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ojm4\Downloads\"/>
    </mc:Choice>
  </mc:AlternateContent>
  <xr:revisionPtr revIDLastSave="0" documentId="13_ncr:1_{161DBC9C-CAF4-4FAD-AA78-9B44912DF0C9}" xr6:coauthVersionLast="47" xr6:coauthVersionMax="47" xr10:uidLastSave="{00000000-0000-0000-0000-000000000000}"/>
  <bookViews>
    <workbookView xWindow="-108" yWindow="-108" windowWidth="23256" windowHeight="12456" firstSheet="2" activeTab="2" xr2:uid="{62A914EA-5F62-4663-992B-BBC1C9492495}"/>
  </bookViews>
  <sheets>
    <sheet name="Dataset" sheetId="1" state="hidden" r:id="rId1"/>
    <sheet name="Analysis" sheetId="3" state="hidden" r:id="rId2"/>
    <sheet name="Dashboard" sheetId="4" r:id="rId3"/>
  </sheets>
  <definedNames>
    <definedName name="Slicer_Month">#N/A</definedName>
    <definedName name="Slicer_Quarter">#N/A</definedName>
    <definedName name="Slicer_Region">#N/A</definedName>
  </definedNames>
  <calcPr calcId="191028"/>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 l="1"/>
  <c r="E10" i="3"/>
  <c r="E7"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E12" i="3"/>
  <c r="E9" i="3"/>
  <c r="E6" i="3"/>
</calcChain>
</file>

<file path=xl/sharedStrings.xml><?xml version="1.0" encoding="utf-8"?>
<sst xmlns="http://schemas.openxmlformats.org/spreadsheetml/2006/main" count="184" uniqueCount="42">
  <si>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</si>
  <si>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</si>
  <si>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</si>
  <si>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</si>
  <si>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</si>
  <si>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</si>
  <si>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</si>
  <si>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</si>
  <si>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</si>
  <si>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</si>
  <si>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</si>
  <si>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</si>
  <si>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</si>
  <si>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</si>
  <si>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</si>
  <si>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</si>
  <si>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</si>
  <si>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</si>
  <si>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</si>
  <si>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</si>
  <si>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Date</t>
  </si>
  <si>
    <t>Sum of Sales</t>
  </si>
  <si>
    <t>Sum of Profit</t>
  </si>
  <si>
    <t>Sum of Customers</t>
  </si>
  <si>
    <t>Average of Sales Completion Rate</t>
  </si>
  <si>
    <t>Average of Profit Completion Rate</t>
  </si>
  <si>
    <t>Average of Customer Completion Rate</t>
  </si>
  <si>
    <t>Sales Average</t>
  </si>
  <si>
    <t>Non Sales Average</t>
  </si>
  <si>
    <t>Row Labels</t>
  </si>
  <si>
    <t>January</t>
  </si>
  <si>
    <t>February</t>
  </si>
  <si>
    <t>March</t>
  </si>
  <si>
    <t>April</t>
  </si>
  <si>
    <t>May</t>
  </si>
  <si>
    <t>June</t>
  </si>
  <si>
    <t>July</t>
  </si>
  <si>
    <t>August</t>
  </si>
  <si>
    <t>September</t>
  </si>
  <si>
    <t>Grand Total</t>
  </si>
  <si>
    <t>Target Sales 1</t>
  </si>
  <si>
    <t>Actual Sales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</si>
</sst>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43" formatCode="_-* #,##0.00_-;\-* #,##0.00_-;_-* &quot;-&quot;??_-;_-@_-"/>
    <numFmt numFmtId="164" formatCode="_-* #,##0_-;\-* #,##0_-;_-* &quot;-&quot;??_-;_-@"/>
    <numFmt numFmtId="165" formatCode="[$-409]d\-mmm\-yy;@"/>
    <numFmt numFmtId="166" formatCode="_-* #,##0_-;\-* #,##0_-;_-* &quot;-&quot;??_-;_-@_-"/>
    <numFmt numFmtId="167" formatCode="_-&quot;£&quot;* #,##0_-;\-&quot;£&quot;* #,##0_-;_-&quot;£&quot;* &quot;-&quot;??_-;_-@_-"/>
    <numFmt numFmtId="168" formatCode="_-* #,##0.0_-;\-* #,##0.0_-;_-* &quot;-&quot;??_-;_-@_-"/>
  </numFmts>
  <fonts count="9"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2"/>
      <name val="Aptos Narrow"/>
      <family val="2"/>
      <scheme val="minor"/>
    </font>
    <font>
      <sz val="12"/>
      <name val="Calibri"/>
      <family val="2"/>
    </font>
    <font>
      <b/>
      <sz val="12"/>
      <color theme="1"/>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8" tint="-0.249977111117893"/>
        <bgColor indexed="64"/>
      </patternFill>
    </fill>
    <fill>
      <patternFill patternType="solid">
        <fgColor theme="8"/>
        <bgColor indexed="64"/>
      </patternFill>
    </fill>
  </fills>
  <borders count="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Alignment="1">
      <alignment horizontal="center"/>
    </xf>
    <xf numFmtId="166" fontId="0" fillId="0" borderId="0" xfId="2" applyNumberFormat="1" applyFont="1" applyAlignment="1">
      <alignment horizontal="center"/>
    </xf>
    <xf numFmtId="44" fontId="0" fillId="0" borderId="0" xfId="0" applyNumberFormat="1"/>
    <xf numFmtId="167" fontId="0" fillId="0" borderId="0" xfId="0" applyNumberFormat="1"/>
    <xf numFmtId="168" fontId="0" fillId="0" borderId="0" xfId="0" applyNumberFormat="1"/>
    <xf numFmtId="166" fontId="0" fillId="0" borderId="0" xfId="0" applyNumberFormat="1"/>
    <xf numFmtId="0" fontId="0" fillId="0" borderId="0" xfId="0" pivotButton="1"/>
    <xf numFmtId="9" fontId="0" fillId="0" borderId="0" xfId="0" applyNumberFormat="1"/>
    <xf numFmtId="9" fontId="0" fillId="0" borderId="0" xfId="3" applyFont="1" applyAlignment="1">
      <alignment horizontal="center"/>
    </xf>
    <xf numFmtId="165" fontId="7" fillId="2" borderId="0" xfId="1" applyNumberFormat="1" applyFont="1" applyFill="1" applyAlignment="1">
      <alignment horizontal="center"/>
    </xf>
    <xf numFmtId="0" fontId="6" fillId="2" borderId="0" xfId="1" applyFont="1" applyFill="1" applyAlignment="1">
      <alignment horizontal="center"/>
    </xf>
    <xf numFmtId="164" fontId="7" fillId="2" borderId="0" xfId="1" applyNumberFormat="1" applyFont="1" applyFill="1" applyAlignment="1">
      <alignment horizontal="center"/>
    </xf>
    <xf numFmtId="166" fontId="7" fillId="2" borderId="0" xfId="2" applyNumberFormat="1" applyFont="1" applyFill="1" applyBorder="1" applyAlignment="1">
      <alignment horizontal="center"/>
    </xf>
    <xf numFmtId="9" fontId="7" fillId="2" borderId="0" xfId="1" applyNumberFormat="1" applyFont="1" applyFill="1" applyAlignment="1">
      <alignment horizontal="center"/>
    </xf>
    <xf numFmtId="166" fontId="6" fillId="2" borderId="0" xfId="2" applyNumberFormat="1" applyFont="1" applyFill="1" applyBorder="1" applyAlignment="1">
      <alignment horizontal="center"/>
    </xf>
    <xf numFmtId="0" fontId="8" fillId="3" borderId="0" xfId="1" applyFont="1" applyFill="1" applyAlignment="1">
      <alignment horizontal="center"/>
    </xf>
    <xf numFmtId="166" fontId="8" fillId="3" borderId="0" xfId="2" applyNumberFormat="1" applyFont="1" applyFill="1" applyBorder="1" applyAlignment="1">
      <alignment horizontal="center"/>
    </xf>
    <xf numFmtId="0" fontId="4" fillId="0" borderId="0" xfId="0" applyFont="1"/>
    <xf numFmtId="9" fontId="3" fillId="0" borderId="0" xfId="0" applyNumberFormat="1" applyFont="1" applyAlignment="1">
      <alignment horizontal="center"/>
    </xf>
    <xf numFmtId="9" fontId="3" fillId="0" borderId="0" xfId="3" applyFont="1" applyFill="1" applyBorder="1" applyAlignment="1">
      <alignment horizontal="center"/>
    </xf>
    <xf numFmtId="0" fontId="0" fillId="0" borderId="0" xfId="0" applyAlignment="1">
      <alignment horizontal="right"/>
    </xf>
    <xf numFmtId="0" fontId="4" fillId="2" borderId="1" xfId="0" applyFont="1" applyFill="1" applyBorder="1" applyAlignment="1">
      <alignment horizontal="center"/>
    </xf>
    <xf numFmtId="0" fontId="4" fillId="2" borderId="2" xfId="0" applyFont="1" applyFill="1" applyBorder="1" applyAlignment="1">
      <alignment horizontal="center"/>
    </xf>
    <xf numFmtId="9" fontId="0" fillId="0" borderId="3" xfId="3" applyFont="1" applyBorder="1" applyAlignment="1">
      <alignment horizontal="right"/>
    </xf>
    <xf numFmtId="9" fontId="0" fillId="0" borderId="4" xfId="0" applyNumberFormat="1" applyBorder="1" applyAlignment="1">
      <alignment horizontal="right"/>
    </xf>
    <xf numFmtId="9" fontId="0" fillId="0" borderId="4" xfId="3" applyFont="1" applyBorder="1" applyAlignment="1">
      <alignment horizontal="right"/>
    </xf>
    <xf numFmtId="0" fontId="5" fillId="4" borderId="0" xfId="0" applyFont="1" applyFill="1"/>
    <xf numFmtId="0" fontId="0" fillId="0" borderId="0" xfId="0" applyAlignment="1">
      <alignment horizontal="left"/>
    </xf>
    <xf numFmtId="44" fontId="0" fillId="0" borderId="0" xfId="0" applyNumberFormat="1" applyAlignment="1">
      <alignment horizontal="center"/>
    </xf>
  </cellXfs>
  <cellStyles count="4">
    <cellStyle name="Comma" xfId="2" builtinId="3"/>
    <cellStyle name="Normal" xfId="0" builtinId="0"/>
    <cellStyle name="Normal 2" xfId="1" xr:uid="{8C08A87C-DA3C-44C9-8F0A-9CAAEA3CA471}"/>
    <cellStyle name="Percent" xfId="3" builtinId="5"/>
  </cellStyles>
  <dxfs count="41">
    <dxf>
      <alignment horizontal="center"/>
    </dxf>
    <dxf>
      <numFmt numFmtId="34" formatCode="_-&quot;£&quot;* #,##0.00_-;\-&quot;£&quot;* #,##0.00_-;_-&quot;£&quot;* &quot;-&quot;??_-;_-@_-"/>
    </dxf>
    <dxf>
      <font>
        <b/>
      </font>
    </dxf>
    <dxf>
      <numFmt numFmtId="166" formatCode="_-* #,##0_-;\-* #,##0_-;_-* &quot;-&quot;??_-;_-@_-"/>
    </dxf>
    <dxf>
      <font>
        <b/>
      </font>
    </dxf>
    <dxf>
      <font>
        <b/>
      </font>
    </dxf>
    <dxf>
      <numFmt numFmtId="13" formatCode="0%"/>
    </dxf>
    <dxf>
      <numFmt numFmtId="168" formatCode="_-* #,##0.0_-;\-* #,##0.0_-;_-* &quot;-&quot;??_-;_-@_-"/>
    </dxf>
    <dxf>
      <numFmt numFmtId="34" formatCode="_-&quot;£&quot;* #,##0.00_-;\-&quot;£&quot;* #,##0.00_-;_-&quot;£&quot;* &quot;-&quot;??_-;_-@_-"/>
    </dxf>
    <dxf>
      <font>
        <b/>
      </font>
    </dxf>
    <dxf>
      <numFmt numFmtId="13" formatCode="0%"/>
    </dxf>
    <dxf>
      <font>
        <b/>
      </font>
    </dxf>
    <dxf>
      <numFmt numFmtId="13" formatCode="0%"/>
    </dxf>
    <dxf>
      <numFmt numFmtId="167" formatCode="_-&quot;£&quot;* #,##0_-;\-&quot;£&quot;* #,##0_-;_-&quot;£&quot;* &quot;-&quot;??_-;_-@_-"/>
    </dxf>
    <dxf>
      <font>
        <b/>
      </font>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166" formatCode="_-* #,##0_-;\-* #,##0_-;_-* &quot;-&quot;??_-;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solid">
          <fgColor indexed="64"/>
          <bgColor theme="9"/>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8" tint="-0.249977111117893"/>
        </patternFill>
      </fill>
      <alignment horizontal="center" vertical="bottom" textRotation="0" wrapText="0" indent="0" justifyLastLine="0" shrinkToFit="0" readingOrder="0"/>
    </dxf>
    <dxf>
      <font>
        <b/>
        <i val="0"/>
        <sz val="11"/>
        <color theme="8" tint="0.79998168889431442"/>
        <name val="Aptos Narrow"/>
        <family val="2"/>
        <scheme val="minor"/>
      </font>
      <fill>
        <patternFill>
          <bgColor theme="3" tint="-0.24994659260841701"/>
        </patternFill>
      </fill>
    </dxf>
    <dxf>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5" tint="-0.24994659260841701"/>
        </patternFill>
      </fill>
    </dxf>
    <dxf>
      <font>
        <color theme="0"/>
      </font>
      <fill>
        <patternFill>
          <bgColor theme="4" tint="-0.24994659260841701"/>
        </patternFill>
      </fill>
    </dxf>
    <dxf>
      <fill>
        <patternFill>
          <bgColor theme="7" tint="-0.24994659260841701"/>
        </patternFill>
      </fill>
    </dxf>
    <dxf>
      <fill>
        <patternFill>
          <bgColor theme="5" tint="-0.24994659260841701"/>
        </patternFill>
      </fill>
    </dxf>
    <dxf>
      <font>
        <color theme="0"/>
      </font>
      <fill>
        <patternFill>
          <bgColor theme="4" tint="-0.24994659260841701"/>
        </patternFill>
      </fill>
    </dxf>
    <dxf>
      <fill>
        <patternFill>
          <bgColor theme="2" tint="-0.749961851863155"/>
        </patternFill>
      </fill>
    </dxf>
    <dxf>
      <fill>
        <patternFill>
          <bgColor theme="6" tint="-0.24994659260841701"/>
        </patternFill>
      </fill>
    </dxf>
    <dxf>
      <fill>
        <patternFill>
          <bgColor theme="5" tint="-0.2499465926084170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7" defaultTableStyle="TableStyleMedium2" defaultPivotStyle="PivotStyleLight16">
    <tableStyle name="Invisible" pivot="0" table="0" count="0" xr9:uid="{F620C401-1EE3-4CA6-B9B9-56026CEA1418}"/>
    <tableStyle name="Data-style" pivot="0" count="3" xr9:uid="{35859526-D566-4595-9231-307465CD169F}">
      <tableStyleElement type="headerRow" dxfId="40"/>
      <tableStyleElement type="firstRowStripe" dxfId="39"/>
      <tableStyleElement type="secondRowStripe" dxfId="38"/>
    </tableStyle>
    <tableStyle name="Slicer Style 1" pivot="0" table="0" count="3" xr9:uid="{99F06C0F-2FCE-41B1-9BE2-87AC71E7CB8A}">
      <tableStyleElement type="wholeTable" dxfId="37"/>
      <tableStyleElement type="headerRow" dxfId="36"/>
    </tableStyle>
    <tableStyle name="Slicer Style 2" pivot="0" table="0" count="4" xr9:uid="{D6A010EB-B261-4743-AFBE-2A2A02716BA6}">
      <tableStyleElement type="wholeTable" dxfId="35"/>
      <tableStyleElement type="headerRow" dxfId="34"/>
    </tableStyle>
    <tableStyle name="Slicer Style 3" pivot="0" table="0" count="6" xr9:uid="{50E7B534-6FA4-4C2D-861F-33FEE7A2E766}">
      <tableStyleElement type="wholeTable" dxfId="33"/>
      <tableStyleElement type="headerRow" dxfId="32"/>
    </tableStyle>
    <tableStyle name="Slicer Style 4" pivot="0" table="0" count="4" xr9:uid="{CB195EE6-237E-47EA-A549-7718C63C983C}">
      <tableStyleElement type="wholeTable" dxfId="31"/>
      <tableStyleElement type="headerRow" dxfId="30"/>
    </tableStyle>
    <tableStyle name="Timeline Style 1" pivot="0" table="0" count="8" xr9:uid="{0AED61E8-3575-40AE-9FCE-746CF7BB8C56}">
      <tableStyleElement type="wholeTable" dxfId="29"/>
      <tableStyleElement type="headerRow" dxfId="28"/>
    </tableStyle>
  </tableStyles>
  <colors>
    <mruColors>
      <color rgb="FF364254"/>
      <color rgb="FF333F4F"/>
      <color rgb="FF152247"/>
      <color rgb="FFDDEBF7"/>
    </mruColors>
  </colors>
  <extLst>
    <ext xmlns:x14="http://schemas.microsoft.com/office/spreadsheetml/2009/9/main" uri="{46F421CA-312F-682f-3DD2-61675219B42D}">
      <x14:dxfs count="9">
        <dxf>
          <fill>
            <patternFill>
              <bgColor theme="4" tint="0.79998168889431442"/>
            </patternFill>
          </fill>
        </dxf>
        <dxf>
          <fill>
            <patternFill>
              <bgColor theme="4" tint="0.79998168889431442"/>
            </patternFill>
          </fill>
        </dxf>
        <dxf>
          <fill>
            <patternFill>
              <bgColor theme="0" tint="-0.34998626667073579"/>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0"/>
            </patternFill>
          </fill>
        </dxf>
        <dxf>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Elements>
            <x14:slicerStyleElement type="selectedItemWithData" dxfId="7"/>
            <x14:slicerStyleElement type="selectedItemWithNoData" dxfId="6"/>
          </x14:slicerStyleElements>
        </x14:slicerStyle>
        <x14:slicerStyle name="Slicer Style 3">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theme="8" tint="0.79998168889431442"/>
            </patternFill>
          </fill>
        </dxf>
        <dxf>
          <font>
            <sz val="9"/>
            <color theme="0" tint="-4.9989318521683403E-2"/>
            <name val="Aptos Narrow"/>
            <family val="2"/>
            <scheme val="minor"/>
          </font>
        </dxf>
        <dxf>
          <font>
            <sz val="9"/>
            <color theme="0" tint="-4.9989318521683403E-2"/>
            <name val="Aptos Narrow"/>
            <family val="2"/>
            <scheme val="minor"/>
          </font>
        </dxf>
        <dxf>
          <font>
            <sz val="9"/>
            <color theme="0" tint="-4.9989318521683403E-2"/>
            <name val="Aptos Narrow"/>
            <family val="2"/>
            <scheme val="minor"/>
          </font>
        </dxf>
        <dxf>
          <font>
            <sz val="10"/>
            <color theme="0" tint="-4.9989318521683403E-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4899566009043"/>
          <c:y val="0"/>
          <c:w val="0.74505062545599687"/>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31-4017-806D-FD79CE8A4C4F}"/>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31-4017-806D-FD79CE8A4C4F}"/>
              </c:ext>
            </c:extLst>
          </c:dPt>
          <c:cat>
            <c:strRef>
              <c:f>Analysis!$D$6:$D$7</c:f>
              <c:strCache>
                <c:ptCount val="2"/>
                <c:pt idx="0">
                  <c:v>Sales Average</c:v>
                </c:pt>
                <c:pt idx="1">
                  <c:v>Non Sales Average</c:v>
                </c:pt>
              </c:strCache>
            </c:strRef>
          </c:cat>
          <c:val>
            <c:numRef>
              <c:f>Analysis!$E$6:$E$7</c:f>
              <c:numCache>
                <c:formatCode>0%</c:formatCode>
                <c:ptCount val="2"/>
                <c:pt idx="0">
                  <c:v>0.85555555555555574</c:v>
                </c:pt>
                <c:pt idx="1">
                  <c:v>0.14444444444444426</c:v>
                </c:pt>
              </c:numCache>
            </c:numRef>
          </c:val>
          <c:extLst>
            <c:ext xmlns:c16="http://schemas.microsoft.com/office/drawing/2014/chart" uri="{C3380CC4-5D6E-409C-BE32-E72D297353CC}">
              <c16:uniqueId val="{00000004-F431-4017-806D-FD79CE8A4C4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323490813648305E-2"/>
          <c:y val="0"/>
          <c:w val="0.85490223097112861"/>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40C2-453D-953B-751D51EDB873}"/>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40C2-453D-953B-751D51EDB873}"/>
              </c:ext>
            </c:extLst>
          </c:dPt>
          <c:cat>
            <c:strRef>
              <c:f>Analysis!$D$9:$D$10</c:f>
              <c:strCache>
                <c:ptCount val="2"/>
                <c:pt idx="0">
                  <c:v>Sales Average</c:v>
                </c:pt>
                <c:pt idx="1">
                  <c:v>Non Sales Average</c:v>
                </c:pt>
              </c:strCache>
            </c:strRef>
          </c:cat>
          <c:val>
            <c:numRef>
              <c:f>Analysis!$E$9:$E$10</c:f>
              <c:numCache>
                <c:formatCode>0%</c:formatCode>
                <c:ptCount val="2"/>
                <c:pt idx="0">
                  <c:v>0.85492063492063519</c:v>
                </c:pt>
                <c:pt idx="1">
                  <c:v>0.14507936507936481</c:v>
                </c:pt>
              </c:numCache>
            </c:numRef>
          </c:val>
          <c:extLst>
            <c:ext xmlns:c16="http://schemas.microsoft.com/office/drawing/2014/chart" uri="{C3380CC4-5D6E-409C-BE32-E72D297353CC}">
              <c16:uniqueId val="{00000004-40C2-453D-953B-751D51EDB873}"/>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34622694766217"/>
          <c:y val="0"/>
          <c:w val="0.62504603688374039"/>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DB-4B1F-BD1E-9105BF5EA185}"/>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DB-4B1F-BD1E-9105BF5EA185}"/>
              </c:ext>
            </c:extLst>
          </c:dPt>
          <c:cat>
            <c:strRef>
              <c:f>Analysis!$D$12:$D$13</c:f>
              <c:strCache>
                <c:ptCount val="2"/>
                <c:pt idx="0">
                  <c:v>Sales Average</c:v>
                </c:pt>
                <c:pt idx="1">
                  <c:v>Non Sales Average</c:v>
                </c:pt>
              </c:strCache>
            </c:strRef>
          </c:cat>
          <c:val>
            <c:numRef>
              <c:f>Analysis!$E$12:$E$13</c:f>
              <c:numCache>
                <c:formatCode>0%</c:formatCode>
                <c:ptCount val="2"/>
                <c:pt idx="0">
                  <c:v>0.8447619047619046</c:v>
                </c:pt>
                <c:pt idx="1">
                  <c:v>0.1552380952380954</c:v>
                </c:pt>
              </c:numCache>
            </c:numRef>
          </c:val>
          <c:extLst>
            <c:ext xmlns:c16="http://schemas.microsoft.com/office/drawing/2014/chart" uri="{C3380CC4-5D6E-409C-BE32-E72D297353CC}">
              <c16:uniqueId val="{00000004-F4DB-4B1F-BD1E-9105BF5EA1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 (1).xlsx]Analysis!PivotTable7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1.6236866995512232E-3"/>
              <c:y val="-0.11852944529757781"/>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dLbl>
          <c:idx val="0"/>
          <c:layout>
            <c:manualLayout>
              <c:x val="-5.9534491236021812E-17"/>
              <c:y val="-6.4614267235130265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dLbl>
          <c:idx val="0"/>
          <c:layout>
            <c:manualLayout>
              <c:x val="3.1657354751320117E-3"/>
              <c:y val="-4.9221345080264552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Analysis!$B$15</c:f>
              <c:strCache>
                <c:ptCount val="1"/>
                <c:pt idx="0">
                  <c:v>Actual Sales 1</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Analysis!$B$16:$B$25</c:f>
              <c:numCache>
                <c:formatCode>_-"£"* #,##0_-;\-"£"* #,##0_-;_-"£"*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BC12-4044-AC48-92399B5CE8C9}"/>
            </c:ext>
          </c:extLst>
        </c:ser>
        <c:ser>
          <c:idx val="1"/>
          <c:order val="1"/>
          <c:tx>
            <c:strRef>
              <c:f>Analysis!$C$15</c:f>
              <c:strCache>
                <c:ptCount val="1"/>
                <c:pt idx="0">
                  <c:v>Target Sales 1</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BC12-4044-AC48-92399B5CE8C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2-BC12-4044-AC48-92399B5CE8C9}"/>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3-BC12-4044-AC48-92399B5CE8C9}"/>
              </c:ext>
            </c:extLst>
          </c:dPt>
          <c:dLbls>
            <c:dLbl>
              <c:idx val="0"/>
              <c:layout>
                <c:manualLayout>
                  <c:x val="3.1657354751320117E-3"/>
                  <c:y val="-4.92213450802645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12-4044-AC48-92399B5CE8C9}"/>
                </c:ext>
              </c:extLst>
            </c:dLbl>
            <c:dLbl>
              <c:idx val="3"/>
              <c:layout>
                <c:manualLayout>
                  <c:x val="-1.6236866995512232E-3"/>
                  <c:y val="-0.118529445297577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12-4044-AC48-92399B5CE8C9}"/>
                </c:ext>
              </c:extLst>
            </c:dLbl>
            <c:dLbl>
              <c:idx val="4"/>
              <c:layout>
                <c:manualLayout>
                  <c:x val="-5.9534491236021812E-17"/>
                  <c:y val="-6.46142672351302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12-4044-AC48-92399B5CE8C9}"/>
                </c:ext>
              </c:extLst>
            </c:dLbl>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Analysis!$C$16:$C$25</c:f>
              <c:numCache>
                <c:formatCode>_-"£"* #,##0_-;\-"£"* #,##0_-;_-"£"*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BC12-4044-AC48-92399B5CE8C9}"/>
            </c:ext>
          </c:extLst>
        </c:ser>
        <c:dLbls>
          <c:dLblPos val="inBase"/>
          <c:showLegendKey val="0"/>
          <c:showVal val="1"/>
          <c:showCatName val="0"/>
          <c:showSerName val="0"/>
          <c:showPercent val="0"/>
          <c:showBubbleSize val="0"/>
        </c:dLbls>
        <c:gapWidth val="150"/>
        <c:overlap val="100"/>
        <c:axId val="657323376"/>
        <c:axId val="657314256"/>
      </c:barChart>
      <c:catAx>
        <c:axId val="65732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14256"/>
        <c:crosses val="autoZero"/>
        <c:auto val="1"/>
        <c:lblAlgn val="ctr"/>
        <c:lblOffset val="100"/>
        <c:noMultiLvlLbl val="0"/>
      </c:catAx>
      <c:valAx>
        <c:axId val="657314256"/>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2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 (1).xlsx]Analysis!PivotTable8</c:name>
    <c:fmtId val="11"/>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pivotFmt>
    </c:pivotFmts>
    <c:plotArea>
      <c:layout/>
      <c:lineChart>
        <c:grouping val="stacked"/>
        <c:varyColors val="0"/>
        <c:ser>
          <c:idx val="0"/>
          <c:order val="0"/>
          <c:tx>
            <c:strRef>
              <c:f>Analysis!$H$3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Analysis!$H$4:$H$13</c:f>
              <c:numCache>
                <c:formatCode>_-* #,##0_-;\-* #,##0_-;_-*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377E-45D7-B0F7-2F19C7FC7540}"/>
            </c:ext>
          </c:extLst>
        </c:ser>
        <c:dLbls>
          <c:dLblPos val="t"/>
          <c:showLegendKey val="0"/>
          <c:showVal val="1"/>
          <c:showCatName val="0"/>
          <c:showSerName val="0"/>
          <c:showPercent val="0"/>
          <c:showBubbleSize val="0"/>
        </c:dLbls>
        <c:smooth val="0"/>
        <c:axId val="631951152"/>
        <c:axId val="631951632"/>
      </c:lineChart>
      <c:catAx>
        <c:axId val="6319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632"/>
        <c:crosses val="autoZero"/>
        <c:auto val="1"/>
        <c:lblAlgn val="ctr"/>
        <c:lblOffset val="100"/>
        <c:noMultiLvlLbl val="0"/>
      </c:catAx>
      <c:valAx>
        <c:axId val="63195163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Completed By Jolly Madamedon (1).xlsx]Analysis!PivotTable9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220518048606"/>
          <c:y val="4.2307679494948666E-2"/>
          <c:w val="0.80168912195683972"/>
          <c:h val="0.86877593313872403"/>
        </c:manualLayout>
      </c:layout>
      <c:barChart>
        <c:barDir val="bar"/>
        <c:grouping val="clustered"/>
        <c:varyColors val="0"/>
        <c:ser>
          <c:idx val="0"/>
          <c:order val="0"/>
          <c:tx>
            <c:strRef>
              <c:f>Analysis!$K$3</c:f>
              <c:strCache>
                <c:ptCount val="1"/>
                <c:pt idx="0">
                  <c:v>Total</c:v>
                </c:pt>
              </c:strCache>
            </c:strRef>
          </c:tx>
          <c:spPr>
            <a:solidFill>
              <a:srgbClr val="92D050"/>
            </a:solidFill>
            <a:ln>
              <a:noFill/>
            </a:ln>
            <a:effectLst/>
          </c:spPr>
          <c:invertIfNegative val="0"/>
          <c:cat>
            <c:strRef>
              <c:f>Analysis!$J$4:$J$11</c:f>
              <c:strCache>
                <c:ptCount val="7"/>
                <c:pt idx="0">
                  <c:v>Argentina</c:v>
                </c:pt>
                <c:pt idx="1">
                  <c:v>Brazil</c:v>
                </c:pt>
                <c:pt idx="2">
                  <c:v>Chicaco</c:v>
                </c:pt>
                <c:pt idx="3">
                  <c:v>Chile</c:v>
                </c:pt>
                <c:pt idx="4">
                  <c:v>Columbia</c:v>
                </c:pt>
                <c:pt idx="5">
                  <c:v>Los Angeles</c:v>
                </c:pt>
                <c:pt idx="6">
                  <c:v>Peru</c:v>
                </c:pt>
              </c:strCache>
            </c:strRef>
          </c:cat>
          <c:val>
            <c:numRef>
              <c:f>Analysis!$K$4:$K$11</c:f>
              <c:numCache>
                <c:formatCode>_("£"* #,##0.00_);_("£"* \(#,##0.00\);_("£"* "-"??_);_(@_)</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0-6AEB-4AA9-B79A-4527838AA7E3}"/>
            </c:ext>
          </c:extLst>
        </c:ser>
        <c:dLbls>
          <c:showLegendKey val="0"/>
          <c:showVal val="0"/>
          <c:showCatName val="0"/>
          <c:showSerName val="0"/>
          <c:showPercent val="0"/>
          <c:showBubbleSize val="0"/>
        </c:dLbls>
        <c:gapWidth val="182"/>
        <c:axId val="631946352"/>
        <c:axId val="631956432"/>
      </c:barChart>
      <c:catAx>
        <c:axId val="6319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6432"/>
        <c:crosses val="autoZero"/>
        <c:auto val="1"/>
        <c:lblAlgn val="ctr"/>
        <c:lblOffset val="100"/>
        <c:noMultiLvlLbl val="0"/>
      </c:catAx>
      <c:valAx>
        <c:axId val="631956432"/>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112059</xdr:colOff>
      <xdr:row>0</xdr:row>
      <xdr:rowOff>89647</xdr:rowOff>
    </xdr:from>
    <xdr:to>
      <xdr:col>3</xdr:col>
      <xdr:colOff>324971</xdr:colOff>
      <xdr:row>38</xdr:row>
      <xdr:rowOff>112059</xdr:rowOff>
    </xdr:to>
    <xdr:sp macro="" textlink="">
      <xdr:nvSpPr>
        <xdr:cNvPr id="2" name="Rectangle: Rounded Corners 1">
          <a:extLst>
            <a:ext uri="{FF2B5EF4-FFF2-40B4-BE49-F238E27FC236}">
              <a16:creationId xmlns:a16="http://schemas.microsoft.com/office/drawing/2014/main" id="{417A7CDC-5831-6A99-1E15-3C2E2D81D65F}"/>
            </a:ext>
          </a:extLst>
        </xdr:cNvPr>
        <xdr:cNvSpPr/>
      </xdr:nvSpPr>
      <xdr:spPr>
        <a:xfrm>
          <a:off x="112059" y="89647"/>
          <a:ext cx="2028265" cy="6835588"/>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0</xdr:row>
      <xdr:rowOff>123266</xdr:rowOff>
    </xdr:from>
    <xdr:to>
      <xdr:col>35</xdr:col>
      <xdr:colOff>254000</xdr:colOff>
      <xdr:row>6</xdr:row>
      <xdr:rowOff>145677</xdr:rowOff>
    </xdr:to>
    <xdr:sp macro="" textlink="">
      <xdr:nvSpPr>
        <xdr:cNvPr id="3" name="Rectangle: Rounded Corners 2">
          <a:extLst>
            <a:ext uri="{FF2B5EF4-FFF2-40B4-BE49-F238E27FC236}">
              <a16:creationId xmlns:a16="http://schemas.microsoft.com/office/drawing/2014/main" id="{17C414EA-A86F-A41D-FDEB-5BDC483839FC}"/>
            </a:ext>
          </a:extLst>
        </xdr:cNvPr>
        <xdr:cNvSpPr/>
      </xdr:nvSpPr>
      <xdr:spPr>
        <a:xfrm>
          <a:off x="2239140" y="123266"/>
          <a:ext cx="19431678" cy="11307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7</xdr:row>
      <xdr:rowOff>29136</xdr:rowOff>
    </xdr:from>
    <xdr:to>
      <xdr:col>13</xdr:col>
      <xdr:colOff>201707</xdr:colOff>
      <xdr:row>14</xdr:row>
      <xdr:rowOff>100853</xdr:rowOff>
    </xdr:to>
    <xdr:sp macro="" textlink="">
      <xdr:nvSpPr>
        <xdr:cNvPr id="5" name="Rectangle: Rounded Corners 4">
          <a:extLst>
            <a:ext uri="{FF2B5EF4-FFF2-40B4-BE49-F238E27FC236}">
              <a16:creationId xmlns:a16="http://schemas.microsoft.com/office/drawing/2014/main" id="{67992AC1-760D-4B7A-8A39-93662DBCA41C}"/>
            </a:ext>
          </a:extLst>
        </xdr:cNvPr>
        <xdr:cNvSpPr/>
      </xdr:nvSpPr>
      <xdr:spPr>
        <a:xfrm>
          <a:off x="2218766" y="1284195"/>
          <a:ext cx="5849470" cy="13267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123264</xdr:colOff>
      <xdr:row>7</xdr:row>
      <xdr:rowOff>44823</xdr:rowOff>
    </xdr:from>
    <xdr:to>
      <xdr:col>35</xdr:col>
      <xdr:colOff>254000</xdr:colOff>
      <xdr:row>14</xdr:row>
      <xdr:rowOff>78441</xdr:rowOff>
    </xdr:to>
    <xdr:sp macro="" textlink="">
      <xdr:nvSpPr>
        <xdr:cNvPr id="7" name="Rectangle: Rounded Corners 6">
          <a:extLst>
            <a:ext uri="{FF2B5EF4-FFF2-40B4-BE49-F238E27FC236}">
              <a16:creationId xmlns:a16="http://schemas.microsoft.com/office/drawing/2014/main" id="{B7FBE065-283B-4859-8EBE-304E0B5C4235}"/>
            </a:ext>
          </a:extLst>
        </xdr:cNvPr>
        <xdr:cNvSpPr/>
      </xdr:nvSpPr>
      <xdr:spPr>
        <a:xfrm>
          <a:off x="14809082" y="1337914"/>
          <a:ext cx="6861736" cy="1326709"/>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302559</xdr:colOff>
      <xdr:row>7</xdr:row>
      <xdr:rowOff>44825</xdr:rowOff>
    </xdr:from>
    <xdr:to>
      <xdr:col>23</xdr:col>
      <xdr:colOff>593911</xdr:colOff>
      <xdr:row>14</xdr:row>
      <xdr:rowOff>78442</xdr:rowOff>
    </xdr:to>
    <xdr:sp macro="" textlink="">
      <xdr:nvSpPr>
        <xdr:cNvPr id="8" name="Rectangle: Rounded Corners 7">
          <a:extLst>
            <a:ext uri="{FF2B5EF4-FFF2-40B4-BE49-F238E27FC236}">
              <a16:creationId xmlns:a16="http://schemas.microsoft.com/office/drawing/2014/main" id="{08766407-35CC-4FCA-83B7-85A5C630B5D6}"/>
            </a:ext>
          </a:extLst>
        </xdr:cNvPr>
        <xdr:cNvSpPr/>
      </xdr:nvSpPr>
      <xdr:spPr>
        <a:xfrm>
          <a:off x="8169088" y="1299884"/>
          <a:ext cx="6342529" cy="12886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425823</xdr:colOff>
      <xdr:row>0</xdr:row>
      <xdr:rowOff>156884</xdr:rowOff>
    </xdr:from>
    <xdr:to>
      <xdr:col>34</xdr:col>
      <xdr:colOff>22411</xdr:colOff>
      <xdr:row>5</xdr:row>
      <xdr:rowOff>168089</xdr:rowOff>
    </xdr:to>
    <xdr:sp macro="" textlink="">
      <xdr:nvSpPr>
        <xdr:cNvPr id="13" name="TextBox 12">
          <a:extLst>
            <a:ext uri="{FF2B5EF4-FFF2-40B4-BE49-F238E27FC236}">
              <a16:creationId xmlns:a16="http://schemas.microsoft.com/office/drawing/2014/main" id="{D6958999-C08D-9384-60FA-160527328C5F}"/>
            </a:ext>
          </a:extLst>
        </xdr:cNvPr>
        <xdr:cNvSpPr txBox="1"/>
      </xdr:nvSpPr>
      <xdr:spPr>
        <a:xfrm>
          <a:off x="2241176" y="156884"/>
          <a:ext cx="18355235" cy="90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Databel</a:t>
          </a:r>
          <a:r>
            <a:rPr lang="en-GB" sz="60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Dashboard Store</a:t>
          </a:r>
          <a:endPar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3</xdr:col>
      <xdr:colOff>421340</xdr:colOff>
      <xdr:row>7</xdr:row>
      <xdr:rowOff>17931</xdr:rowOff>
    </xdr:from>
    <xdr:to>
      <xdr:col>5</xdr:col>
      <xdr:colOff>168088</xdr:colOff>
      <xdr:row>9</xdr:row>
      <xdr:rowOff>145677</xdr:rowOff>
    </xdr:to>
    <xdr:sp macro="" textlink="">
      <xdr:nvSpPr>
        <xdr:cNvPr id="14" name="TextBox 13">
          <a:extLst>
            <a:ext uri="{FF2B5EF4-FFF2-40B4-BE49-F238E27FC236}">
              <a16:creationId xmlns:a16="http://schemas.microsoft.com/office/drawing/2014/main" id="{1599B235-47F3-4722-8BA4-9DE132E79695}"/>
            </a:ext>
          </a:extLst>
        </xdr:cNvPr>
        <xdr:cNvSpPr txBox="1"/>
      </xdr:nvSpPr>
      <xdr:spPr>
        <a:xfrm>
          <a:off x="2236693" y="1272990"/>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Sales</a:t>
          </a:r>
        </a:p>
      </xdr:txBody>
    </xdr:sp>
    <xdr:clientData/>
  </xdr:twoCellAnchor>
  <xdr:twoCellAnchor>
    <xdr:from>
      <xdr:col>13</xdr:col>
      <xdr:colOff>271181</xdr:colOff>
      <xdr:row>7</xdr:row>
      <xdr:rowOff>35860</xdr:rowOff>
    </xdr:from>
    <xdr:to>
      <xdr:col>15</xdr:col>
      <xdr:colOff>17928</xdr:colOff>
      <xdr:row>9</xdr:row>
      <xdr:rowOff>163606</xdr:rowOff>
    </xdr:to>
    <xdr:sp macro="" textlink="">
      <xdr:nvSpPr>
        <xdr:cNvPr id="15" name="TextBox 14">
          <a:extLst>
            <a:ext uri="{FF2B5EF4-FFF2-40B4-BE49-F238E27FC236}">
              <a16:creationId xmlns:a16="http://schemas.microsoft.com/office/drawing/2014/main" id="{8F96C335-A599-4593-89E5-F3E4BE0FDE05}"/>
            </a:ext>
          </a:extLst>
        </xdr:cNvPr>
        <xdr:cNvSpPr txBox="1"/>
      </xdr:nvSpPr>
      <xdr:spPr>
        <a:xfrm>
          <a:off x="8137710" y="1290919"/>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Profit</a:t>
          </a:r>
        </a:p>
      </xdr:txBody>
    </xdr:sp>
    <xdr:clientData/>
  </xdr:twoCellAnchor>
  <xdr:twoCellAnchor>
    <xdr:from>
      <xdr:col>24</xdr:col>
      <xdr:colOff>121021</xdr:colOff>
      <xdr:row>7</xdr:row>
      <xdr:rowOff>53789</xdr:rowOff>
    </xdr:from>
    <xdr:to>
      <xdr:col>27</xdr:col>
      <xdr:colOff>78441</xdr:colOff>
      <xdr:row>10</xdr:row>
      <xdr:rowOff>2241</xdr:rowOff>
    </xdr:to>
    <xdr:sp macro="" textlink="">
      <xdr:nvSpPr>
        <xdr:cNvPr id="16" name="TextBox 15">
          <a:extLst>
            <a:ext uri="{FF2B5EF4-FFF2-40B4-BE49-F238E27FC236}">
              <a16:creationId xmlns:a16="http://schemas.microsoft.com/office/drawing/2014/main" id="{EEB38038-9D5C-4C3A-A6C9-3F43EB48243F}"/>
            </a:ext>
          </a:extLst>
        </xdr:cNvPr>
        <xdr:cNvSpPr txBox="1"/>
      </xdr:nvSpPr>
      <xdr:spPr>
        <a:xfrm>
          <a:off x="14643845" y="1308848"/>
          <a:ext cx="1772772"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Customers</a:t>
          </a:r>
        </a:p>
      </xdr:txBody>
    </xdr:sp>
    <xdr:clientData/>
  </xdr:twoCellAnchor>
  <xdr:twoCellAnchor>
    <xdr:from>
      <xdr:col>3</xdr:col>
      <xdr:colOff>282386</xdr:colOff>
      <xdr:row>9</xdr:row>
      <xdr:rowOff>44825</xdr:rowOff>
    </xdr:from>
    <xdr:to>
      <xdr:col>8</xdr:col>
      <xdr:colOff>515470</xdr:colOff>
      <xdr:row>14</xdr:row>
      <xdr:rowOff>96372</xdr:rowOff>
    </xdr:to>
    <xdr:sp macro="" textlink="Analysis!A4">
      <xdr:nvSpPr>
        <xdr:cNvPr id="17" name="TextBox 16">
          <a:extLst>
            <a:ext uri="{FF2B5EF4-FFF2-40B4-BE49-F238E27FC236}">
              <a16:creationId xmlns:a16="http://schemas.microsoft.com/office/drawing/2014/main" id="{938961D1-D049-4649-8ED4-58C342546257}"/>
            </a:ext>
          </a:extLst>
        </xdr:cNvPr>
        <xdr:cNvSpPr txBox="1"/>
      </xdr:nvSpPr>
      <xdr:spPr>
        <a:xfrm>
          <a:off x="2097739" y="1658472"/>
          <a:ext cx="3258672" cy="94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590CCB-54FB-4EA2-91E6-685BF9985239}" type="TxLink">
            <a:rPr lang="en-US" sz="4400" b="0" i="0" u="none" strike="noStrike" cap="none" spc="0">
              <a:ln w="0"/>
              <a:solidFill>
                <a:schemeClr val="tx1"/>
              </a:solidFill>
              <a:effectLst>
                <a:outerShdw blurRad="38100" dist="19050" dir="2700000" algn="tl" rotWithShape="0">
                  <a:schemeClr val="dk1">
                    <a:alpha val="40000"/>
                  </a:schemeClr>
                </a:outerShdw>
              </a:effectLst>
              <a:latin typeface="Aptos Narrow"/>
            </a:rPr>
            <a:pPr/>
            <a:t> £891,111.00 </a:t>
          </a:fld>
          <a:endParaRPr lang="en-GB"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143434</xdr:colOff>
      <xdr:row>9</xdr:row>
      <xdr:rowOff>42583</xdr:rowOff>
    </xdr:from>
    <xdr:to>
      <xdr:col>18</xdr:col>
      <xdr:colOff>403412</xdr:colOff>
      <xdr:row>14</xdr:row>
      <xdr:rowOff>11205</xdr:rowOff>
    </xdr:to>
    <xdr:sp macro="" textlink="Analysis!B4">
      <xdr:nvSpPr>
        <xdr:cNvPr id="21" name="TextBox 20">
          <a:extLst>
            <a:ext uri="{FF2B5EF4-FFF2-40B4-BE49-F238E27FC236}">
              <a16:creationId xmlns:a16="http://schemas.microsoft.com/office/drawing/2014/main" id="{7F29EF9D-0447-450C-9A62-C15E299C029A}"/>
            </a:ext>
          </a:extLst>
        </xdr:cNvPr>
        <xdr:cNvSpPr txBox="1"/>
      </xdr:nvSpPr>
      <xdr:spPr>
        <a:xfrm>
          <a:off x="8009963" y="1656230"/>
          <a:ext cx="3285567" cy="865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3F63D0-ACE6-4130-8836-13B618ED01F0}" type="TxLink">
            <a:rPr lang="en-US" sz="44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£754,940.70 </a:t>
          </a:fld>
          <a:endParaRPr lang="en-GB" sz="28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24</xdr:col>
      <xdr:colOff>4481</xdr:colOff>
      <xdr:row>9</xdr:row>
      <xdr:rowOff>82923</xdr:rowOff>
    </xdr:from>
    <xdr:to>
      <xdr:col>27</xdr:col>
      <xdr:colOff>212913</xdr:colOff>
      <xdr:row>12</xdr:row>
      <xdr:rowOff>100852</xdr:rowOff>
    </xdr:to>
    <xdr:sp macro="" textlink="Analysis!C4">
      <xdr:nvSpPr>
        <xdr:cNvPr id="22" name="TextBox 21">
          <a:extLst>
            <a:ext uri="{FF2B5EF4-FFF2-40B4-BE49-F238E27FC236}">
              <a16:creationId xmlns:a16="http://schemas.microsoft.com/office/drawing/2014/main" id="{E4A81010-63E7-46A0-A5D6-67B32CCF0228}"/>
            </a:ext>
          </a:extLst>
        </xdr:cNvPr>
        <xdr:cNvSpPr txBox="1"/>
      </xdr:nvSpPr>
      <xdr:spPr>
        <a:xfrm>
          <a:off x="14527305" y="1696570"/>
          <a:ext cx="2023784" cy="555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5BCFB3-0E01-4E01-A760-A3C62F35B46F}" type="TxLink">
            <a:rPr lang="en-US" sz="40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9,360.0 </a:t>
          </a:fld>
          <a:endParaRPr lang="en-GB" sz="6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9</xdr:col>
      <xdr:colOff>89646</xdr:colOff>
      <xdr:row>7</xdr:row>
      <xdr:rowOff>56028</xdr:rowOff>
    </xdr:from>
    <xdr:to>
      <xdr:col>12</xdr:col>
      <xdr:colOff>123264</xdr:colOff>
      <xdr:row>14</xdr:row>
      <xdr:rowOff>89646</xdr:rowOff>
    </xdr:to>
    <xdr:graphicFrame macro="">
      <xdr:nvGraphicFramePr>
        <xdr:cNvPr id="23" name="Chart 22">
          <a:extLst>
            <a:ext uri="{FF2B5EF4-FFF2-40B4-BE49-F238E27FC236}">
              <a16:creationId xmlns:a16="http://schemas.microsoft.com/office/drawing/2014/main" id="{F300F03D-D8CC-4761-94D6-129912337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540123</xdr:colOff>
      <xdr:row>9</xdr:row>
      <xdr:rowOff>35860</xdr:rowOff>
    </xdr:from>
    <xdr:to>
      <xdr:col>11</xdr:col>
      <xdr:colOff>286871</xdr:colOff>
      <xdr:row>11</xdr:row>
      <xdr:rowOff>163606</xdr:rowOff>
    </xdr:to>
    <xdr:sp macro="" textlink="Analysis!$E$6">
      <xdr:nvSpPr>
        <xdr:cNvPr id="24" name="TextBox 23">
          <a:extLst>
            <a:ext uri="{FF2B5EF4-FFF2-40B4-BE49-F238E27FC236}">
              <a16:creationId xmlns:a16="http://schemas.microsoft.com/office/drawing/2014/main" id="{F1BA0FE1-9D95-4865-ADE6-EAB8815512E2}"/>
            </a:ext>
          </a:extLst>
        </xdr:cNvPr>
        <xdr:cNvSpPr txBox="1"/>
      </xdr:nvSpPr>
      <xdr:spPr>
        <a:xfrm>
          <a:off x="5986182" y="1649507"/>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E5DA4C-7112-4E96-B13A-25AB377A7BCE}"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86%</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19</xdr:col>
      <xdr:colOff>324971</xdr:colOff>
      <xdr:row>7</xdr:row>
      <xdr:rowOff>56028</xdr:rowOff>
    </xdr:from>
    <xdr:to>
      <xdr:col>22</xdr:col>
      <xdr:colOff>33618</xdr:colOff>
      <xdr:row>14</xdr:row>
      <xdr:rowOff>78440</xdr:rowOff>
    </xdr:to>
    <xdr:graphicFrame macro="">
      <xdr:nvGraphicFramePr>
        <xdr:cNvPr id="25" name="Chart 24">
          <a:extLst>
            <a:ext uri="{FF2B5EF4-FFF2-40B4-BE49-F238E27FC236}">
              <a16:creationId xmlns:a16="http://schemas.microsoft.com/office/drawing/2014/main" id="{5F2F4E47-8533-477D-95C9-9E60816F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31375</xdr:colOff>
      <xdr:row>9</xdr:row>
      <xdr:rowOff>42584</xdr:rowOff>
    </xdr:from>
    <xdr:to>
      <xdr:col>21</xdr:col>
      <xdr:colOff>383240</xdr:colOff>
      <xdr:row>11</xdr:row>
      <xdr:rowOff>170330</xdr:rowOff>
    </xdr:to>
    <xdr:sp macro="" textlink="Analysis!E9">
      <xdr:nvSpPr>
        <xdr:cNvPr id="26" name="TextBox 25">
          <a:extLst>
            <a:ext uri="{FF2B5EF4-FFF2-40B4-BE49-F238E27FC236}">
              <a16:creationId xmlns:a16="http://schemas.microsoft.com/office/drawing/2014/main" id="{62DF2E15-66C4-4F30-9CA2-93277B49DFAB}"/>
            </a:ext>
          </a:extLst>
        </xdr:cNvPr>
        <xdr:cNvSpPr txBox="1"/>
      </xdr:nvSpPr>
      <xdr:spPr>
        <a:xfrm>
          <a:off x="12133728" y="1656231"/>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2BC46E-90FD-4A75-9D8E-5E14D696215C}"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85%</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30</xdr:col>
      <xdr:colOff>125302</xdr:colOff>
      <xdr:row>7</xdr:row>
      <xdr:rowOff>55689</xdr:rowOff>
    </xdr:from>
    <xdr:to>
      <xdr:col>33</xdr:col>
      <xdr:colOff>345006</xdr:colOff>
      <xdr:row>14</xdr:row>
      <xdr:rowOff>55689</xdr:rowOff>
    </xdr:to>
    <xdr:graphicFrame macro="">
      <xdr:nvGraphicFramePr>
        <xdr:cNvPr id="27" name="Chart 26">
          <a:extLst>
            <a:ext uri="{FF2B5EF4-FFF2-40B4-BE49-F238E27FC236}">
              <a16:creationId xmlns:a16="http://schemas.microsoft.com/office/drawing/2014/main" id="{FBEFACBF-63BC-44FE-92A0-8A950DBD7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60851</xdr:colOff>
      <xdr:row>9</xdr:row>
      <xdr:rowOff>49306</xdr:rowOff>
    </xdr:from>
    <xdr:to>
      <xdr:col>34</xdr:col>
      <xdr:colOff>18270</xdr:colOff>
      <xdr:row>11</xdr:row>
      <xdr:rowOff>177052</xdr:rowOff>
    </xdr:to>
    <xdr:sp macro="" textlink="Analysis!$E$12">
      <xdr:nvSpPr>
        <xdr:cNvPr id="28" name="TextBox 27">
          <a:extLst>
            <a:ext uri="{FF2B5EF4-FFF2-40B4-BE49-F238E27FC236}">
              <a16:creationId xmlns:a16="http://schemas.microsoft.com/office/drawing/2014/main" id="{90918BB9-7261-48FE-BEB7-6D80AB0AF3B1}"/>
            </a:ext>
          </a:extLst>
        </xdr:cNvPr>
        <xdr:cNvSpPr txBox="1"/>
      </xdr:nvSpPr>
      <xdr:spPr>
        <a:xfrm>
          <a:off x="19030033" y="1711851"/>
          <a:ext cx="1793146" cy="49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650F07-70D6-4FF0-9612-A92C23F31CA5}"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84%</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xdr:col>
      <xdr:colOff>428492</xdr:colOff>
      <xdr:row>15</xdr:row>
      <xdr:rowOff>1</xdr:rowOff>
    </xdr:from>
    <xdr:to>
      <xdr:col>15</xdr:col>
      <xdr:colOff>156602</xdr:colOff>
      <xdr:row>38</xdr:row>
      <xdr:rowOff>108857</xdr:rowOff>
    </xdr:to>
    <xdr:sp macro="" textlink="">
      <xdr:nvSpPr>
        <xdr:cNvPr id="31" name="Rectangle 30">
          <a:extLst>
            <a:ext uri="{FF2B5EF4-FFF2-40B4-BE49-F238E27FC236}">
              <a16:creationId xmlns:a16="http://schemas.microsoft.com/office/drawing/2014/main" id="{2AD6ED87-E964-5870-5115-E29943897CA1}"/>
            </a:ext>
          </a:extLst>
        </xdr:cNvPr>
        <xdr:cNvSpPr/>
      </xdr:nvSpPr>
      <xdr:spPr>
        <a:xfrm>
          <a:off x="2242778" y="2721430"/>
          <a:ext cx="6985253" cy="4281713"/>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381000</xdr:colOff>
      <xdr:row>16</xdr:row>
      <xdr:rowOff>156882</xdr:rowOff>
    </xdr:from>
    <xdr:to>
      <xdr:col>15</xdr:col>
      <xdr:colOff>180474</xdr:colOff>
      <xdr:row>38</xdr:row>
      <xdr:rowOff>108857</xdr:rowOff>
    </xdr:to>
    <xdr:graphicFrame macro="">
      <xdr:nvGraphicFramePr>
        <xdr:cNvPr id="32" name="Chart 31">
          <a:extLst>
            <a:ext uri="{FF2B5EF4-FFF2-40B4-BE49-F238E27FC236}">
              <a16:creationId xmlns:a16="http://schemas.microsoft.com/office/drawing/2014/main" id="{AC66DCE6-5F57-4559-B4CC-1FAF3C0E1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372034</xdr:colOff>
      <xdr:row>15</xdr:row>
      <xdr:rowOff>2242</xdr:rowOff>
    </xdr:from>
    <xdr:to>
      <xdr:col>9</xdr:col>
      <xdr:colOff>504265</xdr:colOff>
      <xdr:row>17</xdr:row>
      <xdr:rowOff>129988</xdr:rowOff>
    </xdr:to>
    <xdr:sp macro="" textlink="">
      <xdr:nvSpPr>
        <xdr:cNvPr id="33" name="TextBox 32">
          <a:extLst>
            <a:ext uri="{FF2B5EF4-FFF2-40B4-BE49-F238E27FC236}">
              <a16:creationId xmlns:a16="http://schemas.microsoft.com/office/drawing/2014/main" id="{7A864D06-6116-449F-AFA5-F9C7D46C3438}"/>
            </a:ext>
          </a:extLst>
        </xdr:cNvPr>
        <xdr:cNvSpPr txBox="1"/>
      </xdr:nvSpPr>
      <xdr:spPr>
        <a:xfrm>
          <a:off x="2187387" y="2691654"/>
          <a:ext cx="3762937"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Actual</a:t>
          </a:r>
          <a:r>
            <a:rPr lang="en-GB" sz="2400" b="0" cap="none" spc="0" baseline="0">
              <a:ln w="0"/>
              <a:solidFill>
                <a:schemeClr val="tx1"/>
              </a:solidFill>
              <a:effectLst>
                <a:outerShdw blurRad="38100" dist="19050" dir="2700000" algn="tl" rotWithShape="0">
                  <a:schemeClr val="dk1">
                    <a:alpha val="40000"/>
                  </a:schemeClr>
                </a:outerShdw>
              </a:effectLst>
            </a:rPr>
            <a:t> Sales vs Target Sales</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11</xdr:col>
      <xdr:colOff>355870</xdr:colOff>
      <xdr:row>8</xdr:row>
      <xdr:rowOff>11206</xdr:rowOff>
    </xdr:from>
    <xdr:to>
      <xdr:col>13</xdr:col>
      <xdr:colOff>151686</xdr:colOff>
      <xdr:row>13</xdr:row>
      <xdr:rowOff>100852</xdr:rowOff>
    </xdr:to>
    <xdr:pic>
      <xdr:nvPicPr>
        <xdr:cNvPr id="34" name="Picture 33">
          <a:extLst>
            <a:ext uri="{FF2B5EF4-FFF2-40B4-BE49-F238E27FC236}">
              <a16:creationId xmlns:a16="http://schemas.microsoft.com/office/drawing/2014/main" id="{E6DC0934-E64D-451F-A5D1-BF21D110286F}"/>
            </a:ext>
          </a:extLst>
        </xdr:cNvPr>
        <xdr:cNvPicPr>
          <a:picLocks noChangeAspect="1"/>
        </xdr:cNvPicPr>
      </xdr:nvPicPr>
      <xdr:blipFill>
        <a:blip xmlns:r="http://schemas.openxmlformats.org/officeDocument/2006/relationships" r:embed="rId5"/>
        <a:stretch>
          <a:fillRect/>
        </a:stretch>
      </xdr:blipFill>
      <xdr:spPr>
        <a:xfrm>
          <a:off x="7012164" y="1445559"/>
          <a:ext cx="1006051" cy="986117"/>
        </a:xfrm>
        <a:prstGeom prst="rect">
          <a:avLst/>
        </a:prstGeom>
      </xdr:spPr>
    </xdr:pic>
    <xdr:clientData/>
  </xdr:twoCellAnchor>
  <xdr:twoCellAnchor editAs="oneCell">
    <xdr:from>
      <xdr:col>22</xdr:col>
      <xdr:colOff>78442</xdr:colOff>
      <xdr:row>7</xdr:row>
      <xdr:rowOff>170152</xdr:rowOff>
    </xdr:from>
    <xdr:to>
      <xdr:col>23</xdr:col>
      <xdr:colOff>493059</xdr:colOff>
      <xdr:row>13</xdr:row>
      <xdr:rowOff>93257</xdr:rowOff>
    </xdr:to>
    <xdr:pic>
      <xdr:nvPicPr>
        <xdr:cNvPr id="35" name="Picture 34">
          <a:extLst>
            <a:ext uri="{FF2B5EF4-FFF2-40B4-BE49-F238E27FC236}">
              <a16:creationId xmlns:a16="http://schemas.microsoft.com/office/drawing/2014/main" id="{327521A8-C63A-4DC2-A6AE-8E79B07FFC10}"/>
            </a:ext>
          </a:extLst>
        </xdr:cNvPr>
        <xdr:cNvPicPr>
          <a:picLocks noChangeAspect="1"/>
        </xdr:cNvPicPr>
      </xdr:nvPicPr>
      <xdr:blipFill>
        <a:blip xmlns:r="http://schemas.openxmlformats.org/officeDocument/2006/relationships" r:embed="rId6"/>
        <a:stretch>
          <a:fillRect/>
        </a:stretch>
      </xdr:blipFill>
      <xdr:spPr>
        <a:xfrm>
          <a:off x="13391030" y="1425211"/>
          <a:ext cx="1019735" cy="998870"/>
        </a:xfrm>
        <a:prstGeom prst="rect">
          <a:avLst/>
        </a:prstGeom>
      </xdr:spPr>
    </xdr:pic>
    <xdr:clientData/>
  </xdr:twoCellAnchor>
  <xdr:twoCellAnchor editAs="oneCell">
    <xdr:from>
      <xdr:col>33</xdr:col>
      <xdr:colOff>207818</xdr:colOff>
      <xdr:row>7</xdr:row>
      <xdr:rowOff>172462</xdr:rowOff>
    </xdr:from>
    <xdr:to>
      <xdr:col>35</xdr:col>
      <xdr:colOff>117085</xdr:colOff>
      <xdr:row>14</xdr:row>
      <xdr:rowOff>11206</xdr:rowOff>
    </xdr:to>
    <xdr:pic>
      <xdr:nvPicPr>
        <xdr:cNvPr id="36" name="Picture 35">
          <a:extLst>
            <a:ext uri="{FF2B5EF4-FFF2-40B4-BE49-F238E27FC236}">
              <a16:creationId xmlns:a16="http://schemas.microsoft.com/office/drawing/2014/main" id="{F038C1D9-A4E4-4ED0-AB9B-D5AD79F23584}"/>
            </a:ext>
          </a:extLst>
        </xdr:cNvPr>
        <xdr:cNvPicPr>
          <a:picLocks noChangeAspect="1"/>
        </xdr:cNvPicPr>
      </xdr:nvPicPr>
      <xdr:blipFill>
        <a:blip xmlns:r="http://schemas.openxmlformats.org/officeDocument/2006/relationships" r:embed="rId7"/>
        <a:stretch>
          <a:fillRect/>
        </a:stretch>
      </xdr:blipFill>
      <xdr:spPr>
        <a:xfrm>
          <a:off x="20400818" y="1465553"/>
          <a:ext cx="1133085" cy="1131835"/>
        </a:xfrm>
        <a:prstGeom prst="rect">
          <a:avLst/>
        </a:prstGeom>
      </xdr:spPr>
    </xdr:pic>
    <xdr:clientData/>
  </xdr:twoCellAnchor>
  <xdr:twoCellAnchor editAs="oneCell">
    <xdr:from>
      <xdr:col>13</xdr:col>
      <xdr:colOff>532020</xdr:colOff>
      <xdr:row>15</xdr:row>
      <xdr:rowOff>43644</xdr:rowOff>
    </xdr:from>
    <xdr:to>
      <xdr:col>15</xdr:col>
      <xdr:colOff>50523</xdr:colOff>
      <xdr:row>19</xdr:row>
      <xdr:rowOff>39272</xdr:rowOff>
    </xdr:to>
    <xdr:pic>
      <xdr:nvPicPr>
        <xdr:cNvPr id="37" name="Picture 36" descr="Sale ">
          <a:extLst>
            <a:ext uri="{FF2B5EF4-FFF2-40B4-BE49-F238E27FC236}">
              <a16:creationId xmlns:a16="http://schemas.microsoft.com/office/drawing/2014/main" id="{2C791EAF-3D11-4A26-986E-0FD6A87D59F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393925" y="2765073"/>
          <a:ext cx="728027" cy="72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232683</xdr:colOff>
      <xdr:row>15</xdr:row>
      <xdr:rowOff>1179</xdr:rowOff>
    </xdr:from>
    <xdr:to>
      <xdr:col>25</xdr:col>
      <xdr:colOff>517549</xdr:colOff>
      <xdr:row>38</xdr:row>
      <xdr:rowOff>108857</xdr:rowOff>
    </xdr:to>
    <xdr:sp macro="" textlink="">
      <xdr:nvSpPr>
        <xdr:cNvPr id="38" name="Rectangle 37">
          <a:extLst>
            <a:ext uri="{FF2B5EF4-FFF2-40B4-BE49-F238E27FC236}">
              <a16:creationId xmlns:a16="http://schemas.microsoft.com/office/drawing/2014/main" id="{2B771C1A-77AD-F47C-1E47-15C7862A0948}"/>
            </a:ext>
          </a:extLst>
        </xdr:cNvPr>
        <xdr:cNvSpPr/>
      </xdr:nvSpPr>
      <xdr:spPr>
        <a:xfrm>
          <a:off x="9304112" y="2722608"/>
          <a:ext cx="6332485" cy="4280535"/>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143907</xdr:colOff>
      <xdr:row>17</xdr:row>
      <xdr:rowOff>80800</xdr:rowOff>
    </xdr:from>
    <xdr:to>
      <xdr:col>25</xdr:col>
      <xdr:colOff>520189</xdr:colOff>
      <xdr:row>38</xdr:row>
      <xdr:rowOff>60476</xdr:rowOff>
    </xdr:to>
    <xdr:graphicFrame macro="">
      <xdr:nvGraphicFramePr>
        <xdr:cNvPr id="39" name="Chart 38">
          <a:extLst>
            <a:ext uri="{FF2B5EF4-FFF2-40B4-BE49-F238E27FC236}">
              <a16:creationId xmlns:a16="http://schemas.microsoft.com/office/drawing/2014/main" id="{B28E4BC9-4DAA-48AC-9C1E-2A44C2F48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146973</xdr:colOff>
      <xdr:row>14</xdr:row>
      <xdr:rowOff>140487</xdr:rowOff>
    </xdr:from>
    <xdr:to>
      <xdr:col>21</xdr:col>
      <xdr:colOff>285691</xdr:colOff>
      <xdr:row>17</xdr:row>
      <xdr:rowOff>87760</xdr:rowOff>
    </xdr:to>
    <xdr:sp macro="" textlink="">
      <xdr:nvSpPr>
        <xdr:cNvPr id="41" name="TextBox 40">
          <a:extLst>
            <a:ext uri="{FF2B5EF4-FFF2-40B4-BE49-F238E27FC236}">
              <a16:creationId xmlns:a16="http://schemas.microsoft.com/office/drawing/2014/main" id="{C6008CAF-EB32-4FBB-B696-3DD7712C5510}"/>
            </a:ext>
          </a:extLst>
        </xdr:cNvPr>
        <xdr:cNvSpPr txBox="1"/>
      </xdr:nvSpPr>
      <xdr:spPr>
        <a:xfrm>
          <a:off x="9321052" y="2667119"/>
          <a:ext cx="3808350" cy="48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Customer</a:t>
          </a:r>
          <a:r>
            <a:rPr lang="en-GB" sz="2400" b="0" cap="none" spc="0" baseline="0">
              <a:ln w="0"/>
              <a:solidFill>
                <a:schemeClr val="tx1"/>
              </a:solidFill>
              <a:effectLst>
                <a:outerShdw blurRad="38100" dist="19050" dir="2700000" algn="tl" rotWithShape="0">
                  <a:schemeClr val="dk1">
                    <a:alpha val="40000"/>
                  </a:schemeClr>
                </a:outerShdw>
              </a:effectLst>
            </a:rPr>
            <a:t>s Per Month</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24</xdr:col>
      <xdr:colOff>293432</xdr:colOff>
      <xdr:row>15</xdr:row>
      <xdr:rowOff>66258</xdr:rowOff>
    </xdr:from>
    <xdr:to>
      <xdr:col>25</xdr:col>
      <xdr:colOff>423182</xdr:colOff>
      <xdr:row>19</xdr:row>
      <xdr:rowOff>63511</xdr:rowOff>
    </xdr:to>
    <xdr:pic>
      <xdr:nvPicPr>
        <xdr:cNvPr id="42" name="chart">
          <a:extLst>
            <a:ext uri="{FF2B5EF4-FFF2-40B4-BE49-F238E27FC236}">
              <a16:creationId xmlns:a16="http://schemas.microsoft.com/office/drawing/2014/main" id="{129901CA-D2F1-D1B1-EA5C-CE960B3B9425}"/>
            </a:ext>
          </a:extLst>
        </xdr:cNvPr>
        <xdr:cNvPicPr>
          <a:picLocks noChangeAspect="1"/>
        </xdr:cNvPicPr>
      </xdr:nvPicPr>
      <xdr:blipFill>
        <a:blip xmlns:r="http://schemas.openxmlformats.org/officeDocument/2006/relationships" r:embed="rId10"/>
        <a:stretch>
          <a:fillRect/>
        </a:stretch>
      </xdr:blipFill>
      <xdr:spPr>
        <a:xfrm>
          <a:off x="14807718" y="2787687"/>
          <a:ext cx="734512" cy="722967"/>
        </a:xfrm>
        <a:prstGeom prst="rect">
          <a:avLst/>
        </a:prstGeom>
      </xdr:spPr>
    </xdr:pic>
    <xdr:clientData/>
  </xdr:twoCellAnchor>
  <xdr:twoCellAnchor>
    <xdr:from>
      <xdr:col>26</xdr:col>
      <xdr:colOff>16408</xdr:colOff>
      <xdr:row>15</xdr:row>
      <xdr:rowOff>7563</xdr:rowOff>
    </xdr:from>
    <xdr:to>
      <xdr:col>35</xdr:col>
      <xdr:colOff>230910</xdr:colOff>
      <xdr:row>38</xdr:row>
      <xdr:rowOff>96762</xdr:rowOff>
    </xdr:to>
    <xdr:sp macro="" textlink="">
      <xdr:nvSpPr>
        <xdr:cNvPr id="43" name="Rectangle 42">
          <a:extLst>
            <a:ext uri="{FF2B5EF4-FFF2-40B4-BE49-F238E27FC236}">
              <a16:creationId xmlns:a16="http://schemas.microsoft.com/office/drawing/2014/main" id="{059C3D4C-1E21-D35A-EF48-AC01B1B34CE4}"/>
            </a:ext>
          </a:extLst>
        </xdr:cNvPr>
        <xdr:cNvSpPr/>
      </xdr:nvSpPr>
      <xdr:spPr>
        <a:xfrm>
          <a:off x="15740218" y="2728992"/>
          <a:ext cx="5657359" cy="4262056"/>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5273</xdr:colOff>
      <xdr:row>17</xdr:row>
      <xdr:rowOff>57726</xdr:rowOff>
    </xdr:from>
    <xdr:to>
      <xdr:col>35</xdr:col>
      <xdr:colOff>219364</xdr:colOff>
      <xdr:row>38</xdr:row>
      <xdr:rowOff>60476</xdr:rowOff>
    </xdr:to>
    <xdr:graphicFrame macro="">
      <xdr:nvGraphicFramePr>
        <xdr:cNvPr id="44" name="Chart 43">
          <a:extLst>
            <a:ext uri="{FF2B5EF4-FFF2-40B4-BE49-F238E27FC236}">
              <a16:creationId xmlns:a16="http://schemas.microsoft.com/office/drawing/2014/main" id="{07C7DF4F-FF2B-49DB-8FB4-F3C46186A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558053</xdr:colOff>
      <xdr:row>14</xdr:row>
      <xdr:rowOff>173301</xdr:rowOff>
    </xdr:from>
    <xdr:to>
      <xdr:col>32</xdr:col>
      <xdr:colOff>84862</xdr:colOff>
      <xdr:row>17</xdr:row>
      <xdr:rowOff>120574</xdr:rowOff>
    </xdr:to>
    <xdr:sp macro="" textlink="">
      <xdr:nvSpPr>
        <xdr:cNvPr id="46" name="TextBox 45">
          <a:extLst>
            <a:ext uri="{FF2B5EF4-FFF2-40B4-BE49-F238E27FC236}">
              <a16:creationId xmlns:a16="http://schemas.microsoft.com/office/drawing/2014/main" id="{6F0AD91C-79E3-4112-8913-884B41E054CE}"/>
            </a:ext>
          </a:extLst>
        </xdr:cNvPr>
        <xdr:cNvSpPr txBox="1"/>
      </xdr:nvSpPr>
      <xdr:spPr>
        <a:xfrm>
          <a:off x="15855780" y="2759483"/>
          <a:ext cx="3810173" cy="50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Sales Per Region</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34</xdr:col>
      <xdr:colOff>93021</xdr:colOff>
      <xdr:row>15</xdr:row>
      <xdr:rowOff>69849</xdr:rowOff>
    </xdr:from>
    <xdr:to>
      <xdr:col>35</xdr:col>
      <xdr:colOff>191389</xdr:colOff>
      <xdr:row>19</xdr:row>
      <xdr:rowOff>44937</xdr:rowOff>
    </xdr:to>
    <xdr:pic>
      <xdr:nvPicPr>
        <xdr:cNvPr id="47" name="Picture 46" descr="International ">
          <a:extLst>
            <a:ext uri="{FF2B5EF4-FFF2-40B4-BE49-F238E27FC236}">
              <a16:creationId xmlns:a16="http://schemas.microsoft.com/office/drawing/2014/main" id="{BE2B6704-043C-4B5A-B4B9-2B39551F22A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654926" y="2791278"/>
          <a:ext cx="703130" cy="700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257736</xdr:colOff>
      <xdr:row>0</xdr:row>
      <xdr:rowOff>147740</xdr:rowOff>
    </xdr:from>
    <xdr:to>
      <xdr:col>35</xdr:col>
      <xdr:colOff>11205</xdr:colOff>
      <xdr:row>6</xdr:row>
      <xdr:rowOff>134470</xdr:rowOff>
    </xdr:to>
    <xdr:pic>
      <xdr:nvPicPr>
        <xdr:cNvPr id="48" name="Picture 47">
          <a:extLst>
            <a:ext uri="{FF2B5EF4-FFF2-40B4-BE49-F238E27FC236}">
              <a16:creationId xmlns:a16="http://schemas.microsoft.com/office/drawing/2014/main" id="{93FB1EEF-08D9-4A4C-908A-5A89570641B2}"/>
            </a:ext>
          </a:extLst>
        </xdr:cNvPr>
        <xdr:cNvPicPr>
          <a:picLocks noChangeAspect="1"/>
        </xdr:cNvPicPr>
      </xdr:nvPicPr>
      <xdr:blipFill>
        <a:blip xmlns:r="http://schemas.openxmlformats.org/officeDocument/2006/relationships" r:embed="rId13"/>
        <a:stretch>
          <a:fillRect/>
        </a:stretch>
      </xdr:blipFill>
      <xdr:spPr>
        <a:xfrm>
          <a:off x="19016383" y="147740"/>
          <a:ext cx="2173940" cy="1062495"/>
        </a:xfrm>
        <a:prstGeom prst="rect">
          <a:avLst/>
        </a:prstGeom>
      </xdr:spPr>
    </xdr:pic>
    <xdr:clientData/>
  </xdr:twoCellAnchor>
  <xdr:twoCellAnchor editAs="oneCell">
    <xdr:from>
      <xdr:col>0</xdr:col>
      <xdr:colOff>179294</xdr:colOff>
      <xdr:row>1</xdr:row>
      <xdr:rowOff>79165</xdr:rowOff>
    </xdr:from>
    <xdr:to>
      <xdr:col>3</xdr:col>
      <xdr:colOff>257734</xdr:colOff>
      <xdr:row>17</xdr:row>
      <xdr:rowOff>100852</xdr:rowOff>
    </xdr:to>
    <mc:AlternateContent xmlns:mc="http://schemas.openxmlformats.org/markup-compatibility/2006" xmlns:a14="http://schemas.microsoft.com/office/drawing/2010/main">
      <mc:Choice Requires="a14">
        <xdr:graphicFrame macro="">
          <xdr:nvGraphicFramePr>
            <xdr:cNvPr id="49" name="Month 1">
              <a:extLst>
                <a:ext uri="{FF2B5EF4-FFF2-40B4-BE49-F238E27FC236}">
                  <a16:creationId xmlns:a16="http://schemas.microsoft.com/office/drawing/2014/main" id="{3325DDB3-3FFF-4424-A89C-80EED0E710E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9294" y="266734"/>
              <a:ext cx="1907240" cy="3022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168089</xdr:colOff>
      <xdr:row>24</xdr:row>
      <xdr:rowOff>100854</xdr:rowOff>
    </xdr:from>
    <xdr:to>
      <xdr:col>3</xdr:col>
      <xdr:colOff>246529</xdr:colOff>
      <xdr:row>37</xdr:row>
      <xdr:rowOff>100852</xdr:rowOff>
    </xdr:to>
    <mc:AlternateContent xmlns:mc="http://schemas.openxmlformats.org/markup-compatibility/2006" xmlns:a14="http://schemas.microsoft.com/office/drawing/2010/main">
      <mc:Choice Requires="a14">
        <xdr:graphicFrame macro="">
          <xdr:nvGraphicFramePr>
            <xdr:cNvPr id="50" name="Region 2">
              <a:extLst>
                <a:ext uri="{FF2B5EF4-FFF2-40B4-BE49-F238E27FC236}">
                  <a16:creationId xmlns:a16="http://schemas.microsoft.com/office/drawing/2014/main" id="{E16A8BD2-13C8-4C50-82B0-4E44E6D82CA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8089" y="4602516"/>
              <a:ext cx="1907240" cy="24383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17</xdr:row>
      <xdr:rowOff>120938</xdr:rowOff>
    </xdr:from>
    <xdr:to>
      <xdr:col>3</xdr:col>
      <xdr:colOff>268941</xdr:colOff>
      <xdr:row>24</xdr:row>
      <xdr:rowOff>67235</xdr:rowOff>
    </xdr:to>
    <mc:AlternateContent xmlns:mc="http://schemas.openxmlformats.org/markup-compatibility/2006" xmlns:a14="http://schemas.microsoft.com/office/drawing/2010/main">
      <mc:Choice Requires="a14">
        <xdr:graphicFrame macro="">
          <xdr:nvGraphicFramePr>
            <xdr:cNvPr id="51" name="Quarter 2">
              <a:extLst>
                <a:ext uri="{FF2B5EF4-FFF2-40B4-BE49-F238E27FC236}">
                  <a16:creationId xmlns:a16="http://schemas.microsoft.com/office/drawing/2014/main" id="{8CC73959-4455-414B-B42A-6DBF878DC77B}"/>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90499" y="3309615"/>
              <a:ext cx="1907242" cy="12592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ly Mogbejuloritshe Madamedon" refreshedDate="45472.503495023149" createdVersion="8" refreshedVersion="8" minRefreshableVersion="3" recordCount="63" xr:uid="{F7D4437A-2F50-4A2F-92A2-B9DDAA47E991}">
  <cacheSource type="worksheet">
    <worksheetSource name="Dataset"/>
  </cacheSource>
  <cacheFields count="11">
    <cacheField name="Date" numFmtId="165">
      <sharedItems containsSemiMixedTypes="0" containsNonDate="0" containsDate="1" containsString="0" minDate="2023-01-01T00:00:00" maxDate="2023-09-02T00:00:00"/>
    </cacheField>
    <cacheField name="Month" numFmtId="165">
      <sharedItems count="9">
        <s v="January"/>
        <s v="February"/>
        <s v="March"/>
        <s v="April"/>
        <s v="May"/>
        <s v="June"/>
        <s v="July"/>
        <s v="August"/>
        <s v="September"/>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166">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450341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1-01T00:00:00"/>
    <x v="0"/>
    <x v="0"/>
    <n v="5000"/>
    <n v="2581"/>
    <n v="2857.1428571428573"/>
    <n v="80"/>
    <x v="0"/>
    <n v="0.89"/>
    <n v="0.85"/>
    <n v="0.72"/>
  </r>
  <r>
    <d v="2023-01-01T00:00:00"/>
    <x v="0"/>
    <x v="1"/>
    <n v="3500"/>
    <n v="3944"/>
    <n v="2857.1428571428573"/>
    <n v="30"/>
    <x v="0"/>
    <n v="0.94"/>
    <n v="0.95"/>
    <n v="0.86"/>
  </r>
  <r>
    <d v="2023-01-01T00:00:00"/>
    <x v="0"/>
    <x v="2"/>
    <n v="1500"/>
    <n v="3293"/>
    <n v="2857.1428571428573"/>
    <n v="15"/>
    <x v="0"/>
    <n v="0.82"/>
    <n v="0.8"/>
    <n v="0.76"/>
  </r>
  <r>
    <d v="2023-01-01T00:00:00"/>
    <x v="0"/>
    <x v="3"/>
    <n v="1500"/>
    <n v="2019"/>
    <n v="2857.1428571428573"/>
    <n v="40"/>
    <x v="0"/>
    <n v="0.79"/>
    <n v="0.79"/>
    <n v="0.79"/>
  </r>
  <r>
    <d v="2023-01-01T00:00:00"/>
    <x v="0"/>
    <x v="4"/>
    <n v="6000"/>
    <n v="2980"/>
    <n v="2857.1428571428573"/>
    <n v="100"/>
    <x v="0"/>
    <n v="0.96"/>
    <n v="0.79"/>
    <n v="0.7"/>
  </r>
  <r>
    <d v="2023-01-01T00:00:00"/>
    <x v="0"/>
    <x v="5"/>
    <n v="2500"/>
    <n v="2209"/>
    <n v="2857.1428571428573"/>
    <n v="15"/>
    <x v="0"/>
    <n v="0.79"/>
    <n v="0.79"/>
    <n v="0.77"/>
  </r>
  <r>
    <d v="2023-01-01T00:00:00"/>
    <x v="0"/>
    <x v="6"/>
    <n v="10000"/>
    <n v="2440"/>
    <n v="2857.1428571428573"/>
    <n v="20"/>
    <x v="0"/>
    <n v="0.75"/>
    <n v="0.72"/>
    <n v="0.93"/>
  </r>
  <r>
    <d v="2023-02-01T00:00:00"/>
    <x v="1"/>
    <x v="0"/>
    <n v="5000"/>
    <n v="2000"/>
    <n v="1428.5714285714287"/>
    <n v="90"/>
    <x v="0"/>
    <n v="0.92"/>
    <n v="0.99"/>
    <n v="0.74"/>
  </r>
  <r>
    <d v="2023-02-01T00:00:00"/>
    <x v="1"/>
    <x v="1"/>
    <n v="15000"/>
    <n v="14431"/>
    <n v="1428.5714285714287"/>
    <n v="30"/>
    <x v="0"/>
    <n v="0.7"/>
    <n v="0.99"/>
    <n v="0.95"/>
  </r>
  <r>
    <d v="2023-02-01T00:00:00"/>
    <x v="1"/>
    <x v="2"/>
    <n v="1500"/>
    <n v="3000"/>
    <n v="1428.5714285714287"/>
    <n v="15"/>
    <x v="0"/>
    <n v="0.91"/>
    <n v="0.98"/>
    <n v="0.89"/>
  </r>
  <r>
    <d v="2023-02-01T00:00:00"/>
    <x v="1"/>
    <x v="3"/>
    <n v="3500"/>
    <n v="4000"/>
    <n v="1428.5714285714287"/>
    <n v="40"/>
    <x v="0"/>
    <n v="0.74"/>
    <n v="0.85"/>
    <n v="0.7"/>
  </r>
  <r>
    <d v="2023-02-01T00:00:00"/>
    <x v="1"/>
    <x v="4"/>
    <n v="6000"/>
    <n v="2000"/>
    <n v="1428.5714285714287"/>
    <n v="100"/>
    <x v="0"/>
    <n v="0.9"/>
    <n v="0.9"/>
    <n v="0.72"/>
  </r>
  <r>
    <d v="2023-02-01T00:00:00"/>
    <x v="1"/>
    <x v="5"/>
    <n v="4000"/>
    <n v="2000"/>
    <n v="1428.5714285714287"/>
    <n v="15"/>
    <x v="0"/>
    <n v="0.95"/>
    <n v="0.97"/>
    <n v="0.81"/>
  </r>
  <r>
    <d v="2023-02-01T00:00:00"/>
    <x v="1"/>
    <x v="6"/>
    <n v="10000"/>
    <n v="2000"/>
    <n v="1428.5714285714287"/>
    <n v="20"/>
    <x v="0"/>
    <n v="0.99"/>
    <n v="0.79"/>
    <n v="0.75"/>
  </r>
  <r>
    <d v="2023-03-01T00:00:00"/>
    <x v="2"/>
    <x v="0"/>
    <n v="8571.4285714285706"/>
    <n v="4000"/>
    <n v="1428.5714285714287"/>
    <n v="45"/>
    <x v="0"/>
    <n v="0.86"/>
    <n v="0.97"/>
    <n v="0.89"/>
  </r>
  <r>
    <d v="2023-03-01T00:00:00"/>
    <x v="2"/>
    <x v="1"/>
    <n v="8571.4285714285706"/>
    <n v="6000"/>
    <n v="1428.5714285714287"/>
    <n v="43"/>
    <x v="0"/>
    <n v="0.83"/>
    <n v="0.72"/>
    <n v="0.74"/>
  </r>
  <r>
    <d v="2023-03-01T00:00:00"/>
    <x v="2"/>
    <x v="2"/>
    <n v="8571.4285714285706"/>
    <n v="6500"/>
    <n v="1428.5714285714287"/>
    <n v="43"/>
    <x v="0"/>
    <n v="0.74"/>
    <n v="0.78"/>
    <n v="0.94"/>
  </r>
  <r>
    <d v="2023-03-01T00:00:00"/>
    <x v="2"/>
    <x v="3"/>
    <n v="8571.4285714285706"/>
    <n v="12000"/>
    <n v="1428.5714285714287"/>
    <n v="43"/>
    <x v="0"/>
    <n v="0.8"/>
    <n v="0.84"/>
    <n v="0.81"/>
  </r>
  <r>
    <d v="2023-03-01T00:00:00"/>
    <x v="2"/>
    <x v="4"/>
    <n v="8571.4285714285706"/>
    <n v="3000"/>
    <n v="1428.5714285714287"/>
    <n v="43"/>
    <x v="0"/>
    <n v="0.89"/>
    <n v="0.99"/>
    <n v="0.97"/>
  </r>
  <r>
    <d v="2023-03-01T00:00:00"/>
    <x v="2"/>
    <x v="5"/>
    <n v="8571.4285714285706"/>
    <n v="2000"/>
    <n v="1428.5714285714287"/>
    <n v="40"/>
    <x v="0"/>
    <n v="0.71"/>
    <n v="0.87"/>
    <n v="0.94"/>
  </r>
  <r>
    <d v="2023-03-01T00:00:00"/>
    <x v="2"/>
    <x v="6"/>
    <n v="8571.4285714285706"/>
    <n v="2000"/>
    <n v="1428.5714285714287"/>
    <n v="43"/>
    <x v="0"/>
    <n v="0.9"/>
    <n v="0.72"/>
    <n v="0.94"/>
  </r>
  <r>
    <d v="2023-04-01T00:00:00"/>
    <x v="3"/>
    <x v="0"/>
    <n v="7857.1428571428569"/>
    <n v="3000"/>
    <n v="5714.2857142857147"/>
    <n v="100"/>
    <x v="1"/>
    <n v="0.89"/>
    <n v="0.85"/>
    <n v="0.87"/>
  </r>
  <r>
    <d v="2023-04-01T00:00:00"/>
    <x v="3"/>
    <x v="1"/>
    <n v="7857.1428571428569"/>
    <n v="4500"/>
    <n v="5714.2857142857147"/>
    <n v="100"/>
    <x v="1"/>
    <n v="0.89"/>
    <n v="0.8"/>
    <n v="0.88"/>
  </r>
  <r>
    <d v="2023-04-01T00:00:00"/>
    <x v="3"/>
    <x v="2"/>
    <n v="7857.1428571428569"/>
    <n v="5500"/>
    <n v="5714.2857142857147"/>
    <n v="100"/>
    <x v="1"/>
    <n v="0.98"/>
    <n v="0.99"/>
    <n v="0.81"/>
  </r>
  <r>
    <d v="2023-04-01T00:00:00"/>
    <x v="3"/>
    <x v="3"/>
    <n v="7857.1428571428569"/>
    <n v="10000"/>
    <n v="5714.2857142857147"/>
    <n v="100"/>
    <x v="1"/>
    <n v="0.81"/>
    <n v="0.91"/>
    <n v="0.95"/>
  </r>
  <r>
    <d v="2023-04-01T00:00:00"/>
    <x v="3"/>
    <x v="4"/>
    <n v="7857.1428571428569"/>
    <n v="2000"/>
    <n v="5714.2857142857147"/>
    <n v="100"/>
    <x v="1"/>
    <n v="0.97"/>
    <n v="0.85"/>
    <n v="0.85"/>
  </r>
  <r>
    <d v="2023-04-01T00:00:00"/>
    <x v="3"/>
    <x v="5"/>
    <n v="7857.1428571428569"/>
    <n v="2000"/>
    <n v="5714.2857142857147"/>
    <n v="100"/>
    <x v="1"/>
    <n v="0.89"/>
    <n v="0.94"/>
    <n v="0.8"/>
  </r>
  <r>
    <d v="2023-04-01T00:00:00"/>
    <x v="3"/>
    <x v="6"/>
    <n v="7857.1428571428569"/>
    <n v="2000"/>
    <n v="5714.2857142857147"/>
    <n v="100"/>
    <x v="1"/>
    <n v="0.88"/>
    <n v="0.94"/>
    <n v="0.7"/>
  </r>
  <r>
    <d v="2023-05-01T00:00:00"/>
    <x v="4"/>
    <x v="0"/>
    <n v="11428.571428571429"/>
    <n v="20000"/>
    <n v="2857.1428571428573"/>
    <n v="90"/>
    <x v="1"/>
    <n v="0.75"/>
    <n v="0.77"/>
    <n v="0.84"/>
  </r>
  <r>
    <d v="2023-05-01T00:00:00"/>
    <x v="4"/>
    <x v="1"/>
    <n v="11428.571428571429"/>
    <n v="17000"/>
    <n v="2857.1428571428573"/>
    <n v="80"/>
    <x v="1"/>
    <n v="0.73"/>
    <n v="0.96"/>
    <n v="0.93"/>
  </r>
  <r>
    <d v="2023-05-01T00:00:00"/>
    <x v="4"/>
    <x v="2"/>
    <n v="11428.571428571429"/>
    <n v="16000"/>
    <n v="2857.1428571428573"/>
    <n v="90"/>
    <x v="1"/>
    <n v="0.93"/>
    <n v="0.74"/>
    <n v="0.93"/>
  </r>
  <r>
    <d v="2023-05-01T00:00:00"/>
    <x v="4"/>
    <x v="3"/>
    <n v="11428.571428571429"/>
    <n v="12000"/>
    <n v="2857.1428571428573"/>
    <n v="110"/>
    <x v="1"/>
    <n v="0.85"/>
    <n v="0.7"/>
    <n v="0.99"/>
  </r>
  <r>
    <d v="2023-05-01T00:00:00"/>
    <x v="4"/>
    <x v="4"/>
    <n v="11428.571428571429"/>
    <n v="20500"/>
    <n v="2857.1428571428573"/>
    <n v="90"/>
    <x v="1"/>
    <n v="0.92"/>
    <n v="0.99"/>
    <n v="0.88"/>
  </r>
  <r>
    <d v="2023-05-01T00:00:00"/>
    <x v="4"/>
    <x v="5"/>
    <n v="11428.571428571429"/>
    <n v="21000"/>
    <n v="2857.1428571428573"/>
    <n v="100"/>
    <x v="1"/>
    <n v="0.75"/>
    <n v="0.97"/>
    <n v="0.83"/>
  </r>
  <r>
    <d v="2023-05-01T00:00:00"/>
    <x v="4"/>
    <x v="6"/>
    <n v="11428.571428571429"/>
    <n v="21500"/>
    <n v="2857.1428571428573"/>
    <n v="90"/>
    <x v="1"/>
    <n v="0.77"/>
    <n v="0.97"/>
    <n v="0.78"/>
  </r>
  <r>
    <d v="2023-06-01T00:00:00"/>
    <x v="5"/>
    <x v="0"/>
    <n v="14285.714285714286"/>
    <n v="22000"/>
    <n v="857.14285714285711"/>
    <n v="228"/>
    <x v="1"/>
    <n v="0.79"/>
    <n v="0.75"/>
    <n v="0.93"/>
  </r>
  <r>
    <d v="2023-06-01T00:00:00"/>
    <x v="5"/>
    <x v="1"/>
    <n v="14285.714285714286"/>
    <n v="18000"/>
    <n v="857.14285714285711"/>
    <n v="220"/>
    <x v="1"/>
    <n v="0.81"/>
    <n v="0.98"/>
    <n v="0.86"/>
  </r>
  <r>
    <d v="2023-06-01T00:00:00"/>
    <x v="5"/>
    <x v="2"/>
    <n v="14285.714285714286"/>
    <n v="18500"/>
    <n v="857.14285714285711"/>
    <n v="228"/>
    <x v="1"/>
    <n v="0.86"/>
    <n v="0.82"/>
    <n v="0.86"/>
  </r>
  <r>
    <d v="2023-06-01T00:00:00"/>
    <x v="5"/>
    <x v="3"/>
    <n v="14285.714285714286"/>
    <n v="14314"/>
    <n v="857.14285714285711"/>
    <n v="238"/>
    <x v="1"/>
    <n v="0.72"/>
    <n v="0.95"/>
    <n v="0.9"/>
  </r>
  <r>
    <d v="2023-06-01T00:00:00"/>
    <x v="5"/>
    <x v="4"/>
    <n v="14285.714285714286"/>
    <n v="21000"/>
    <n v="857.14285714285711"/>
    <n v="228"/>
    <x v="1"/>
    <n v="0.71"/>
    <n v="0.8"/>
    <n v="0.76"/>
  </r>
  <r>
    <d v="2023-06-01T00:00:00"/>
    <x v="5"/>
    <x v="5"/>
    <n v="14285.714285714286"/>
    <n v="22500"/>
    <n v="857.14285714285711"/>
    <n v="230"/>
    <x v="1"/>
    <n v="0.97"/>
    <n v="0.95"/>
    <n v="0.85"/>
  </r>
  <r>
    <d v="2023-06-01T00:00:00"/>
    <x v="5"/>
    <x v="6"/>
    <n v="14285.714285714286"/>
    <n v="22900"/>
    <n v="857.14285714285711"/>
    <n v="228"/>
    <x v="1"/>
    <n v="0.95"/>
    <n v="0.85"/>
    <n v="0.91"/>
  </r>
  <r>
    <d v="2023-07-01T00:00:00"/>
    <x v="6"/>
    <x v="0"/>
    <n v="18562.957142857143"/>
    <n v="25000"/>
    <n v="714.28571428571433"/>
    <n v="250"/>
    <x v="2"/>
    <n v="0.97"/>
    <n v="0.7"/>
    <n v="0.93"/>
  </r>
  <r>
    <d v="2023-07-01T00:00:00"/>
    <x v="6"/>
    <x v="1"/>
    <n v="18562.957142857143"/>
    <n v="22000"/>
    <n v="714.28571428571433"/>
    <n v="240"/>
    <x v="2"/>
    <n v="0.9"/>
    <n v="0.98"/>
    <n v="0.96"/>
  </r>
  <r>
    <d v="2023-07-01T00:00:00"/>
    <x v="6"/>
    <x v="2"/>
    <n v="18562.957142857143"/>
    <n v="25000"/>
    <n v="714.28571428571433"/>
    <n v="270"/>
    <x v="2"/>
    <n v="0.9"/>
    <n v="0.95"/>
    <n v="0.98"/>
  </r>
  <r>
    <d v="2023-07-01T00:00:00"/>
    <x v="6"/>
    <x v="3"/>
    <n v="18562.957142857143"/>
    <n v="25000"/>
    <n v="714.28571428571433"/>
    <n v="259"/>
    <x v="2"/>
    <n v="0.96"/>
    <n v="0.81"/>
    <n v="0.85"/>
  </r>
  <r>
    <d v="2023-07-01T00:00:00"/>
    <x v="6"/>
    <x v="4"/>
    <n v="18562.957142857143"/>
    <n v="25000"/>
    <n v="714.28571428571433"/>
    <n v="260"/>
    <x v="2"/>
    <n v="0.98"/>
    <n v="0.84"/>
    <n v="0.89"/>
  </r>
  <r>
    <d v="2023-07-01T00:00:00"/>
    <x v="6"/>
    <x v="5"/>
    <n v="18562.957142857143"/>
    <n v="25000"/>
    <n v="714.28571428571433"/>
    <n v="260"/>
    <x v="2"/>
    <n v="0.76"/>
    <n v="0.7"/>
    <n v="0.86"/>
  </r>
  <r>
    <d v="2023-07-01T00:00:00"/>
    <x v="6"/>
    <x v="6"/>
    <n v="18562.957142857143"/>
    <n v="25000"/>
    <n v="714.28571428571433"/>
    <n v="261"/>
    <x v="2"/>
    <n v="0.91"/>
    <n v="0.77"/>
    <n v="0.75"/>
  </r>
  <r>
    <d v="2023-08-01T00:00:00"/>
    <x v="7"/>
    <x v="0"/>
    <n v="18571.428571428572"/>
    <n v="25000"/>
    <n v="714.28571428571433"/>
    <n v="242"/>
    <x v="2"/>
    <n v="0.79"/>
    <n v="0.81"/>
    <n v="0.74"/>
  </r>
  <r>
    <d v="2023-08-01T00:00:00"/>
    <x v="7"/>
    <x v="1"/>
    <n v="18571.428571428572"/>
    <n v="22500"/>
    <n v="714.28571428571433"/>
    <n v="250"/>
    <x v="2"/>
    <n v="0.85"/>
    <n v="0.82"/>
    <n v="0.73"/>
  </r>
  <r>
    <d v="2023-08-01T00:00:00"/>
    <x v="7"/>
    <x v="2"/>
    <n v="18571.428571428572"/>
    <n v="25000"/>
    <n v="714.28571428571433"/>
    <n v="242"/>
    <x v="2"/>
    <n v="0.88"/>
    <n v="0.84"/>
    <n v="0.75"/>
  </r>
  <r>
    <d v="2023-08-01T00:00:00"/>
    <x v="7"/>
    <x v="3"/>
    <n v="18571.428571428572"/>
    <n v="25000"/>
    <n v="714.28571428571433"/>
    <n v="242"/>
    <x v="2"/>
    <n v="0.81"/>
    <n v="0.92"/>
    <n v="0.91"/>
  </r>
  <r>
    <d v="2023-08-01T00:00:00"/>
    <x v="7"/>
    <x v="4"/>
    <n v="18571.428571428572"/>
    <n v="25000"/>
    <n v="714.28571428571433"/>
    <n v="242"/>
    <x v="2"/>
    <n v="0.84"/>
    <n v="0.73"/>
    <n v="0.99"/>
  </r>
  <r>
    <d v="2023-08-01T00:00:00"/>
    <x v="7"/>
    <x v="5"/>
    <n v="18571.428571428572"/>
    <n v="25000"/>
    <n v="714.28571428571433"/>
    <n v="240"/>
    <x v="2"/>
    <n v="0.93"/>
    <n v="0.79"/>
    <n v="0.72"/>
  </r>
  <r>
    <d v="2023-08-01T00:00:00"/>
    <x v="7"/>
    <x v="6"/>
    <n v="18571.428571428572"/>
    <n v="25000"/>
    <n v="714.28571428571433"/>
    <n v="242"/>
    <x v="2"/>
    <n v="0.84"/>
    <n v="0.79"/>
    <n v="0.8"/>
  </r>
  <r>
    <d v="2023-09-01T00:00:00"/>
    <x v="8"/>
    <x v="0"/>
    <n v="17857.142857142859"/>
    <n v="22500"/>
    <n v="285.71428571428572"/>
    <n v="285"/>
    <x v="2"/>
    <n v="0.85"/>
    <n v="0.91"/>
    <n v="0.84"/>
  </r>
  <r>
    <d v="2023-09-01T00:00:00"/>
    <x v="8"/>
    <x v="1"/>
    <n v="17857.142857142859"/>
    <n v="21500"/>
    <n v="285.71428571428572"/>
    <n v="275"/>
    <x v="2"/>
    <n v="0.86"/>
    <n v="0.75"/>
    <n v="0.96"/>
  </r>
  <r>
    <d v="2023-09-01T00:00:00"/>
    <x v="8"/>
    <x v="2"/>
    <n v="17857.142857142859"/>
    <n v="24000"/>
    <n v="285.71428571428572"/>
    <n v="285"/>
    <x v="2"/>
    <n v="0.96"/>
    <n v="0.77"/>
    <n v="0.92"/>
  </r>
  <r>
    <d v="2023-09-01T00:00:00"/>
    <x v="8"/>
    <x v="3"/>
    <n v="17857.142857142859"/>
    <n v="24500"/>
    <n v="285.71428571428572"/>
    <n v="290"/>
    <x v="2"/>
    <n v="0.99"/>
    <n v="0.97"/>
    <n v="0.73"/>
  </r>
  <r>
    <d v="2023-09-01T00:00:00"/>
    <x v="8"/>
    <x v="4"/>
    <n v="17857.142857142859"/>
    <n v="24500"/>
    <n v="285.71428571428572"/>
    <n v="310"/>
    <x v="2"/>
    <n v="0.77"/>
    <n v="0.72"/>
    <n v="0.85"/>
  </r>
  <r>
    <d v="2023-09-01T00:00:00"/>
    <x v="8"/>
    <x v="5"/>
    <n v="17857.142857142859"/>
    <n v="24500"/>
    <n v="285.71428571428572"/>
    <n v="270"/>
    <x v="2"/>
    <n v="0.77"/>
    <n v="0.96"/>
    <n v="0.78"/>
  </r>
  <r>
    <d v="2023-09-01T00:00:00"/>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08ECE-06DE-4B5A-933D-FECB1BFAD086}"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1" firstHeaderRow="1" firstDataRow="1" firstDataCol="1"/>
  <pivotFields count="11">
    <pivotField numFmtId="165" showAll="0"/>
    <pivotField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numFmtId="166" showAll="0"/>
    <pivotField numFmtId="164" showAll="0"/>
    <pivotField showAll="0"/>
    <pivotField showAll="0">
      <items count="4">
        <item x="0"/>
        <item x="1"/>
        <item x="2"/>
        <item t="default"/>
      </items>
    </pivotField>
    <pivotField numFmtId="9" showAll="0"/>
    <pivotField numFmtId="9" showAll="0"/>
    <pivotField numFmtId="9" showAll="0"/>
  </pivotFields>
  <rowFields count="1">
    <field x="2"/>
  </rowFields>
  <rowItems count="8">
    <i>
      <x/>
    </i>
    <i>
      <x v="1"/>
    </i>
    <i>
      <x v="2"/>
    </i>
    <i>
      <x v="3"/>
    </i>
    <i>
      <x v="4"/>
    </i>
    <i>
      <x v="5"/>
    </i>
    <i>
      <x v="6"/>
    </i>
    <i t="grand">
      <x/>
    </i>
  </rowItems>
  <colItems count="1">
    <i/>
  </colItems>
  <dataFields count="1">
    <dataField name="Sum of Sales" fld="3" baseField="0" baseItem="0" numFmtId="44"/>
  </dataFields>
  <formats count="3">
    <format dxfId="2">
      <pivotArea dataOnly="0" labelOnly="1" outline="0" axis="axisValues" fieldPosition="0"/>
    </format>
    <format dxfId="1">
      <pivotArea outline="0" collapsedLevelsAreSubtotals="1" fieldPosition="0"/>
    </format>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7731B-AB2F-45BD-AEBE-9AA101E4D56C}"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H13" firstHeaderRow="1" firstDataRow="1" firstDataCol="1"/>
  <pivotFields count="11">
    <pivotField numFmtId="165" showAll="0"/>
    <pivotField axis="axisRow" showAll="0">
      <items count="10">
        <item x="0"/>
        <item x="1"/>
        <item x="2"/>
        <item x="3"/>
        <item x="4"/>
        <item x="5"/>
        <item x="6"/>
        <item x="7"/>
        <item x="8"/>
        <item t="default"/>
      </items>
    </pivotField>
    <pivotField showAll="0"/>
    <pivotField numFmtId="164" showAll="0"/>
    <pivotField numFmtId="166" showAll="0"/>
    <pivotField numFmtId="164" showAll="0"/>
    <pivotField dataField="1"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Items count="1">
    <i/>
  </colItems>
  <dataFields count="1">
    <dataField name="Sum of Customers" fld="6" baseField="0" baseItem="0" numFmtId="166"/>
  </dataFields>
  <formats count="2">
    <format dxfId="4">
      <pivotArea dataOnly="0" labelOnly="1" outline="0" axis="axisValues" fieldPosition="0"/>
    </format>
    <format dxfId="3">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8"/>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493BC0-551B-45C2-B269-43C22093135A}"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dataField="1" numFmtId="9" showAll="0"/>
    <pivotField numFmtId="9" showAll="0"/>
    <pivotField numFmtId="9" showAll="0"/>
  </pivotFields>
  <rowItems count="1">
    <i/>
  </rowItems>
  <colItems count="1">
    <i/>
  </colItems>
  <dataFields count="1">
    <dataField name="Average of Sales Completion Rate" fld="8" subtotal="average" baseField="0" baseItem="0" numFmtId="9"/>
  </dataFields>
  <formats count="2">
    <format dxfId="6">
      <pivotArea outline="0" collapsedLevelsAreSubtotals="1" fieldPosition="0"/>
    </format>
    <format dxfId="5">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CB28E5-BBCF-4D19-A6E4-4B58E6AF6F7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1">
    <pivotField numFmtId="165" showAll="0"/>
    <pivotField showAll="0"/>
    <pivotField showAll="0"/>
    <pivotField dataField="1" numFmtId="164" showAll="0"/>
    <pivotField dataField="1" numFmtId="166" showAll="0"/>
    <pivotField numFmtId="164" showAll="0"/>
    <pivotField dataField="1" showAll="0"/>
    <pivotField showAll="0"/>
    <pivotField numFmtId="9" showAll="0"/>
    <pivotField numFmtId="9" showAll="0"/>
    <pivotField numFmtId="9" showAll="0"/>
  </pivotFields>
  <rowItems count="1">
    <i/>
  </rowItems>
  <colFields count="1">
    <field x="-2"/>
  </colFields>
  <colItems count="3">
    <i>
      <x/>
    </i>
    <i i="1">
      <x v="1"/>
    </i>
    <i i="2">
      <x v="2"/>
    </i>
  </colItems>
  <dataFields count="3">
    <dataField name="Sum of Profit" fld="4" baseField="0" baseItem="0" numFmtId="44"/>
    <dataField name="Sum of Sales" fld="3" baseField="0" baseItem="0" numFmtId="44"/>
    <dataField name="Sum of Customers" fld="6" baseField="0" baseItem="0" numFmtId="168"/>
  </dataFields>
  <formats count="2">
    <format dxfId="8">
      <pivotArea outline="0" collapsedLevelsAreSubtotals="1" fieldPosition="0">
        <references count="1">
          <reference field="4294967294" count="2" selected="0">
            <x v="0"/>
            <x v="1"/>
          </reference>
        </references>
      </pivotArea>
    </format>
    <format dxfId="7">
      <pivotArea outline="0" collapsedLevelsAreSubtotals="1" fieldPosition="0">
        <references count="1">
          <reference field="4294967294" count="1" selected="0">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8F9D85-002E-4031-8D70-6FA52A7BBC7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numFmtId="9" showAll="0"/>
    <pivotField dataField="1" numFmtId="9" showAll="0"/>
  </pivotFields>
  <rowItems count="1">
    <i/>
  </rowItems>
  <colItems count="1">
    <i/>
  </colItems>
  <dataFields count="1">
    <dataField name="Average of Customer Completion Rate" fld="10" subtotal="average" baseField="0" baseItem="0" numFmtId="9"/>
  </dataFields>
  <formats count="2">
    <format dxfId="10">
      <pivotArea outline="0" collapsedLevelsAreSubtotals="1" fieldPosition="0"/>
    </format>
    <format dxfId="9">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11D6D5-D346-42B9-8970-CAA52421080E}"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dataField="1" numFmtId="9" showAll="0"/>
    <pivotField numFmtId="9" showAll="0"/>
  </pivotFields>
  <rowItems count="1">
    <i/>
  </rowItems>
  <colItems count="1">
    <i/>
  </colItems>
  <dataFields count="1">
    <dataField name="Average of Profit Completion Rate" fld="9" subtotal="average" baseField="0" baseItem="0" numFmtId="9"/>
  </dataFields>
  <formats count="2">
    <format dxfId="12">
      <pivotArea outline="0" collapsedLevelsAreSubtotals="1" fieldPosition="0"/>
    </format>
    <format dxfId="11">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AACC2D-A6B7-4525-9791-FCD9889BE3B2}"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C25" firstHeaderRow="0" firstDataRow="1" firstDataCol="1"/>
  <pivotFields count="11">
    <pivotField numFmtId="165" showAll="0"/>
    <pivotField axis="axisRow" showAll="0">
      <items count="10">
        <item x="0"/>
        <item x="1"/>
        <item x="2"/>
        <item x="3"/>
        <item x="4"/>
        <item x="5"/>
        <item x="6"/>
        <item x="7"/>
        <item x="8"/>
        <item t="default"/>
      </items>
    </pivotField>
    <pivotField showAll="0"/>
    <pivotField dataField="1" numFmtId="164" showAll="0"/>
    <pivotField numFmtId="166" showAll="0"/>
    <pivotField dataField="1" numFmtId="164" showAll="0"/>
    <pivotField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ctual Sales 1" fld="3" baseField="0" baseItem="0"/>
    <dataField name="Target Sales 1" fld="5" baseField="0" baseItem="0"/>
  </dataFields>
  <formats count="2">
    <format dxfId="14">
      <pivotArea dataOnly="0" labelOnly="1" outline="0" axis="axisValues" fieldPosition="0"/>
    </format>
    <format dxfId="13">
      <pivotArea outline="0" collapsedLevelsAreSubtotals="1" fieldPosition="0"/>
    </format>
  </formats>
  <chartFormats count="5">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1" count="1" selected="0">
            <x v="3"/>
          </reference>
        </references>
      </pivotArea>
    </chartFormat>
    <chartFormat chart="7" format="7">
      <pivotArea type="data" outline="0" fieldPosition="0">
        <references count="2">
          <reference field="4294967294" count="1" selected="0">
            <x v="1"/>
          </reference>
          <reference field="1" count="1" selected="0">
            <x v="4"/>
          </reference>
        </references>
      </pivotArea>
    </chartFormat>
    <chartFormat chart="7" format="8">
      <pivotArea type="data" outline="0" fieldPosition="0">
        <references count="2">
          <reference field="4294967294" count="1" selected="0">
            <x v="1"/>
          </reference>
          <reference field="1"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8D6D8E-1BD5-4116-A685-0EE7B331AAFD}" sourceName="Month">
  <pivotTables>
    <pivotTable tabId="3" name="PivotTable9"/>
  </pivotTables>
  <data>
    <tabular pivotCacheId="1450341154">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D9DAF9-9FF3-48AC-B19D-337B5527E642}" sourceName="Region">
  <pivotTables>
    <pivotTable tabId="3" name="PivotTable9"/>
  </pivotTables>
  <data>
    <tabular pivotCacheId="1450341154">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303A34A-4BAE-4E9B-931C-3AA0521E55A4}" sourceName="Quarter">
  <pivotTables>
    <pivotTable tabId="3" name="PivotTable9"/>
  </pivotTables>
  <data>
    <tabular pivotCacheId="14503411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E085354-17D2-4EE3-A96E-165F55B1C6B0}" cache="Slicer_Month" caption="Month" style="SlicerStyleDark5" rowHeight="247650"/>
  <slicer name="Region 2" xr10:uid="{CBFB472A-D598-463B-8DF6-B9AD6AFC9287}" cache="Slicer_Region" caption="Region" style="SlicerStyleDark5" rowHeight="247650"/>
  <slicer name="Quarter 2" xr10:uid="{B49E35E1-17F7-4A17-9115-1C9F3B9797E5}" cache="Slicer_Quarter" caption="Quarter"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53C8B-D76C-4629-8E4D-8A7EA63F2FBF}" name="Dataset" displayName="Dataset" ref="B2:L65" totalsRowShown="0" headerRowDxfId="27" dataDxfId="26" headerRowCellStyle="Normal 2" dataCellStyle="Normal 2">
  <autoFilter ref="B2:L65" xr:uid="{38353C8B-D76C-4629-8E4D-8A7EA63F2FBF}"/>
  <tableColumns count="11">
    <tableColumn id="1" xr3:uid="{EEEF2C3D-A32B-459C-A81A-3C6234FB1732}" name="Date" dataDxfId="25" dataCellStyle="Normal 2"/>
    <tableColumn id="12" xr3:uid="{890F0F60-1BE0-4171-98CF-69C954B2341C}" name="Month" dataDxfId="24" dataCellStyle="Normal 2">
      <calculatedColumnFormula>TEXT(B3,"MMMM")</calculatedColumnFormula>
    </tableColumn>
    <tableColumn id="2" xr3:uid="{D512AAB6-4818-426F-85C6-0BCBD0FE60A8}" name="Region" dataDxfId="23" dataCellStyle="Normal 2"/>
    <tableColumn id="3" xr3:uid="{80229F33-63D0-42E9-BA65-1DCE1AF90F20}" name="Sales" dataDxfId="22" dataCellStyle="Normal 2"/>
    <tableColumn id="4" xr3:uid="{7B71159A-2AC1-4DEA-875A-D6A8C979ED13}" name="Profit" dataDxfId="21" dataCellStyle="Comma"/>
    <tableColumn id="5" xr3:uid="{C0123299-2922-4730-BA42-76AF09D79855}" name="Target Sales" dataDxfId="20" dataCellStyle="Normal 2"/>
    <tableColumn id="6" xr3:uid="{5BF1BF13-D40C-4288-B10E-825C1B9EC4C8}" name="Customers" dataDxfId="19" dataCellStyle="Normal 2"/>
    <tableColumn id="7" xr3:uid="{54EF1772-084B-419D-BCCF-6088066F65D7}" name="Quarter" dataDxfId="18" dataCellStyle="Normal 2"/>
    <tableColumn id="8" xr3:uid="{A72380FA-B8E1-4BA3-A23C-7BC858D0FF94}" name="Sales Completion Rate" dataDxfId="17" dataCellStyle="Normal 2"/>
    <tableColumn id="9" xr3:uid="{90C526E3-0939-42A2-8833-81B7A2B341B3}" name="Profit Completion Rate" dataDxfId="16" dataCellStyle="Normal 2"/>
    <tableColumn id="10" xr3:uid="{9E1E2AA7-0F4D-4F81-BDE6-9A8DBF101787}" name="Customer Completion Rate" dataDxfId="15" dataCellStyle="Normal 2"/>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27F0-BA83-4AA0-AC5C-ECF72B5056BF}">
  <dimension ref="B2:L65"/>
  <sheetViews>
    <sheetView topLeftCell="B1" workbookViewId="0">
      <selection activeCell="D17" sqref="D17"/>
    </sheetView>
  </sheetViews>
  <sheetFormatPr defaultRowHeight="14.4" x14ac:dyDescent="0.3"/>
  <cols>
    <col min="2" max="3" width="15.88671875" style="1" customWidth="1"/>
    <col min="4" max="4" width="16.109375" style="1" customWidth="1"/>
    <col min="5" max="5" width="11.5546875" style="1" customWidth="1"/>
    <col min="6" max="6" width="13.88671875" style="2" customWidth="1"/>
    <col min="7" max="7" width="14" style="1" customWidth="1"/>
    <col min="8" max="8" width="21.33203125" style="1" customWidth="1"/>
    <col min="9" max="9" width="21.5546875" style="1" customWidth="1"/>
    <col min="10" max="10" width="23.6640625" style="1" customWidth="1"/>
    <col min="11" max="11" width="27.33203125" style="1" customWidth="1"/>
    <col min="12" max="12" width="27.77734375" style="1" customWidth="1"/>
  </cols>
  <sheetData>
    <row r="2" spans="2:12" ht="15.6" x14ac:dyDescent="0.3">
      <c r="B2" s="16" t="s">
        <v>20</v>
      </c>
      <c r="C2" s="16" t="s">
        <v>0</v>
      </c>
      <c r="D2" s="16" t="s">
        <v>1</v>
      </c>
      <c r="E2" s="16" t="s">
        <v>2</v>
      </c>
      <c r="F2" s="17" t="s">
        <v>3</v>
      </c>
      <c r="G2" s="16" t="s">
        <v>4</v>
      </c>
      <c r="H2" s="16" t="s">
        <v>5</v>
      </c>
      <c r="I2" s="16" t="s">
        <v>6</v>
      </c>
      <c r="J2" s="16" t="s">
        <v>7</v>
      </c>
      <c r="K2" s="16" t="s">
        <v>8</v>
      </c>
      <c r="L2" s="16" t="s">
        <v>9</v>
      </c>
    </row>
    <row r="3" spans="2:12" ht="15.6" x14ac:dyDescent="0.3">
      <c r="B3" s="10">
        <v>44927</v>
      </c>
      <c r="C3" s="10" t="str">
        <f t="shared" ref="C3:C34" si="0">TEXT(B3,"MMMM")</f>
        <v>January</v>
      </c>
      <c r="D3" s="11" t="s">
        <v>10</v>
      </c>
      <c r="E3" s="12">
        <v>5000</v>
      </c>
      <c r="F3" s="13">
        <v>2581</v>
      </c>
      <c r="G3" s="12">
        <v>2857.1428571428573</v>
      </c>
      <c r="H3" s="11">
        <v>80</v>
      </c>
      <c r="I3" s="12" t="s">
        <v>11</v>
      </c>
      <c r="J3" s="14">
        <v>0.89</v>
      </c>
      <c r="K3" s="14">
        <v>0.85</v>
      </c>
      <c r="L3" s="14">
        <v>0.72</v>
      </c>
    </row>
    <row r="4" spans="2:12" ht="15.6" x14ac:dyDescent="0.3">
      <c r="B4" s="10">
        <v>44927</v>
      </c>
      <c r="C4" s="10" t="str">
        <f t="shared" si="0"/>
        <v>January</v>
      </c>
      <c r="D4" s="11" t="s">
        <v>12</v>
      </c>
      <c r="E4" s="12">
        <v>3500</v>
      </c>
      <c r="F4" s="13">
        <v>3944</v>
      </c>
      <c r="G4" s="12">
        <v>2857.1428571428573</v>
      </c>
      <c r="H4" s="11">
        <v>30</v>
      </c>
      <c r="I4" s="12" t="s">
        <v>11</v>
      </c>
      <c r="J4" s="14">
        <v>0.94</v>
      </c>
      <c r="K4" s="14">
        <v>0.95</v>
      </c>
      <c r="L4" s="14">
        <v>0.86</v>
      </c>
    </row>
    <row r="5" spans="2:12" ht="15.6" x14ac:dyDescent="0.3">
      <c r="B5" s="10">
        <v>44927</v>
      </c>
      <c r="C5" s="10" t="str">
        <f t="shared" si="0"/>
        <v>January</v>
      </c>
      <c r="D5" s="11" t="s">
        <v>13</v>
      </c>
      <c r="E5" s="12">
        <v>1500</v>
      </c>
      <c r="F5" s="15">
        <v>3293</v>
      </c>
      <c r="G5" s="12">
        <v>2857.1428571428573</v>
      </c>
      <c r="H5" s="11">
        <v>15</v>
      </c>
      <c r="I5" s="12" t="s">
        <v>11</v>
      </c>
      <c r="J5" s="14">
        <v>0.82</v>
      </c>
      <c r="K5" s="14">
        <v>0.8</v>
      </c>
      <c r="L5" s="14">
        <v>0.76</v>
      </c>
    </row>
    <row r="6" spans="2:12" ht="15.6" x14ac:dyDescent="0.3">
      <c r="B6" s="10">
        <v>44927</v>
      </c>
      <c r="C6" s="10" t="str">
        <f t="shared" si="0"/>
        <v>January</v>
      </c>
      <c r="D6" s="11" t="s">
        <v>14</v>
      </c>
      <c r="E6" s="12">
        <v>1500</v>
      </c>
      <c r="F6" s="15">
        <v>2019</v>
      </c>
      <c r="G6" s="12">
        <v>2857.1428571428573</v>
      </c>
      <c r="H6" s="11">
        <v>40</v>
      </c>
      <c r="I6" s="12" t="s">
        <v>11</v>
      </c>
      <c r="J6" s="14">
        <v>0.79</v>
      </c>
      <c r="K6" s="14">
        <v>0.79</v>
      </c>
      <c r="L6" s="14">
        <v>0.79</v>
      </c>
    </row>
    <row r="7" spans="2:12" ht="15.6" x14ac:dyDescent="0.3">
      <c r="B7" s="10">
        <v>44927</v>
      </c>
      <c r="C7" s="10" t="str">
        <f t="shared" si="0"/>
        <v>January</v>
      </c>
      <c r="D7" s="11" t="s">
        <v>15</v>
      </c>
      <c r="E7" s="12">
        <v>6000</v>
      </c>
      <c r="F7" s="15">
        <v>2980</v>
      </c>
      <c r="G7" s="12">
        <v>2857.1428571428573</v>
      </c>
      <c r="H7" s="11">
        <v>100</v>
      </c>
      <c r="I7" s="12" t="s">
        <v>11</v>
      </c>
      <c r="J7" s="14">
        <v>0.96</v>
      </c>
      <c r="K7" s="14">
        <v>0.79</v>
      </c>
      <c r="L7" s="14">
        <v>0.7</v>
      </c>
    </row>
    <row r="8" spans="2:12" ht="15.6" x14ac:dyDescent="0.3">
      <c r="B8" s="10">
        <v>44927</v>
      </c>
      <c r="C8" s="10" t="str">
        <f t="shared" si="0"/>
        <v>January</v>
      </c>
      <c r="D8" s="11" t="s">
        <v>16</v>
      </c>
      <c r="E8" s="12">
        <v>2500</v>
      </c>
      <c r="F8" s="15">
        <v>2209</v>
      </c>
      <c r="G8" s="12">
        <v>2857.1428571428573</v>
      </c>
      <c r="H8" s="11">
        <v>15</v>
      </c>
      <c r="I8" s="12" t="s">
        <v>11</v>
      </c>
      <c r="J8" s="14">
        <v>0.79</v>
      </c>
      <c r="K8" s="14">
        <v>0.79</v>
      </c>
      <c r="L8" s="14">
        <v>0.77</v>
      </c>
    </row>
    <row r="9" spans="2:12" ht="15.6" x14ac:dyDescent="0.3">
      <c r="B9" s="10">
        <v>44927</v>
      </c>
      <c r="C9" s="10" t="str">
        <f t="shared" si="0"/>
        <v>January</v>
      </c>
      <c r="D9" s="11" t="s">
        <v>17</v>
      </c>
      <c r="E9" s="12">
        <v>10000</v>
      </c>
      <c r="F9" s="15">
        <v>2440</v>
      </c>
      <c r="G9" s="12">
        <v>2857.1428571428573</v>
      </c>
      <c r="H9" s="11">
        <v>20</v>
      </c>
      <c r="I9" s="12" t="s">
        <v>11</v>
      </c>
      <c r="J9" s="14">
        <v>0.75</v>
      </c>
      <c r="K9" s="14">
        <v>0.72</v>
      </c>
      <c r="L9" s="14">
        <v>0.93</v>
      </c>
    </row>
    <row r="10" spans="2:12" ht="15.6" x14ac:dyDescent="0.3">
      <c r="B10" s="10">
        <v>44958</v>
      </c>
      <c r="C10" s="10" t="str">
        <f t="shared" si="0"/>
        <v>February</v>
      </c>
      <c r="D10" s="11" t="s">
        <v>10</v>
      </c>
      <c r="E10" s="12">
        <v>5000</v>
      </c>
      <c r="F10" s="13">
        <v>2000</v>
      </c>
      <c r="G10" s="12">
        <v>1428.5714285714287</v>
      </c>
      <c r="H10" s="11">
        <v>90</v>
      </c>
      <c r="I10" s="12" t="s">
        <v>11</v>
      </c>
      <c r="J10" s="14">
        <v>0.92</v>
      </c>
      <c r="K10" s="14">
        <v>0.99</v>
      </c>
      <c r="L10" s="14">
        <v>0.74</v>
      </c>
    </row>
    <row r="11" spans="2:12" ht="15.6" x14ac:dyDescent="0.3">
      <c r="B11" s="10">
        <v>44958</v>
      </c>
      <c r="C11" s="10" t="str">
        <f t="shared" si="0"/>
        <v>February</v>
      </c>
      <c r="D11" s="11" t="s">
        <v>12</v>
      </c>
      <c r="E11" s="12">
        <v>15000</v>
      </c>
      <c r="F11" s="13">
        <v>14431</v>
      </c>
      <c r="G11" s="12">
        <v>1428.5714285714287</v>
      </c>
      <c r="H11" s="11">
        <v>30</v>
      </c>
      <c r="I11" s="12" t="s">
        <v>11</v>
      </c>
      <c r="J11" s="14">
        <v>0.7</v>
      </c>
      <c r="K11" s="14">
        <v>0.99</v>
      </c>
      <c r="L11" s="14">
        <v>0.95</v>
      </c>
    </row>
    <row r="12" spans="2:12" ht="15.6" x14ac:dyDescent="0.3">
      <c r="B12" s="10">
        <v>44958</v>
      </c>
      <c r="C12" s="10" t="str">
        <f t="shared" si="0"/>
        <v>February</v>
      </c>
      <c r="D12" s="11" t="s">
        <v>13</v>
      </c>
      <c r="E12" s="12">
        <v>1500</v>
      </c>
      <c r="F12" s="15">
        <v>3000</v>
      </c>
      <c r="G12" s="12">
        <v>1428.5714285714287</v>
      </c>
      <c r="H12" s="11">
        <v>15</v>
      </c>
      <c r="I12" s="12" t="s">
        <v>11</v>
      </c>
      <c r="J12" s="14">
        <v>0.91</v>
      </c>
      <c r="K12" s="14">
        <v>0.98</v>
      </c>
      <c r="L12" s="14">
        <v>0.89</v>
      </c>
    </row>
    <row r="13" spans="2:12" ht="15.6" x14ac:dyDescent="0.3">
      <c r="B13" s="10">
        <v>44958</v>
      </c>
      <c r="C13" s="10" t="str">
        <f t="shared" si="0"/>
        <v>February</v>
      </c>
      <c r="D13" s="11" t="s">
        <v>14</v>
      </c>
      <c r="E13" s="12">
        <v>3500</v>
      </c>
      <c r="F13" s="15">
        <v>4000</v>
      </c>
      <c r="G13" s="12">
        <v>1428.5714285714287</v>
      </c>
      <c r="H13" s="11">
        <v>40</v>
      </c>
      <c r="I13" s="12" t="s">
        <v>11</v>
      </c>
      <c r="J13" s="14">
        <v>0.74</v>
      </c>
      <c r="K13" s="14">
        <v>0.85</v>
      </c>
      <c r="L13" s="14">
        <v>0.7</v>
      </c>
    </row>
    <row r="14" spans="2:12" ht="15.6" x14ac:dyDescent="0.3">
      <c r="B14" s="10">
        <v>44958</v>
      </c>
      <c r="C14" s="10" t="str">
        <f t="shared" si="0"/>
        <v>February</v>
      </c>
      <c r="D14" s="11" t="s">
        <v>15</v>
      </c>
      <c r="E14" s="12">
        <v>6000</v>
      </c>
      <c r="F14" s="15">
        <v>2000</v>
      </c>
      <c r="G14" s="12">
        <v>1428.5714285714287</v>
      </c>
      <c r="H14" s="11">
        <v>100</v>
      </c>
      <c r="I14" s="12" t="s">
        <v>11</v>
      </c>
      <c r="J14" s="14">
        <v>0.9</v>
      </c>
      <c r="K14" s="14">
        <v>0.9</v>
      </c>
      <c r="L14" s="14">
        <v>0.72</v>
      </c>
    </row>
    <row r="15" spans="2:12" ht="15.6" x14ac:dyDescent="0.3">
      <c r="B15" s="10">
        <v>44958</v>
      </c>
      <c r="C15" s="10" t="str">
        <f t="shared" si="0"/>
        <v>February</v>
      </c>
      <c r="D15" s="11" t="s">
        <v>16</v>
      </c>
      <c r="E15" s="12">
        <v>4000</v>
      </c>
      <c r="F15" s="15">
        <v>2000</v>
      </c>
      <c r="G15" s="12">
        <v>1428.5714285714287</v>
      </c>
      <c r="H15" s="11">
        <v>15</v>
      </c>
      <c r="I15" s="12" t="s">
        <v>11</v>
      </c>
      <c r="J15" s="14">
        <v>0.95</v>
      </c>
      <c r="K15" s="14">
        <v>0.97</v>
      </c>
      <c r="L15" s="14">
        <v>0.81</v>
      </c>
    </row>
    <row r="16" spans="2:12" ht="15.6" x14ac:dyDescent="0.3">
      <c r="B16" s="10">
        <v>44958</v>
      </c>
      <c r="C16" s="10" t="str">
        <f t="shared" si="0"/>
        <v>February</v>
      </c>
      <c r="D16" s="11" t="s">
        <v>17</v>
      </c>
      <c r="E16" s="12">
        <v>10000</v>
      </c>
      <c r="F16" s="15">
        <v>2000</v>
      </c>
      <c r="G16" s="12">
        <v>1428.5714285714287</v>
      </c>
      <c r="H16" s="11">
        <v>20</v>
      </c>
      <c r="I16" s="12" t="s">
        <v>11</v>
      </c>
      <c r="J16" s="14">
        <v>0.99</v>
      </c>
      <c r="K16" s="14">
        <v>0.79</v>
      </c>
      <c r="L16" s="14">
        <v>0.75</v>
      </c>
    </row>
    <row r="17" spans="2:12" ht="15.6" x14ac:dyDescent="0.3">
      <c r="B17" s="10">
        <v>44986</v>
      </c>
      <c r="C17" s="10" t="str">
        <f t="shared" si="0"/>
        <v>March</v>
      </c>
      <c r="D17" s="11" t="s">
        <v>10</v>
      </c>
      <c r="E17" s="12">
        <v>8571.4285714285706</v>
      </c>
      <c r="F17" s="13">
        <v>4000</v>
      </c>
      <c r="G17" s="12">
        <v>1428.5714285714287</v>
      </c>
      <c r="H17" s="11">
        <v>45</v>
      </c>
      <c r="I17" s="12" t="s">
        <v>11</v>
      </c>
      <c r="J17" s="14">
        <v>0.86</v>
      </c>
      <c r="K17" s="14">
        <v>0.97</v>
      </c>
      <c r="L17" s="14">
        <v>0.89</v>
      </c>
    </row>
    <row r="18" spans="2:12" ht="15.6" x14ac:dyDescent="0.3">
      <c r="B18" s="10">
        <v>44986</v>
      </c>
      <c r="C18" s="10" t="str">
        <f t="shared" si="0"/>
        <v>March</v>
      </c>
      <c r="D18" s="11" t="s">
        <v>12</v>
      </c>
      <c r="E18" s="12">
        <v>8571.4285714285706</v>
      </c>
      <c r="F18" s="13">
        <v>6000</v>
      </c>
      <c r="G18" s="12">
        <v>1428.5714285714287</v>
      </c>
      <c r="H18" s="11">
        <v>43</v>
      </c>
      <c r="I18" s="12" t="s">
        <v>11</v>
      </c>
      <c r="J18" s="14">
        <v>0.83</v>
      </c>
      <c r="K18" s="14">
        <v>0.72</v>
      </c>
      <c r="L18" s="14">
        <v>0.74</v>
      </c>
    </row>
    <row r="19" spans="2:12" ht="15.6" x14ac:dyDescent="0.3">
      <c r="B19" s="10">
        <v>44986</v>
      </c>
      <c r="C19" s="10" t="str">
        <f t="shared" si="0"/>
        <v>March</v>
      </c>
      <c r="D19" s="11" t="s">
        <v>13</v>
      </c>
      <c r="E19" s="12">
        <v>8571.4285714285706</v>
      </c>
      <c r="F19" s="15">
        <v>6500</v>
      </c>
      <c r="G19" s="12">
        <v>1428.5714285714287</v>
      </c>
      <c r="H19" s="11">
        <v>43</v>
      </c>
      <c r="I19" s="12" t="s">
        <v>11</v>
      </c>
      <c r="J19" s="14">
        <v>0.74</v>
      </c>
      <c r="K19" s="14">
        <v>0.78</v>
      </c>
      <c r="L19" s="14">
        <v>0.94</v>
      </c>
    </row>
    <row r="20" spans="2:12" ht="15.6" x14ac:dyDescent="0.3">
      <c r="B20" s="10">
        <v>44986</v>
      </c>
      <c r="C20" s="10" t="str">
        <f t="shared" si="0"/>
        <v>March</v>
      </c>
      <c r="D20" s="11" t="s">
        <v>14</v>
      </c>
      <c r="E20" s="12">
        <v>8571.4285714285706</v>
      </c>
      <c r="F20" s="15">
        <v>12000</v>
      </c>
      <c r="G20" s="12">
        <v>1428.5714285714287</v>
      </c>
      <c r="H20" s="11">
        <v>43</v>
      </c>
      <c r="I20" s="12" t="s">
        <v>11</v>
      </c>
      <c r="J20" s="14">
        <v>0.8</v>
      </c>
      <c r="K20" s="14">
        <v>0.84</v>
      </c>
      <c r="L20" s="14">
        <v>0.81</v>
      </c>
    </row>
    <row r="21" spans="2:12" ht="15.6" x14ac:dyDescent="0.3">
      <c r="B21" s="10">
        <v>44986</v>
      </c>
      <c r="C21" s="10" t="str">
        <f t="shared" si="0"/>
        <v>March</v>
      </c>
      <c r="D21" s="11" t="s">
        <v>15</v>
      </c>
      <c r="E21" s="12">
        <v>8571.4285714285706</v>
      </c>
      <c r="F21" s="15">
        <v>3000</v>
      </c>
      <c r="G21" s="12">
        <v>1428.5714285714287</v>
      </c>
      <c r="H21" s="11">
        <v>43</v>
      </c>
      <c r="I21" s="12" t="s">
        <v>11</v>
      </c>
      <c r="J21" s="14">
        <v>0.89</v>
      </c>
      <c r="K21" s="14">
        <v>0.99</v>
      </c>
      <c r="L21" s="14">
        <v>0.97</v>
      </c>
    </row>
    <row r="22" spans="2:12" ht="15.6" x14ac:dyDescent="0.3">
      <c r="B22" s="10">
        <v>44986</v>
      </c>
      <c r="C22" s="10" t="str">
        <f t="shared" si="0"/>
        <v>March</v>
      </c>
      <c r="D22" s="11" t="s">
        <v>16</v>
      </c>
      <c r="E22" s="12">
        <v>8571.4285714285706</v>
      </c>
      <c r="F22" s="15">
        <v>2000</v>
      </c>
      <c r="G22" s="12">
        <v>1428.5714285714287</v>
      </c>
      <c r="H22" s="11">
        <v>40</v>
      </c>
      <c r="I22" s="12" t="s">
        <v>11</v>
      </c>
      <c r="J22" s="14">
        <v>0.71</v>
      </c>
      <c r="K22" s="14">
        <v>0.87</v>
      </c>
      <c r="L22" s="14">
        <v>0.94</v>
      </c>
    </row>
    <row r="23" spans="2:12" ht="15.6" x14ac:dyDescent="0.3">
      <c r="B23" s="10">
        <v>44986</v>
      </c>
      <c r="C23" s="10" t="str">
        <f t="shared" si="0"/>
        <v>March</v>
      </c>
      <c r="D23" s="11" t="s">
        <v>17</v>
      </c>
      <c r="E23" s="12">
        <v>8571.4285714285706</v>
      </c>
      <c r="F23" s="15">
        <v>2000</v>
      </c>
      <c r="G23" s="12">
        <v>1428.5714285714287</v>
      </c>
      <c r="H23" s="11">
        <v>43</v>
      </c>
      <c r="I23" s="12" t="s">
        <v>11</v>
      </c>
      <c r="J23" s="14">
        <v>0.9</v>
      </c>
      <c r="K23" s="14">
        <v>0.72</v>
      </c>
      <c r="L23" s="14">
        <v>0.94</v>
      </c>
    </row>
    <row r="24" spans="2:12" ht="15.6" x14ac:dyDescent="0.3">
      <c r="B24" s="10">
        <v>45017</v>
      </c>
      <c r="C24" s="10" t="str">
        <f t="shared" si="0"/>
        <v>April</v>
      </c>
      <c r="D24" s="11" t="s">
        <v>10</v>
      </c>
      <c r="E24" s="12">
        <v>7857.1428571428569</v>
      </c>
      <c r="F24" s="13">
        <v>3000</v>
      </c>
      <c r="G24" s="12">
        <v>5714.2857142857147</v>
      </c>
      <c r="H24" s="11">
        <v>100</v>
      </c>
      <c r="I24" s="11" t="s">
        <v>18</v>
      </c>
      <c r="J24" s="14">
        <v>0.89</v>
      </c>
      <c r="K24" s="14">
        <v>0.85</v>
      </c>
      <c r="L24" s="14">
        <v>0.87</v>
      </c>
    </row>
    <row r="25" spans="2:12" ht="15.6" x14ac:dyDescent="0.3">
      <c r="B25" s="10">
        <v>45017</v>
      </c>
      <c r="C25" s="10" t="str">
        <f t="shared" si="0"/>
        <v>April</v>
      </c>
      <c r="D25" s="11" t="s">
        <v>12</v>
      </c>
      <c r="E25" s="12">
        <v>7857.1428571428569</v>
      </c>
      <c r="F25" s="13">
        <v>4500</v>
      </c>
      <c r="G25" s="12">
        <v>5714.2857142857147</v>
      </c>
      <c r="H25" s="11">
        <v>100</v>
      </c>
      <c r="I25" s="11" t="s">
        <v>18</v>
      </c>
      <c r="J25" s="14">
        <v>0.89</v>
      </c>
      <c r="K25" s="14">
        <v>0.8</v>
      </c>
      <c r="L25" s="14">
        <v>0.88</v>
      </c>
    </row>
    <row r="26" spans="2:12" ht="15.6" x14ac:dyDescent="0.3">
      <c r="B26" s="10">
        <v>45017</v>
      </c>
      <c r="C26" s="10" t="str">
        <f t="shared" si="0"/>
        <v>April</v>
      </c>
      <c r="D26" s="11" t="s">
        <v>13</v>
      </c>
      <c r="E26" s="12">
        <v>7857.1428571428569</v>
      </c>
      <c r="F26" s="15">
        <v>5500</v>
      </c>
      <c r="G26" s="12">
        <v>5714.2857142857147</v>
      </c>
      <c r="H26" s="11">
        <v>100</v>
      </c>
      <c r="I26" s="11" t="s">
        <v>18</v>
      </c>
      <c r="J26" s="14">
        <v>0.98</v>
      </c>
      <c r="K26" s="14">
        <v>0.99</v>
      </c>
      <c r="L26" s="14">
        <v>0.81</v>
      </c>
    </row>
    <row r="27" spans="2:12" ht="15.6" x14ac:dyDescent="0.3">
      <c r="B27" s="10">
        <v>45017</v>
      </c>
      <c r="C27" s="10" t="str">
        <f t="shared" si="0"/>
        <v>April</v>
      </c>
      <c r="D27" s="11" t="s">
        <v>14</v>
      </c>
      <c r="E27" s="12">
        <v>7857.1428571428569</v>
      </c>
      <c r="F27" s="15">
        <v>10000</v>
      </c>
      <c r="G27" s="12">
        <v>5714.2857142857147</v>
      </c>
      <c r="H27" s="11">
        <v>100</v>
      </c>
      <c r="I27" s="11" t="s">
        <v>18</v>
      </c>
      <c r="J27" s="14">
        <v>0.81</v>
      </c>
      <c r="K27" s="14">
        <v>0.91</v>
      </c>
      <c r="L27" s="14">
        <v>0.95</v>
      </c>
    </row>
    <row r="28" spans="2:12" ht="15.6" x14ac:dyDescent="0.3">
      <c r="B28" s="10">
        <v>45017</v>
      </c>
      <c r="C28" s="10" t="str">
        <f t="shared" si="0"/>
        <v>April</v>
      </c>
      <c r="D28" s="11" t="s">
        <v>15</v>
      </c>
      <c r="E28" s="12">
        <v>7857.1428571428569</v>
      </c>
      <c r="F28" s="15">
        <v>2000</v>
      </c>
      <c r="G28" s="12">
        <v>5714.2857142857147</v>
      </c>
      <c r="H28" s="11">
        <v>100</v>
      </c>
      <c r="I28" s="11" t="s">
        <v>18</v>
      </c>
      <c r="J28" s="14">
        <v>0.97</v>
      </c>
      <c r="K28" s="14">
        <v>0.85</v>
      </c>
      <c r="L28" s="14">
        <v>0.85</v>
      </c>
    </row>
    <row r="29" spans="2:12" ht="15.6" x14ac:dyDescent="0.3">
      <c r="B29" s="10">
        <v>45017</v>
      </c>
      <c r="C29" s="10" t="str">
        <f t="shared" si="0"/>
        <v>April</v>
      </c>
      <c r="D29" s="11" t="s">
        <v>16</v>
      </c>
      <c r="E29" s="12">
        <v>7857.1428571428569</v>
      </c>
      <c r="F29" s="15">
        <v>2000</v>
      </c>
      <c r="G29" s="12">
        <v>5714.2857142857147</v>
      </c>
      <c r="H29" s="11">
        <v>100</v>
      </c>
      <c r="I29" s="11" t="s">
        <v>18</v>
      </c>
      <c r="J29" s="14">
        <v>0.89</v>
      </c>
      <c r="K29" s="14">
        <v>0.94</v>
      </c>
      <c r="L29" s="14">
        <v>0.8</v>
      </c>
    </row>
    <row r="30" spans="2:12" ht="15.6" x14ac:dyDescent="0.3">
      <c r="B30" s="10">
        <v>45017</v>
      </c>
      <c r="C30" s="10" t="str">
        <f t="shared" si="0"/>
        <v>April</v>
      </c>
      <c r="D30" s="11" t="s">
        <v>17</v>
      </c>
      <c r="E30" s="12">
        <v>7857.1428571428569</v>
      </c>
      <c r="F30" s="15">
        <v>2000</v>
      </c>
      <c r="G30" s="12">
        <v>5714.2857142857147</v>
      </c>
      <c r="H30" s="11">
        <v>100</v>
      </c>
      <c r="I30" s="11" t="s">
        <v>18</v>
      </c>
      <c r="J30" s="14">
        <v>0.88</v>
      </c>
      <c r="K30" s="14">
        <v>0.94</v>
      </c>
      <c r="L30" s="14">
        <v>0.7</v>
      </c>
    </row>
    <row r="31" spans="2:12" ht="15.6" x14ac:dyDescent="0.3">
      <c r="B31" s="10">
        <v>45047</v>
      </c>
      <c r="C31" s="10" t="str">
        <f t="shared" si="0"/>
        <v>May</v>
      </c>
      <c r="D31" s="11" t="s">
        <v>10</v>
      </c>
      <c r="E31" s="12">
        <v>11428.571428571429</v>
      </c>
      <c r="F31" s="13">
        <v>20000</v>
      </c>
      <c r="G31" s="12">
        <v>2857.1428571428573</v>
      </c>
      <c r="H31" s="11">
        <v>90</v>
      </c>
      <c r="I31" s="11" t="s">
        <v>18</v>
      </c>
      <c r="J31" s="14">
        <v>0.75</v>
      </c>
      <c r="K31" s="14">
        <v>0.77</v>
      </c>
      <c r="L31" s="14">
        <v>0.84</v>
      </c>
    </row>
    <row r="32" spans="2:12" ht="15.6" x14ac:dyDescent="0.3">
      <c r="B32" s="10">
        <v>45047</v>
      </c>
      <c r="C32" s="10" t="str">
        <f t="shared" si="0"/>
        <v>May</v>
      </c>
      <c r="D32" s="11" t="s">
        <v>12</v>
      </c>
      <c r="E32" s="12">
        <v>11428.571428571429</v>
      </c>
      <c r="F32" s="13">
        <v>17000</v>
      </c>
      <c r="G32" s="12">
        <v>2857.1428571428573</v>
      </c>
      <c r="H32" s="11">
        <v>80</v>
      </c>
      <c r="I32" s="11" t="s">
        <v>18</v>
      </c>
      <c r="J32" s="14">
        <v>0.73</v>
      </c>
      <c r="K32" s="14">
        <v>0.96</v>
      </c>
      <c r="L32" s="14">
        <v>0.93</v>
      </c>
    </row>
    <row r="33" spans="2:12" ht="15.6" x14ac:dyDescent="0.3">
      <c r="B33" s="10">
        <v>45047</v>
      </c>
      <c r="C33" s="10" t="str">
        <f t="shared" si="0"/>
        <v>May</v>
      </c>
      <c r="D33" s="11" t="s">
        <v>13</v>
      </c>
      <c r="E33" s="12">
        <v>11428.571428571429</v>
      </c>
      <c r="F33" s="15">
        <v>16000</v>
      </c>
      <c r="G33" s="12">
        <v>2857.1428571428573</v>
      </c>
      <c r="H33" s="11">
        <v>90</v>
      </c>
      <c r="I33" s="11" t="s">
        <v>18</v>
      </c>
      <c r="J33" s="14">
        <v>0.93</v>
      </c>
      <c r="K33" s="14">
        <v>0.74</v>
      </c>
      <c r="L33" s="14">
        <v>0.93</v>
      </c>
    </row>
    <row r="34" spans="2:12" ht="15.6" x14ac:dyDescent="0.3">
      <c r="B34" s="10">
        <v>45047</v>
      </c>
      <c r="C34" s="10" t="str">
        <f t="shared" si="0"/>
        <v>May</v>
      </c>
      <c r="D34" s="11" t="s">
        <v>14</v>
      </c>
      <c r="E34" s="12">
        <v>11428.571428571429</v>
      </c>
      <c r="F34" s="15">
        <v>12000</v>
      </c>
      <c r="G34" s="12">
        <v>2857.1428571428573</v>
      </c>
      <c r="H34" s="11">
        <v>110</v>
      </c>
      <c r="I34" s="11" t="s">
        <v>18</v>
      </c>
      <c r="J34" s="14">
        <v>0.85</v>
      </c>
      <c r="K34" s="14">
        <v>0.7</v>
      </c>
      <c r="L34" s="14">
        <v>0.99</v>
      </c>
    </row>
    <row r="35" spans="2:12" ht="15.6" x14ac:dyDescent="0.3">
      <c r="B35" s="10">
        <v>45047</v>
      </c>
      <c r="C35" s="10" t="str">
        <f t="shared" ref="C35:C65" si="1">TEXT(B35,"MMMM")</f>
        <v>May</v>
      </c>
      <c r="D35" s="11" t="s">
        <v>15</v>
      </c>
      <c r="E35" s="12">
        <v>11428.571428571429</v>
      </c>
      <c r="F35" s="15">
        <v>20500</v>
      </c>
      <c r="G35" s="12">
        <v>2857.1428571428573</v>
      </c>
      <c r="H35" s="11">
        <v>90</v>
      </c>
      <c r="I35" s="11" t="s">
        <v>18</v>
      </c>
      <c r="J35" s="14">
        <v>0.92</v>
      </c>
      <c r="K35" s="14">
        <v>0.99</v>
      </c>
      <c r="L35" s="14">
        <v>0.88</v>
      </c>
    </row>
    <row r="36" spans="2:12" ht="15.6" x14ac:dyDescent="0.3">
      <c r="B36" s="10">
        <v>45047</v>
      </c>
      <c r="C36" s="10" t="str">
        <f t="shared" si="1"/>
        <v>May</v>
      </c>
      <c r="D36" s="11" t="s">
        <v>16</v>
      </c>
      <c r="E36" s="12">
        <v>11428.571428571429</v>
      </c>
      <c r="F36" s="15">
        <v>21000</v>
      </c>
      <c r="G36" s="12">
        <v>2857.1428571428573</v>
      </c>
      <c r="H36" s="11">
        <v>100</v>
      </c>
      <c r="I36" s="11" t="s">
        <v>18</v>
      </c>
      <c r="J36" s="14">
        <v>0.75</v>
      </c>
      <c r="K36" s="14">
        <v>0.97</v>
      </c>
      <c r="L36" s="14">
        <v>0.83</v>
      </c>
    </row>
    <row r="37" spans="2:12" ht="15.6" x14ac:dyDescent="0.3">
      <c r="B37" s="10">
        <v>45047</v>
      </c>
      <c r="C37" s="10" t="str">
        <f t="shared" si="1"/>
        <v>May</v>
      </c>
      <c r="D37" s="11" t="s">
        <v>17</v>
      </c>
      <c r="E37" s="12">
        <v>11428.571428571429</v>
      </c>
      <c r="F37" s="15">
        <v>21500</v>
      </c>
      <c r="G37" s="12">
        <v>2857.1428571428573</v>
      </c>
      <c r="H37" s="11">
        <v>90</v>
      </c>
      <c r="I37" s="11" t="s">
        <v>18</v>
      </c>
      <c r="J37" s="14">
        <v>0.77</v>
      </c>
      <c r="K37" s="14">
        <v>0.97</v>
      </c>
      <c r="L37" s="14">
        <v>0.78</v>
      </c>
    </row>
    <row r="38" spans="2:12" ht="15.6" x14ac:dyDescent="0.3">
      <c r="B38" s="10">
        <v>45078</v>
      </c>
      <c r="C38" s="10" t="str">
        <f t="shared" si="1"/>
        <v>June</v>
      </c>
      <c r="D38" s="11" t="s">
        <v>10</v>
      </c>
      <c r="E38" s="12">
        <v>14285.714285714286</v>
      </c>
      <c r="F38" s="13">
        <v>22000</v>
      </c>
      <c r="G38" s="12">
        <v>857.14285714285711</v>
      </c>
      <c r="H38" s="11">
        <v>228</v>
      </c>
      <c r="I38" s="11" t="s">
        <v>18</v>
      </c>
      <c r="J38" s="14">
        <v>0.79</v>
      </c>
      <c r="K38" s="14">
        <v>0.75</v>
      </c>
      <c r="L38" s="14">
        <v>0.93</v>
      </c>
    </row>
    <row r="39" spans="2:12" ht="15.6" x14ac:dyDescent="0.3">
      <c r="B39" s="10">
        <v>45078</v>
      </c>
      <c r="C39" s="10" t="str">
        <f t="shared" si="1"/>
        <v>June</v>
      </c>
      <c r="D39" s="11" t="s">
        <v>12</v>
      </c>
      <c r="E39" s="12">
        <v>14285.714285714286</v>
      </c>
      <c r="F39" s="13">
        <v>18000</v>
      </c>
      <c r="G39" s="12">
        <v>857.14285714285711</v>
      </c>
      <c r="H39" s="11">
        <v>220</v>
      </c>
      <c r="I39" s="11" t="s">
        <v>18</v>
      </c>
      <c r="J39" s="14">
        <v>0.81</v>
      </c>
      <c r="K39" s="14">
        <v>0.98</v>
      </c>
      <c r="L39" s="14">
        <v>0.86</v>
      </c>
    </row>
    <row r="40" spans="2:12" ht="15.6" x14ac:dyDescent="0.3">
      <c r="B40" s="10">
        <v>45078</v>
      </c>
      <c r="C40" s="10" t="str">
        <f t="shared" si="1"/>
        <v>June</v>
      </c>
      <c r="D40" s="11" t="s">
        <v>13</v>
      </c>
      <c r="E40" s="12">
        <v>14285.714285714286</v>
      </c>
      <c r="F40" s="15">
        <v>18500</v>
      </c>
      <c r="G40" s="12">
        <v>857.14285714285711</v>
      </c>
      <c r="H40" s="11">
        <v>228</v>
      </c>
      <c r="I40" s="11" t="s">
        <v>18</v>
      </c>
      <c r="J40" s="14">
        <v>0.86</v>
      </c>
      <c r="K40" s="14">
        <v>0.82</v>
      </c>
      <c r="L40" s="14">
        <v>0.86</v>
      </c>
    </row>
    <row r="41" spans="2:12" ht="15.6" x14ac:dyDescent="0.3">
      <c r="B41" s="10">
        <v>45078</v>
      </c>
      <c r="C41" s="10" t="str">
        <f t="shared" si="1"/>
        <v>June</v>
      </c>
      <c r="D41" s="11" t="s">
        <v>14</v>
      </c>
      <c r="E41" s="12">
        <v>14285.714285714286</v>
      </c>
      <c r="F41" s="15">
        <v>14314</v>
      </c>
      <c r="G41" s="12">
        <v>857.14285714285711</v>
      </c>
      <c r="H41" s="11">
        <v>238</v>
      </c>
      <c r="I41" s="11" t="s">
        <v>18</v>
      </c>
      <c r="J41" s="14">
        <v>0.72</v>
      </c>
      <c r="K41" s="14">
        <v>0.95</v>
      </c>
      <c r="L41" s="14">
        <v>0.9</v>
      </c>
    </row>
    <row r="42" spans="2:12" ht="15.6" x14ac:dyDescent="0.3">
      <c r="B42" s="10">
        <v>45078</v>
      </c>
      <c r="C42" s="10" t="str">
        <f t="shared" si="1"/>
        <v>June</v>
      </c>
      <c r="D42" s="11" t="s">
        <v>15</v>
      </c>
      <c r="E42" s="12">
        <v>14285.714285714286</v>
      </c>
      <c r="F42" s="15">
        <v>21000</v>
      </c>
      <c r="G42" s="12">
        <v>857.14285714285711</v>
      </c>
      <c r="H42" s="11">
        <v>228</v>
      </c>
      <c r="I42" s="11" t="s">
        <v>18</v>
      </c>
      <c r="J42" s="14">
        <v>0.71</v>
      </c>
      <c r="K42" s="14">
        <v>0.8</v>
      </c>
      <c r="L42" s="14">
        <v>0.76</v>
      </c>
    </row>
    <row r="43" spans="2:12" ht="15.6" x14ac:dyDescent="0.3">
      <c r="B43" s="10">
        <v>45078</v>
      </c>
      <c r="C43" s="10" t="str">
        <f t="shared" si="1"/>
        <v>June</v>
      </c>
      <c r="D43" s="11" t="s">
        <v>16</v>
      </c>
      <c r="E43" s="12">
        <v>14285.714285714286</v>
      </c>
      <c r="F43" s="15">
        <v>22500</v>
      </c>
      <c r="G43" s="12">
        <v>857.14285714285711</v>
      </c>
      <c r="H43" s="11">
        <v>230</v>
      </c>
      <c r="I43" s="11" t="s">
        <v>18</v>
      </c>
      <c r="J43" s="14">
        <v>0.97</v>
      </c>
      <c r="K43" s="14">
        <v>0.95</v>
      </c>
      <c r="L43" s="14">
        <v>0.85</v>
      </c>
    </row>
    <row r="44" spans="2:12" ht="15.6" x14ac:dyDescent="0.3">
      <c r="B44" s="10">
        <v>45078</v>
      </c>
      <c r="C44" s="10" t="str">
        <f t="shared" si="1"/>
        <v>June</v>
      </c>
      <c r="D44" s="11" t="s">
        <v>17</v>
      </c>
      <c r="E44" s="12">
        <v>14285.714285714286</v>
      </c>
      <c r="F44" s="15">
        <v>22900</v>
      </c>
      <c r="G44" s="12">
        <v>857.14285714285711</v>
      </c>
      <c r="H44" s="11">
        <v>228</v>
      </c>
      <c r="I44" s="11" t="s">
        <v>18</v>
      </c>
      <c r="J44" s="14">
        <v>0.95</v>
      </c>
      <c r="K44" s="14">
        <v>0.85</v>
      </c>
      <c r="L44" s="14">
        <v>0.91</v>
      </c>
    </row>
    <row r="45" spans="2:12" ht="15.6" x14ac:dyDescent="0.3">
      <c r="B45" s="10">
        <v>45108</v>
      </c>
      <c r="C45" s="10" t="str">
        <f t="shared" si="1"/>
        <v>July</v>
      </c>
      <c r="D45" s="11" t="s">
        <v>10</v>
      </c>
      <c r="E45" s="12">
        <v>18562.957142857143</v>
      </c>
      <c r="F45" s="13">
        <v>25000</v>
      </c>
      <c r="G45" s="12">
        <v>714.28571428571433</v>
      </c>
      <c r="H45" s="11">
        <v>250</v>
      </c>
      <c r="I45" s="11" t="s">
        <v>19</v>
      </c>
      <c r="J45" s="14">
        <v>0.97</v>
      </c>
      <c r="K45" s="14">
        <v>0.7</v>
      </c>
      <c r="L45" s="14">
        <v>0.93</v>
      </c>
    </row>
    <row r="46" spans="2:12" ht="15.6" x14ac:dyDescent="0.3">
      <c r="B46" s="10">
        <v>45108</v>
      </c>
      <c r="C46" s="10" t="str">
        <f t="shared" si="1"/>
        <v>July</v>
      </c>
      <c r="D46" s="11" t="s">
        <v>12</v>
      </c>
      <c r="E46" s="12">
        <v>18562.957142857143</v>
      </c>
      <c r="F46" s="13">
        <v>22000</v>
      </c>
      <c r="G46" s="12">
        <v>714.28571428571433</v>
      </c>
      <c r="H46" s="11">
        <v>240</v>
      </c>
      <c r="I46" s="11" t="s">
        <v>19</v>
      </c>
      <c r="J46" s="14">
        <v>0.9</v>
      </c>
      <c r="K46" s="14">
        <v>0.98</v>
      </c>
      <c r="L46" s="14">
        <v>0.96</v>
      </c>
    </row>
    <row r="47" spans="2:12" ht="15.6" x14ac:dyDescent="0.3">
      <c r="B47" s="10">
        <v>45108</v>
      </c>
      <c r="C47" s="10" t="str">
        <f t="shared" si="1"/>
        <v>July</v>
      </c>
      <c r="D47" s="11" t="s">
        <v>13</v>
      </c>
      <c r="E47" s="12">
        <v>18562.957142857143</v>
      </c>
      <c r="F47" s="15">
        <v>25000</v>
      </c>
      <c r="G47" s="12">
        <v>714.28571428571433</v>
      </c>
      <c r="H47" s="11">
        <v>270</v>
      </c>
      <c r="I47" s="11" t="s">
        <v>19</v>
      </c>
      <c r="J47" s="14">
        <v>0.9</v>
      </c>
      <c r="K47" s="14">
        <v>0.95</v>
      </c>
      <c r="L47" s="14">
        <v>0.98</v>
      </c>
    </row>
    <row r="48" spans="2:12" ht="15.6" x14ac:dyDescent="0.3">
      <c r="B48" s="10">
        <v>45108</v>
      </c>
      <c r="C48" s="10" t="str">
        <f t="shared" si="1"/>
        <v>July</v>
      </c>
      <c r="D48" s="11" t="s">
        <v>14</v>
      </c>
      <c r="E48" s="12">
        <v>18562.957142857143</v>
      </c>
      <c r="F48" s="15">
        <v>25000</v>
      </c>
      <c r="G48" s="12">
        <v>714.28571428571433</v>
      </c>
      <c r="H48" s="11">
        <v>259</v>
      </c>
      <c r="I48" s="11" t="s">
        <v>19</v>
      </c>
      <c r="J48" s="14">
        <v>0.96</v>
      </c>
      <c r="K48" s="14">
        <v>0.81</v>
      </c>
      <c r="L48" s="14">
        <v>0.85</v>
      </c>
    </row>
    <row r="49" spans="2:12" ht="15.6" x14ac:dyDescent="0.3">
      <c r="B49" s="10">
        <v>45108</v>
      </c>
      <c r="C49" s="10" t="str">
        <f t="shared" si="1"/>
        <v>July</v>
      </c>
      <c r="D49" s="11" t="s">
        <v>15</v>
      </c>
      <c r="E49" s="12">
        <v>18562.957142857143</v>
      </c>
      <c r="F49" s="15">
        <v>25000</v>
      </c>
      <c r="G49" s="12">
        <v>714.28571428571433</v>
      </c>
      <c r="H49" s="11">
        <v>260</v>
      </c>
      <c r="I49" s="11" t="s">
        <v>19</v>
      </c>
      <c r="J49" s="14">
        <v>0.98</v>
      </c>
      <c r="K49" s="14">
        <v>0.84</v>
      </c>
      <c r="L49" s="14">
        <v>0.89</v>
      </c>
    </row>
    <row r="50" spans="2:12" ht="15.6" x14ac:dyDescent="0.3">
      <c r="B50" s="10">
        <v>45108</v>
      </c>
      <c r="C50" s="10" t="str">
        <f t="shared" si="1"/>
        <v>July</v>
      </c>
      <c r="D50" s="11" t="s">
        <v>16</v>
      </c>
      <c r="E50" s="12">
        <v>18562.957142857143</v>
      </c>
      <c r="F50" s="15">
        <v>25000</v>
      </c>
      <c r="G50" s="12">
        <v>714.28571428571433</v>
      </c>
      <c r="H50" s="11">
        <v>260</v>
      </c>
      <c r="I50" s="11" t="s">
        <v>19</v>
      </c>
      <c r="J50" s="14">
        <v>0.76</v>
      </c>
      <c r="K50" s="14">
        <v>0.7</v>
      </c>
      <c r="L50" s="14">
        <v>0.86</v>
      </c>
    </row>
    <row r="51" spans="2:12" ht="15.6" x14ac:dyDescent="0.3">
      <c r="B51" s="10">
        <v>45108</v>
      </c>
      <c r="C51" s="10" t="str">
        <f t="shared" si="1"/>
        <v>July</v>
      </c>
      <c r="D51" s="11" t="s">
        <v>17</v>
      </c>
      <c r="E51" s="12">
        <v>18562.957142857143</v>
      </c>
      <c r="F51" s="15">
        <v>25000</v>
      </c>
      <c r="G51" s="12">
        <v>714.28571428571433</v>
      </c>
      <c r="H51" s="11">
        <v>261</v>
      </c>
      <c r="I51" s="11" t="s">
        <v>19</v>
      </c>
      <c r="J51" s="14">
        <v>0.91</v>
      </c>
      <c r="K51" s="14">
        <v>0.77</v>
      </c>
      <c r="L51" s="14">
        <v>0.75</v>
      </c>
    </row>
    <row r="52" spans="2:12" ht="15.6" x14ac:dyDescent="0.3">
      <c r="B52" s="10">
        <v>45139</v>
      </c>
      <c r="C52" s="10" t="str">
        <f t="shared" si="1"/>
        <v>August</v>
      </c>
      <c r="D52" s="11" t="s">
        <v>10</v>
      </c>
      <c r="E52" s="12">
        <v>18571.428571428572</v>
      </c>
      <c r="F52" s="13">
        <v>25000</v>
      </c>
      <c r="G52" s="12">
        <v>714.28571428571433</v>
      </c>
      <c r="H52" s="11">
        <v>242</v>
      </c>
      <c r="I52" s="11" t="s">
        <v>19</v>
      </c>
      <c r="J52" s="14">
        <v>0.79</v>
      </c>
      <c r="K52" s="14">
        <v>0.81</v>
      </c>
      <c r="L52" s="14">
        <v>0.74</v>
      </c>
    </row>
    <row r="53" spans="2:12" ht="15.6" x14ac:dyDescent="0.3">
      <c r="B53" s="10">
        <v>45139</v>
      </c>
      <c r="C53" s="10" t="str">
        <f t="shared" si="1"/>
        <v>August</v>
      </c>
      <c r="D53" s="11" t="s">
        <v>12</v>
      </c>
      <c r="E53" s="12">
        <v>18571.428571428572</v>
      </c>
      <c r="F53" s="13">
        <v>22500</v>
      </c>
      <c r="G53" s="12">
        <v>714.28571428571433</v>
      </c>
      <c r="H53" s="11">
        <v>250</v>
      </c>
      <c r="I53" s="11" t="s">
        <v>19</v>
      </c>
      <c r="J53" s="14">
        <v>0.85</v>
      </c>
      <c r="K53" s="14">
        <v>0.82</v>
      </c>
      <c r="L53" s="14">
        <v>0.73</v>
      </c>
    </row>
    <row r="54" spans="2:12" ht="15.6" x14ac:dyDescent="0.3">
      <c r="B54" s="10">
        <v>45139</v>
      </c>
      <c r="C54" s="10" t="str">
        <f t="shared" si="1"/>
        <v>August</v>
      </c>
      <c r="D54" s="11" t="s">
        <v>13</v>
      </c>
      <c r="E54" s="12">
        <v>18571.428571428572</v>
      </c>
      <c r="F54" s="15">
        <v>25000</v>
      </c>
      <c r="G54" s="12">
        <v>714.28571428571433</v>
      </c>
      <c r="H54" s="11">
        <v>242</v>
      </c>
      <c r="I54" s="11" t="s">
        <v>19</v>
      </c>
      <c r="J54" s="14">
        <v>0.88</v>
      </c>
      <c r="K54" s="14">
        <v>0.84</v>
      </c>
      <c r="L54" s="14">
        <v>0.75</v>
      </c>
    </row>
    <row r="55" spans="2:12" ht="15.6" x14ac:dyDescent="0.3">
      <c r="B55" s="10">
        <v>45139</v>
      </c>
      <c r="C55" s="10" t="str">
        <f t="shared" si="1"/>
        <v>August</v>
      </c>
      <c r="D55" s="11" t="s">
        <v>14</v>
      </c>
      <c r="E55" s="12">
        <v>18571.428571428572</v>
      </c>
      <c r="F55" s="15">
        <v>25000</v>
      </c>
      <c r="G55" s="12">
        <v>714.28571428571433</v>
      </c>
      <c r="H55" s="11">
        <v>242</v>
      </c>
      <c r="I55" s="11" t="s">
        <v>19</v>
      </c>
      <c r="J55" s="14">
        <v>0.81</v>
      </c>
      <c r="K55" s="14">
        <v>0.92</v>
      </c>
      <c r="L55" s="14">
        <v>0.91</v>
      </c>
    </row>
    <row r="56" spans="2:12" ht="15.6" x14ac:dyDescent="0.3">
      <c r="B56" s="10">
        <v>45139</v>
      </c>
      <c r="C56" s="10" t="str">
        <f t="shared" si="1"/>
        <v>August</v>
      </c>
      <c r="D56" s="11" t="s">
        <v>15</v>
      </c>
      <c r="E56" s="12">
        <v>18571.428571428572</v>
      </c>
      <c r="F56" s="15">
        <v>25000</v>
      </c>
      <c r="G56" s="12">
        <v>714.28571428571433</v>
      </c>
      <c r="H56" s="11">
        <v>242</v>
      </c>
      <c r="I56" s="11" t="s">
        <v>19</v>
      </c>
      <c r="J56" s="14">
        <v>0.84</v>
      </c>
      <c r="K56" s="14">
        <v>0.73</v>
      </c>
      <c r="L56" s="14">
        <v>0.99</v>
      </c>
    </row>
    <row r="57" spans="2:12" ht="15.6" x14ac:dyDescent="0.3">
      <c r="B57" s="10">
        <v>45139</v>
      </c>
      <c r="C57" s="10" t="str">
        <f t="shared" si="1"/>
        <v>August</v>
      </c>
      <c r="D57" s="11" t="s">
        <v>16</v>
      </c>
      <c r="E57" s="12">
        <v>18571.428571428572</v>
      </c>
      <c r="F57" s="15">
        <v>25000</v>
      </c>
      <c r="G57" s="12">
        <v>714.28571428571433</v>
      </c>
      <c r="H57" s="11">
        <v>240</v>
      </c>
      <c r="I57" s="11" t="s">
        <v>19</v>
      </c>
      <c r="J57" s="14">
        <v>0.93</v>
      </c>
      <c r="K57" s="14">
        <v>0.79</v>
      </c>
      <c r="L57" s="14">
        <v>0.72</v>
      </c>
    </row>
    <row r="58" spans="2:12" ht="15.6" x14ac:dyDescent="0.3">
      <c r="B58" s="10">
        <v>45139</v>
      </c>
      <c r="C58" s="10" t="str">
        <f t="shared" si="1"/>
        <v>August</v>
      </c>
      <c r="D58" s="11" t="s">
        <v>17</v>
      </c>
      <c r="E58" s="12">
        <v>18571.428571428572</v>
      </c>
      <c r="F58" s="15">
        <v>25000</v>
      </c>
      <c r="G58" s="12">
        <v>714.28571428571433</v>
      </c>
      <c r="H58" s="11">
        <v>242</v>
      </c>
      <c r="I58" s="11" t="s">
        <v>19</v>
      </c>
      <c r="J58" s="14">
        <v>0.84</v>
      </c>
      <c r="K58" s="14">
        <v>0.79</v>
      </c>
      <c r="L58" s="14">
        <v>0.8</v>
      </c>
    </row>
    <row r="59" spans="2:12" ht="15.6" x14ac:dyDescent="0.3">
      <c r="B59" s="10">
        <v>45170</v>
      </c>
      <c r="C59" s="10" t="str">
        <f t="shared" si="1"/>
        <v>September</v>
      </c>
      <c r="D59" s="11" t="s">
        <v>10</v>
      </c>
      <c r="E59" s="12">
        <v>17857.142857142859</v>
      </c>
      <c r="F59" s="13">
        <v>22500</v>
      </c>
      <c r="G59" s="12">
        <v>285.71428571428572</v>
      </c>
      <c r="H59" s="11">
        <v>285</v>
      </c>
      <c r="I59" s="11" t="s">
        <v>19</v>
      </c>
      <c r="J59" s="14">
        <v>0.85</v>
      </c>
      <c r="K59" s="14">
        <v>0.91</v>
      </c>
      <c r="L59" s="14">
        <v>0.84</v>
      </c>
    </row>
    <row r="60" spans="2:12" ht="15.6" x14ac:dyDescent="0.3">
      <c r="B60" s="10">
        <v>45170</v>
      </c>
      <c r="C60" s="10" t="str">
        <f t="shared" si="1"/>
        <v>September</v>
      </c>
      <c r="D60" s="11" t="s">
        <v>12</v>
      </c>
      <c r="E60" s="12">
        <v>17857.142857142859</v>
      </c>
      <c r="F60" s="13">
        <v>21500</v>
      </c>
      <c r="G60" s="12">
        <v>285.71428571428572</v>
      </c>
      <c r="H60" s="11">
        <v>275</v>
      </c>
      <c r="I60" s="11" t="s">
        <v>19</v>
      </c>
      <c r="J60" s="14">
        <v>0.86</v>
      </c>
      <c r="K60" s="14">
        <v>0.75</v>
      </c>
      <c r="L60" s="14">
        <v>0.96</v>
      </c>
    </row>
    <row r="61" spans="2:12" ht="15.6" x14ac:dyDescent="0.3">
      <c r="B61" s="10">
        <v>45170</v>
      </c>
      <c r="C61" s="10" t="str">
        <f t="shared" si="1"/>
        <v>September</v>
      </c>
      <c r="D61" s="11" t="s">
        <v>13</v>
      </c>
      <c r="E61" s="12">
        <v>17857.142857142859</v>
      </c>
      <c r="F61" s="15">
        <v>24000</v>
      </c>
      <c r="G61" s="12">
        <v>285.71428571428572</v>
      </c>
      <c r="H61" s="11">
        <v>285</v>
      </c>
      <c r="I61" s="11" t="s">
        <v>19</v>
      </c>
      <c r="J61" s="14">
        <v>0.96</v>
      </c>
      <c r="K61" s="14">
        <v>0.77</v>
      </c>
      <c r="L61" s="14">
        <v>0.92</v>
      </c>
    </row>
    <row r="62" spans="2:12" ht="15.6" x14ac:dyDescent="0.3">
      <c r="B62" s="10">
        <v>45170</v>
      </c>
      <c r="C62" s="10" t="str">
        <f t="shared" si="1"/>
        <v>September</v>
      </c>
      <c r="D62" s="11" t="s">
        <v>14</v>
      </c>
      <c r="E62" s="12">
        <v>17857.142857142859</v>
      </c>
      <c r="F62" s="15">
        <v>24500</v>
      </c>
      <c r="G62" s="12">
        <v>285.71428571428572</v>
      </c>
      <c r="H62" s="11">
        <v>290</v>
      </c>
      <c r="I62" s="11" t="s">
        <v>19</v>
      </c>
      <c r="J62" s="14">
        <v>0.99</v>
      </c>
      <c r="K62" s="14">
        <v>0.97</v>
      </c>
      <c r="L62" s="14">
        <v>0.73</v>
      </c>
    </row>
    <row r="63" spans="2:12" ht="15.6" x14ac:dyDescent="0.3">
      <c r="B63" s="10">
        <v>45170</v>
      </c>
      <c r="C63" s="10" t="str">
        <f t="shared" si="1"/>
        <v>September</v>
      </c>
      <c r="D63" s="11" t="s">
        <v>15</v>
      </c>
      <c r="E63" s="12">
        <v>17857.142857142859</v>
      </c>
      <c r="F63" s="15">
        <v>24500</v>
      </c>
      <c r="G63" s="12">
        <v>285.71428571428572</v>
      </c>
      <c r="H63" s="11">
        <v>310</v>
      </c>
      <c r="I63" s="11" t="s">
        <v>19</v>
      </c>
      <c r="J63" s="14">
        <v>0.77</v>
      </c>
      <c r="K63" s="14">
        <v>0.72</v>
      </c>
      <c r="L63" s="14">
        <v>0.85</v>
      </c>
    </row>
    <row r="64" spans="2:12" ht="15.6" x14ac:dyDescent="0.3">
      <c r="B64" s="10">
        <v>45170</v>
      </c>
      <c r="C64" s="10" t="str">
        <f t="shared" si="1"/>
        <v>September</v>
      </c>
      <c r="D64" s="11" t="s">
        <v>16</v>
      </c>
      <c r="E64" s="12">
        <v>17857.142857142859</v>
      </c>
      <c r="F64" s="15">
        <v>24500</v>
      </c>
      <c r="G64" s="12">
        <v>285.71428571428572</v>
      </c>
      <c r="H64" s="11">
        <v>270</v>
      </c>
      <c r="I64" s="11" t="s">
        <v>19</v>
      </c>
      <c r="J64" s="14">
        <v>0.77</v>
      </c>
      <c r="K64" s="14">
        <v>0.96</v>
      </c>
      <c r="L64" s="14">
        <v>0.78</v>
      </c>
    </row>
    <row r="65" spans="2:12" ht="15.6" x14ac:dyDescent="0.3">
      <c r="B65" s="10">
        <v>45170</v>
      </c>
      <c r="C65" s="10" t="str">
        <f t="shared" si="1"/>
        <v>September</v>
      </c>
      <c r="D65" s="11" t="s">
        <v>17</v>
      </c>
      <c r="E65" s="12">
        <v>17857.142857142859</v>
      </c>
      <c r="F65" s="15">
        <v>24500</v>
      </c>
      <c r="G65" s="12">
        <v>285.71428571428572</v>
      </c>
      <c r="H65" s="11">
        <v>285</v>
      </c>
      <c r="I65" s="11" t="s">
        <v>19</v>
      </c>
      <c r="J65" s="14">
        <v>0.78</v>
      </c>
      <c r="K65" s="14">
        <v>0.8</v>
      </c>
      <c r="L65" s="14">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455D-7446-485C-AFE9-F8ABD7C8E122}">
  <dimension ref="A3:N25"/>
  <sheetViews>
    <sheetView zoomScale="84" zoomScaleNormal="84" workbookViewId="0">
      <selection activeCell="K6" sqref="K6"/>
    </sheetView>
  </sheetViews>
  <sheetFormatPr defaultRowHeight="14.4" x14ac:dyDescent="0.3"/>
  <cols>
    <col min="1" max="1" width="31.5546875" customWidth="1"/>
    <col min="2" max="2" width="20" customWidth="1"/>
    <col min="3" max="3" width="16.6640625" bestFit="1" customWidth="1"/>
    <col min="4" max="4" width="17.109375" customWidth="1"/>
    <col min="5" max="5" width="8.88671875" customWidth="1"/>
    <col min="7" max="7" width="12.21875" bestFit="1" customWidth="1"/>
    <col min="8" max="8" width="16.109375" bestFit="1" customWidth="1"/>
    <col min="10" max="10" width="12.6640625" bestFit="1" customWidth="1"/>
    <col min="11" max="11" width="12.44140625" bestFit="1" customWidth="1"/>
  </cols>
  <sheetData>
    <row r="3" spans="1:14" x14ac:dyDescent="0.3">
      <c r="A3" t="s">
        <v>22</v>
      </c>
      <c r="B3" t="s">
        <v>21</v>
      </c>
      <c r="C3" t="s">
        <v>23</v>
      </c>
      <c r="G3" s="7" t="s">
        <v>29</v>
      </c>
      <c r="H3" s="18" t="s">
        <v>23</v>
      </c>
      <c r="J3" s="7" t="s">
        <v>29</v>
      </c>
      <c r="K3" s="18" t="s">
        <v>21</v>
      </c>
    </row>
    <row r="4" spans="1:14" x14ac:dyDescent="0.3">
      <c r="A4" s="3">
        <v>891111</v>
      </c>
      <c r="B4" s="3">
        <v>754940.69999999937</v>
      </c>
      <c r="C4" s="5">
        <v>9360</v>
      </c>
      <c r="G4" s="28" t="s">
        <v>30</v>
      </c>
      <c r="H4" s="6">
        <v>300</v>
      </c>
      <c r="J4" s="28" t="s">
        <v>10</v>
      </c>
      <c r="K4" s="29">
        <v>107134.38571428573</v>
      </c>
    </row>
    <row r="5" spans="1:14" ht="15" thickBot="1" x14ac:dyDescent="0.35">
      <c r="E5" s="21"/>
      <c r="G5" s="28" t="s">
        <v>31</v>
      </c>
      <c r="H5" s="6">
        <v>310</v>
      </c>
      <c r="J5" s="28" t="s">
        <v>12</v>
      </c>
      <c r="K5" s="29">
        <v>115634.38571428573</v>
      </c>
    </row>
    <row r="6" spans="1:14" x14ac:dyDescent="0.3">
      <c r="A6" s="18" t="s">
        <v>24</v>
      </c>
      <c r="C6" s="19"/>
      <c r="D6" s="22" t="s">
        <v>27</v>
      </c>
      <c r="E6" s="24">
        <f>GETPIVOTDATA("Sales Completion Rate",$A$6)</f>
        <v>0.85555555555555574</v>
      </c>
      <c r="G6" s="28" t="s">
        <v>32</v>
      </c>
      <c r="H6" s="6">
        <v>300</v>
      </c>
      <c r="J6" s="28" t="s">
        <v>13</v>
      </c>
      <c r="K6" s="29">
        <v>100134.38571428572</v>
      </c>
    </row>
    <row r="7" spans="1:14" ht="15" thickBot="1" x14ac:dyDescent="0.35">
      <c r="A7" s="8">
        <v>0.85555555555555574</v>
      </c>
      <c r="C7" s="20"/>
      <c r="D7" s="23" t="s">
        <v>28</v>
      </c>
      <c r="E7" s="25">
        <f>1-E6</f>
        <v>0.14444444444444426</v>
      </c>
      <c r="G7" s="28" t="s">
        <v>33</v>
      </c>
      <c r="H7" s="6">
        <v>700</v>
      </c>
      <c r="J7" s="28" t="s">
        <v>14</v>
      </c>
      <c r="K7" s="29">
        <v>102134.38571428573</v>
      </c>
    </row>
    <row r="8" spans="1:14" ht="15" thickBot="1" x14ac:dyDescent="0.35">
      <c r="C8" s="1"/>
      <c r="D8" s="1"/>
      <c r="E8" s="21"/>
      <c r="G8" s="28" t="s">
        <v>34</v>
      </c>
      <c r="H8" s="6">
        <v>650</v>
      </c>
      <c r="J8" s="28" t="s">
        <v>15</v>
      </c>
      <c r="K8" s="29">
        <v>109134.38571428573</v>
      </c>
    </row>
    <row r="9" spans="1:14" x14ac:dyDescent="0.3">
      <c r="A9" s="18" t="s">
        <v>25</v>
      </c>
      <c r="C9" s="20"/>
      <c r="D9" s="22" t="s">
        <v>27</v>
      </c>
      <c r="E9" s="24">
        <f>GETPIVOTDATA("Profit Completion Rate",$A$9)</f>
        <v>0.85492063492063519</v>
      </c>
      <c r="G9" s="28" t="s">
        <v>35</v>
      </c>
      <c r="H9" s="6">
        <v>1600</v>
      </c>
      <c r="J9" s="28" t="s">
        <v>16</v>
      </c>
      <c r="K9" s="29">
        <v>103634.38571428573</v>
      </c>
      <c r="N9" s="21"/>
    </row>
    <row r="10" spans="1:14" ht="15" thickBot="1" x14ac:dyDescent="0.35">
      <c r="A10" s="8">
        <v>0.85492063492063519</v>
      </c>
      <c r="C10" s="20"/>
      <c r="D10" s="23" t="s">
        <v>28</v>
      </c>
      <c r="E10" s="26">
        <f>1-E9</f>
        <v>0.14507936507936481</v>
      </c>
      <c r="G10" s="28" t="s">
        <v>36</v>
      </c>
      <c r="H10" s="6">
        <v>1800</v>
      </c>
      <c r="J10" s="28" t="s">
        <v>17</v>
      </c>
      <c r="K10" s="29">
        <v>117134.38571428573</v>
      </c>
    </row>
    <row r="11" spans="1:14" ht="15" thickBot="1" x14ac:dyDescent="0.35">
      <c r="C11" s="1"/>
      <c r="D11" s="1"/>
      <c r="E11" s="21"/>
      <c r="G11" s="28" t="s">
        <v>37</v>
      </c>
      <c r="H11" s="6">
        <v>1700</v>
      </c>
      <c r="J11" s="28" t="s">
        <v>39</v>
      </c>
      <c r="K11" s="29">
        <v>754940.70000000019</v>
      </c>
    </row>
    <row r="12" spans="1:14" x14ac:dyDescent="0.3">
      <c r="A12" s="18" t="s">
        <v>26</v>
      </c>
      <c r="C12" s="20"/>
      <c r="D12" s="22" t="s">
        <v>27</v>
      </c>
      <c r="E12" s="24">
        <f>GETPIVOTDATA("Customer Completion Rate",$A$12)</f>
        <v>0.8447619047619046</v>
      </c>
      <c r="G12" s="28" t="s">
        <v>38</v>
      </c>
      <c r="H12" s="6">
        <v>2000</v>
      </c>
    </row>
    <row r="13" spans="1:14" ht="15" thickBot="1" x14ac:dyDescent="0.35">
      <c r="A13" s="8">
        <v>0.8447619047619046</v>
      </c>
      <c r="C13" s="20"/>
      <c r="D13" s="23" t="s">
        <v>28</v>
      </c>
      <c r="E13" s="26">
        <f>1-E12</f>
        <v>0.1552380952380954</v>
      </c>
      <c r="F13" s="1"/>
      <c r="G13" s="28" t="s">
        <v>39</v>
      </c>
      <c r="H13" s="6">
        <v>9360</v>
      </c>
    </row>
    <row r="14" spans="1:14" x14ac:dyDescent="0.3">
      <c r="E14" s="9"/>
      <c r="F14" s="1"/>
    </row>
    <row r="15" spans="1:14" x14ac:dyDescent="0.3">
      <c r="A15" s="7" t="s">
        <v>29</v>
      </c>
      <c r="B15" t="s">
        <v>41</v>
      </c>
      <c r="C15" t="s">
        <v>40</v>
      </c>
    </row>
    <row r="16" spans="1:14" x14ac:dyDescent="0.3">
      <c r="A16" s="28" t="s">
        <v>30</v>
      </c>
      <c r="B16" s="4">
        <v>30000</v>
      </c>
      <c r="C16" s="4">
        <v>20000.000000000004</v>
      </c>
    </row>
    <row r="17" spans="1:3" x14ac:dyDescent="0.3">
      <c r="A17" s="28" t="s">
        <v>31</v>
      </c>
      <c r="B17" s="4">
        <v>45000</v>
      </c>
      <c r="C17" s="4">
        <v>10000.000000000002</v>
      </c>
    </row>
    <row r="18" spans="1:3" x14ac:dyDescent="0.3">
      <c r="A18" s="28" t="s">
        <v>32</v>
      </c>
      <c r="B18" s="4">
        <v>60000</v>
      </c>
      <c r="C18" s="4">
        <v>10000.000000000002</v>
      </c>
    </row>
    <row r="19" spans="1:3" x14ac:dyDescent="0.3">
      <c r="A19" s="28" t="s">
        <v>33</v>
      </c>
      <c r="B19" s="4">
        <v>54999.999999999993</v>
      </c>
      <c r="C19" s="4">
        <v>40000.000000000007</v>
      </c>
    </row>
    <row r="20" spans="1:3" x14ac:dyDescent="0.3">
      <c r="A20" s="28" t="s">
        <v>34</v>
      </c>
      <c r="B20" s="4">
        <v>80000.000000000015</v>
      </c>
      <c r="C20" s="4">
        <v>20000.000000000004</v>
      </c>
    </row>
    <row r="21" spans="1:3" x14ac:dyDescent="0.3">
      <c r="A21" s="28" t="s">
        <v>35</v>
      </c>
      <c r="B21" s="4">
        <v>100000.00000000001</v>
      </c>
      <c r="C21" s="4">
        <v>5999.9999999999991</v>
      </c>
    </row>
    <row r="22" spans="1:3" x14ac:dyDescent="0.3">
      <c r="A22" s="28" t="s">
        <v>36</v>
      </c>
      <c r="B22" s="4">
        <v>129940.69999999998</v>
      </c>
      <c r="C22" s="4">
        <v>5000.0000000000009</v>
      </c>
    </row>
    <row r="23" spans="1:3" x14ac:dyDescent="0.3">
      <c r="A23" s="28" t="s">
        <v>37</v>
      </c>
      <c r="B23" s="4">
        <v>130000.00000000003</v>
      </c>
      <c r="C23" s="4">
        <v>5000.0000000000009</v>
      </c>
    </row>
    <row r="24" spans="1:3" x14ac:dyDescent="0.3">
      <c r="A24" s="28" t="s">
        <v>38</v>
      </c>
      <c r="B24" s="4">
        <v>125000</v>
      </c>
      <c r="C24" s="4">
        <v>2000.0000000000002</v>
      </c>
    </row>
    <row r="25" spans="1:3" x14ac:dyDescent="0.3">
      <c r="A25" s="28" t="s">
        <v>39</v>
      </c>
      <c r="B25" s="4">
        <v>754940.7</v>
      </c>
      <c r="C25" s="4">
        <v>118000.00000000001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C17A-26A2-45D0-BF9B-4E1D98C162E3}">
  <dimension ref="A1"/>
  <sheetViews>
    <sheetView showGridLines="0" showRowColHeaders="0" tabSelected="1" topLeftCell="A2" zoomScale="65" zoomScaleNormal="65" workbookViewId="0">
      <selection activeCell="G41" sqref="G41"/>
    </sheetView>
  </sheetViews>
  <sheetFormatPr defaultRowHeight="14.4" x14ac:dyDescent="0.3"/>
  <cols>
    <col min="1" max="16384" width="8.8867187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dc:creator>
  <cp:keywords/>
  <dc:description/>
  <cp:lastModifiedBy>Jolly Mogbejuloritshe Madamedon</cp:lastModifiedBy>
  <cp:revision/>
  <dcterms:created xsi:type="dcterms:W3CDTF">2024-02-23T15:57:47Z</dcterms:created>
  <dcterms:modified xsi:type="dcterms:W3CDTF">2024-07-21T12:16:51Z</dcterms:modified>
  <cp:category/>
  <cp:contentStatus/>
</cp:coreProperties>
</file>