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dmin\OneDrive\Desktop\"/>
    </mc:Choice>
  </mc:AlternateContent>
  <xr:revisionPtr revIDLastSave="0" documentId="13_ncr:1_{E9714D32-E693-470E-B510-2FF4F730ACA3}" xr6:coauthVersionLast="47" xr6:coauthVersionMax="47" xr10:uidLastSave="{00000000-0000-0000-0000-000000000000}"/>
  <bookViews>
    <workbookView xWindow="-120" yWindow="-120" windowWidth="20730" windowHeight="11040" firstSheet="2" activeTab="3" xr2:uid="{F0C7F6CF-C5CF-4EEE-814F-687D0E7CFDD6}"/>
  </bookViews>
  <sheets>
    <sheet name="Sheet1" sheetId="4" state="hidden" r:id="rId1"/>
    <sheet name="dashboard" sheetId="5" state="hidden" r:id="rId2"/>
    <sheet name="Report" sheetId="6" r:id="rId3"/>
    <sheet name="Dashboard." sheetId="7" r:id="rId4"/>
    <sheet name="Input Data" sheetId="1" r:id="rId5"/>
    <sheet name="Master Data" sheetId="2" r:id="rId6"/>
  </sheets>
  <definedNames>
    <definedName name="_xlnm._FilterDatabase" localSheetId="4" hidden="1">'Input Data'!$A$1:$I$528</definedName>
    <definedName name="_xlnm._FilterDatabase" localSheetId="5" hidden="1">'Master Data'!$A$1:$F$46</definedName>
    <definedName name="Category">OFFSET(#REF!,1,0,COUNT(#REF!))</definedName>
    <definedName name="CategoryRange">OFFSET(#REF!,1,1,COUNT(#REF!))</definedName>
    <definedName name="Slicer_Quarters__DATE">#N/A</definedName>
    <definedName name="Slicer_Quarters__DATE1">#N/A</definedName>
    <definedName name="Slicer_SALE_TYPE">#N/A</definedName>
    <definedName name="Slicer_SALE_TYPE1">#N/A</definedName>
    <definedName name="Slicer_Years__DATE">#N/A</definedName>
    <definedName name="Slicer_Years__DATE1">#N/A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 i="1" l="1"/>
  <c r="M3" i="1"/>
  <c r="M4" i="1"/>
  <c r="M5" i="1"/>
  <c r="M6" i="1"/>
  <c r="M7" i="1"/>
  <c r="M8" i="1"/>
  <c r="M9" i="1"/>
  <c r="M10"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alcChain>
</file>

<file path=xl/sharedStrings.xml><?xml version="1.0" encoding="utf-8"?>
<sst xmlns="http://schemas.openxmlformats.org/spreadsheetml/2006/main" count="1927" uniqueCount="160">
  <si>
    <t>DATE</t>
  </si>
  <si>
    <t>PRODUCT ID</t>
  </si>
  <si>
    <t>QUANTITY</t>
  </si>
  <si>
    <t>SALE TYPE</t>
  </si>
  <si>
    <t>PAYMENT MODE</t>
  </si>
  <si>
    <t>DISCOUNT %</t>
  </si>
  <si>
    <t>P0024</t>
  </si>
  <si>
    <t>Wholesaler</t>
  </si>
  <si>
    <t>Online</t>
  </si>
  <si>
    <t>P0038</t>
  </si>
  <si>
    <t>Cash</t>
  </si>
  <si>
    <t>P0013</t>
  </si>
  <si>
    <t>Direct Sales</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</si>
  <si>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</si>
  <si>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</si>
  <si>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</si>
  <si>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</si>
  <si>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</si>
  <si>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</si>
  <si>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</si>
  <si>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</si>
  <si>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</si>
  <si>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</si>
  <si>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</si>
  <si>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</si>
  <si>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</si>
  <si>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</si>
  <si>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</si>
  <si>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</si>
  <si>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</si>
  <si>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</si>
  <si>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</si>
  <si>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</si>
  <si>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</si>
  <si>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</si>
  <si>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</si>
  <si>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</si>
  <si>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</si>
  <si>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</si>
  <si>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</si>
  <si>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</si>
  <si>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</si>
  <si>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</si>
  <si>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</si>
  <si>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</si>
  <si>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</si>
  <si>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</si>
  <si>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</si>
  <si>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</si>
  <si>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</si>
  <si>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</si>
  <si>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</si>
  <si>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</si>
  <si>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</si>
  <si>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PRODUCT</t>
  </si>
  <si>
    <t>CATEGORY</t>
  </si>
  <si>
    <t>UOM</t>
  </si>
  <si>
    <t>Product01</t>
  </si>
  <si>
    <t>Category01</t>
  </si>
  <si>
    <t>Kg</t>
  </si>
  <si>
    <t>Product02</t>
  </si>
  <si>
    <t>Product03</t>
  </si>
  <si>
    <t>Product04</t>
  </si>
  <si>
    <t>Lt</t>
  </si>
  <si>
    <t>Product05</t>
  </si>
  <si>
    <t>Ft</t>
  </si>
  <si>
    <t>Product06</t>
  </si>
  <si>
    <t>Product07</t>
  </si>
  <si>
    <t>Product08</t>
  </si>
  <si>
    <t>Product09</t>
  </si>
  <si>
    <t>No.</t>
  </si>
  <si>
    <t>Product10</t>
  </si>
  <si>
    <t>Category02</t>
  </si>
  <si>
    <t>Product11</t>
  </si>
  <si>
    <t>Product12</t>
  </si>
  <si>
    <t>Product13</t>
  </si>
  <si>
    <t>Product14</t>
  </si>
  <si>
    <t>Product15</t>
  </si>
  <si>
    <t>Product16</t>
  </si>
  <si>
    <t>Product17</t>
  </si>
  <si>
    <t>Product18</t>
  </si>
  <si>
    <t>Product19</t>
  </si>
  <si>
    <t>Product20</t>
  </si>
  <si>
    <t>Category03</t>
  </si>
  <si>
    <t>Product21</t>
  </si>
  <si>
    <t>Product22</t>
  </si>
  <si>
    <t>Product23</t>
  </si>
  <si>
    <t>Product24</t>
  </si>
  <si>
    <t>Product25</t>
  </si>
  <si>
    <t>Product26</t>
  </si>
  <si>
    <t>Category04</t>
  </si>
  <si>
    <t>Product27</t>
  </si>
  <si>
    <t>Product28</t>
  </si>
  <si>
    <t>Product29</t>
  </si>
  <si>
    <t>Product30</t>
  </si>
  <si>
    <t>Product31</t>
  </si>
  <si>
    <t>Product32</t>
  </si>
  <si>
    <t>Product33</t>
  </si>
  <si>
    <t>Product34</t>
  </si>
  <si>
    <t>Product35</t>
  </si>
  <si>
    <t>Product36</t>
  </si>
  <si>
    <t>Product37</t>
  </si>
  <si>
    <t>Category05</t>
  </si>
  <si>
    <t>Product38</t>
  </si>
  <si>
    <t>Product39</t>
  </si>
  <si>
    <t>Product40</t>
  </si>
  <si>
    <t>Product41</t>
  </si>
  <si>
    <t>Product42</t>
  </si>
  <si>
    <t>Product43</t>
  </si>
  <si>
    <t>Product44</t>
  </si>
  <si>
    <t>P0045</t>
  </si>
  <si>
    <t>Product45</t>
  </si>
  <si>
    <t>Cost_Price</t>
  </si>
  <si>
    <t>Unit_Price</t>
  </si>
  <si>
    <t>sales</t>
  </si>
  <si>
    <t>cost</t>
  </si>
  <si>
    <t>profit</t>
  </si>
  <si>
    <t>Sum of sales</t>
  </si>
  <si>
    <t>Sum of cost</t>
  </si>
  <si>
    <t>Sum of profit</t>
  </si>
  <si>
    <t>Sum of QUANTITY</t>
  </si>
  <si>
    <t>profit margin</t>
  </si>
  <si>
    <t>Sum of profit margin</t>
  </si>
  <si>
    <t>Row Labels</t>
  </si>
  <si>
    <t>Grand Total</t>
  </si>
  <si>
    <t>Count of PAYMENT MODE</t>
  </si>
  <si>
    <t>Average of profit</t>
  </si>
  <si>
    <t>Jan</t>
  </si>
  <si>
    <t>Feb</t>
  </si>
  <si>
    <t>Mar</t>
  </si>
  <si>
    <t>Apr</t>
  </si>
  <si>
    <t>May</t>
  </si>
  <si>
    <t>Jun</t>
  </si>
  <si>
    <t>Jul</t>
  </si>
  <si>
    <t>Aug</t>
  </si>
  <si>
    <t>Sep</t>
  </si>
  <si>
    <t>Oct</t>
  </si>
  <si>
    <t>Nov</t>
  </si>
  <si>
    <t>Dec</t>
  </si>
  <si>
    <t>Count of Months (DATE)</t>
  </si>
  <si>
    <t>#Orders by Payment Mode (percent of total)</t>
  </si>
  <si>
    <t>Profit Margin</t>
  </si>
  <si>
    <t>Top 10 Products</t>
  </si>
  <si>
    <t>buttom 10 Products</t>
  </si>
  <si>
    <t>T-Sales &amp; T-Quantity By Categoury</t>
  </si>
  <si>
    <t>#orders by Month</t>
  </si>
  <si>
    <t>Total sales</t>
  </si>
  <si>
    <t>Total QUANTITY</t>
  </si>
  <si>
    <t>Total profit</t>
  </si>
  <si>
    <t>Total cost</t>
  </si>
  <si>
    <t>Average of profit margin</t>
  </si>
  <si>
    <t>Category</t>
  </si>
  <si>
    <t>T- sales</t>
  </si>
  <si>
    <t>T- QUANTITY</t>
  </si>
  <si>
    <t>P-ID</t>
  </si>
  <si>
    <t>Payment</t>
  </si>
  <si>
    <t>c- PAYMENT MODE</t>
  </si>
  <si>
    <t>Avg profit</t>
  </si>
  <si>
    <t>Months</t>
  </si>
  <si>
    <t>C- PRODUCT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</si>
</sst>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_(&quot;$&quot;* #,##0.0_);_(&quot;$&quot;* \(#,##0.0\);_(&quot;$&quot;* &quot;-&quot;??_);_(@_)"/>
    <numFmt numFmtId="167" formatCode="_(&quot;$&quot;* #,##0_);_(&quot;$&quot;* \(#,##0\);_(&quot;$&quot;* &quot;-&quot;??_);_(@_)"/>
  </numFmts>
  <fonts count="4" x14ac:knownFonts="1">
    <font>
      <sz val="11"/>
      <color theme="1"/>
      <name val="Calibri"/>
      <family val="2"/>
      <scheme val="minor"/>
    </font>
    <font>
      <b/>
      <sz val="11"/>
      <color rgb="FF7030A0"/>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23">
    <xf numFmtId="0" fontId="0" fillId="0" borderId="0" xfId="0"/>
    <xf numFmtId="0" fontId="1" fillId="0" borderId="0" xfId="0" applyFont="1" applyAlignment="1">
      <alignment horizontal="center" vertical="center"/>
    </xf>
    <xf numFmtId="14" fontId="0" fillId="0" borderId="0" xfId="0" applyNumberFormat="1"/>
    <xf numFmtId="0" fontId="0" fillId="0" borderId="0" xfId="0" applyAlignment="1">
      <alignment horizontal="center" vertical="center"/>
    </xf>
    <xf numFmtId="164" fontId="0" fillId="0" borderId="0" xfId="0" applyNumberFormat="1"/>
    <xf numFmtId="9" fontId="0" fillId="0" borderId="0" xfId="1" applyFont="1"/>
    <xf numFmtId="0" fontId="0" fillId="0" borderId="0" xfId="0" pivotButton="1"/>
    <xf numFmtId="9" fontId="0" fillId="0" borderId="0" xfId="0" applyNumberFormat="1"/>
    <xf numFmtId="0" fontId="0" fillId="0" borderId="0" xfId="0" applyAlignment="1">
      <alignment horizontal="left"/>
    </xf>
    <xf numFmtId="10" fontId="0" fillId="0" borderId="0" xfId="0" applyNumberFormat="1"/>
    <xf numFmtId="2" fontId="0" fillId="0" borderId="0" xfId="0" applyNumberFormat="1"/>
    <xf numFmtId="1" fontId="0" fillId="0" borderId="0" xfId="0" applyNumberFormat="1"/>
    <xf numFmtId="0" fontId="0" fillId="2" borderId="0" xfId="0" applyFill="1" applyAlignment="1">
      <alignment horizontal="center" vertical="center"/>
    </xf>
    <xf numFmtId="165" fontId="0" fillId="0" borderId="0" xfId="0" applyNumberFormat="1"/>
    <xf numFmtId="166" fontId="0" fillId="0" borderId="0" xfId="0" applyNumberFormat="1"/>
    <xf numFmtId="0" fontId="2" fillId="0" borderId="0" xfId="0" applyFont="1" applyAlignment="1">
      <alignment horizontal="center" vertical="center"/>
    </xf>
    <xf numFmtId="9" fontId="2" fillId="0" borderId="0" xfId="0" applyNumberFormat="1" applyFont="1" applyAlignment="1">
      <alignment horizontal="center" vertical="center"/>
    </xf>
    <xf numFmtId="167" fontId="0" fillId="0" borderId="0" xfId="0" applyNumberFormat="1"/>
    <xf numFmtId="0" fontId="0" fillId="0" borderId="0" xfId="0" pivotButton="1" applyAlignment="1">
      <alignment horizontal="center" vertical="center"/>
    </xf>
    <xf numFmtId="0" fontId="0" fillId="3" borderId="0" xfId="0" applyFill="1"/>
    <xf numFmtId="0" fontId="0" fillId="2" borderId="0" xfId="0" applyFill="1" applyAlignment="1">
      <alignment horizontal="center"/>
    </xf>
    <xf numFmtId="0" fontId="0" fillId="2" borderId="0" xfId="0" applyFill="1" applyAlignment="1">
      <alignment horizontal="center" vertical="center"/>
    </xf>
    <xf numFmtId="0" fontId="0" fillId="0" borderId="0" xfId="0" applyAlignment="1">
      <alignment horizontal="center" vertical="center"/>
    </xf>
  </cellXfs>
  <cellStyles count="2">
    <cellStyle name="Normal" xfId="0" builtinId="0"/>
    <cellStyle name="Percent" xfId="1" builtinId="5"/>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numFmt numFmtId="165" formatCode="0.0"/>
    </dxf>
    <dxf>
      <numFmt numFmtId="165" formatCode="0.0"/>
    </dxf>
    <dxf>
      <numFmt numFmtId="164" formatCode="0.0%"/>
    </dxf>
    <dxf>
      <numFmt numFmtId="164" formatCode="0.0%"/>
    </dxf>
    <dxf>
      <alignment horizontal="center" vertical="center" textRotation="0" wrapText="0" indent="0" justifyLastLine="0" shrinkToFit="0" readingOrder="0"/>
    </dxf>
    <dxf>
      <numFmt numFmtId="19" formatCode="m/d/yyyy"/>
    </dxf>
    <dxf>
      <font>
        <b/>
        <i val="0"/>
        <strike val="0"/>
        <condense val="0"/>
        <extend val="0"/>
        <outline val="0"/>
        <shadow val="0"/>
        <u val="none"/>
        <vertAlign val="baseline"/>
        <sz val="11"/>
        <color rgb="FF7030A0"/>
        <name val="Calibri"/>
        <family val="2"/>
        <scheme val="minor"/>
      </font>
      <alignment horizontal="center" vertical="center" textRotation="0" wrapText="0" indent="0" justifyLastLine="0" shrinkToFit="0" readingOrder="0"/>
    </dxf>
    <dxf>
      <alignment horizontal="center"/>
    </dxf>
    <dxf>
      <alignment horizontal="center"/>
    </dxf>
    <dxf>
      <alignment vertical="center"/>
    </dxf>
    <dxf>
      <alignment vertical="center"/>
    </dxf>
    <dxf>
      <numFmt numFmtId="166" formatCode="_(&quot;$&quot;* #,##0.0_);_(&quot;$&quot;* \(#,##0.0\);_(&quot;$&quot;* &quot;-&quot;??_);_(@_)"/>
    </dxf>
    <dxf>
      <font>
        <b/>
      </font>
    </dxf>
    <dxf>
      <alignment horizontal="center"/>
    </dxf>
    <dxf>
      <alignment vertical="center"/>
    </dxf>
    <dxf>
      <font>
        <b/>
      </font>
    </dxf>
    <dxf>
      <alignment horizontal="center"/>
    </dxf>
    <dxf>
      <alignment vertical="center"/>
    </dxf>
    <dxf>
      <numFmt numFmtId="166" formatCode="_(&quot;$&quot;* #,##0.0_);_(&quot;$&quot;* \(#,##0.0\);_(&quot;$&quot;* &quot;-&quot;??_);_(@_)"/>
    </dxf>
    <dxf>
      <alignment horizontal="center"/>
    </dxf>
    <dxf>
      <alignment horizontal="center"/>
    </dxf>
    <dxf>
      <alignment vertical="center"/>
    </dxf>
    <dxf>
      <alignment vertical="center"/>
    </dxf>
    <dxf>
      <numFmt numFmtId="167" formatCode="_(&quot;$&quot;* #,##0_);_(&quot;$&quot;* \(#,##0\);_(&quot;$&quot;* &quot;-&quot;??_);_(@_)"/>
    </dxf>
    <dxf>
      <font>
        <b/>
      </font>
    </dxf>
    <dxf>
      <alignment horizontal="center"/>
    </dxf>
    <dxf>
      <alignment vertical="center"/>
    </dxf>
    <dxf>
      <numFmt numFmtId="166" formatCode="_(&quot;$&quot;* #,##0.0_);_(&quot;$&quot;* \(#,##0.0\);_(&quot;$&quot;* &quot;-&quot;??_);_(@_)"/>
    </dxf>
    <dxf>
      <alignment horizontal="center"/>
    </dxf>
    <dxf>
      <alignment horizontal="center"/>
    </dxf>
    <dxf>
      <alignment vertical="center"/>
    </dxf>
    <dxf>
      <alignment vertical="center"/>
    </dxf>
    <dxf>
      <numFmt numFmtId="167" formatCode="_(&quot;$&quot;* #,##0_);_(&quot;$&quot;* \(#,##0\);_(&quot;$&quot;* &quot;-&quot;??_);_(@_)"/>
    </dxf>
    <dxf>
      <alignment horizontal="center"/>
    </dxf>
    <dxf>
      <alignment vertical="center"/>
    </dxf>
    <dxf>
      <font>
        <b/>
      </font>
    </dxf>
    <dxf>
      <alignment horizontal="center"/>
    </dxf>
    <dxf>
      <alignment vertical="center"/>
    </dxf>
    <dxf>
      <font>
        <b/>
      </font>
    </dxf>
    <dxf>
      <font>
        <b/>
      </font>
    </dxf>
    <dxf>
      <font>
        <b/>
      </font>
    </dxf>
    <dxf>
      <alignment horizontal="center"/>
    </dxf>
    <dxf>
      <alignment horizontal="center"/>
    </dxf>
    <dxf>
      <alignment horizontal="center"/>
    </dxf>
    <dxf>
      <alignment vertical="center"/>
    </dxf>
    <dxf>
      <alignment vertical="center"/>
    </dxf>
    <dxf>
      <alignment vertical="center"/>
    </dxf>
    <dxf>
      <alignment horizontal="center"/>
    </dxf>
    <dxf>
      <alignment vertical="center"/>
    </dxf>
    <dxf>
      <numFmt numFmtId="167" formatCode="_(&quot;$&quot;* #,##0_);_(&quot;$&quot;* \(#,##0\);_(&quot;$&quot;* &quot;-&quot;??_);_(@_)"/>
    </dxf>
    <dxf>
      <numFmt numFmtId="1" formatCode="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orders by payment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54-4732-B41A-C3F6F2D7BE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54-4732-B41A-C3F6F2D7BE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Sheet1!$A$15:$A$17</c:f>
              <c:strCache>
                <c:ptCount val="2"/>
                <c:pt idx="0">
                  <c:v>Cash</c:v>
                </c:pt>
                <c:pt idx="1">
                  <c:v>Online</c:v>
                </c:pt>
              </c:strCache>
            </c:strRef>
          </c:cat>
          <c:val>
            <c:numRef>
              <c:f>Sheet1!$B$15:$B$17</c:f>
              <c:numCache>
                <c:formatCode>0.00%</c:formatCode>
                <c:ptCount val="2"/>
                <c:pt idx="0">
                  <c:v>0.50094876660341559</c:v>
                </c:pt>
                <c:pt idx="1">
                  <c:v>0.49905123339658441</c:v>
                </c:pt>
              </c:numCache>
            </c:numRef>
          </c:val>
          <c:extLst>
            <c:ext xmlns:c16="http://schemas.microsoft.com/office/drawing/2014/chart" uri="{C3380CC4-5D6E-409C-BE32-E72D297353CC}">
              <c16:uniqueId val="{00000004-0854-4732-B41A-C3F6F2D7BE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(Quiz).xlsx]Report!PivotTable9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Bottom</a:t>
            </a:r>
            <a:r>
              <a:rPr lang="en-US" baseline="0">
                <a:solidFill>
                  <a:schemeClr val="accent1">
                    <a:lumMod val="50000"/>
                  </a:schemeClr>
                </a:solidFill>
              </a:rPr>
              <a:t> 10 Sales</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Report!$I$14</c:f>
              <c:strCache>
                <c:ptCount val="1"/>
                <c:pt idx="0">
                  <c:v>Total</c:v>
                </c:pt>
              </c:strCache>
            </c:strRef>
          </c:tx>
          <c:spPr>
            <a:solidFill>
              <a:schemeClr val="accent1">
                <a:lumMod val="50000"/>
              </a:schemeClr>
            </a:solidFill>
            <a:ln>
              <a:noFill/>
            </a:ln>
            <a:effectLst/>
          </c:spPr>
          <c:invertIfNegative val="0"/>
          <c:cat>
            <c:strRef>
              <c:f>Report!$H$15:$H$25</c:f>
              <c:strCache>
                <c:ptCount val="10"/>
                <c:pt idx="0">
                  <c:v>P0009</c:v>
                </c:pt>
                <c:pt idx="1">
                  <c:v>P0025</c:v>
                </c:pt>
                <c:pt idx="2">
                  <c:v>P0035</c:v>
                </c:pt>
                <c:pt idx="3">
                  <c:v>P0015</c:v>
                </c:pt>
                <c:pt idx="4">
                  <c:v>P0016</c:v>
                </c:pt>
                <c:pt idx="5">
                  <c:v>P0007</c:v>
                </c:pt>
                <c:pt idx="6">
                  <c:v>P0026</c:v>
                </c:pt>
                <c:pt idx="7">
                  <c:v>P0039</c:v>
                </c:pt>
                <c:pt idx="8">
                  <c:v>P0018</c:v>
                </c:pt>
                <c:pt idx="9">
                  <c:v>P0006</c:v>
                </c:pt>
              </c:strCache>
            </c:strRef>
          </c:cat>
          <c:val>
            <c:numRef>
              <c:f>Report!$I$15:$I$25</c:f>
              <c:numCache>
                <c:formatCode>_("$"* #,##0_);_("$"* \(#,##0\);_("$"* "-"??_);_(@_)</c:formatCode>
                <c:ptCount val="10"/>
                <c:pt idx="0">
                  <c:v>581.64</c:v>
                </c:pt>
                <c:pt idx="1">
                  <c:v>599.7600000000001</c:v>
                </c:pt>
                <c:pt idx="2">
                  <c:v>703.5</c:v>
                </c:pt>
                <c:pt idx="3">
                  <c:v>1839.2399999999998</c:v>
                </c:pt>
                <c:pt idx="4">
                  <c:v>1996.8</c:v>
                </c:pt>
                <c:pt idx="5">
                  <c:v>2291.04</c:v>
                </c:pt>
                <c:pt idx="6">
                  <c:v>2761.9200000000005</c:v>
                </c:pt>
                <c:pt idx="7">
                  <c:v>3957.15</c:v>
                </c:pt>
                <c:pt idx="8">
                  <c:v>4035.2200000000003</c:v>
                </c:pt>
                <c:pt idx="9">
                  <c:v>4531.5</c:v>
                </c:pt>
              </c:numCache>
            </c:numRef>
          </c:val>
          <c:extLst>
            <c:ext xmlns:c16="http://schemas.microsoft.com/office/drawing/2014/chart" uri="{C3380CC4-5D6E-409C-BE32-E72D297353CC}">
              <c16:uniqueId val="{00000000-3BCA-4444-9FAC-26F34F2F8C33}"/>
            </c:ext>
          </c:extLst>
        </c:ser>
        <c:dLbls>
          <c:showLegendKey val="0"/>
          <c:showVal val="0"/>
          <c:showCatName val="0"/>
          <c:showSerName val="0"/>
          <c:showPercent val="0"/>
          <c:showBubbleSize val="0"/>
        </c:dLbls>
        <c:gapWidth val="182"/>
        <c:axId val="1723202079"/>
        <c:axId val="1723201119"/>
      </c:barChart>
      <c:catAx>
        <c:axId val="172320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201119"/>
        <c:crosses val="autoZero"/>
        <c:auto val="1"/>
        <c:lblAlgn val="ctr"/>
        <c:lblOffset val="100"/>
        <c:noMultiLvlLbl val="0"/>
      </c:catAx>
      <c:valAx>
        <c:axId val="172320111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20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 (Quiz).xlsx]Report!PivotTable10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Avg</a:t>
            </a:r>
            <a:r>
              <a:rPr lang="en-US" baseline="0">
                <a:solidFill>
                  <a:schemeClr val="accent1">
                    <a:lumMod val="50000"/>
                  </a:schemeClr>
                </a:solidFill>
              </a:rPr>
              <a:t> Profit</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54000"/>
            </a:schemeClr>
          </a:solidFill>
          <a:ln w="19050">
            <a:solidFill>
              <a:schemeClr val="lt1"/>
            </a:solidFill>
          </a:ln>
          <a:effectLst/>
        </c:spPr>
        <c:dLbl>
          <c:idx val="0"/>
          <c:layout>
            <c:manualLayout>
              <c:x val="0.13613613613613615"/>
              <c:y val="-0.112359600265239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tint val="77000"/>
            </a:schemeClr>
          </a:solidFill>
          <a:ln w="19050">
            <a:solidFill>
              <a:schemeClr val="lt1"/>
            </a:solidFill>
          </a:ln>
          <a:effectLst/>
        </c:spPr>
        <c:dLbl>
          <c:idx val="0"/>
          <c:layout>
            <c:manualLayout>
              <c:x val="9.6096096096096095E-2"/>
              <c:y val="0.134831520318287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4814814814814808"/>
              <c:y val="6.7415760159143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hade val="76000"/>
            </a:schemeClr>
          </a:solidFill>
          <a:ln w="19050">
            <a:solidFill>
              <a:schemeClr val="lt1"/>
            </a:solidFill>
          </a:ln>
          <a:effectLst/>
        </c:spPr>
        <c:dLbl>
          <c:idx val="0"/>
          <c:layout>
            <c:manualLayout>
              <c:x val="-0.12012012012012011"/>
              <c:y val="5.0561820119357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hade val="53000"/>
            </a:schemeClr>
          </a:solidFill>
          <a:ln w="19050">
            <a:solidFill>
              <a:schemeClr val="lt1"/>
            </a:solidFill>
          </a:ln>
          <a:effectLst/>
        </c:spPr>
        <c:dLbl>
          <c:idx val="0"/>
          <c:layout>
            <c:manualLayout>
              <c:x val="-0.17617617617617617"/>
              <c:y val="-0.112359600265239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Report!$F$17</c:f>
              <c:strCache>
                <c:ptCount val="1"/>
                <c:pt idx="0">
                  <c:v>Total</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DDF7-4C53-8CCE-96C341B4C8D8}"/>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DDF7-4C53-8CCE-96C341B4C8D8}"/>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DDF7-4C53-8CCE-96C341B4C8D8}"/>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DDF7-4C53-8CCE-96C341B4C8D8}"/>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DDF7-4C53-8CCE-96C341B4C8D8}"/>
              </c:ext>
            </c:extLst>
          </c:dPt>
          <c:dLbls>
            <c:dLbl>
              <c:idx val="0"/>
              <c:layout>
                <c:manualLayout>
                  <c:x val="0.13613613613613615"/>
                  <c:y val="-0.112359600265239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F7-4C53-8CCE-96C341B4C8D8}"/>
                </c:ext>
              </c:extLst>
            </c:dLbl>
            <c:dLbl>
              <c:idx val="1"/>
              <c:layout>
                <c:manualLayout>
                  <c:x val="9.6096096096096095E-2"/>
                  <c:y val="0.134831520318287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F7-4C53-8CCE-96C341B4C8D8}"/>
                </c:ext>
              </c:extLst>
            </c:dLbl>
            <c:dLbl>
              <c:idx val="2"/>
              <c:layout>
                <c:manualLayout>
                  <c:x val="0.14814814814814808"/>
                  <c:y val="6.74157601591437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F7-4C53-8CCE-96C341B4C8D8}"/>
                </c:ext>
              </c:extLst>
            </c:dLbl>
            <c:dLbl>
              <c:idx val="3"/>
              <c:layout>
                <c:manualLayout>
                  <c:x val="-0.12012012012012011"/>
                  <c:y val="5.05618201193576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DF7-4C53-8CCE-96C341B4C8D8}"/>
                </c:ext>
              </c:extLst>
            </c:dLbl>
            <c:dLbl>
              <c:idx val="4"/>
              <c:layout>
                <c:manualLayout>
                  <c:x val="-0.17617617617617617"/>
                  <c:y val="-0.112359600265239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DF7-4C53-8CCE-96C341B4C8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Report!$E$18:$E$23</c:f>
              <c:strCache>
                <c:ptCount val="5"/>
                <c:pt idx="0">
                  <c:v>Category01</c:v>
                </c:pt>
                <c:pt idx="1">
                  <c:v>Category02</c:v>
                </c:pt>
                <c:pt idx="2">
                  <c:v>Category03</c:v>
                </c:pt>
                <c:pt idx="3">
                  <c:v>Category04</c:v>
                </c:pt>
                <c:pt idx="4">
                  <c:v>Category05</c:v>
                </c:pt>
              </c:strCache>
            </c:strRef>
          </c:cat>
          <c:val>
            <c:numRef>
              <c:f>Report!$F$18:$F$23</c:f>
              <c:numCache>
                <c:formatCode>_("$"* #,##0_);_("$"* \(#,##0\);_("$"* "-"??_);_(@_)</c:formatCode>
                <c:ptCount val="5"/>
                <c:pt idx="0">
                  <c:v>97.901470588235341</c:v>
                </c:pt>
                <c:pt idx="1">
                  <c:v>148.71923728813567</c:v>
                </c:pt>
                <c:pt idx="2">
                  <c:v>131.82425925925924</c:v>
                </c:pt>
                <c:pt idx="3">
                  <c:v>118.06308724832216</c:v>
                </c:pt>
                <c:pt idx="4">
                  <c:v>160.22298076923076</c:v>
                </c:pt>
              </c:numCache>
            </c:numRef>
          </c:val>
          <c:extLst>
            <c:ext xmlns:c16="http://schemas.microsoft.com/office/drawing/2014/chart" uri="{C3380CC4-5D6E-409C-BE32-E72D297353CC}">
              <c16:uniqueId val="{0000000A-DDF7-4C53-8CCE-96C341B4C8D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(Quiz).xlsx]Report!PivotTable11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Order</a:t>
            </a:r>
            <a:r>
              <a:rPr lang="en-US" baseline="0">
                <a:solidFill>
                  <a:schemeClr val="accent1">
                    <a:lumMod val="50000"/>
                  </a:schemeClr>
                </a:solidFill>
              </a:rPr>
              <a:t> by Month</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circle"/>
          <c:size val="5"/>
          <c:spPr>
            <a:solidFill>
              <a:schemeClr val="bg1"/>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Report!$M$9</c:f>
              <c:strCache>
                <c:ptCount val="1"/>
                <c:pt idx="0">
                  <c:v>Total</c:v>
                </c:pt>
              </c:strCache>
            </c:strRef>
          </c:tx>
          <c:spPr>
            <a:ln w="28575" cap="rnd">
              <a:solidFill>
                <a:schemeClr val="accent1">
                  <a:lumMod val="50000"/>
                </a:schemeClr>
              </a:solidFill>
              <a:round/>
            </a:ln>
            <a:effectLst/>
          </c:spPr>
          <c:marker>
            <c:symbol val="circle"/>
            <c:size val="5"/>
            <c:spPr>
              <a:solidFill>
                <a:schemeClr val="bg1"/>
              </a:solidFill>
              <a:ln w="9525">
                <a:solidFill>
                  <a:schemeClr val="accent1">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Report!$L$10:$L$22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Report!$M$10:$M$22</c:f>
              <c:numCache>
                <c:formatCode>General</c:formatCode>
                <c:ptCount val="12"/>
                <c:pt idx="0">
                  <c:v>56</c:v>
                </c:pt>
                <c:pt idx="1">
                  <c:v>40</c:v>
                </c:pt>
                <c:pt idx="2">
                  <c:v>43</c:v>
                </c:pt>
                <c:pt idx="3">
                  <c:v>39</c:v>
                </c:pt>
                <c:pt idx="4">
                  <c:v>50</c:v>
                </c:pt>
                <c:pt idx="5">
                  <c:v>41</c:v>
                </c:pt>
                <c:pt idx="6">
                  <c:v>44</c:v>
                </c:pt>
                <c:pt idx="7">
                  <c:v>48</c:v>
                </c:pt>
                <c:pt idx="8">
                  <c:v>45</c:v>
                </c:pt>
                <c:pt idx="9">
                  <c:v>37</c:v>
                </c:pt>
                <c:pt idx="10">
                  <c:v>40</c:v>
                </c:pt>
                <c:pt idx="11">
                  <c:v>44</c:v>
                </c:pt>
              </c:numCache>
            </c:numRef>
          </c:val>
          <c:smooth val="0"/>
          <c:extLst>
            <c:ext xmlns:c16="http://schemas.microsoft.com/office/drawing/2014/chart" uri="{C3380CC4-5D6E-409C-BE32-E72D297353CC}">
              <c16:uniqueId val="{00000000-1439-4DEF-9837-499F1F54616B}"/>
            </c:ext>
          </c:extLst>
        </c:ser>
        <c:dLbls>
          <c:showLegendKey val="0"/>
          <c:showVal val="0"/>
          <c:showCatName val="0"/>
          <c:showSerName val="0"/>
          <c:showPercent val="0"/>
          <c:showBubbleSize val="0"/>
        </c:dLbls>
        <c:marker val="1"/>
        <c:smooth val="0"/>
        <c:axId val="1900498863"/>
        <c:axId val="1900500783"/>
      </c:lineChart>
      <c:catAx>
        <c:axId val="190049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500783"/>
        <c:crosses val="autoZero"/>
        <c:auto val="1"/>
        <c:lblAlgn val="ctr"/>
        <c:lblOffset val="100"/>
        <c:noMultiLvlLbl val="0"/>
      </c:catAx>
      <c:valAx>
        <c:axId val="190050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49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Sheet1!$B$21</c:f>
              <c:strCache>
                <c:ptCount val="1"/>
                <c:pt idx="0">
                  <c:v>Total</c:v>
                </c:pt>
              </c:strCache>
            </c:strRef>
          </c:tx>
          <c:spPr>
            <a:solidFill>
              <a:schemeClr val="accent1"/>
            </a:solidFill>
            <a:ln>
              <a:noFill/>
            </a:ln>
            <a:effectLst/>
          </c:spPr>
          <c:invertIfNegative val="0"/>
          <c:cat>
            <c:strRef>
              <c:f>Sheet1!$A$22:$A$32</c:f>
              <c:strCache>
                <c:ptCount val="10"/>
                <c:pt idx="0">
                  <c:v>P0041</c:v>
                </c:pt>
                <c:pt idx="1">
                  <c:v>P0030</c:v>
                </c:pt>
                <c:pt idx="2">
                  <c:v>P0042</c:v>
                </c:pt>
                <c:pt idx="3">
                  <c:v>P0019</c:v>
                </c:pt>
                <c:pt idx="4">
                  <c:v>P0010</c:v>
                </c:pt>
                <c:pt idx="5">
                  <c:v>P0044</c:v>
                </c:pt>
                <c:pt idx="6">
                  <c:v>P0032</c:v>
                </c:pt>
                <c:pt idx="7">
                  <c:v>P0005</c:v>
                </c:pt>
                <c:pt idx="8">
                  <c:v>P0033</c:v>
                </c:pt>
                <c:pt idx="9">
                  <c:v>P0002</c:v>
                </c:pt>
              </c:strCache>
            </c:strRef>
          </c:cat>
          <c:val>
            <c:numRef>
              <c:f>Sheet1!$B$22:$B$32</c:f>
              <c:numCache>
                <c:formatCode>General</c:formatCode>
                <c:ptCount val="10"/>
                <c:pt idx="0">
                  <c:v>22952.16</c:v>
                </c:pt>
                <c:pt idx="1">
                  <c:v>22945.919999999998</c:v>
                </c:pt>
                <c:pt idx="2">
                  <c:v>20574</c:v>
                </c:pt>
                <c:pt idx="3">
                  <c:v>20160</c:v>
                </c:pt>
                <c:pt idx="4">
                  <c:v>16428</c:v>
                </c:pt>
                <c:pt idx="5">
                  <c:v>16333.92</c:v>
                </c:pt>
                <c:pt idx="6">
                  <c:v>16329.72</c:v>
                </c:pt>
                <c:pt idx="7">
                  <c:v>15716.61</c:v>
                </c:pt>
                <c:pt idx="8">
                  <c:v>13645.800000000001</c:v>
                </c:pt>
                <c:pt idx="9">
                  <c:v>13423.199999999999</c:v>
                </c:pt>
              </c:numCache>
            </c:numRef>
          </c:val>
          <c:extLst>
            <c:ext xmlns:c16="http://schemas.microsoft.com/office/drawing/2014/chart" uri="{C3380CC4-5D6E-409C-BE32-E72D297353CC}">
              <c16:uniqueId val="{00000000-5669-4318-88FF-6839707E4E08}"/>
            </c:ext>
          </c:extLst>
        </c:ser>
        <c:dLbls>
          <c:showLegendKey val="0"/>
          <c:showVal val="0"/>
          <c:showCatName val="0"/>
          <c:showSerName val="0"/>
          <c:showPercent val="0"/>
          <c:showBubbleSize val="0"/>
        </c:dLbls>
        <c:gapWidth val="219"/>
        <c:overlap val="-27"/>
        <c:axId val="359355775"/>
        <c:axId val="359357215"/>
      </c:barChart>
      <c:catAx>
        <c:axId val="35935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57215"/>
        <c:crosses val="autoZero"/>
        <c:auto val="1"/>
        <c:lblAlgn val="ctr"/>
        <c:lblOffset val="100"/>
        <c:noMultiLvlLbl val="0"/>
      </c:catAx>
      <c:valAx>
        <c:axId val="35935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5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Buttom 10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Sheet1!$E$21</c:f>
              <c:strCache>
                <c:ptCount val="1"/>
                <c:pt idx="0">
                  <c:v>Total</c:v>
                </c:pt>
              </c:strCache>
            </c:strRef>
          </c:tx>
          <c:spPr>
            <a:solidFill>
              <a:schemeClr val="accent1"/>
            </a:solidFill>
            <a:ln>
              <a:noFill/>
            </a:ln>
            <a:effectLst/>
          </c:spPr>
          <c:invertIfNegative val="0"/>
          <c:cat>
            <c:strRef>
              <c:f>Sheet1!$D$22:$D$32</c:f>
              <c:strCache>
                <c:ptCount val="10"/>
                <c:pt idx="0">
                  <c:v>P0009</c:v>
                </c:pt>
                <c:pt idx="1">
                  <c:v>P0025</c:v>
                </c:pt>
                <c:pt idx="2">
                  <c:v>P0035</c:v>
                </c:pt>
                <c:pt idx="3">
                  <c:v>P0015</c:v>
                </c:pt>
                <c:pt idx="4">
                  <c:v>P0016</c:v>
                </c:pt>
                <c:pt idx="5">
                  <c:v>P0007</c:v>
                </c:pt>
                <c:pt idx="6">
                  <c:v>P0026</c:v>
                </c:pt>
                <c:pt idx="7">
                  <c:v>P0039</c:v>
                </c:pt>
                <c:pt idx="8">
                  <c:v>P0018</c:v>
                </c:pt>
                <c:pt idx="9">
                  <c:v>P0006</c:v>
                </c:pt>
              </c:strCache>
            </c:strRef>
          </c:cat>
          <c:val>
            <c:numRef>
              <c:f>Sheet1!$E$22:$E$32</c:f>
              <c:numCache>
                <c:formatCode>General</c:formatCode>
                <c:ptCount val="10"/>
                <c:pt idx="0">
                  <c:v>581.64</c:v>
                </c:pt>
                <c:pt idx="1">
                  <c:v>599.7600000000001</c:v>
                </c:pt>
                <c:pt idx="2">
                  <c:v>703.5</c:v>
                </c:pt>
                <c:pt idx="3">
                  <c:v>1839.2399999999998</c:v>
                </c:pt>
                <c:pt idx="4">
                  <c:v>1996.8</c:v>
                </c:pt>
                <c:pt idx="5">
                  <c:v>2291.04</c:v>
                </c:pt>
                <c:pt idx="6">
                  <c:v>2761.9200000000005</c:v>
                </c:pt>
                <c:pt idx="7">
                  <c:v>3957.15</c:v>
                </c:pt>
                <c:pt idx="8">
                  <c:v>4035.2200000000003</c:v>
                </c:pt>
                <c:pt idx="9">
                  <c:v>4531.5</c:v>
                </c:pt>
              </c:numCache>
            </c:numRef>
          </c:val>
          <c:extLst>
            <c:ext xmlns:c16="http://schemas.microsoft.com/office/drawing/2014/chart" uri="{C3380CC4-5D6E-409C-BE32-E72D297353CC}">
              <c16:uniqueId val="{00000000-D6C6-442E-BD07-4C986AD67BDE}"/>
            </c:ext>
          </c:extLst>
        </c:ser>
        <c:dLbls>
          <c:showLegendKey val="0"/>
          <c:showVal val="0"/>
          <c:showCatName val="0"/>
          <c:showSerName val="0"/>
          <c:showPercent val="0"/>
          <c:showBubbleSize val="0"/>
        </c:dLbls>
        <c:gapWidth val="219"/>
        <c:overlap val="-27"/>
        <c:axId val="109147903"/>
        <c:axId val="109145983"/>
      </c:barChart>
      <c:catAx>
        <c:axId val="10914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5983"/>
        <c:crosses val="autoZero"/>
        <c:auto val="1"/>
        <c:lblAlgn val="ctr"/>
        <c:lblOffset val="100"/>
        <c:noMultiLvlLbl val="0"/>
      </c:catAx>
      <c:valAx>
        <c:axId val="10914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4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Sheet1!$B$48</c:f>
              <c:strCache>
                <c:ptCount val="1"/>
                <c:pt idx="0">
                  <c:v>Total</c:v>
                </c:pt>
              </c:strCache>
            </c:strRef>
          </c:tx>
          <c:spPr>
            <a:ln w="28575" cap="rnd">
              <a:solidFill>
                <a:schemeClr val="accent1"/>
              </a:solidFill>
              <a:round/>
            </a:ln>
            <a:effectLst/>
          </c:spPr>
          <c:marker>
            <c:symbol val="none"/>
          </c:marker>
          <c:cat>
            <c:strRef>
              <c:f>Sheet1!$A$49:$A$61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Sheet1!$B$49:$B$61</c:f>
              <c:numCache>
                <c:formatCode>General</c:formatCode>
                <c:ptCount val="12"/>
                <c:pt idx="0">
                  <c:v>56</c:v>
                </c:pt>
                <c:pt idx="1">
                  <c:v>40</c:v>
                </c:pt>
                <c:pt idx="2">
                  <c:v>43</c:v>
                </c:pt>
                <c:pt idx="3">
                  <c:v>39</c:v>
                </c:pt>
                <c:pt idx="4">
                  <c:v>50</c:v>
                </c:pt>
                <c:pt idx="5">
                  <c:v>41</c:v>
                </c:pt>
                <c:pt idx="6">
                  <c:v>44</c:v>
                </c:pt>
                <c:pt idx="7">
                  <c:v>48</c:v>
                </c:pt>
                <c:pt idx="8">
                  <c:v>45</c:v>
                </c:pt>
                <c:pt idx="9">
                  <c:v>37</c:v>
                </c:pt>
                <c:pt idx="10">
                  <c:v>40</c:v>
                </c:pt>
                <c:pt idx="11">
                  <c:v>44</c:v>
                </c:pt>
              </c:numCache>
            </c:numRef>
          </c:val>
          <c:smooth val="0"/>
          <c:extLst>
            <c:ext xmlns:c16="http://schemas.microsoft.com/office/drawing/2014/chart" uri="{C3380CC4-5D6E-409C-BE32-E72D297353CC}">
              <c16:uniqueId val="{00000000-A155-4469-BCA5-CAAA9365C836}"/>
            </c:ext>
          </c:extLst>
        </c:ser>
        <c:dLbls>
          <c:showLegendKey val="0"/>
          <c:showVal val="0"/>
          <c:showCatName val="0"/>
          <c:showSerName val="0"/>
          <c:showPercent val="0"/>
          <c:showBubbleSize val="0"/>
        </c:dLbls>
        <c:smooth val="0"/>
        <c:axId val="345949743"/>
        <c:axId val="345951183"/>
      </c:lineChart>
      <c:catAx>
        <c:axId val="345949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51183"/>
        <c:crosses val="autoZero"/>
        <c:auto val="1"/>
        <c:lblAlgn val="ctr"/>
        <c:lblOffset val="100"/>
        <c:noMultiLvlLbl val="0"/>
      </c:catAx>
      <c:valAx>
        <c:axId val="34595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4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(Quiz).xlsx]Sheet1!PivotTable10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Sheet1!$B$66</c:f>
              <c:strCache>
                <c:ptCount val="1"/>
                <c:pt idx="0">
                  <c:v>Sum of QUANTITY</c:v>
                </c:pt>
              </c:strCache>
            </c:strRef>
          </c:tx>
          <c:spPr>
            <a:solidFill>
              <a:schemeClr val="accent1"/>
            </a:solidFill>
            <a:ln>
              <a:noFill/>
            </a:ln>
            <a:effectLst/>
          </c:spPr>
          <c:invertIfNegative val="0"/>
          <c:cat>
            <c:strRef>
              <c:f>Sheet1!$A$67:$A$72</c:f>
              <c:strCache>
                <c:ptCount val="5"/>
                <c:pt idx="0">
                  <c:v>Category01</c:v>
                </c:pt>
                <c:pt idx="1">
                  <c:v>Category02</c:v>
                </c:pt>
                <c:pt idx="2">
                  <c:v>Category03</c:v>
                </c:pt>
                <c:pt idx="3">
                  <c:v>Category04</c:v>
                </c:pt>
                <c:pt idx="4">
                  <c:v>Category05</c:v>
                </c:pt>
              </c:strCache>
            </c:strRef>
          </c:cat>
          <c:val>
            <c:numRef>
              <c:f>Sheet1!$B$67:$B$72</c:f>
              <c:numCache>
                <c:formatCode>General</c:formatCode>
                <c:ptCount val="5"/>
                <c:pt idx="0">
                  <c:v>778</c:v>
                </c:pt>
                <c:pt idx="1">
                  <c:v>978</c:v>
                </c:pt>
                <c:pt idx="2">
                  <c:v>464</c:v>
                </c:pt>
                <c:pt idx="3">
                  <c:v>1198</c:v>
                </c:pt>
                <c:pt idx="4">
                  <c:v>862</c:v>
                </c:pt>
              </c:numCache>
            </c:numRef>
          </c:val>
          <c:extLst>
            <c:ext xmlns:c16="http://schemas.microsoft.com/office/drawing/2014/chart" uri="{C3380CC4-5D6E-409C-BE32-E72D297353CC}">
              <c16:uniqueId val="{00000000-52B2-4CDF-AB48-9A4646956642}"/>
            </c:ext>
          </c:extLst>
        </c:ser>
        <c:dLbls>
          <c:showLegendKey val="0"/>
          <c:showVal val="0"/>
          <c:showCatName val="0"/>
          <c:showSerName val="0"/>
          <c:showPercent val="0"/>
          <c:showBubbleSize val="0"/>
        </c:dLbls>
        <c:gapWidth val="219"/>
        <c:overlap val="-27"/>
        <c:axId val="497083823"/>
        <c:axId val="497083343"/>
      </c:barChart>
      <c:lineChart>
        <c:grouping val="standard"/>
        <c:varyColors val="0"/>
        <c:ser>
          <c:idx val="1"/>
          <c:order val="1"/>
          <c:tx>
            <c:strRef>
              <c:f>Sheet1!$C$66</c:f>
              <c:strCache>
                <c:ptCount val="1"/>
                <c:pt idx="0">
                  <c:v>Sum of sales</c:v>
                </c:pt>
              </c:strCache>
            </c:strRef>
          </c:tx>
          <c:spPr>
            <a:ln w="28575" cap="rnd">
              <a:solidFill>
                <a:schemeClr val="accent2"/>
              </a:solidFill>
              <a:round/>
            </a:ln>
            <a:effectLst/>
          </c:spPr>
          <c:marker>
            <c:symbol val="none"/>
          </c:marker>
          <c:cat>
            <c:strRef>
              <c:f>Sheet1!$A$67:$A$72</c:f>
              <c:strCache>
                <c:ptCount val="5"/>
                <c:pt idx="0">
                  <c:v>Category01</c:v>
                </c:pt>
                <c:pt idx="1">
                  <c:v>Category02</c:v>
                </c:pt>
                <c:pt idx="2">
                  <c:v>Category03</c:v>
                </c:pt>
                <c:pt idx="3">
                  <c:v>Category04</c:v>
                </c:pt>
                <c:pt idx="4">
                  <c:v>Category05</c:v>
                </c:pt>
              </c:strCache>
            </c:strRef>
          </c:cat>
          <c:val>
            <c:numRef>
              <c:f>Sheet1!$C$67:$C$72</c:f>
              <c:numCache>
                <c:formatCode>0.00</c:formatCode>
                <c:ptCount val="5"/>
                <c:pt idx="0">
                  <c:v>69261.950000000012</c:v>
                </c:pt>
                <c:pt idx="1">
                  <c:v>92963.87</c:v>
                </c:pt>
                <c:pt idx="2">
                  <c:v>52299.509999999995</c:v>
                </c:pt>
                <c:pt idx="3">
                  <c:v>95269.4</c:v>
                </c:pt>
                <c:pt idx="4">
                  <c:v>91617.19</c:v>
                </c:pt>
              </c:numCache>
            </c:numRef>
          </c:val>
          <c:smooth val="0"/>
          <c:extLst>
            <c:ext xmlns:c16="http://schemas.microsoft.com/office/drawing/2014/chart" uri="{C3380CC4-5D6E-409C-BE32-E72D297353CC}">
              <c16:uniqueId val="{00000001-52B2-4CDF-AB48-9A4646956642}"/>
            </c:ext>
          </c:extLst>
        </c:ser>
        <c:dLbls>
          <c:showLegendKey val="0"/>
          <c:showVal val="0"/>
          <c:showCatName val="0"/>
          <c:showSerName val="0"/>
          <c:showPercent val="0"/>
          <c:showBubbleSize val="0"/>
        </c:dLbls>
        <c:marker val="1"/>
        <c:smooth val="0"/>
        <c:axId val="262255071"/>
        <c:axId val="262254111"/>
      </c:lineChart>
      <c:catAx>
        <c:axId val="49708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83343"/>
        <c:crosses val="autoZero"/>
        <c:auto val="1"/>
        <c:lblAlgn val="ctr"/>
        <c:lblOffset val="100"/>
        <c:noMultiLvlLbl val="0"/>
      </c:catAx>
      <c:valAx>
        <c:axId val="49708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83823"/>
        <c:crosses val="autoZero"/>
        <c:crossBetween val="between"/>
      </c:valAx>
      <c:valAx>
        <c:axId val="26225411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255071"/>
        <c:crosses val="max"/>
        <c:crossBetween val="between"/>
      </c:valAx>
      <c:catAx>
        <c:axId val="262255071"/>
        <c:scaling>
          <c:orientation val="minMax"/>
        </c:scaling>
        <c:delete val="1"/>
        <c:axPos val="b"/>
        <c:numFmt formatCode="General" sourceLinked="1"/>
        <c:majorTickMark val="out"/>
        <c:minorTickMark val="none"/>
        <c:tickLblPos val="nextTo"/>
        <c:crossAx val="2622541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Profit</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Sheet1!$B$37</c:f>
              <c:strCache>
                <c:ptCount val="1"/>
                <c:pt idx="0">
                  <c:v>Total</c:v>
                </c:pt>
              </c:strCache>
            </c:strRef>
          </c:tx>
          <c:spPr>
            <a:solidFill>
              <a:schemeClr val="accent1"/>
            </a:solidFill>
            <a:ln>
              <a:noFill/>
            </a:ln>
            <a:effectLst/>
          </c:spPr>
          <c:invertIfNegative val="0"/>
          <c:cat>
            <c:strRef>
              <c:f>Sheet1!$A$38:$A$43</c:f>
              <c:strCache>
                <c:ptCount val="5"/>
                <c:pt idx="0">
                  <c:v>Category05</c:v>
                </c:pt>
                <c:pt idx="1">
                  <c:v>Category02</c:v>
                </c:pt>
                <c:pt idx="2">
                  <c:v>Category03</c:v>
                </c:pt>
                <c:pt idx="3">
                  <c:v>Category04</c:v>
                </c:pt>
                <c:pt idx="4">
                  <c:v>Category01</c:v>
                </c:pt>
              </c:strCache>
            </c:strRef>
          </c:cat>
          <c:val>
            <c:numRef>
              <c:f>Sheet1!$B$38:$B$43</c:f>
              <c:numCache>
                <c:formatCode>0.00</c:formatCode>
                <c:ptCount val="5"/>
                <c:pt idx="0">
                  <c:v>160.22298076923076</c:v>
                </c:pt>
                <c:pt idx="1">
                  <c:v>148.71923728813567</c:v>
                </c:pt>
                <c:pt idx="2">
                  <c:v>131.82425925925924</c:v>
                </c:pt>
                <c:pt idx="3">
                  <c:v>118.06308724832216</c:v>
                </c:pt>
                <c:pt idx="4">
                  <c:v>97.901470588235341</c:v>
                </c:pt>
              </c:numCache>
            </c:numRef>
          </c:val>
          <c:extLst>
            <c:ext xmlns:c16="http://schemas.microsoft.com/office/drawing/2014/chart" uri="{C3380CC4-5D6E-409C-BE32-E72D297353CC}">
              <c16:uniqueId val="{00000000-1D01-4477-9675-C6B9CCFB794F}"/>
            </c:ext>
          </c:extLst>
        </c:ser>
        <c:dLbls>
          <c:showLegendKey val="0"/>
          <c:showVal val="0"/>
          <c:showCatName val="0"/>
          <c:showSerName val="0"/>
          <c:showPercent val="0"/>
          <c:showBubbleSize val="0"/>
        </c:dLbls>
        <c:gapWidth val="219"/>
        <c:overlap val="-27"/>
        <c:axId val="457195903"/>
        <c:axId val="457197823"/>
      </c:barChart>
      <c:catAx>
        <c:axId val="45719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97823"/>
        <c:crosses val="autoZero"/>
        <c:auto val="1"/>
        <c:lblAlgn val="ctr"/>
        <c:lblOffset val="100"/>
        <c:noMultiLvlLbl val="0"/>
      </c:catAx>
      <c:valAx>
        <c:axId val="4571978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9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(Quiz).xlsx]Report!PivotTable8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accent1">
                    <a:lumMod val="50000"/>
                  </a:schemeClr>
                </a:solidFill>
              </a:rPr>
              <a:t>Order</a:t>
            </a:r>
            <a:r>
              <a:rPr lang="en-US" b="0" baseline="0">
                <a:solidFill>
                  <a:schemeClr val="accent1">
                    <a:lumMod val="50000"/>
                  </a:schemeClr>
                </a:solidFill>
              </a:rPr>
              <a:t> by Payment Mode</a:t>
            </a:r>
            <a:endParaRPr lang="en-US" b="0">
              <a:solidFill>
                <a:schemeClr val="accent1">
                  <a:lumMod val="50000"/>
                </a:schemeClr>
              </a:solidFill>
            </a:endParaRPr>
          </a:p>
        </c:rich>
      </c:tx>
      <c:layout>
        <c:manualLayout>
          <c:xMode val="edge"/>
          <c:yMode val="edge"/>
          <c:x val="0.15297033064964335"/>
          <c:y val="3.36605890603085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dLbl>
          <c:idx val="0"/>
          <c:layout>
            <c:manualLayout>
              <c:x val="0.11241215034707129"/>
              <c:y val="-0.19072847682119209"/>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solidFill>
          <a:ln w="19050">
            <a:solidFill>
              <a:schemeClr val="bg1"/>
            </a:solidFill>
          </a:ln>
          <a:effectLst/>
        </c:spPr>
        <c:dLbl>
          <c:idx val="0"/>
          <c:layout>
            <c:manualLayout>
              <c:x val="-0.14363774766570223"/>
              <c:y val="-0.19072847682119207"/>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Report!$F$10</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6244-4455-BB92-1AD23F9F9BB0}"/>
              </c:ext>
            </c:extLst>
          </c:dPt>
          <c:dPt>
            <c:idx val="1"/>
            <c:bubble3D val="0"/>
            <c:spPr>
              <a:solidFill>
                <a:schemeClr val="bg1"/>
              </a:solidFill>
              <a:ln w="19050">
                <a:solidFill>
                  <a:schemeClr val="bg1"/>
                </a:solidFill>
              </a:ln>
              <a:effectLst/>
            </c:spPr>
            <c:extLst>
              <c:ext xmlns:c16="http://schemas.microsoft.com/office/drawing/2014/chart" uri="{C3380CC4-5D6E-409C-BE32-E72D297353CC}">
                <c16:uniqueId val="{00000003-6244-4455-BB92-1AD23F9F9BB0}"/>
              </c:ext>
            </c:extLst>
          </c:dPt>
          <c:dLbls>
            <c:dLbl>
              <c:idx val="0"/>
              <c:layout>
                <c:manualLayout>
                  <c:x val="0.11241215034707129"/>
                  <c:y val="-0.190728476821192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44-4455-BB92-1AD23F9F9BB0}"/>
                </c:ext>
              </c:extLst>
            </c:dLbl>
            <c:dLbl>
              <c:idx val="1"/>
              <c:layout>
                <c:manualLayout>
                  <c:x val="-0.14363774766570223"/>
                  <c:y val="-0.190728476821192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244-4455-BB92-1AD23F9F9BB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Report!$E$11:$E$13</c:f>
              <c:strCache>
                <c:ptCount val="2"/>
                <c:pt idx="0">
                  <c:v>Cash</c:v>
                </c:pt>
                <c:pt idx="1">
                  <c:v>Online</c:v>
                </c:pt>
              </c:strCache>
            </c:strRef>
          </c:cat>
          <c:val>
            <c:numRef>
              <c:f>Report!$F$11:$F$13</c:f>
              <c:numCache>
                <c:formatCode>0.00%</c:formatCode>
                <c:ptCount val="2"/>
                <c:pt idx="0">
                  <c:v>0.50094876660341559</c:v>
                </c:pt>
                <c:pt idx="1">
                  <c:v>0.49905123339658441</c:v>
                </c:pt>
              </c:numCache>
            </c:numRef>
          </c:val>
          <c:extLst>
            <c:ext xmlns:c16="http://schemas.microsoft.com/office/drawing/2014/chart" uri="{C3380CC4-5D6E-409C-BE32-E72D297353CC}">
              <c16:uniqueId val="{00000004-6244-4455-BB92-1AD23F9F9BB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(Quiz).xlsx]Report!PivotTable12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accent1">
                    <a:lumMod val="50000"/>
                  </a:schemeClr>
                </a:solidFill>
              </a:rPr>
              <a:t>T-Sales&amp;T-Quantity</a:t>
            </a:r>
            <a:r>
              <a:rPr lang="en-US" b="0" baseline="0">
                <a:solidFill>
                  <a:schemeClr val="accent1">
                    <a:lumMod val="50000"/>
                  </a:schemeClr>
                </a:solidFill>
              </a:rPr>
              <a:t> by Category</a:t>
            </a:r>
            <a:endParaRPr lang="en-US" b="0">
              <a:solidFill>
                <a:schemeClr val="accent1">
                  <a:lumMod val="50000"/>
                </a:schemeClr>
              </a:solidFill>
            </a:endParaRPr>
          </a:p>
        </c:rich>
      </c:tx>
      <c:layout>
        <c:manualLayout>
          <c:xMode val="edge"/>
          <c:yMode val="edge"/>
          <c:x val="0.16339062352210534"/>
          <c:y val="1.73535752236493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Report!$I$6</c:f>
              <c:strCache>
                <c:ptCount val="1"/>
                <c:pt idx="0">
                  <c:v>T- sales</c:v>
                </c:pt>
              </c:strCache>
            </c:strRef>
          </c:tx>
          <c:spPr>
            <a:solidFill>
              <a:schemeClr val="accent1">
                <a:lumMod val="50000"/>
              </a:schemeClr>
            </a:solidFill>
            <a:ln>
              <a:noFill/>
            </a:ln>
            <a:effectLst/>
          </c:spPr>
          <c:invertIfNegative val="0"/>
          <c:cat>
            <c:strRef>
              <c:f>Report!$H$7:$H$12</c:f>
              <c:strCache>
                <c:ptCount val="5"/>
                <c:pt idx="0">
                  <c:v>Category04</c:v>
                </c:pt>
                <c:pt idx="1">
                  <c:v>Category02</c:v>
                </c:pt>
                <c:pt idx="2">
                  <c:v>Category05</c:v>
                </c:pt>
                <c:pt idx="3">
                  <c:v>Category01</c:v>
                </c:pt>
                <c:pt idx="4">
                  <c:v>Category03</c:v>
                </c:pt>
              </c:strCache>
            </c:strRef>
          </c:cat>
          <c:val>
            <c:numRef>
              <c:f>Report!$I$7:$I$12</c:f>
              <c:numCache>
                <c:formatCode>0.0</c:formatCode>
                <c:ptCount val="5"/>
                <c:pt idx="0">
                  <c:v>95269.4</c:v>
                </c:pt>
                <c:pt idx="1">
                  <c:v>92963.87</c:v>
                </c:pt>
                <c:pt idx="2">
                  <c:v>91617.19</c:v>
                </c:pt>
                <c:pt idx="3">
                  <c:v>69261.950000000012</c:v>
                </c:pt>
                <c:pt idx="4">
                  <c:v>52299.509999999995</c:v>
                </c:pt>
              </c:numCache>
            </c:numRef>
          </c:val>
          <c:extLst>
            <c:ext xmlns:c16="http://schemas.microsoft.com/office/drawing/2014/chart" uri="{C3380CC4-5D6E-409C-BE32-E72D297353CC}">
              <c16:uniqueId val="{00000000-BC87-454D-9C1E-9780544575F3}"/>
            </c:ext>
          </c:extLst>
        </c:ser>
        <c:dLbls>
          <c:showLegendKey val="0"/>
          <c:showVal val="0"/>
          <c:showCatName val="0"/>
          <c:showSerName val="0"/>
          <c:showPercent val="0"/>
          <c:showBubbleSize val="0"/>
        </c:dLbls>
        <c:gapWidth val="219"/>
        <c:overlap val="-27"/>
        <c:axId val="1720412575"/>
        <c:axId val="1720413055"/>
      </c:barChart>
      <c:lineChart>
        <c:grouping val="standard"/>
        <c:varyColors val="0"/>
        <c:ser>
          <c:idx val="1"/>
          <c:order val="1"/>
          <c:tx>
            <c:strRef>
              <c:f>Report!$J$6</c:f>
              <c:strCache>
                <c:ptCount val="1"/>
                <c:pt idx="0">
                  <c:v>T- QUANTITY</c:v>
                </c:pt>
              </c:strCache>
            </c:strRef>
          </c:tx>
          <c:spPr>
            <a:ln w="28575" cap="rnd">
              <a:solidFill>
                <a:schemeClr val="bg1"/>
              </a:solidFill>
              <a:round/>
            </a:ln>
            <a:effectLst/>
          </c:spPr>
          <c:marker>
            <c:symbol val="none"/>
          </c:marker>
          <c:cat>
            <c:strRef>
              <c:f>Report!$H$7:$H$12</c:f>
              <c:strCache>
                <c:ptCount val="5"/>
                <c:pt idx="0">
                  <c:v>Category04</c:v>
                </c:pt>
                <c:pt idx="1">
                  <c:v>Category02</c:v>
                </c:pt>
                <c:pt idx="2">
                  <c:v>Category05</c:v>
                </c:pt>
                <c:pt idx="3">
                  <c:v>Category01</c:v>
                </c:pt>
                <c:pt idx="4">
                  <c:v>Category03</c:v>
                </c:pt>
              </c:strCache>
            </c:strRef>
          </c:cat>
          <c:val>
            <c:numRef>
              <c:f>Report!$J$7:$J$12</c:f>
              <c:numCache>
                <c:formatCode>General</c:formatCode>
                <c:ptCount val="5"/>
                <c:pt idx="0">
                  <c:v>1198</c:v>
                </c:pt>
                <c:pt idx="1">
                  <c:v>978</c:v>
                </c:pt>
                <c:pt idx="2">
                  <c:v>862</c:v>
                </c:pt>
                <c:pt idx="3">
                  <c:v>778</c:v>
                </c:pt>
                <c:pt idx="4">
                  <c:v>464</c:v>
                </c:pt>
              </c:numCache>
            </c:numRef>
          </c:val>
          <c:smooth val="0"/>
          <c:extLst>
            <c:ext xmlns:c16="http://schemas.microsoft.com/office/drawing/2014/chart" uri="{C3380CC4-5D6E-409C-BE32-E72D297353CC}">
              <c16:uniqueId val="{00000001-BC87-454D-9C1E-9780544575F3}"/>
            </c:ext>
          </c:extLst>
        </c:ser>
        <c:dLbls>
          <c:showLegendKey val="0"/>
          <c:showVal val="0"/>
          <c:showCatName val="0"/>
          <c:showSerName val="0"/>
          <c:showPercent val="0"/>
          <c:showBubbleSize val="0"/>
        </c:dLbls>
        <c:marker val="1"/>
        <c:smooth val="0"/>
        <c:axId val="1720374655"/>
        <c:axId val="1720378495"/>
      </c:lineChart>
      <c:catAx>
        <c:axId val="172041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413055"/>
        <c:crosses val="autoZero"/>
        <c:auto val="1"/>
        <c:lblAlgn val="ctr"/>
        <c:lblOffset val="100"/>
        <c:noMultiLvlLbl val="0"/>
      </c:catAx>
      <c:valAx>
        <c:axId val="17204130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412575"/>
        <c:crosses val="autoZero"/>
        <c:crossBetween val="between"/>
      </c:valAx>
      <c:valAx>
        <c:axId val="172037849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374655"/>
        <c:crosses val="max"/>
        <c:crossBetween val="between"/>
      </c:valAx>
      <c:catAx>
        <c:axId val="1720374655"/>
        <c:scaling>
          <c:orientation val="minMax"/>
        </c:scaling>
        <c:delete val="1"/>
        <c:axPos val="b"/>
        <c:numFmt formatCode="General" sourceLinked="1"/>
        <c:majorTickMark val="out"/>
        <c:minorTickMark val="none"/>
        <c:tickLblPos val="nextTo"/>
        <c:crossAx val="17203784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(Quiz).xlsx]Report!PivotTable7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Top</a:t>
            </a:r>
            <a:r>
              <a:rPr lang="en-US" baseline="0">
                <a:solidFill>
                  <a:schemeClr val="accent1">
                    <a:lumMod val="50000"/>
                  </a:schemeClr>
                </a:solidFill>
              </a:rPr>
              <a:t> 10 Sales</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Report!$B$10</c:f>
              <c:strCache>
                <c:ptCount val="1"/>
                <c:pt idx="0">
                  <c:v>Total</c:v>
                </c:pt>
              </c:strCache>
            </c:strRef>
          </c:tx>
          <c:spPr>
            <a:solidFill>
              <a:schemeClr val="accent1">
                <a:lumMod val="50000"/>
              </a:schemeClr>
            </a:solidFill>
            <a:ln>
              <a:noFill/>
            </a:ln>
            <a:effectLst/>
          </c:spPr>
          <c:invertIfNegative val="0"/>
          <c:cat>
            <c:strRef>
              <c:f>Report!$A$11:$A$21</c:f>
              <c:strCache>
                <c:ptCount val="10"/>
                <c:pt idx="0">
                  <c:v>P0002</c:v>
                </c:pt>
                <c:pt idx="1">
                  <c:v>P0033</c:v>
                </c:pt>
                <c:pt idx="2">
                  <c:v>P0005</c:v>
                </c:pt>
                <c:pt idx="3">
                  <c:v>P0032</c:v>
                </c:pt>
                <c:pt idx="4">
                  <c:v>P0044</c:v>
                </c:pt>
                <c:pt idx="5">
                  <c:v>P0010</c:v>
                </c:pt>
                <c:pt idx="6">
                  <c:v>P0019</c:v>
                </c:pt>
                <c:pt idx="7">
                  <c:v>P0042</c:v>
                </c:pt>
                <c:pt idx="8">
                  <c:v>P0030</c:v>
                </c:pt>
                <c:pt idx="9">
                  <c:v>P0041</c:v>
                </c:pt>
              </c:strCache>
            </c:strRef>
          </c:cat>
          <c:val>
            <c:numRef>
              <c:f>Report!$B$11:$B$21</c:f>
              <c:numCache>
                <c:formatCode>_("$"* #,##0_);_("$"* \(#,##0\);_("$"* "-"??_);_(@_)</c:formatCode>
                <c:ptCount val="10"/>
                <c:pt idx="0">
                  <c:v>13423.199999999999</c:v>
                </c:pt>
                <c:pt idx="1">
                  <c:v>13645.800000000001</c:v>
                </c:pt>
                <c:pt idx="2">
                  <c:v>15716.61</c:v>
                </c:pt>
                <c:pt idx="3">
                  <c:v>16329.72</c:v>
                </c:pt>
                <c:pt idx="4">
                  <c:v>16333.92</c:v>
                </c:pt>
                <c:pt idx="5">
                  <c:v>16428</c:v>
                </c:pt>
                <c:pt idx="6">
                  <c:v>20160</c:v>
                </c:pt>
                <c:pt idx="7">
                  <c:v>20574</c:v>
                </c:pt>
                <c:pt idx="8">
                  <c:v>22945.919999999998</c:v>
                </c:pt>
                <c:pt idx="9">
                  <c:v>22952.16</c:v>
                </c:pt>
              </c:numCache>
            </c:numRef>
          </c:val>
          <c:extLst>
            <c:ext xmlns:c16="http://schemas.microsoft.com/office/drawing/2014/chart" uri="{C3380CC4-5D6E-409C-BE32-E72D297353CC}">
              <c16:uniqueId val="{00000000-4BB2-402A-8BA1-BDF1F97B6840}"/>
            </c:ext>
          </c:extLst>
        </c:ser>
        <c:dLbls>
          <c:showLegendKey val="0"/>
          <c:showVal val="0"/>
          <c:showCatName val="0"/>
          <c:showSerName val="0"/>
          <c:showPercent val="0"/>
          <c:showBubbleSize val="0"/>
        </c:dLbls>
        <c:gapWidth val="182"/>
        <c:axId val="1729203663"/>
        <c:axId val="1729200303"/>
      </c:barChart>
      <c:catAx>
        <c:axId val="172920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200303"/>
        <c:crosses val="autoZero"/>
        <c:auto val="1"/>
        <c:lblAlgn val="ctr"/>
        <c:lblOffset val="100"/>
        <c:noMultiLvlLbl val="0"/>
      </c:catAx>
      <c:valAx>
        <c:axId val="172920030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20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4</xdr:col>
      <xdr:colOff>152400</xdr:colOff>
      <xdr:row>24</xdr:row>
      <xdr:rowOff>0</xdr:rowOff>
    </xdr:to>
    <xdr:graphicFrame macro="">
      <xdr:nvGraphicFramePr>
        <xdr:cNvPr id="2" name="Chart 1">
          <a:extLst>
            <a:ext uri="{FF2B5EF4-FFF2-40B4-BE49-F238E27FC236}">
              <a16:creationId xmlns:a16="http://schemas.microsoft.com/office/drawing/2014/main" id="{6AC207F1-08C8-41EF-9562-2C4186165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25</xdr:row>
      <xdr:rowOff>144780</xdr:rowOff>
    </xdr:from>
    <xdr:to>
      <xdr:col>10</xdr:col>
      <xdr:colOff>365760</xdr:colOff>
      <xdr:row>40</xdr:row>
      <xdr:rowOff>144780</xdr:rowOff>
    </xdr:to>
    <xdr:graphicFrame macro="">
      <xdr:nvGraphicFramePr>
        <xdr:cNvPr id="3" name="Chart 2">
          <a:extLst>
            <a:ext uri="{FF2B5EF4-FFF2-40B4-BE49-F238E27FC236}">
              <a16:creationId xmlns:a16="http://schemas.microsoft.com/office/drawing/2014/main" id="{7973342E-F526-41FA-AD62-9A12E1FB6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594360</xdr:colOff>
      <xdr:row>25</xdr:row>
      <xdr:rowOff>121920</xdr:rowOff>
    </xdr:from>
    <xdr:to>
      <xdr:col>4</xdr:col>
      <xdr:colOff>137160</xdr:colOff>
      <xdr:row>40</xdr:row>
      <xdr:rowOff>121920</xdr:rowOff>
    </xdr:to>
    <xdr:graphicFrame macro="">
      <xdr:nvGraphicFramePr>
        <xdr:cNvPr id="4" name="Chart 3">
          <a:extLst>
            <a:ext uri="{FF2B5EF4-FFF2-40B4-BE49-F238E27FC236}">
              <a16:creationId xmlns:a16="http://schemas.microsoft.com/office/drawing/2014/main" id="{60CB118A-4699-455A-AE16-E1A39D575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358140</xdr:colOff>
      <xdr:row>8</xdr:row>
      <xdr:rowOff>175260</xdr:rowOff>
    </xdr:from>
    <xdr:to>
      <xdr:col>9</xdr:col>
      <xdr:colOff>281940</xdr:colOff>
      <xdr:row>23</xdr:row>
      <xdr:rowOff>175260</xdr:rowOff>
    </xdr:to>
    <xdr:graphicFrame macro="">
      <xdr:nvGraphicFramePr>
        <xdr:cNvPr id="5" name="Chart 4">
          <a:extLst>
            <a:ext uri="{FF2B5EF4-FFF2-40B4-BE49-F238E27FC236}">
              <a16:creationId xmlns:a16="http://schemas.microsoft.com/office/drawing/2014/main" id="{C7DE78DE-1F96-4E2F-A00F-8192501C1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571500</xdr:colOff>
      <xdr:row>41</xdr:row>
      <xdr:rowOff>152400</xdr:rowOff>
    </xdr:from>
    <xdr:to>
      <xdr:col>4</xdr:col>
      <xdr:colOff>114300</xdr:colOff>
      <xdr:row>56</xdr:row>
      <xdr:rowOff>152400</xdr:rowOff>
    </xdr:to>
    <xdr:graphicFrame macro="">
      <xdr:nvGraphicFramePr>
        <xdr:cNvPr id="6" name="Chart 5">
          <a:extLst>
            <a:ext uri="{FF2B5EF4-FFF2-40B4-BE49-F238E27FC236}">
              <a16:creationId xmlns:a16="http://schemas.microsoft.com/office/drawing/2014/main" id="{FDE42D30-5D77-4187-BA15-C7D7143B4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381000</xdr:colOff>
      <xdr:row>41</xdr:row>
      <xdr:rowOff>175260</xdr:rowOff>
    </xdr:from>
    <xdr:to>
      <xdr:col>9</xdr:col>
      <xdr:colOff>304800</xdr:colOff>
      <xdr:row>56</xdr:row>
      <xdr:rowOff>175260</xdr:rowOff>
    </xdr:to>
    <xdr:graphicFrame macro="">
      <xdr:nvGraphicFramePr>
        <xdr:cNvPr id="7" name="Chart 6">
          <a:extLst>
            <a:ext uri="{FF2B5EF4-FFF2-40B4-BE49-F238E27FC236}">
              <a16:creationId xmlns:a16="http://schemas.microsoft.com/office/drawing/2014/main" id="{CC646284-5797-4107-B195-56C9AD03B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198120</xdr:colOff>
      <xdr:row>8</xdr:row>
      <xdr:rowOff>83821</xdr:rowOff>
    </xdr:from>
    <xdr:to>
      <xdr:col>12</xdr:col>
      <xdr:colOff>198120</xdr:colOff>
      <xdr:row>13</xdr:row>
      <xdr:rowOff>99061</xdr:rowOff>
    </xdr:to>
    <mc:AlternateContent xmlns:mc="http://schemas.openxmlformats.org/markup-compatibility/2006" xmlns:a14="http://schemas.microsoft.com/office/drawing/2010/main">
      <mc:Choice Requires="a14">
        <xdr:graphicFrame macro="">
          <xdr:nvGraphicFramePr>
            <xdr:cNvPr id="11" name="Years (DATE)">
              <a:extLst>
                <a:ext uri="{FF2B5EF4-FFF2-40B4-BE49-F238E27FC236}">
                  <a16:creationId xmlns:a16="http://schemas.microsoft.com/office/drawing/2014/main" id="{285ED02A-6B62-A608-F354-2E6895EEE727}"/>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7399020" y="154686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320040</xdr:colOff>
      <xdr:row>13</xdr:row>
      <xdr:rowOff>167641</xdr:rowOff>
    </xdr:from>
    <xdr:to>
      <xdr:col>12</xdr:col>
      <xdr:colOff>320040</xdr:colOff>
      <xdr:row>22</xdr:row>
      <xdr:rowOff>7621</xdr:rowOff>
    </xdr:to>
    <mc:AlternateContent xmlns:mc="http://schemas.openxmlformats.org/markup-compatibility/2006" xmlns:a14="http://schemas.microsoft.com/office/drawing/2010/main">
      <mc:Choice Requires="a14">
        <xdr:graphicFrame macro="">
          <xdr:nvGraphicFramePr>
            <xdr:cNvPr id="12" name="Quarters (DATE)">
              <a:extLst>
                <a:ext uri="{FF2B5EF4-FFF2-40B4-BE49-F238E27FC236}">
                  <a16:creationId xmlns:a16="http://schemas.microsoft.com/office/drawing/2014/main" id="{29E7C0A7-726D-33E0-B334-97013F0C7B74}"/>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7520940" y="254508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236220</xdr:colOff>
      <xdr:row>0</xdr:row>
      <xdr:rowOff>175261</xdr:rowOff>
    </xdr:from>
    <xdr:to>
      <xdr:col>12</xdr:col>
      <xdr:colOff>236220</xdr:colOff>
      <xdr:row>7</xdr:row>
      <xdr:rowOff>91441</xdr:rowOff>
    </xdr:to>
    <mc:AlternateContent xmlns:mc="http://schemas.openxmlformats.org/markup-compatibility/2006" xmlns:a14="http://schemas.microsoft.com/office/drawing/2010/main">
      <mc:Choice Requires="a14">
        <xdr:graphicFrame macro="">
          <xdr:nvGraphicFramePr>
            <xdr:cNvPr id="13" name="SALE TYPE">
              <a:extLst>
                <a:ext uri="{FF2B5EF4-FFF2-40B4-BE49-F238E27FC236}">
                  <a16:creationId xmlns:a16="http://schemas.microsoft.com/office/drawing/2014/main" id="{EF1583F0-93DE-BAC2-5C83-4E8B12216BC6}"/>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7437120" y="175261"/>
              <a:ext cx="1828800"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114300</xdr:rowOff>
    </xdr:from>
    <xdr:to>
      <xdr:col>1</xdr:col>
      <xdr:colOff>657225</xdr:colOff>
      <xdr:row>8</xdr:row>
      <xdr:rowOff>161925</xdr:rowOff>
    </xdr:to>
    <xdr:sp macro="" textlink="">
      <xdr:nvSpPr>
        <xdr:cNvPr id="2" name="Rectangle: Rounded Corners 1">
          <a:extLst>
            <a:ext uri="{FF2B5EF4-FFF2-40B4-BE49-F238E27FC236}">
              <a16:creationId xmlns:a16="http://schemas.microsoft.com/office/drawing/2014/main" id="{E2C680D9-4A58-A72C-8BD9-FE46FFC29FFC}"/>
            </a:ext>
          </a:extLst>
        </xdr:cNvPr>
        <xdr:cNvSpPr/>
      </xdr:nvSpPr>
      <xdr:spPr>
        <a:xfrm>
          <a:off x="0" y="1447800"/>
          <a:ext cx="1409700" cy="23812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Top 10 Product</a:t>
          </a:r>
        </a:p>
      </xdr:txBody>
    </xdr:sp>
    <xdr:clientData/>
  </xdr:twoCellAnchor>
  <xdr:twoCellAnchor>
    <xdr:from>
      <xdr:col>3</xdr:col>
      <xdr:colOff>609599</xdr:colOff>
      <xdr:row>7</xdr:row>
      <xdr:rowOff>123825</xdr:rowOff>
    </xdr:from>
    <xdr:to>
      <xdr:col>5</xdr:col>
      <xdr:colOff>1200149</xdr:colOff>
      <xdr:row>8</xdr:row>
      <xdr:rowOff>171450</xdr:rowOff>
    </xdr:to>
    <xdr:sp macro="" textlink="">
      <xdr:nvSpPr>
        <xdr:cNvPr id="3" name="Rectangle: Rounded Corners 2">
          <a:extLst>
            <a:ext uri="{FF2B5EF4-FFF2-40B4-BE49-F238E27FC236}">
              <a16:creationId xmlns:a16="http://schemas.microsoft.com/office/drawing/2014/main" id="{20F1D43A-8198-4FB0-85D2-0DFB5B96976D}"/>
            </a:ext>
          </a:extLst>
        </xdr:cNvPr>
        <xdr:cNvSpPr/>
      </xdr:nvSpPr>
      <xdr:spPr>
        <a:xfrm>
          <a:off x="3047999" y="1457325"/>
          <a:ext cx="1952625" cy="23812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Order</a:t>
          </a:r>
          <a:r>
            <a:rPr lang="en-US" sz="1200" b="1" baseline="0"/>
            <a:t> by Payment M</a:t>
          </a:r>
          <a:endParaRPr lang="en-US" sz="1200" b="1"/>
        </a:p>
      </xdr:txBody>
    </xdr:sp>
    <xdr:clientData/>
  </xdr:twoCellAnchor>
  <xdr:twoCellAnchor>
    <xdr:from>
      <xdr:col>4</xdr:col>
      <xdr:colOff>0</xdr:colOff>
      <xdr:row>14</xdr:row>
      <xdr:rowOff>114300</xdr:rowOff>
    </xdr:from>
    <xdr:to>
      <xdr:col>6</xdr:col>
      <xdr:colOff>0</xdr:colOff>
      <xdr:row>15</xdr:row>
      <xdr:rowOff>161925</xdr:rowOff>
    </xdr:to>
    <xdr:sp macro="" textlink="">
      <xdr:nvSpPr>
        <xdr:cNvPr id="4" name="Rectangle: Rounded Corners 3">
          <a:extLst>
            <a:ext uri="{FF2B5EF4-FFF2-40B4-BE49-F238E27FC236}">
              <a16:creationId xmlns:a16="http://schemas.microsoft.com/office/drawing/2014/main" id="{41F476D8-E0F3-486A-B52D-92A80D14400F}"/>
            </a:ext>
          </a:extLst>
        </xdr:cNvPr>
        <xdr:cNvSpPr/>
      </xdr:nvSpPr>
      <xdr:spPr>
        <a:xfrm>
          <a:off x="3048000" y="2781300"/>
          <a:ext cx="1962150" cy="23812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Avg</a:t>
          </a:r>
          <a:r>
            <a:rPr lang="en-US" sz="1200" b="1" baseline="0"/>
            <a:t> Profit</a:t>
          </a:r>
          <a:endParaRPr lang="en-US" sz="1200" b="1"/>
        </a:p>
      </xdr:txBody>
    </xdr:sp>
    <xdr:clientData/>
  </xdr:twoCellAnchor>
  <xdr:twoCellAnchor>
    <xdr:from>
      <xdr:col>6</xdr:col>
      <xdr:colOff>762000</xdr:colOff>
      <xdr:row>12</xdr:row>
      <xdr:rowOff>0</xdr:rowOff>
    </xdr:from>
    <xdr:to>
      <xdr:col>9</xdr:col>
      <xdr:colOff>0</xdr:colOff>
      <xdr:row>13</xdr:row>
      <xdr:rowOff>9525</xdr:rowOff>
    </xdr:to>
    <xdr:sp macro="" textlink="">
      <xdr:nvSpPr>
        <xdr:cNvPr id="5" name="Rectangle: Rounded Corners 4">
          <a:extLst>
            <a:ext uri="{FF2B5EF4-FFF2-40B4-BE49-F238E27FC236}">
              <a16:creationId xmlns:a16="http://schemas.microsoft.com/office/drawing/2014/main" id="{4BF53F8D-E9BC-443A-9E38-EB843C9E2F27}"/>
            </a:ext>
          </a:extLst>
        </xdr:cNvPr>
        <xdr:cNvSpPr/>
      </xdr:nvSpPr>
      <xdr:spPr>
        <a:xfrm>
          <a:off x="5772150" y="2286000"/>
          <a:ext cx="2419350" cy="20002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Bottom 10 Product</a:t>
          </a:r>
        </a:p>
      </xdr:txBody>
    </xdr:sp>
    <xdr:clientData/>
  </xdr:twoCellAnchor>
  <xdr:twoCellAnchor>
    <xdr:from>
      <xdr:col>7</xdr:col>
      <xdr:colOff>19050</xdr:colOff>
      <xdr:row>3</xdr:row>
      <xdr:rowOff>171451</xdr:rowOff>
    </xdr:from>
    <xdr:to>
      <xdr:col>9</xdr:col>
      <xdr:colOff>790575</xdr:colOff>
      <xdr:row>4</xdr:row>
      <xdr:rowOff>171451</xdr:rowOff>
    </xdr:to>
    <xdr:sp macro="" textlink="">
      <xdr:nvSpPr>
        <xdr:cNvPr id="6" name="Rectangle: Rounded Corners 5">
          <a:extLst>
            <a:ext uri="{FF2B5EF4-FFF2-40B4-BE49-F238E27FC236}">
              <a16:creationId xmlns:a16="http://schemas.microsoft.com/office/drawing/2014/main" id="{677C255F-28E9-499B-A975-0DFEE00CE23D}"/>
            </a:ext>
          </a:extLst>
        </xdr:cNvPr>
        <xdr:cNvSpPr/>
      </xdr:nvSpPr>
      <xdr:spPr>
        <a:xfrm>
          <a:off x="5800725" y="742951"/>
          <a:ext cx="3181350" cy="19050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T-Sales &amp; T-Quantity by Category</a:t>
          </a:r>
        </a:p>
      </xdr:txBody>
    </xdr:sp>
    <xdr:clientData/>
  </xdr:twoCellAnchor>
  <xdr:twoCellAnchor>
    <xdr:from>
      <xdr:col>11</xdr:col>
      <xdr:colOff>0</xdr:colOff>
      <xdr:row>6</xdr:row>
      <xdr:rowOff>142875</xdr:rowOff>
    </xdr:from>
    <xdr:to>
      <xdr:col>13</xdr:col>
      <xdr:colOff>0</xdr:colOff>
      <xdr:row>7</xdr:row>
      <xdr:rowOff>171451</xdr:rowOff>
    </xdr:to>
    <xdr:sp macro="" textlink="">
      <xdr:nvSpPr>
        <xdr:cNvPr id="7" name="Rectangle: Rounded Corners 6">
          <a:extLst>
            <a:ext uri="{FF2B5EF4-FFF2-40B4-BE49-F238E27FC236}">
              <a16:creationId xmlns:a16="http://schemas.microsoft.com/office/drawing/2014/main" id="{15BDAD74-F3E5-4D80-8907-787779E467E1}"/>
            </a:ext>
          </a:extLst>
        </xdr:cNvPr>
        <xdr:cNvSpPr/>
      </xdr:nvSpPr>
      <xdr:spPr>
        <a:xfrm>
          <a:off x="9353550" y="1285875"/>
          <a:ext cx="1704975" cy="219076"/>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Order</a:t>
          </a:r>
          <a:r>
            <a:rPr lang="en-US" sz="1200" b="1" baseline="0"/>
            <a:t> by Month</a:t>
          </a:r>
          <a:endParaRPr 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304800</xdr:colOff>
      <xdr:row>3</xdr:row>
      <xdr:rowOff>123825</xdr:rowOff>
    </xdr:to>
    <xdr:sp macro="" textlink="">
      <xdr:nvSpPr>
        <xdr:cNvPr id="4" name="Rectangle: Rounded Corners 3">
          <a:extLst>
            <a:ext uri="{FF2B5EF4-FFF2-40B4-BE49-F238E27FC236}">
              <a16:creationId xmlns:a16="http://schemas.microsoft.com/office/drawing/2014/main" id="{E73BFB36-5A4F-58EB-792C-F2614B02996D}"/>
            </a:ext>
          </a:extLst>
        </xdr:cNvPr>
        <xdr:cNvSpPr/>
      </xdr:nvSpPr>
      <xdr:spPr>
        <a:xfrm>
          <a:off x="0" y="0"/>
          <a:ext cx="16154400" cy="695325"/>
        </a:xfrm>
        <a:prstGeom prst="round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accent1">
                  <a:lumMod val="50000"/>
                </a:schemeClr>
              </a:solidFill>
            </a:rPr>
            <a:t>Sales</a:t>
          </a:r>
          <a:r>
            <a:rPr lang="en-US" sz="2800" b="1" baseline="0">
              <a:solidFill>
                <a:schemeClr val="accent1">
                  <a:lumMod val="50000"/>
                </a:schemeClr>
              </a:solidFill>
            </a:rPr>
            <a:t> Report</a:t>
          </a:r>
          <a:endParaRPr lang="en-US" sz="2800" b="1">
            <a:solidFill>
              <a:schemeClr val="accent1">
                <a:lumMod val="50000"/>
              </a:schemeClr>
            </a:solidFill>
          </a:endParaRPr>
        </a:p>
      </xdr:txBody>
    </xdr:sp>
    <xdr:clientData/>
  </xdr:twoCellAnchor>
  <xdr:twoCellAnchor>
    <xdr:from>
      <xdr:col>1</xdr:col>
      <xdr:colOff>422275</xdr:colOff>
      <xdr:row>3</xdr:row>
      <xdr:rowOff>158750</xdr:rowOff>
    </xdr:from>
    <xdr:to>
      <xdr:col>4</xdr:col>
      <xdr:colOff>384175</xdr:colOff>
      <xdr:row>7</xdr:row>
      <xdr:rowOff>187325</xdr:rowOff>
    </xdr:to>
    <xdr:grpSp>
      <xdr:nvGrpSpPr>
        <xdr:cNvPr id="8" name="Group 7">
          <a:extLst>
            <a:ext uri="{FF2B5EF4-FFF2-40B4-BE49-F238E27FC236}">
              <a16:creationId xmlns:a16="http://schemas.microsoft.com/office/drawing/2014/main" id="{BB1FC98D-3F70-75F2-5C5A-C0F334D12C34}"/>
            </a:ext>
          </a:extLst>
        </xdr:cNvPr>
        <xdr:cNvGrpSpPr/>
      </xdr:nvGrpSpPr>
      <xdr:grpSpPr>
        <a:xfrm>
          <a:off x="1031875" y="730250"/>
          <a:ext cx="1790700" cy="790575"/>
          <a:chOff x="1031875" y="730250"/>
          <a:chExt cx="1790700" cy="790575"/>
        </a:xfrm>
      </xdr:grpSpPr>
      <xdr:sp macro="" textlink="">
        <xdr:nvSpPr>
          <xdr:cNvPr id="5" name="Rectangle: Rounded Corners 4">
            <a:extLst>
              <a:ext uri="{FF2B5EF4-FFF2-40B4-BE49-F238E27FC236}">
                <a16:creationId xmlns:a16="http://schemas.microsoft.com/office/drawing/2014/main" id="{790AA1F6-BCBE-8395-FC2C-455A2486451E}"/>
              </a:ext>
            </a:extLst>
          </xdr:cNvPr>
          <xdr:cNvSpPr/>
        </xdr:nvSpPr>
        <xdr:spPr>
          <a:xfrm>
            <a:off x="1031875" y="730250"/>
            <a:ext cx="1790700" cy="790575"/>
          </a:xfrm>
          <a:prstGeom prst="round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B02040FF-11E4-4983-9D91-A7F352B20D4D}"/>
              </a:ext>
            </a:extLst>
          </xdr:cNvPr>
          <xdr:cNvSpPr/>
        </xdr:nvSpPr>
        <xdr:spPr>
          <a:xfrm>
            <a:off x="1113710" y="800100"/>
            <a:ext cx="1582723" cy="361949"/>
          </a:xfrm>
          <a:prstGeom prst="round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1">
                    <a:lumMod val="50000"/>
                  </a:schemeClr>
                </a:solidFill>
              </a:rPr>
              <a:t>Total</a:t>
            </a:r>
            <a:r>
              <a:rPr lang="en-US" sz="1200" b="1" baseline="0">
                <a:solidFill>
                  <a:schemeClr val="accent1">
                    <a:lumMod val="50000"/>
                  </a:schemeClr>
                </a:solidFill>
              </a:rPr>
              <a:t> Sales</a:t>
            </a:r>
            <a:endParaRPr lang="en-US" sz="1200" b="1">
              <a:solidFill>
                <a:schemeClr val="accent1">
                  <a:lumMod val="50000"/>
                </a:schemeClr>
              </a:solidFill>
            </a:endParaRPr>
          </a:p>
        </xdr:txBody>
      </xdr:sp>
      <xdr:sp macro="" textlink="">
        <xdr:nvSpPr>
          <xdr:cNvPr id="21" name="Rectangle: Rounded Corners 20">
            <a:extLst>
              <a:ext uri="{FF2B5EF4-FFF2-40B4-BE49-F238E27FC236}">
                <a16:creationId xmlns:a16="http://schemas.microsoft.com/office/drawing/2014/main" id="{BBB53004-B90C-4659-A935-FC5C64D15998}"/>
              </a:ext>
            </a:extLst>
          </xdr:cNvPr>
          <xdr:cNvSpPr/>
        </xdr:nvSpPr>
        <xdr:spPr>
          <a:xfrm>
            <a:off x="1101011" y="1114425"/>
            <a:ext cx="1573269" cy="304799"/>
          </a:xfrm>
          <a:prstGeom prst="round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50000"/>
                  </a:schemeClr>
                </a:solidFill>
                <a:effectLst/>
                <a:latin typeface="+mn-lt"/>
                <a:ea typeface="+mn-ea"/>
                <a:cs typeface="+mn-cs"/>
              </a:rPr>
              <a:t> $ 401,411.9 </a:t>
            </a:r>
            <a:endParaRPr lang="en-US" sz="1400" b="1">
              <a:solidFill>
                <a:schemeClr val="accent1">
                  <a:lumMod val="50000"/>
                </a:schemeClr>
              </a:solidFill>
            </a:endParaRPr>
          </a:p>
        </xdr:txBody>
      </xdr:sp>
    </xdr:grpSp>
    <xdr:clientData/>
  </xdr:twoCellAnchor>
  <xdr:twoCellAnchor>
    <xdr:from>
      <xdr:col>6</xdr:col>
      <xdr:colOff>161131</xdr:colOff>
      <xdr:row>3</xdr:row>
      <xdr:rowOff>158750</xdr:rowOff>
    </xdr:from>
    <xdr:to>
      <xdr:col>9</xdr:col>
      <xdr:colOff>123031</xdr:colOff>
      <xdr:row>7</xdr:row>
      <xdr:rowOff>187325</xdr:rowOff>
    </xdr:to>
    <xdr:grpSp>
      <xdr:nvGrpSpPr>
        <xdr:cNvPr id="7" name="Group 6">
          <a:extLst>
            <a:ext uri="{FF2B5EF4-FFF2-40B4-BE49-F238E27FC236}">
              <a16:creationId xmlns:a16="http://schemas.microsoft.com/office/drawing/2014/main" id="{2CA97F2B-9007-0626-7FF7-FA83FDB9D60D}"/>
            </a:ext>
          </a:extLst>
        </xdr:cNvPr>
        <xdr:cNvGrpSpPr/>
      </xdr:nvGrpSpPr>
      <xdr:grpSpPr>
        <a:xfrm>
          <a:off x="3818731" y="730250"/>
          <a:ext cx="1790700" cy="790575"/>
          <a:chOff x="3526631" y="730250"/>
          <a:chExt cx="1790700" cy="790575"/>
        </a:xfrm>
      </xdr:grpSpPr>
      <xdr:sp macro="" textlink="">
        <xdr:nvSpPr>
          <xdr:cNvPr id="24" name="Rectangle: Rounded Corners 23">
            <a:extLst>
              <a:ext uri="{FF2B5EF4-FFF2-40B4-BE49-F238E27FC236}">
                <a16:creationId xmlns:a16="http://schemas.microsoft.com/office/drawing/2014/main" id="{20C72B0A-99D1-63C2-F18E-7DA670F7269B}"/>
              </a:ext>
            </a:extLst>
          </xdr:cNvPr>
          <xdr:cNvSpPr/>
        </xdr:nvSpPr>
        <xdr:spPr>
          <a:xfrm>
            <a:off x="3526631" y="730250"/>
            <a:ext cx="1790700" cy="790575"/>
          </a:xfrm>
          <a:prstGeom prst="round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Rounded Corners 24">
            <a:extLst>
              <a:ext uri="{FF2B5EF4-FFF2-40B4-BE49-F238E27FC236}">
                <a16:creationId xmlns:a16="http://schemas.microsoft.com/office/drawing/2014/main" id="{38032EA0-9264-9868-94C0-3120D832061A}"/>
              </a:ext>
            </a:extLst>
          </xdr:cNvPr>
          <xdr:cNvSpPr/>
        </xdr:nvSpPr>
        <xdr:spPr>
          <a:xfrm>
            <a:off x="3625056" y="774700"/>
            <a:ext cx="1581149" cy="361949"/>
          </a:xfrm>
          <a:prstGeom prst="round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accent1">
                    <a:lumMod val="50000"/>
                  </a:schemeClr>
                </a:solidFill>
              </a:rPr>
              <a:t>Total</a:t>
            </a:r>
            <a:r>
              <a:rPr lang="en-US" sz="1200" b="1" baseline="0">
                <a:solidFill>
                  <a:schemeClr val="accent1">
                    <a:lumMod val="50000"/>
                  </a:schemeClr>
                </a:solidFill>
              </a:rPr>
              <a:t> Quantity</a:t>
            </a:r>
            <a:endParaRPr lang="en-US" sz="1200" b="1">
              <a:solidFill>
                <a:schemeClr val="accent1">
                  <a:lumMod val="50000"/>
                </a:schemeClr>
              </a:solidFill>
            </a:endParaRPr>
          </a:p>
        </xdr:txBody>
      </xdr:sp>
      <xdr:sp macro="" textlink="">
        <xdr:nvSpPr>
          <xdr:cNvPr id="26" name="Rectangle: Rounded Corners 25">
            <a:extLst>
              <a:ext uri="{FF2B5EF4-FFF2-40B4-BE49-F238E27FC236}">
                <a16:creationId xmlns:a16="http://schemas.microsoft.com/office/drawing/2014/main" id="{F8C9504F-DAC8-2586-1E2D-3BA61815B77E}"/>
              </a:ext>
            </a:extLst>
          </xdr:cNvPr>
          <xdr:cNvSpPr/>
        </xdr:nvSpPr>
        <xdr:spPr>
          <a:xfrm>
            <a:off x="3675857" y="1114425"/>
            <a:ext cx="1505743" cy="257175"/>
          </a:xfrm>
          <a:prstGeom prst="round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accent1">
                    <a:lumMod val="50000"/>
                  </a:schemeClr>
                </a:solidFill>
                <a:effectLst/>
                <a:latin typeface="+mn-lt"/>
                <a:ea typeface="+mn-ea"/>
                <a:cs typeface="+mn-cs"/>
              </a:rPr>
              <a:t> </a:t>
            </a:r>
            <a:r>
              <a:rPr lang="en-US" sz="1200" b="1" i="0" u="none" strike="noStrike">
                <a:solidFill>
                  <a:schemeClr val="accent1">
                    <a:lumMod val="50000"/>
                  </a:schemeClr>
                </a:solidFill>
                <a:effectLst/>
                <a:latin typeface="+mn-lt"/>
                <a:ea typeface="+mn-ea"/>
                <a:cs typeface="+mn-cs"/>
              </a:rPr>
              <a:t>4280</a:t>
            </a:r>
            <a:r>
              <a:rPr lang="en-US" sz="1400" b="1">
                <a:solidFill>
                  <a:schemeClr val="accent1">
                    <a:lumMod val="50000"/>
                  </a:schemeClr>
                </a:solidFill>
              </a:rPr>
              <a:t> </a:t>
            </a:r>
            <a:r>
              <a:rPr lang="en-US" sz="1400" b="1" i="0" u="none" strike="noStrike">
                <a:solidFill>
                  <a:schemeClr val="accent1">
                    <a:lumMod val="50000"/>
                  </a:schemeClr>
                </a:solidFill>
                <a:effectLst/>
                <a:latin typeface="+mn-lt"/>
                <a:ea typeface="+mn-ea"/>
                <a:cs typeface="+mn-cs"/>
              </a:rPr>
              <a:t> </a:t>
            </a:r>
            <a:endParaRPr lang="en-US" sz="1600" b="1">
              <a:solidFill>
                <a:schemeClr val="accent1">
                  <a:lumMod val="50000"/>
                </a:schemeClr>
              </a:solidFill>
            </a:endParaRPr>
          </a:p>
        </xdr:txBody>
      </xdr:sp>
    </xdr:grpSp>
    <xdr:clientData/>
  </xdr:twoCellAnchor>
  <xdr:twoCellAnchor>
    <xdr:from>
      <xdr:col>10</xdr:col>
      <xdr:colOff>509587</xdr:colOff>
      <xdr:row>3</xdr:row>
      <xdr:rowOff>171450</xdr:rowOff>
    </xdr:from>
    <xdr:to>
      <xdr:col>13</xdr:col>
      <xdr:colOff>471487</xdr:colOff>
      <xdr:row>8</xdr:row>
      <xdr:rowOff>9525</xdr:rowOff>
    </xdr:to>
    <xdr:grpSp>
      <xdr:nvGrpSpPr>
        <xdr:cNvPr id="6" name="Group 5">
          <a:extLst>
            <a:ext uri="{FF2B5EF4-FFF2-40B4-BE49-F238E27FC236}">
              <a16:creationId xmlns:a16="http://schemas.microsoft.com/office/drawing/2014/main" id="{27BE997E-3201-1440-AC2A-5F276FF4B5EB}"/>
            </a:ext>
          </a:extLst>
        </xdr:cNvPr>
        <xdr:cNvGrpSpPr/>
      </xdr:nvGrpSpPr>
      <xdr:grpSpPr>
        <a:xfrm>
          <a:off x="6605587" y="742950"/>
          <a:ext cx="1790700" cy="790575"/>
          <a:chOff x="5653087" y="692150"/>
          <a:chExt cx="1790700" cy="790575"/>
        </a:xfrm>
      </xdr:grpSpPr>
      <xdr:sp macro="" textlink="">
        <xdr:nvSpPr>
          <xdr:cNvPr id="28" name="Rectangle: Rounded Corners 27">
            <a:extLst>
              <a:ext uri="{FF2B5EF4-FFF2-40B4-BE49-F238E27FC236}">
                <a16:creationId xmlns:a16="http://schemas.microsoft.com/office/drawing/2014/main" id="{62287719-5E72-F3C5-2DF3-98DC42E96481}"/>
              </a:ext>
            </a:extLst>
          </xdr:cNvPr>
          <xdr:cNvSpPr/>
        </xdr:nvSpPr>
        <xdr:spPr>
          <a:xfrm>
            <a:off x="5653087" y="692150"/>
            <a:ext cx="1790700" cy="790575"/>
          </a:xfrm>
          <a:prstGeom prst="round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Rounded Corners 28">
            <a:extLst>
              <a:ext uri="{FF2B5EF4-FFF2-40B4-BE49-F238E27FC236}">
                <a16:creationId xmlns:a16="http://schemas.microsoft.com/office/drawing/2014/main" id="{F233676A-09C9-9E62-C95D-2262F139F0A8}"/>
              </a:ext>
            </a:extLst>
          </xdr:cNvPr>
          <xdr:cNvSpPr/>
        </xdr:nvSpPr>
        <xdr:spPr>
          <a:xfrm>
            <a:off x="5741987" y="762000"/>
            <a:ext cx="1581149" cy="361949"/>
          </a:xfrm>
          <a:prstGeom prst="round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50000"/>
                  </a:schemeClr>
                </a:solidFill>
                <a:effectLst/>
                <a:latin typeface="+mn-lt"/>
                <a:ea typeface="+mn-ea"/>
                <a:cs typeface="+mn-cs"/>
              </a:rPr>
              <a:t>Total profit</a:t>
            </a:r>
            <a:r>
              <a:rPr lang="en-US" sz="1400" b="1">
                <a:solidFill>
                  <a:schemeClr val="accent1">
                    <a:lumMod val="50000"/>
                  </a:schemeClr>
                </a:solidFill>
              </a:rPr>
              <a:t> </a:t>
            </a:r>
          </a:p>
        </xdr:txBody>
      </xdr:sp>
      <xdr:sp macro="" textlink="">
        <xdr:nvSpPr>
          <xdr:cNvPr id="30" name="Rectangle: Rounded Corners 29">
            <a:extLst>
              <a:ext uri="{FF2B5EF4-FFF2-40B4-BE49-F238E27FC236}">
                <a16:creationId xmlns:a16="http://schemas.microsoft.com/office/drawing/2014/main" id="{059BC26C-5E39-AC09-9257-6E99579D7BFC}"/>
              </a:ext>
            </a:extLst>
          </xdr:cNvPr>
          <xdr:cNvSpPr/>
        </xdr:nvSpPr>
        <xdr:spPr>
          <a:xfrm>
            <a:off x="5703888" y="1101725"/>
            <a:ext cx="1571624" cy="304799"/>
          </a:xfrm>
          <a:prstGeom prst="round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50000"/>
                  </a:schemeClr>
                </a:solidFill>
                <a:effectLst/>
                <a:latin typeface="+mn-lt"/>
                <a:ea typeface="+mn-ea"/>
                <a:cs typeface="+mn-cs"/>
              </a:rPr>
              <a:t> $   68,907.9 </a:t>
            </a:r>
            <a:endParaRPr lang="en-US" sz="1600" b="1">
              <a:solidFill>
                <a:schemeClr val="accent1">
                  <a:lumMod val="50000"/>
                </a:schemeClr>
              </a:solidFill>
            </a:endParaRPr>
          </a:p>
        </xdr:txBody>
      </xdr:sp>
    </xdr:grpSp>
    <xdr:clientData/>
  </xdr:twoCellAnchor>
  <xdr:twoCellAnchor>
    <xdr:from>
      <xdr:col>15</xdr:col>
      <xdr:colOff>248443</xdr:colOff>
      <xdr:row>3</xdr:row>
      <xdr:rowOff>171450</xdr:rowOff>
    </xdr:from>
    <xdr:to>
      <xdr:col>18</xdr:col>
      <xdr:colOff>210343</xdr:colOff>
      <xdr:row>8</xdr:row>
      <xdr:rowOff>9525</xdr:rowOff>
    </xdr:to>
    <xdr:grpSp>
      <xdr:nvGrpSpPr>
        <xdr:cNvPr id="3" name="Group 2">
          <a:extLst>
            <a:ext uri="{FF2B5EF4-FFF2-40B4-BE49-F238E27FC236}">
              <a16:creationId xmlns:a16="http://schemas.microsoft.com/office/drawing/2014/main" id="{F0E6A07C-E086-272F-A659-3E832C97D0F4}"/>
            </a:ext>
          </a:extLst>
        </xdr:cNvPr>
        <xdr:cNvGrpSpPr/>
      </xdr:nvGrpSpPr>
      <xdr:grpSpPr>
        <a:xfrm>
          <a:off x="9392443" y="742950"/>
          <a:ext cx="1790700" cy="790575"/>
          <a:chOff x="8300243" y="730250"/>
          <a:chExt cx="1790700" cy="790575"/>
        </a:xfrm>
      </xdr:grpSpPr>
      <xdr:sp macro="" textlink="">
        <xdr:nvSpPr>
          <xdr:cNvPr id="32" name="Rectangle: Rounded Corners 31">
            <a:extLst>
              <a:ext uri="{FF2B5EF4-FFF2-40B4-BE49-F238E27FC236}">
                <a16:creationId xmlns:a16="http://schemas.microsoft.com/office/drawing/2014/main" id="{8DF91C46-1643-3DFA-1C23-7F97D7E6272E}"/>
              </a:ext>
            </a:extLst>
          </xdr:cNvPr>
          <xdr:cNvSpPr/>
        </xdr:nvSpPr>
        <xdr:spPr>
          <a:xfrm>
            <a:off x="8300243" y="730250"/>
            <a:ext cx="1790700" cy="790575"/>
          </a:xfrm>
          <a:prstGeom prst="round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Rounded Corners 32">
            <a:extLst>
              <a:ext uri="{FF2B5EF4-FFF2-40B4-BE49-F238E27FC236}">
                <a16:creationId xmlns:a16="http://schemas.microsoft.com/office/drawing/2014/main" id="{A0EA78F3-7D35-E2DE-F51D-36BE04B437D3}"/>
              </a:ext>
            </a:extLst>
          </xdr:cNvPr>
          <xdr:cNvSpPr/>
        </xdr:nvSpPr>
        <xdr:spPr>
          <a:xfrm>
            <a:off x="8341518" y="787400"/>
            <a:ext cx="1581149" cy="361949"/>
          </a:xfrm>
          <a:prstGeom prst="round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50000"/>
                  </a:schemeClr>
                </a:solidFill>
                <a:effectLst/>
                <a:latin typeface="+mn-lt"/>
                <a:ea typeface="+mn-ea"/>
                <a:cs typeface="+mn-cs"/>
              </a:rPr>
              <a:t>Total cost</a:t>
            </a:r>
            <a:r>
              <a:rPr lang="en-US" sz="1400" b="1">
                <a:solidFill>
                  <a:schemeClr val="accent1">
                    <a:lumMod val="50000"/>
                  </a:schemeClr>
                </a:solidFill>
              </a:rPr>
              <a:t> </a:t>
            </a:r>
          </a:p>
        </xdr:txBody>
      </xdr:sp>
      <xdr:sp macro="" textlink="">
        <xdr:nvSpPr>
          <xdr:cNvPr id="34" name="Rectangle: Rounded Corners 33">
            <a:extLst>
              <a:ext uri="{FF2B5EF4-FFF2-40B4-BE49-F238E27FC236}">
                <a16:creationId xmlns:a16="http://schemas.microsoft.com/office/drawing/2014/main" id="{5EDAD948-729F-F168-71BE-BBBF91B95001}"/>
              </a:ext>
            </a:extLst>
          </xdr:cNvPr>
          <xdr:cNvSpPr/>
        </xdr:nvSpPr>
        <xdr:spPr>
          <a:xfrm>
            <a:off x="8328819" y="1152525"/>
            <a:ext cx="1571624" cy="304799"/>
          </a:xfrm>
          <a:prstGeom prst="round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50000"/>
                  </a:schemeClr>
                </a:solidFill>
                <a:effectLst/>
                <a:latin typeface="+mn-lt"/>
                <a:ea typeface="+mn-ea"/>
                <a:cs typeface="+mn-cs"/>
              </a:rPr>
              <a:t> $  332,504.0 </a:t>
            </a:r>
            <a:endParaRPr lang="en-US" sz="1600" b="1">
              <a:solidFill>
                <a:schemeClr val="accent1">
                  <a:lumMod val="50000"/>
                </a:schemeClr>
              </a:solidFill>
            </a:endParaRPr>
          </a:p>
        </xdr:txBody>
      </xdr:sp>
    </xdr:grpSp>
    <xdr:clientData/>
  </xdr:twoCellAnchor>
  <xdr:twoCellAnchor>
    <xdr:from>
      <xdr:col>19</xdr:col>
      <xdr:colOff>596900</xdr:colOff>
      <xdr:row>3</xdr:row>
      <xdr:rowOff>171450</xdr:rowOff>
    </xdr:from>
    <xdr:to>
      <xdr:col>22</xdr:col>
      <xdr:colOff>558800</xdr:colOff>
      <xdr:row>8</xdr:row>
      <xdr:rowOff>9525</xdr:rowOff>
    </xdr:to>
    <xdr:grpSp>
      <xdr:nvGrpSpPr>
        <xdr:cNvPr id="2" name="Group 1">
          <a:extLst>
            <a:ext uri="{FF2B5EF4-FFF2-40B4-BE49-F238E27FC236}">
              <a16:creationId xmlns:a16="http://schemas.microsoft.com/office/drawing/2014/main" id="{FE8C4713-089B-894A-B947-23266FB71258}"/>
            </a:ext>
          </a:extLst>
        </xdr:cNvPr>
        <xdr:cNvGrpSpPr/>
      </xdr:nvGrpSpPr>
      <xdr:grpSpPr>
        <a:xfrm>
          <a:off x="12179300" y="742950"/>
          <a:ext cx="1790700" cy="790575"/>
          <a:chOff x="10706100" y="730250"/>
          <a:chExt cx="1790700" cy="790575"/>
        </a:xfrm>
      </xdr:grpSpPr>
      <xdr:sp macro="" textlink="">
        <xdr:nvSpPr>
          <xdr:cNvPr id="36" name="Rectangle: Rounded Corners 35">
            <a:extLst>
              <a:ext uri="{FF2B5EF4-FFF2-40B4-BE49-F238E27FC236}">
                <a16:creationId xmlns:a16="http://schemas.microsoft.com/office/drawing/2014/main" id="{2851B8C4-5F39-FF7F-391B-8944A3586247}"/>
              </a:ext>
            </a:extLst>
          </xdr:cNvPr>
          <xdr:cNvSpPr/>
        </xdr:nvSpPr>
        <xdr:spPr>
          <a:xfrm>
            <a:off x="10706100" y="730250"/>
            <a:ext cx="1790700" cy="790575"/>
          </a:xfrm>
          <a:prstGeom prst="round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Rounded Corners 36">
            <a:extLst>
              <a:ext uri="{FF2B5EF4-FFF2-40B4-BE49-F238E27FC236}">
                <a16:creationId xmlns:a16="http://schemas.microsoft.com/office/drawing/2014/main" id="{019C5AFB-912E-8C4B-1004-4F3F82A88EC5}"/>
              </a:ext>
            </a:extLst>
          </xdr:cNvPr>
          <xdr:cNvSpPr/>
        </xdr:nvSpPr>
        <xdr:spPr>
          <a:xfrm>
            <a:off x="10787344" y="800100"/>
            <a:ext cx="1628774" cy="361949"/>
          </a:xfrm>
          <a:prstGeom prst="round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50000"/>
                  </a:schemeClr>
                </a:solidFill>
                <a:effectLst/>
                <a:latin typeface="+mn-lt"/>
                <a:ea typeface="+mn-ea"/>
                <a:cs typeface="+mn-cs"/>
              </a:rPr>
              <a:t>% profit margin</a:t>
            </a:r>
            <a:r>
              <a:rPr lang="en-US" sz="1400" b="1">
                <a:solidFill>
                  <a:schemeClr val="accent1">
                    <a:lumMod val="50000"/>
                  </a:schemeClr>
                </a:solidFill>
              </a:rPr>
              <a:t> </a:t>
            </a:r>
          </a:p>
        </xdr:txBody>
      </xdr:sp>
      <xdr:sp macro="" textlink="">
        <xdr:nvSpPr>
          <xdr:cNvPr id="38" name="Rectangle: Rounded Corners 37">
            <a:extLst>
              <a:ext uri="{FF2B5EF4-FFF2-40B4-BE49-F238E27FC236}">
                <a16:creationId xmlns:a16="http://schemas.microsoft.com/office/drawing/2014/main" id="{D744FA65-061F-065A-B3BD-4DEBAD25166D}"/>
              </a:ext>
            </a:extLst>
          </xdr:cNvPr>
          <xdr:cNvSpPr/>
        </xdr:nvSpPr>
        <xdr:spPr>
          <a:xfrm>
            <a:off x="10801351" y="1152525"/>
            <a:ext cx="1571624" cy="304799"/>
          </a:xfrm>
          <a:prstGeom prst="roundRect">
            <a:avLst/>
          </a:prstGeom>
          <a:no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i="0" u="none" strike="noStrike">
                <a:solidFill>
                  <a:schemeClr val="accent1">
                    <a:lumMod val="50000"/>
                  </a:schemeClr>
                </a:solidFill>
                <a:effectLst/>
                <a:latin typeface="+mn-lt"/>
                <a:ea typeface="+mn-ea"/>
                <a:cs typeface="+mn-cs"/>
              </a:rPr>
              <a:t>17% </a:t>
            </a:r>
            <a:r>
              <a:rPr lang="en-US" sz="1400" b="1" i="0" u="none" strike="noStrike">
                <a:solidFill>
                  <a:schemeClr val="accent1">
                    <a:lumMod val="50000"/>
                  </a:schemeClr>
                </a:solidFill>
                <a:effectLst/>
                <a:latin typeface="+mn-lt"/>
                <a:ea typeface="+mn-ea"/>
                <a:cs typeface="+mn-cs"/>
              </a:rPr>
              <a:t> </a:t>
            </a:r>
            <a:endParaRPr lang="en-US" sz="1600" b="1">
              <a:solidFill>
                <a:schemeClr val="accent1">
                  <a:lumMod val="50000"/>
                </a:schemeClr>
              </a:solidFill>
            </a:endParaRPr>
          </a:p>
        </xdr:txBody>
      </xdr:sp>
    </xdr:grpSp>
    <xdr:clientData/>
  </xdr:twoCellAnchor>
  <xdr:twoCellAnchor>
    <xdr:from>
      <xdr:col>0</xdr:col>
      <xdr:colOff>304798</xdr:colOff>
      <xdr:row>8</xdr:row>
      <xdr:rowOff>155575</xdr:rowOff>
    </xdr:from>
    <xdr:to>
      <xdr:col>7</xdr:col>
      <xdr:colOff>400050</xdr:colOff>
      <xdr:row>22</xdr:row>
      <xdr:rowOff>31750</xdr:rowOff>
    </xdr:to>
    <xdr:sp macro="" textlink="">
      <xdr:nvSpPr>
        <xdr:cNvPr id="39" name="Rectangle: Rounded Corners 38">
          <a:extLst>
            <a:ext uri="{FF2B5EF4-FFF2-40B4-BE49-F238E27FC236}">
              <a16:creationId xmlns:a16="http://schemas.microsoft.com/office/drawing/2014/main" id="{0237D9D6-48AD-1E26-3498-75CA9EB21EA0}"/>
            </a:ext>
          </a:extLst>
        </xdr:cNvPr>
        <xdr:cNvSpPr/>
      </xdr:nvSpPr>
      <xdr:spPr>
        <a:xfrm>
          <a:off x="304798" y="1679575"/>
          <a:ext cx="4362452" cy="2543175"/>
        </a:xfrm>
        <a:prstGeom prst="round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600075</xdr:colOff>
      <xdr:row>8</xdr:row>
      <xdr:rowOff>158750</xdr:rowOff>
    </xdr:from>
    <xdr:to>
      <xdr:col>22</xdr:col>
      <xdr:colOff>19050</xdr:colOff>
      <xdr:row>35</xdr:row>
      <xdr:rowOff>139701</xdr:rowOff>
    </xdr:to>
    <xdr:sp macro="" textlink="">
      <xdr:nvSpPr>
        <xdr:cNvPr id="40" name="Rectangle: Rounded Corners 39">
          <a:extLst>
            <a:ext uri="{FF2B5EF4-FFF2-40B4-BE49-F238E27FC236}">
              <a16:creationId xmlns:a16="http://schemas.microsoft.com/office/drawing/2014/main" id="{874D0C91-CE38-15C8-6F3C-7D68ECC73F21}"/>
            </a:ext>
          </a:extLst>
        </xdr:cNvPr>
        <xdr:cNvSpPr/>
      </xdr:nvSpPr>
      <xdr:spPr>
        <a:xfrm>
          <a:off x="9744075" y="1682750"/>
          <a:ext cx="3686175" cy="5124451"/>
        </a:xfrm>
        <a:prstGeom prst="round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209551</xdr:colOff>
      <xdr:row>8</xdr:row>
      <xdr:rowOff>152400</xdr:rowOff>
    </xdr:from>
    <xdr:to>
      <xdr:col>15</xdr:col>
      <xdr:colOff>428625</xdr:colOff>
      <xdr:row>22</xdr:row>
      <xdr:rowOff>28575</xdr:rowOff>
    </xdr:to>
    <xdr:sp macro="" textlink="">
      <xdr:nvSpPr>
        <xdr:cNvPr id="43" name="Rectangle: Rounded Corners 42">
          <a:extLst>
            <a:ext uri="{FF2B5EF4-FFF2-40B4-BE49-F238E27FC236}">
              <a16:creationId xmlns:a16="http://schemas.microsoft.com/office/drawing/2014/main" id="{F4DCD2A3-928D-4ADF-9119-726B294E01BE}"/>
            </a:ext>
          </a:extLst>
        </xdr:cNvPr>
        <xdr:cNvSpPr/>
      </xdr:nvSpPr>
      <xdr:spPr>
        <a:xfrm>
          <a:off x="5086351" y="1676400"/>
          <a:ext cx="4486274" cy="2543175"/>
        </a:xfrm>
        <a:prstGeom prst="round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257176</xdr:colOff>
      <xdr:row>22</xdr:row>
      <xdr:rowOff>76200</xdr:rowOff>
    </xdr:from>
    <xdr:to>
      <xdr:col>15</xdr:col>
      <xdr:colOff>485776</xdr:colOff>
      <xdr:row>35</xdr:row>
      <xdr:rowOff>76200</xdr:rowOff>
    </xdr:to>
    <xdr:sp macro="" textlink="">
      <xdr:nvSpPr>
        <xdr:cNvPr id="44" name="Rectangle: Rounded Corners 43">
          <a:extLst>
            <a:ext uri="{FF2B5EF4-FFF2-40B4-BE49-F238E27FC236}">
              <a16:creationId xmlns:a16="http://schemas.microsoft.com/office/drawing/2014/main" id="{A22B4B93-17E8-3FE7-4BD3-499B857A7D89}"/>
            </a:ext>
          </a:extLst>
        </xdr:cNvPr>
        <xdr:cNvSpPr/>
      </xdr:nvSpPr>
      <xdr:spPr>
        <a:xfrm>
          <a:off x="257176" y="4267200"/>
          <a:ext cx="9372600" cy="2476500"/>
        </a:xfrm>
        <a:prstGeom prst="round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371474</xdr:colOff>
      <xdr:row>9</xdr:row>
      <xdr:rowOff>50800</xdr:rowOff>
    </xdr:from>
    <xdr:to>
      <xdr:col>6</xdr:col>
      <xdr:colOff>209550</xdr:colOff>
      <xdr:row>21</xdr:row>
      <xdr:rowOff>28575</xdr:rowOff>
    </xdr:to>
    <xdr:graphicFrame macro="">
      <xdr:nvGraphicFramePr>
        <xdr:cNvPr id="45" name="Chart 44">
          <a:extLst>
            <a:ext uri="{FF2B5EF4-FFF2-40B4-BE49-F238E27FC236}">
              <a16:creationId xmlns:a16="http://schemas.microsoft.com/office/drawing/2014/main" id="{99806D73-C194-4FAD-8DDD-75465B92E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552451</xdr:colOff>
      <xdr:row>9</xdr:row>
      <xdr:rowOff>123825</xdr:rowOff>
    </xdr:from>
    <xdr:to>
      <xdr:col>15</xdr:col>
      <xdr:colOff>152400</xdr:colOff>
      <xdr:row>21</xdr:row>
      <xdr:rowOff>33338</xdr:rowOff>
    </xdr:to>
    <xdr:graphicFrame macro="">
      <xdr:nvGraphicFramePr>
        <xdr:cNvPr id="47" name="Chart 46">
          <a:extLst>
            <a:ext uri="{FF2B5EF4-FFF2-40B4-BE49-F238E27FC236}">
              <a16:creationId xmlns:a16="http://schemas.microsoft.com/office/drawing/2014/main" id="{60E4E692-FD92-42F4-8CD9-1578F3F6A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142875</xdr:colOff>
      <xdr:row>22</xdr:row>
      <xdr:rowOff>161925</xdr:rowOff>
    </xdr:from>
    <xdr:to>
      <xdr:col>7</xdr:col>
      <xdr:colOff>476250</xdr:colOff>
      <xdr:row>34</xdr:row>
      <xdr:rowOff>185738</xdr:rowOff>
    </xdr:to>
    <xdr:graphicFrame macro="">
      <xdr:nvGraphicFramePr>
        <xdr:cNvPr id="48" name="Chart 47">
          <a:extLst>
            <a:ext uri="{FF2B5EF4-FFF2-40B4-BE49-F238E27FC236}">
              <a16:creationId xmlns:a16="http://schemas.microsoft.com/office/drawing/2014/main" id="{39BCBDDB-8F56-404B-9AA1-268E7B386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300778</xdr:colOff>
      <xdr:row>22</xdr:row>
      <xdr:rowOff>171450</xdr:rowOff>
    </xdr:from>
    <xdr:to>
      <xdr:col>15</xdr:col>
      <xdr:colOff>142875</xdr:colOff>
      <xdr:row>35</xdr:row>
      <xdr:rowOff>14288</xdr:rowOff>
    </xdr:to>
    <xdr:graphicFrame macro="">
      <xdr:nvGraphicFramePr>
        <xdr:cNvPr id="49" name="Chart 48">
          <a:extLst>
            <a:ext uri="{FF2B5EF4-FFF2-40B4-BE49-F238E27FC236}">
              <a16:creationId xmlns:a16="http://schemas.microsoft.com/office/drawing/2014/main" id="{E9A8F62C-5EF9-455E-BCF2-AC4CDDAF3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266700</xdr:colOff>
      <xdr:row>9</xdr:row>
      <xdr:rowOff>158751</xdr:rowOff>
    </xdr:from>
    <xdr:to>
      <xdr:col>21</xdr:col>
      <xdr:colOff>390525</xdr:colOff>
      <xdr:row>21</xdr:row>
      <xdr:rowOff>133350</xdr:rowOff>
    </xdr:to>
    <xdr:graphicFrame macro="">
      <xdr:nvGraphicFramePr>
        <xdr:cNvPr id="50" name="Chart 49">
          <a:extLst>
            <a:ext uri="{FF2B5EF4-FFF2-40B4-BE49-F238E27FC236}">
              <a16:creationId xmlns:a16="http://schemas.microsoft.com/office/drawing/2014/main" id="{10F1B2EF-8D5F-4199-844B-0E735C1F6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150160</xdr:colOff>
      <xdr:row>21</xdr:row>
      <xdr:rowOff>164166</xdr:rowOff>
    </xdr:from>
    <xdr:to>
      <xdr:col>21</xdr:col>
      <xdr:colOff>515470</xdr:colOff>
      <xdr:row>34</xdr:row>
      <xdr:rowOff>140354</xdr:rowOff>
    </xdr:to>
    <xdr:graphicFrame macro="">
      <xdr:nvGraphicFramePr>
        <xdr:cNvPr id="51" name="Chart 50">
          <a:extLst>
            <a:ext uri="{FF2B5EF4-FFF2-40B4-BE49-F238E27FC236}">
              <a16:creationId xmlns:a16="http://schemas.microsoft.com/office/drawing/2014/main" id="{3E8FA8FB-2A8B-4F1B-95E0-387FB664C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119062</xdr:colOff>
      <xdr:row>9</xdr:row>
      <xdr:rowOff>1</xdr:rowOff>
    </xdr:from>
    <xdr:to>
      <xdr:col>26</xdr:col>
      <xdr:colOff>321468</xdr:colOff>
      <xdr:row>35</xdr:row>
      <xdr:rowOff>142875</xdr:rowOff>
    </xdr:to>
    <xdr:sp macro="" textlink="">
      <xdr:nvSpPr>
        <xdr:cNvPr id="59" name="Rectangle: Rounded Corners 58">
          <a:extLst>
            <a:ext uri="{FF2B5EF4-FFF2-40B4-BE49-F238E27FC236}">
              <a16:creationId xmlns:a16="http://schemas.microsoft.com/office/drawing/2014/main" id="{E9324646-75FB-69CF-098A-68E0692E763F}"/>
            </a:ext>
          </a:extLst>
        </xdr:cNvPr>
        <xdr:cNvSpPr/>
      </xdr:nvSpPr>
      <xdr:spPr>
        <a:xfrm>
          <a:off x="13477875" y="1714501"/>
          <a:ext cx="2631281" cy="5095874"/>
        </a:xfrm>
        <a:prstGeom prst="roundRect">
          <a:avLst/>
        </a:prstGeom>
        <a:solidFill>
          <a:schemeClr val="bg1">
            <a:lumMod val="75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309562</xdr:colOff>
      <xdr:row>10</xdr:row>
      <xdr:rowOff>95250</xdr:rowOff>
    </xdr:from>
    <xdr:to>
      <xdr:col>26</xdr:col>
      <xdr:colOff>107156</xdr:colOff>
      <xdr:row>15</xdr:row>
      <xdr:rowOff>178593</xdr:rowOff>
    </xdr:to>
    <mc:AlternateContent xmlns:mc="http://schemas.openxmlformats.org/markup-compatibility/2006" xmlns:a14="http://schemas.microsoft.com/office/drawing/2010/main">
      <mc:Choice Requires="a14">
        <xdr:graphicFrame macro="">
          <xdr:nvGraphicFramePr>
            <xdr:cNvPr id="60" name="Years (DATE) 1">
              <a:extLst>
                <a:ext uri="{FF2B5EF4-FFF2-40B4-BE49-F238E27FC236}">
                  <a16:creationId xmlns:a16="http://schemas.microsoft.com/office/drawing/2014/main" id="{CB81E17F-9409-4CF9-81AF-4BF00892DE8B}"/>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13720762" y="2000250"/>
              <a:ext cx="2235994" cy="1035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333776</xdr:colOff>
      <xdr:row>26</xdr:row>
      <xdr:rowOff>83344</xdr:rowOff>
    </xdr:from>
    <xdr:to>
      <xdr:col>26</xdr:col>
      <xdr:colOff>93844</xdr:colOff>
      <xdr:row>33</xdr:row>
      <xdr:rowOff>28996</xdr:rowOff>
    </xdr:to>
    <mc:AlternateContent xmlns:mc="http://schemas.openxmlformats.org/markup-compatibility/2006" xmlns:a14="http://schemas.microsoft.com/office/drawing/2010/main">
      <mc:Choice Requires="a14">
        <xdr:graphicFrame macro="">
          <xdr:nvGraphicFramePr>
            <xdr:cNvPr id="61" name="SALE TYPE 1">
              <a:extLst>
                <a:ext uri="{FF2B5EF4-FFF2-40B4-BE49-F238E27FC236}">
                  <a16:creationId xmlns:a16="http://schemas.microsoft.com/office/drawing/2014/main" id="{B8846452-F56D-4E3D-86D2-A66949C8D61B}"/>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13744976" y="5036344"/>
              <a:ext cx="2198468" cy="1279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309697</xdr:colOff>
      <xdr:row>16</xdr:row>
      <xdr:rowOff>166688</xdr:rowOff>
    </xdr:from>
    <xdr:to>
      <xdr:col>26</xdr:col>
      <xdr:colOff>94782</xdr:colOff>
      <xdr:row>24</xdr:row>
      <xdr:rowOff>162766</xdr:rowOff>
    </xdr:to>
    <mc:AlternateContent xmlns:mc="http://schemas.openxmlformats.org/markup-compatibility/2006" xmlns:a14="http://schemas.microsoft.com/office/drawing/2010/main">
      <mc:Choice Requires="a14">
        <xdr:graphicFrame macro="">
          <xdr:nvGraphicFramePr>
            <xdr:cNvPr id="62" name="Quarters (DATE) 1">
              <a:extLst>
                <a:ext uri="{FF2B5EF4-FFF2-40B4-BE49-F238E27FC236}">
                  <a16:creationId xmlns:a16="http://schemas.microsoft.com/office/drawing/2014/main" id="{5672A5E7-A7A7-4A39-88DE-1FC6BB390CD6}"/>
                </a:ext>
              </a:extLst>
            </xdr:cNvPr>
            <xdr:cNvGraphicFramePr/>
          </xdr:nvGraphicFramePr>
          <xdr:xfrm>
            <a:off x="0" y="0"/>
            <a:ext cx="0" cy="0"/>
          </xdr:xfrm>
          <a:graphic>
            <a:graphicData uri="http://schemas.microsoft.com/office/drawing/2010/slicer">
              <sle:slicer xmlns:sle="http://schemas.microsoft.com/office/drawing/2010/slicer" name="Quarters (DATE) 1"/>
            </a:graphicData>
          </a:graphic>
        </xdr:graphicFrame>
      </mc:Choice>
      <mc:Fallback xmlns="">
        <xdr:sp macro="" textlink="">
          <xdr:nvSpPr>
            <xdr:cNvPr id="0" name=""/>
            <xdr:cNvSpPr>
              <a:spLocks noTextEdit="1"/>
            </xdr:cNvSpPr>
          </xdr:nvSpPr>
          <xdr:spPr>
            <a:xfrm>
              <a:off x="13720897" y="3214688"/>
              <a:ext cx="2223485" cy="15200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6.419097569444" createdVersion="8" refreshedVersion="8" minRefreshableVersion="3" recordCount="527" xr:uid="{AE7B5A37-6606-4D9B-BC28-068359797D90}">
  <cacheSource type="worksheet">
    <worksheetSource ref="A1:M528" sheet="Input Data"/>
  </cacheSource>
  <cacheFields count="16">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5"/>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CATEGORY" numFmtId="164">
      <sharedItems count="5">
        <s v="Category03"/>
        <s v="Category05"/>
        <s v="Category02"/>
        <s v="Category01"/>
        <s v="Category04"/>
      </sharedItems>
    </cacheField>
    <cacheField name="Cost_Price" numFmtId="0">
      <sharedItems containsSemiMixedTypes="0" containsString="0" containsNumber="1" containsInteger="1" minValue="5" maxValue="150"/>
    </cacheField>
    <cacheField name="Unit_Price" numFmtId="0">
      <sharedItems containsSemiMixedTypes="0" containsString="0" containsNumber="1" minValue="6.7" maxValue="210"/>
    </cacheField>
    <cacheField name="sales" numFmtId="0">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cost" numFmtId="0">
      <sharedItems containsSemiMixedTypes="0" containsString="0" containsNumber="1" containsInteger="1" minValue="5" maxValue="2250"/>
    </cacheField>
    <cacheField name="profit" numFmtId="0">
      <sharedItems containsSemiMixedTypes="0" containsString="0" containsNumber="1" minValue="1.7000000000000002" maxValue="900"/>
    </cacheField>
    <cacheField name="profit margin" numFmtId="9">
      <sharedItems containsSemiMixedTypes="0" containsString="0" containsNumber="1" minValue="5.6603773584905523E-2" maxValue="0.2857142857142857"/>
    </cacheField>
    <cacheField name="Months (DATE)" numFmtId="0" databaseField="0">
      <fieldGroup base="0">
        <rangePr groupBy="months" startDate="2021-01-01T00:00:00" endDate="2023-01-01T00:00:00"/>
        <groupItems count="14">
          <s v="&lt;1/1/2021"/>
          <s v="Jan"/>
          <s v="Feb"/>
          <s v="Mar"/>
          <s v="Apr"/>
          <s v="May"/>
          <s v="Jun"/>
          <s v="Jul"/>
          <s v="Aug"/>
          <s v="Sep"/>
          <s v="Oct"/>
          <s v="Nov"/>
          <s v="Dec"/>
          <s v="&gt;1/1/2023"/>
        </groupItems>
      </fieldGroup>
    </cacheField>
    <cacheField name="Quarters (DATE)" numFmtId="0" databaseField="0">
      <fieldGroup base="0">
        <rangePr groupBy="quarters" startDate="2021-01-01T00:00:00" endDate="2023-01-01T00:00:00"/>
        <groupItems count="6">
          <s v="&lt;1/1/2021"/>
          <s v="Qtr1"/>
          <s v="Qtr2"/>
          <s v="Qtr3"/>
          <s v="Qtr4"/>
          <s v="&gt;1/1/2023"/>
        </groupItems>
      </fieldGroup>
    </cacheField>
    <cacheField name="Years (DATE)" numFmtId="0" databaseField="0">
      <fieldGroup base="0">
        <rangePr groupBy="years" startDate="2021-01-01T00:00:00" endDate="2023-01-01T00:00:00"/>
        <groupItems count="5">
          <s v="&lt;1/1/2021"/>
          <s v="2021"/>
          <s v="2022"/>
          <s v="2023"/>
          <s v="&gt;1/1/2023"/>
        </groupItems>
      </fieldGroup>
    </cacheField>
  </cacheFields>
  <extLst>
    <ext xmlns:x14="http://schemas.microsoft.com/office/spreadsheetml/2009/9/main" uri="{725AE2AE-9491-48be-B2B4-4EB974FC3084}">
      <x14:pivotCacheDefinition pivotCacheId="2571324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6.436890509256" createdVersion="8" refreshedVersion="8" minRefreshableVersion="3" recordCount="527" xr:uid="{29601D70-D5A7-48E8-9EE6-FA44A605C116}">
  <cacheSource type="worksheet">
    <worksheetSource ref="A1:L528" sheet="Input Data"/>
  </cacheSource>
  <cacheFields count="12">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acheField>
    <cacheField name="DISCOUNT %" numFmtId="164">
      <sharedItems containsSemiMixedTypes="0" containsString="0" containsNumber="1" containsInteger="1" minValue="0" maxValue="0"/>
    </cacheField>
    <cacheField name="CATEGORY" numFmtId="164">
      <sharedItems/>
    </cacheField>
    <cacheField name="Cost_Price" numFmtId="0">
      <sharedItems containsSemiMixedTypes="0" containsString="0" containsNumber="1" containsInteger="1" minValue="5" maxValue="150"/>
    </cacheField>
    <cacheField name="Unit_Price" numFmtId="0">
      <sharedItems containsSemiMixedTypes="0" containsString="0" containsNumber="1" minValue="6.7" maxValue="210"/>
    </cacheField>
    <cacheField name="sales" numFmtId="0">
      <sharedItems containsSemiMixedTypes="0" containsString="0" containsNumber="1" minValue="6.7" maxValue="3150"/>
    </cacheField>
    <cacheField name="cost" numFmtId="0">
      <sharedItems containsSemiMixedTypes="0" containsString="0" containsNumber="1" containsInteger="1" minValue="5" maxValue="2250"/>
    </cacheField>
    <cacheField name="profit" numFmtId="0">
      <sharedItems containsSemiMixedTypes="0" containsString="0" containsNumber="1" minValue="1.7000000000000002" maxValue="900"/>
    </cacheField>
  </cacheFields>
  <extLst>
    <ext xmlns:x14="http://schemas.microsoft.com/office/spreadsheetml/2009/9/main" uri="{725AE2AE-9491-48be-B2B4-4EB974FC3084}">
      <x14:pivotCacheDefinition pivotCacheId="94897457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8.134889814814" createdVersion="8" refreshedVersion="8" minRefreshableVersion="3" recordCount="527" xr:uid="{70BCE891-4937-4BC6-913D-754A20631747}">
  <cacheSource type="worksheet">
    <worksheetSource name="DS"/>
  </cacheSource>
  <cacheFields count="16">
    <cacheField name="DATE" numFmtId="14">
      <sharedItems containsSemiMixedTypes="0" containsNonDate="0" containsDate="1" containsString="0" minDate="2021-01-01T00:00:00" maxDate="2023-01-01T00:00:00" count="374">
        <d v="2021-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fieldGroup par="15"/>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CATEGORY" numFmtId="164">
      <sharedItems count="5">
        <s v="Category03"/>
        <s v="Category05"/>
        <s v="Category02"/>
        <s v="Category01"/>
        <s v="Category04"/>
      </sharedItems>
    </cacheField>
    <cacheField name="Cost_Price" numFmtId="0">
      <sharedItems containsSemiMixedTypes="0" containsString="0" containsNumber="1" containsInteger="1" minValue="5" maxValue="150"/>
    </cacheField>
    <cacheField name="Unit_Price" numFmtId="0">
      <sharedItems containsSemiMixedTypes="0" containsString="0" containsNumber="1" minValue="6.7" maxValue="210"/>
    </cacheField>
    <cacheField name="sales" numFmtId="165">
      <sharedItems containsSemiMixedTypes="0" containsString="0" containsNumber="1" minValue="6.7" maxValue="3150"/>
    </cacheField>
    <cacheField name="cost" numFmtId="0">
      <sharedItems containsSemiMixedTypes="0" containsString="0" containsNumber="1" containsInteger="1" minValue="5" maxValue="2250"/>
    </cacheField>
    <cacheField name="profit" numFmtId="165">
      <sharedItems containsSemiMixedTypes="0" containsString="0" containsNumber="1" minValue="1.7000000000000002" maxValue="900"/>
    </cacheField>
    <cacheField name="profit margin" numFmtId="9">
      <sharedItems containsSemiMixedTypes="0" containsString="0" containsNumber="1" minValue="5.6603773584905523E-2" maxValue="0.2857142857142857"/>
    </cacheField>
    <cacheField name="Months (DATE)" numFmtId="0" databaseField="0">
      <fieldGroup base="0">
        <rangePr groupBy="months" startDate="2021-01-01T00:00:00" endDate="2023-01-01T00:00:00"/>
        <groupItems count="14">
          <s v="&lt;1/1/2021"/>
          <s v="Jan"/>
          <s v="Feb"/>
          <s v="Mar"/>
          <s v="Apr"/>
          <s v="May"/>
          <s v="Jun"/>
          <s v="Jul"/>
          <s v="Aug"/>
          <s v="Sep"/>
          <s v="Oct"/>
          <s v="Nov"/>
          <s v="Dec"/>
          <s v="&gt;1/1/2023"/>
        </groupItems>
      </fieldGroup>
    </cacheField>
    <cacheField name="Quarters (DATE)" numFmtId="0" databaseField="0">
      <fieldGroup base="0">
        <rangePr groupBy="quarters" startDate="2021-01-01T00:00:00" endDate="2023-01-01T00:00:00"/>
        <groupItems count="6">
          <s v="&lt;1/1/2021"/>
          <s v="Qtr1"/>
          <s v="Qtr2"/>
          <s v="Qtr3"/>
          <s v="Qtr4"/>
          <s v="&gt;1/1/2023"/>
        </groupItems>
      </fieldGroup>
    </cacheField>
    <cacheField name="Years (DATE)" numFmtId="0" databaseField="0">
      <fieldGroup base="0">
        <rangePr groupBy="years" startDate="2021-01-01T00:00:00" endDate="2023-01-01T00:00:00"/>
        <groupItems count="5">
          <s v="&lt;1/1/2021"/>
          <s v="2021"/>
          <s v="2022"/>
          <s v="2023"/>
          <s v="&gt;1/1/2023"/>
        </groupItems>
      </fieldGroup>
    </cacheField>
  </cacheFields>
  <extLst>
    <ext xmlns:x14="http://schemas.microsoft.com/office/spreadsheetml/2009/9/main" uri="{725AE2AE-9491-48be-B2B4-4EB974FC3084}">
      <x14:pivotCacheDefinition pivotCacheId="1811655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n v="9"/>
    <x v="0"/>
    <x v="0"/>
    <n v="0"/>
    <x v="0"/>
    <n v="144"/>
    <n v="156.96"/>
    <x v="0"/>
    <n v="1296"/>
    <n v="116.6400000000001"/>
    <n v="8.2568807339449601E-2"/>
  </r>
  <r>
    <x v="1"/>
    <x v="1"/>
    <n v="15"/>
    <x v="1"/>
    <x v="1"/>
    <n v="0"/>
    <x v="1"/>
    <n v="72"/>
    <n v="79.92"/>
    <x v="1"/>
    <n v="1080"/>
    <n v="118.79999999999995"/>
    <n v="9.9099099099099058E-2"/>
  </r>
  <r>
    <x v="1"/>
    <x v="2"/>
    <n v="6"/>
    <x v="2"/>
    <x v="1"/>
    <n v="0"/>
    <x v="2"/>
    <n v="112"/>
    <n v="122.08"/>
    <x v="2"/>
    <n v="672"/>
    <n v="60.480000000000018"/>
    <n v="8.256880733944956E-2"/>
  </r>
  <r>
    <x v="2"/>
    <x v="3"/>
    <n v="5"/>
    <x v="2"/>
    <x v="0"/>
    <n v="0"/>
    <x v="3"/>
    <n v="44"/>
    <n v="48.84"/>
    <x v="3"/>
    <n v="220"/>
    <n v="24.200000000000017"/>
    <n v="9.9099099099099155E-2"/>
  </r>
  <r>
    <x v="3"/>
    <x v="4"/>
    <n v="12"/>
    <x v="1"/>
    <x v="0"/>
    <n v="0"/>
    <x v="4"/>
    <n v="5"/>
    <n v="6.7"/>
    <x v="4"/>
    <n v="60"/>
    <n v="20.400000000000006"/>
    <n v="0.25373134328358216"/>
  </r>
  <r>
    <x v="4"/>
    <x v="5"/>
    <n v="1"/>
    <x v="2"/>
    <x v="1"/>
    <n v="0"/>
    <x v="4"/>
    <n v="93"/>
    <n v="104.16"/>
    <x v="5"/>
    <n v="93"/>
    <n v="11.159999999999997"/>
    <n v="0.10714285714285711"/>
  </r>
  <r>
    <x v="4"/>
    <x v="6"/>
    <n v="8"/>
    <x v="2"/>
    <x v="1"/>
    <n v="0"/>
    <x v="3"/>
    <n v="71"/>
    <n v="80.94"/>
    <x v="6"/>
    <n v="568"/>
    <n v="79.519999999999982"/>
    <n v="0.12280701754385963"/>
  </r>
  <r>
    <x v="4"/>
    <x v="7"/>
    <n v="4"/>
    <x v="2"/>
    <x v="0"/>
    <n v="0"/>
    <x v="0"/>
    <n v="7"/>
    <n v="8.33"/>
    <x v="7"/>
    <n v="28"/>
    <n v="5.32"/>
    <n v="0.1596638655462185"/>
  </r>
  <r>
    <x v="5"/>
    <x v="8"/>
    <n v="3"/>
    <x v="2"/>
    <x v="1"/>
    <n v="0"/>
    <x v="1"/>
    <n v="67"/>
    <n v="85.76"/>
    <x v="8"/>
    <n v="201"/>
    <n v="56.28000000000003"/>
    <n v="0.21875000000000008"/>
  </r>
  <r>
    <x v="5"/>
    <x v="9"/>
    <n v="4"/>
    <x v="0"/>
    <x v="0"/>
    <n v="0"/>
    <x v="2"/>
    <n v="112"/>
    <n v="146.72"/>
    <x v="9"/>
    <n v="448"/>
    <n v="138.88"/>
    <n v="0.23664122137404581"/>
  </r>
  <r>
    <x v="5"/>
    <x v="10"/>
    <n v="4"/>
    <x v="2"/>
    <x v="0"/>
    <n v="0"/>
    <x v="1"/>
    <n v="120"/>
    <n v="162"/>
    <x v="10"/>
    <n v="480"/>
    <n v="168"/>
    <n v="0.25925925925925924"/>
  </r>
  <r>
    <x v="6"/>
    <x v="10"/>
    <n v="10"/>
    <x v="1"/>
    <x v="1"/>
    <n v="0"/>
    <x v="1"/>
    <n v="120"/>
    <n v="162"/>
    <x v="11"/>
    <n v="1200"/>
    <n v="420"/>
    <n v="0.25925925925925924"/>
  </r>
  <r>
    <x v="7"/>
    <x v="11"/>
    <n v="13"/>
    <x v="2"/>
    <x v="0"/>
    <n v="0"/>
    <x v="1"/>
    <n v="76"/>
    <n v="82.08"/>
    <x v="12"/>
    <n v="988"/>
    <n v="79.039999999999964"/>
    <n v="7.4074074074074042E-2"/>
  </r>
  <r>
    <x v="7"/>
    <x v="12"/>
    <n v="3"/>
    <x v="1"/>
    <x v="1"/>
    <n v="0"/>
    <x v="0"/>
    <n v="141"/>
    <n v="149.46"/>
    <x v="13"/>
    <n v="423"/>
    <n v="25.379999999999995"/>
    <n v="5.6603773584905648E-2"/>
  </r>
  <r>
    <x v="8"/>
    <x v="4"/>
    <n v="6"/>
    <x v="2"/>
    <x v="1"/>
    <n v="0"/>
    <x v="4"/>
    <n v="5"/>
    <n v="6.7"/>
    <x v="14"/>
    <n v="30"/>
    <n v="10.200000000000003"/>
    <n v="0.25373134328358216"/>
  </r>
  <r>
    <x v="9"/>
    <x v="13"/>
    <n v="4"/>
    <x v="2"/>
    <x v="1"/>
    <n v="0"/>
    <x v="4"/>
    <n v="55"/>
    <n v="58.3"/>
    <x v="15"/>
    <n v="220"/>
    <n v="13.199999999999989"/>
    <n v="5.6603773584905613E-2"/>
  </r>
  <r>
    <x v="9"/>
    <x v="14"/>
    <n v="4"/>
    <x v="2"/>
    <x v="1"/>
    <n v="0"/>
    <x v="0"/>
    <n v="61"/>
    <n v="76.25"/>
    <x v="16"/>
    <n v="244"/>
    <n v="61"/>
    <n v="0.2"/>
  </r>
  <r>
    <x v="10"/>
    <x v="3"/>
    <n v="15"/>
    <x v="0"/>
    <x v="1"/>
    <n v="0"/>
    <x v="3"/>
    <n v="44"/>
    <n v="48.84"/>
    <x v="17"/>
    <n v="660"/>
    <n v="72.600000000000023"/>
    <n v="9.9099099099099128E-2"/>
  </r>
  <r>
    <x v="10"/>
    <x v="6"/>
    <n v="9"/>
    <x v="2"/>
    <x v="0"/>
    <n v="0"/>
    <x v="3"/>
    <n v="71"/>
    <n v="80.94"/>
    <x v="18"/>
    <n v="639"/>
    <n v="89.460000000000036"/>
    <n v="0.1228070175438597"/>
  </r>
  <r>
    <x v="10"/>
    <x v="10"/>
    <n v="6"/>
    <x v="2"/>
    <x v="0"/>
    <n v="0"/>
    <x v="1"/>
    <n v="120"/>
    <n v="162"/>
    <x v="19"/>
    <n v="720"/>
    <n v="252"/>
    <n v="0.25925925925925924"/>
  </r>
  <r>
    <x v="11"/>
    <x v="13"/>
    <n v="6"/>
    <x v="2"/>
    <x v="1"/>
    <n v="0"/>
    <x v="4"/>
    <n v="55"/>
    <n v="58.3"/>
    <x v="20"/>
    <n v="330"/>
    <n v="19.799999999999955"/>
    <n v="5.6603773584905537E-2"/>
  </r>
  <r>
    <x v="11"/>
    <x v="4"/>
    <n v="7"/>
    <x v="2"/>
    <x v="0"/>
    <n v="0"/>
    <x v="4"/>
    <n v="5"/>
    <n v="6.7"/>
    <x v="21"/>
    <n v="35"/>
    <n v="11.899999999999999"/>
    <n v="0.25373134328358204"/>
  </r>
  <r>
    <x v="11"/>
    <x v="5"/>
    <n v="14"/>
    <x v="2"/>
    <x v="0"/>
    <n v="0"/>
    <x v="4"/>
    <n v="93"/>
    <n v="104.16"/>
    <x v="22"/>
    <n v="1302"/>
    <n v="156.24"/>
    <n v="0.10714285714285715"/>
  </r>
  <r>
    <x v="12"/>
    <x v="11"/>
    <n v="9"/>
    <x v="0"/>
    <x v="1"/>
    <n v="0"/>
    <x v="1"/>
    <n v="76"/>
    <n v="82.08"/>
    <x v="23"/>
    <n v="684"/>
    <n v="54.720000000000027"/>
    <n v="7.4074074074074112E-2"/>
  </r>
  <r>
    <x v="12"/>
    <x v="15"/>
    <n v="7"/>
    <x v="1"/>
    <x v="1"/>
    <n v="0"/>
    <x v="3"/>
    <n v="75"/>
    <n v="85.5"/>
    <x v="24"/>
    <n v="525"/>
    <n v="73.5"/>
    <n v="0.12280701754385964"/>
  </r>
  <r>
    <x v="12"/>
    <x v="16"/>
    <n v="7"/>
    <x v="1"/>
    <x v="0"/>
    <n v="0"/>
    <x v="3"/>
    <n v="98"/>
    <n v="103.88"/>
    <x v="25"/>
    <n v="686"/>
    <n v="41.159999999999968"/>
    <n v="5.660377358490562E-2"/>
  </r>
  <r>
    <x v="13"/>
    <x v="17"/>
    <n v="7"/>
    <x v="0"/>
    <x v="0"/>
    <n v="0"/>
    <x v="1"/>
    <n v="90"/>
    <n v="115.2"/>
    <x v="26"/>
    <n v="630"/>
    <n v="176.39999999999998"/>
    <n v="0.21874999999999997"/>
  </r>
  <r>
    <x v="13"/>
    <x v="18"/>
    <n v="3"/>
    <x v="0"/>
    <x v="0"/>
    <n v="0"/>
    <x v="4"/>
    <n v="89"/>
    <n v="117.48"/>
    <x v="27"/>
    <n v="267"/>
    <n v="85.44"/>
    <n v="0.24242424242424243"/>
  </r>
  <r>
    <x v="14"/>
    <x v="3"/>
    <n v="10"/>
    <x v="1"/>
    <x v="1"/>
    <n v="0"/>
    <x v="3"/>
    <n v="44"/>
    <n v="48.84"/>
    <x v="28"/>
    <n v="440"/>
    <n v="48.400000000000034"/>
    <n v="9.9099099099099155E-2"/>
  </r>
  <r>
    <x v="14"/>
    <x v="19"/>
    <n v="2"/>
    <x v="2"/>
    <x v="1"/>
    <n v="0"/>
    <x v="4"/>
    <n v="47"/>
    <n v="53.11"/>
    <x v="29"/>
    <n v="94"/>
    <n v="12.219999999999999"/>
    <n v="0.1150442477876106"/>
  </r>
  <r>
    <x v="15"/>
    <x v="20"/>
    <n v="7"/>
    <x v="1"/>
    <x v="0"/>
    <n v="0"/>
    <x v="2"/>
    <n v="148"/>
    <n v="164.28"/>
    <x v="30"/>
    <n v="1036"/>
    <n v="113.96000000000004"/>
    <n v="9.9099099099099128E-2"/>
  </r>
  <r>
    <x v="16"/>
    <x v="21"/>
    <n v="13"/>
    <x v="2"/>
    <x v="0"/>
    <n v="0"/>
    <x v="2"/>
    <n v="13"/>
    <n v="16.64"/>
    <x v="31"/>
    <n v="169"/>
    <n v="47.319999999999993"/>
    <n v="0.21874999999999997"/>
  </r>
  <r>
    <x v="16"/>
    <x v="22"/>
    <n v="2"/>
    <x v="0"/>
    <x v="1"/>
    <n v="0"/>
    <x v="0"/>
    <n v="121"/>
    <n v="141.57"/>
    <x v="32"/>
    <n v="242"/>
    <n v="41.139999999999986"/>
    <n v="0.14529914529914525"/>
  </r>
  <r>
    <x v="17"/>
    <x v="8"/>
    <n v="4"/>
    <x v="1"/>
    <x v="0"/>
    <n v="0"/>
    <x v="1"/>
    <n v="67"/>
    <n v="85.76"/>
    <x v="33"/>
    <n v="268"/>
    <n v="75.04000000000002"/>
    <n v="0.21875000000000006"/>
  </r>
  <r>
    <x v="18"/>
    <x v="23"/>
    <n v="7"/>
    <x v="1"/>
    <x v="1"/>
    <n v="0"/>
    <x v="1"/>
    <n v="67"/>
    <n v="83.08"/>
    <x v="34"/>
    <n v="469"/>
    <n v="112.55999999999995"/>
    <n v="0.1935483870967741"/>
  </r>
  <r>
    <x v="18"/>
    <x v="24"/>
    <n v="1"/>
    <x v="2"/>
    <x v="1"/>
    <n v="0"/>
    <x v="3"/>
    <n v="133"/>
    <n v="155.61000000000001"/>
    <x v="35"/>
    <n v="133"/>
    <n v="22.610000000000014"/>
    <n v="0.14529914529914537"/>
  </r>
  <r>
    <x v="18"/>
    <x v="23"/>
    <n v="9"/>
    <x v="2"/>
    <x v="1"/>
    <n v="0"/>
    <x v="1"/>
    <n v="67"/>
    <n v="83.08"/>
    <x v="36"/>
    <n v="603"/>
    <n v="144.72000000000003"/>
    <n v="0.19354838709677422"/>
  </r>
  <r>
    <x v="19"/>
    <x v="4"/>
    <n v="1"/>
    <x v="2"/>
    <x v="1"/>
    <n v="0"/>
    <x v="4"/>
    <n v="5"/>
    <n v="6.7"/>
    <x v="37"/>
    <n v="5"/>
    <n v="1.7000000000000002"/>
    <n v="0.2537313432835821"/>
  </r>
  <r>
    <x v="20"/>
    <x v="13"/>
    <n v="14"/>
    <x v="2"/>
    <x v="0"/>
    <n v="0"/>
    <x v="4"/>
    <n v="55"/>
    <n v="58.3"/>
    <x v="38"/>
    <n v="770"/>
    <n v="46.199999999999932"/>
    <n v="5.6603773584905578E-2"/>
  </r>
  <r>
    <x v="21"/>
    <x v="25"/>
    <n v="7"/>
    <x v="2"/>
    <x v="1"/>
    <n v="0"/>
    <x v="3"/>
    <n v="83"/>
    <n v="94.62"/>
    <x v="39"/>
    <n v="581"/>
    <n v="81.340000000000032"/>
    <n v="0.1228070175438597"/>
  </r>
  <r>
    <x v="21"/>
    <x v="12"/>
    <n v="9"/>
    <x v="1"/>
    <x v="1"/>
    <n v="0"/>
    <x v="0"/>
    <n v="141"/>
    <n v="149.46"/>
    <x v="40"/>
    <n v="1269"/>
    <n v="76.1400000000001"/>
    <n v="5.6603773584905731E-2"/>
  </r>
  <r>
    <x v="22"/>
    <x v="26"/>
    <n v="4"/>
    <x v="2"/>
    <x v="0"/>
    <n v="0"/>
    <x v="4"/>
    <n v="48"/>
    <n v="57.120000000000005"/>
    <x v="41"/>
    <n v="192"/>
    <n v="36.480000000000018"/>
    <n v="0.15966386554621856"/>
  </r>
  <r>
    <x v="23"/>
    <x v="27"/>
    <n v="6"/>
    <x v="1"/>
    <x v="1"/>
    <n v="0"/>
    <x v="2"/>
    <n v="12"/>
    <n v="15.719999999999999"/>
    <x v="42"/>
    <n v="72"/>
    <n v="22.319999999999993"/>
    <n v="0.23664122137404575"/>
  </r>
  <r>
    <x v="24"/>
    <x v="28"/>
    <n v="11"/>
    <x v="1"/>
    <x v="1"/>
    <n v="0"/>
    <x v="4"/>
    <n v="148"/>
    <n v="201.28"/>
    <x v="43"/>
    <n v="1628"/>
    <n v="586.07999999999993"/>
    <n v="0.26470588235294118"/>
  </r>
  <r>
    <x v="25"/>
    <x v="2"/>
    <n v="5"/>
    <x v="1"/>
    <x v="1"/>
    <n v="0"/>
    <x v="2"/>
    <n v="112"/>
    <n v="122.08"/>
    <x v="44"/>
    <n v="560"/>
    <n v="50.399999999999977"/>
    <n v="8.2568807339449504E-2"/>
  </r>
  <r>
    <x v="26"/>
    <x v="7"/>
    <n v="3"/>
    <x v="2"/>
    <x v="1"/>
    <n v="0"/>
    <x v="0"/>
    <n v="7"/>
    <n v="8.33"/>
    <x v="45"/>
    <n v="21"/>
    <n v="3.990000000000002"/>
    <n v="0.15966386554621856"/>
  </r>
  <r>
    <x v="26"/>
    <x v="24"/>
    <n v="2"/>
    <x v="2"/>
    <x v="0"/>
    <n v="0"/>
    <x v="3"/>
    <n v="133"/>
    <n v="155.61000000000001"/>
    <x v="46"/>
    <n v="266"/>
    <n v="45.220000000000027"/>
    <n v="0.14529914529914537"/>
  </r>
  <r>
    <x v="27"/>
    <x v="29"/>
    <n v="4"/>
    <x v="0"/>
    <x v="0"/>
    <n v="0"/>
    <x v="3"/>
    <n v="105"/>
    <n v="142.80000000000001"/>
    <x v="47"/>
    <n v="420"/>
    <n v="151.20000000000005"/>
    <n v="0.26470588235294124"/>
  </r>
  <r>
    <x v="27"/>
    <x v="18"/>
    <n v="11"/>
    <x v="1"/>
    <x v="1"/>
    <n v="0"/>
    <x v="4"/>
    <n v="89"/>
    <n v="117.48"/>
    <x v="48"/>
    <n v="979"/>
    <n v="313.27999999999997"/>
    <n v="0.2424242424242424"/>
  </r>
  <r>
    <x v="27"/>
    <x v="28"/>
    <n v="2"/>
    <x v="2"/>
    <x v="0"/>
    <n v="0"/>
    <x v="4"/>
    <n v="148"/>
    <n v="201.28"/>
    <x v="49"/>
    <n v="296"/>
    <n v="106.56"/>
    <n v="0.26470588235294118"/>
  </r>
  <r>
    <x v="28"/>
    <x v="30"/>
    <n v="11"/>
    <x v="0"/>
    <x v="0"/>
    <n v="0"/>
    <x v="2"/>
    <n v="37"/>
    <n v="49.21"/>
    <x v="50"/>
    <n v="407"/>
    <n v="134.31000000000006"/>
    <n v="0.24812030075187977"/>
  </r>
  <r>
    <x v="29"/>
    <x v="31"/>
    <n v="1"/>
    <x v="2"/>
    <x v="0"/>
    <n v="0"/>
    <x v="2"/>
    <n v="44"/>
    <n v="48.4"/>
    <x v="51"/>
    <n v="44"/>
    <n v="4.3999999999999986"/>
    <n v="9.0909090909090884E-2"/>
  </r>
  <r>
    <x v="30"/>
    <x v="32"/>
    <n v="9"/>
    <x v="2"/>
    <x v="1"/>
    <n v="0"/>
    <x v="0"/>
    <n v="126"/>
    <n v="162.54"/>
    <x v="52"/>
    <n v="1134"/>
    <n v="328.8599999999999"/>
    <n v="0.22480620155038755"/>
  </r>
  <r>
    <x v="31"/>
    <x v="26"/>
    <n v="6"/>
    <x v="1"/>
    <x v="1"/>
    <n v="0"/>
    <x v="4"/>
    <n v="48"/>
    <n v="57.120000000000005"/>
    <x v="53"/>
    <n v="288"/>
    <n v="54.720000000000027"/>
    <n v="0.15966386554621856"/>
  </r>
  <r>
    <x v="31"/>
    <x v="11"/>
    <n v="9"/>
    <x v="1"/>
    <x v="0"/>
    <n v="0"/>
    <x v="1"/>
    <n v="76"/>
    <n v="82.08"/>
    <x v="23"/>
    <n v="684"/>
    <n v="54.720000000000027"/>
    <n v="7.4074074074074112E-2"/>
  </r>
  <r>
    <x v="32"/>
    <x v="19"/>
    <n v="6"/>
    <x v="0"/>
    <x v="0"/>
    <n v="0"/>
    <x v="4"/>
    <n v="47"/>
    <n v="53.11"/>
    <x v="54"/>
    <n v="282"/>
    <n v="36.659999999999968"/>
    <n v="0.11504424778761053"/>
  </r>
  <r>
    <x v="33"/>
    <x v="7"/>
    <n v="11"/>
    <x v="2"/>
    <x v="1"/>
    <n v="0"/>
    <x v="0"/>
    <n v="7"/>
    <n v="8.33"/>
    <x v="55"/>
    <n v="77"/>
    <n v="14.629999999999995"/>
    <n v="0.15966386554621845"/>
  </r>
  <r>
    <x v="34"/>
    <x v="33"/>
    <n v="10"/>
    <x v="0"/>
    <x v="1"/>
    <n v="0"/>
    <x v="4"/>
    <n v="37"/>
    <n v="41.81"/>
    <x v="56"/>
    <n v="370"/>
    <n v="48.100000000000023"/>
    <n v="0.11504424778761067"/>
  </r>
  <r>
    <x v="35"/>
    <x v="34"/>
    <n v="11"/>
    <x v="1"/>
    <x v="1"/>
    <n v="0"/>
    <x v="1"/>
    <n v="37"/>
    <n v="42.55"/>
    <x v="57"/>
    <n v="407"/>
    <n v="61.049999999999955"/>
    <n v="0.13043478260869557"/>
  </r>
  <r>
    <x v="36"/>
    <x v="35"/>
    <n v="14"/>
    <x v="2"/>
    <x v="1"/>
    <n v="0"/>
    <x v="2"/>
    <n v="73"/>
    <n v="94.17"/>
    <x v="58"/>
    <n v="1022"/>
    <n v="296.38000000000011"/>
    <n v="0.22480620155038766"/>
  </r>
  <r>
    <x v="37"/>
    <x v="10"/>
    <n v="8"/>
    <x v="0"/>
    <x v="1"/>
    <n v="0"/>
    <x v="1"/>
    <n v="120"/>
    <n v="162"/>
    <x v="59"/>
    <n v="960"/>
    <n v="336"/>
    <n v="0.25925925925925924"/>
  </r>
  <r>
    <x v="38"/>
    <x v="33"/>
    <n v="9"/>
    <x v="1"/>
    <x v="1"/>
    <n v="0"/>
    <x v="4"/>
    <n v="37"/>
    <n v="41.81"/>
    <x v="60"/>
    <n v="333"/>
    <n v="43.29000000000002"/>
    <n v="0.11504424778761067"/>
  </r>
  <r>
    <x v="39"/>
    <x v="14"/>
    <n v="13"/>
    <x v="1"/>
    <x v="0"/>
    <n v="0"/>
    <x v="0"/>
    <n v="61"/>
    <n v="76.25"/>
    <x v="61"/>
    <n v="793"/>
    <n v="198.25"/>
    <n v="0.2"/>
  </r>
  <r>
    <x v="39"/>
    <x v="34"/>
    <n v="7"/>
    <x v="2"/>
    <x v="0"/>
    <n v="0"/>
    <x v="1"/>
    <n v="37"/>
    <n v="42.55"/>
    <x v="62"/>
    <n v="259"/>
    <n v="38.849999999999966"/>
    <n v="0.13043478260869557"/>
  </r>
  <r>
    <x v="40"/>
    <x v="29"/>
    <n v="8"/>
    <x v="1"/>
    <x v="0"/>
    <n v="0"/>
    <x v="3"/>
    <n v="105"/>
    <n v="142.80000000000001"/>
    <x v="63"/>
    <n v="840"/>
    <n v="302.40000000000009"/>
    <n v="0.26470588235294124"/>
  </r>
  <r>
    <x v="40"/>
    <x v="35"/>
    <n v="4"/>
    <x v="1"/>
    <x v="0"/>
    <n v="0"/>
    <x v="2"/>
    <n v="73"/>
    <n v="94.17"/>
    <x v="64"/>
    <n v="292"/>
    <n v="84.68"/>
    <n v="0.22480620155038761"/>
  </r>
  <r>
    <x v="41"/>
    <x v="0"/>
    <n v="14"/>
    <x v="1"/>
    <x v="1"/>
    <n v="0"/>
    <x v="0"/>
    <n v="144"/>
    <n v="156.96"/>
    <x v="65"/>
    <n v="2016"/>
    <n v="181.44000000000005"/>
    <n v="8.256880733944956E-2"/>
  </r>
  <r>
    <x v="41"/>
    <x v="15"/>
    <n v="4"/>
    <x v="2"/>
    <x v="1"/>
    <n v="0"/>
    <x v="3"/>
    <n v="75"/>
    <n v="85.5"/>
    <x v="66"/>
    <n v="300"/>
    <n v="42"/>
    <n v="0.12280701754385964"/>
  </r>
  <r>
    <x v="41"/>
    <x v="19"/>
    <n v="8"/>
    <x v="2"/>
    <x v="1"/>
    <n v="0"/>
    <x v="4"/>
    <n v="47"/>
    <n v="53.11"/>
    <x v="67"/>
    <n v="376"/>
    <n v="48.879999999999995"/>
    <n v="0.1150442477876106"/>
  </r>
  <r>
    <x v="41"/>
    <x v="1"/>
    <n v="2"/>
    <x v="2"/>
    <x v="0"/>
    <n v="0"/>
    <x v="1"/>
    <n v="72"/>
    <n v="79.92"/>
    <x v="68"/>
    <n v="144"/>
    <n v="15.840000000000003"/>
    <n v="9.9099099099099114E-2"/>
  </r>
  <r>
    <x v="42"/>
    <x v="16"/>
    <n v="4"/>
    <x v="2"/>
    <x v="1"/>
    <n v="0"/>
    <x v="3"/>
    <n v="98"/>
    <n v="103.88"/>
    <x v="69"/>
    <n v="392"/>
    <n v="23.519999999999982"/>
    <n v="5.660377358490562E-2"/>
  </r>
  <r>
    <x v="42"/>
    <x v="10"/>
    <n v="1"/>
    <x v="2"/>
    <x v="1"/>
    <n v="0"/>
    <x v="1"/>
    <n v="120"/>
    <n v="162"/>
    <x v="70"/>
    <n v="120"/>
    <n v="42"/>
    <n v="0.25925925925925924"/>
  </r>
  <r>
    <x v="42"/>
    <x v="20"/>
    <n v="9"/>
    <x v="2"/>
    <x v="0"/>
    <n v="0"/>
    <x v="2"/>
    <n v="148"/>
    <n v="164.28"/>
    <x v="71"/>
    <n v="1332"/>
    <n v="146.51999999999998"/>
    <n v="9.9099099099099086E-2"/>
  </r>
  <r>
    <x v="43"/>
    <x v="28"/>
    <n v="3"/>
    <x v="2"/>
    <x v="0"/>
    <n v="0"/>
    <x v="4"/>
    <n v="148"/>
    <n v="201.28"/>
    <x v="72"/>
    <n v="444"/>
    <n v="159.84000000000003"/>
    <n v="0.26470588235294124"/>
  </r>
  <r>
    <x v="44"/>
    <x v="36"/>
    <n v="8"/>
    <x v="1"/>
    <x v="1"/>
    <n v="0"/>
    <x v="3"/>
    <n v="43"/>
    <n v="47.730000000000004"/>
    <x v="73"/>
    <n v="344"/>
    <n v="37.840000000000032"/>
    <n v="9.9099099099099169E-2"/>
  </r>
  <r>
    <x v="45"/>
    <x v="1"/>
    <n v="1"/>
    <x v="1"/>
    <x v="1"/>
    <n v="0"/>
    <x v="1"/>
    <n v="72"/>
    <n v="79.92"/>
    <x v="74"/>
    <n v="72"/>
    <n v="7.9200000000000017"/>
    <n v="9.9099099099099114E-2"/>
  </r>
  <r>
    <x v="46"/>
    <x v="10"/>
    <n v="3"/>
    <x v="2"/>
    <x v="1"/>
    <n v="0"/>
    <x v="1"/>
    <n v="120"/>
    <n v="162"/>
    <x v="75"/>
    <n v="360"/>
    <n v="126"/>
    <n v="0.25925925925925924"/>
  </r>
  <r>
    <x v="47"/>
    <x v="17"/>
    <n v="4"/>
    <x v="2"/>
    <x v="1"/>
    <n v="0"/>
    <x v="1"/>
    <n v="90"/>
    <n v="115.2"/>
    <x v="76"/>
    <n v="360"/>
    <n v="100.80000000000001"/>
    <n v="0.21875000000000003"/>
  </r>
  <r>
    <x v="47"/>
    <x v="37"/>
    <n v="9"/>
    <x v="1"/>
    <x v="1"/>
    <n v="0"/>
    <x v="3"/>
    <n v="6"/>
    <n v="7.8599999999999994"/>
    <x v="77"/>
    <n v="54"/>
    <n v="16.739999999999995"/>
    <n v="0.23664122137404575"/>
  </r>
  <r>
    <x v="48"/>
    <x v="5"/>
    <n v="15"/>
    <x v="1"/>
    <x v="0"/>
    <n v="0"/>
    <x v="4"/>
    <n v="93"/>
    <n v="104.16"/>
    <x v="78"/>
    <n v="1395"/>
    <n v="167.39999999999986"/>
    <n v="0.10714285714285707"/>
  </r>
  <r>
    <x v="49"/>
    <x v="24"/>
    <n v="3"/>
    <x v="1"/>
    <x v="0"/>
    <n v="0"/>
    <x v="3"/>
    <n v="133"/>
    <n v="155.61000000000001"/>
    <x v="79"/>
    <n v="399"/>
    <n v="67.830000000000041"/>
    <n v="0.14529914529914537"/>
  </r>
  <r>
    <x v="50"/>
    <x v="22"/>
    <n v="14"/>
    <x v="2"/>
    <x v="0"/>
    <n v="0"/>
    <x v="0"/>
    <n v="121"/>
    <n v="141.57"/>
    <x v="80"/>
    <n v="1694"/>
    <n v="287.98"/>
    <n v="0.14529914529914531"/>
  </r>
  <r>
    <x v="51"/>
    <x v="8"/>
    <n v="3"/>
    <x v="2"/>
    <x v="1"/>
    <n v="0"/>
    <x v="1"/>
    <n v="67"/>
    <n v="85.76"/>
    <x v="8"/>
    <n v="201"/>
    <n v="56.28000000000003"/>
    <n v="0.21875000000000008"/>
  </r>
  <r>
    <x v="51"/>
    <x v="19"/>
    <n v="4"/>
    <x v="2"/>
    <x v="0"/>
    <n v="0"/>
    <x v="4"/>
    <n v="47"/>
    <n v="53.11"/>
    <x v="81"/>
    <n v="188"/>
    <n v="24.439999999999998"/>
    <n v="0.1150442477876106"/>
  </r>
  <r>
    <x v="51"/>
    <x v="26"/>
    <n v="9"/>
    <x v="2"/>
    <x v="0"/>
    <n v="0"/>
    <x v="4"/>
    <n v="48"/>
    <n v="57.120000000000005"/>
    <x v="82"/>
    <n v="432"/>
    <n v="82.080000000000041"/>
    <n v="0.15966386554621856"/>
  </r>
  <r>
    <x v="51"/>
    <x v="38"/>
    <n v="13"/>
    <x v="2"/>
    <x v="1"/>
    <n v="0"/>
    <x v="4"/>
    <n v="95"/>
    <n v="119.7"/>
    <x v="83"/>
    <n v="1235"/>
    <n v="321.10000000000014"/>
    <n v="0.20634920634920642"/>
  </r>
  <r>
    <x v="52"/>
    <x v="39"/>
    <n v="3"/>
    <x v="2"/>
    <x v="0"/>
    <n v="0"/>
    <x v="2"/>
    <n v="134"/>
    <n v="156.78"/>
    <x v="84"/>
    <n v="402"/>
    <n v="68.340000000000032"/>
    <n v="0.14529914529914537"/>
  </r>
  <r>
    <x v="53"/>
    <x v="30"/>
    <n v="15"/>
    <x v="2"/>
    <x v="1"/>
    <n v="0"/>
    <x v="2"/>
    <n v="37"/>
    <n v="49.21"/>
    <x v="85"/>
    <n v="555"/>
    <n v="183.14999999999998"/>
    <n v="0.24812030075187969"/>
  </r>
  <r>
    <x v="54"/>
    <x v="1"/>
    <n v="9"/>
    <x v="0"/>
    <x v="0"/>
    <n v="0"/>
    <x v="1"/>
    <n v="72"/>
    <n v="79.92"/>
    <x v="86"/>
    <n v="648"/>
    <n v="71.279999999999973"/>
    <n v="9.9099099099099058E-2"/>
  </r>
  <r>
    <x v="54"/>
    <x v="40"/>
    <n v="13"/>
    <x v="2"/>
    <x v="1"/>
    <n v="0"/>
    <x v="2"/>
    <n v="150"/>
    <n v="210"/>
    <x v="87"/>
    <n v="1950"/>
    <n v="780"/>
    <n v="0.2857142857142857"/>
  </r>
  <r>
    <x v="55"/>
    <x v="10"/>
    <n v="6"/>
    <x v="2"/>
    <x v="0"/>
    <n v="0"/>
    <x v="1"/>
    <n v="120"/>
    <n v="162"/>
    <x v="19"/>
    <n v="720"/>
    <n v="252"/>
    <n v="0.25925925925925924"/>
  </r>
  <r>
    <x v="55"/>
    <x v="33"/>
    <n v="10"/>
    <x v="2"/>
    <x v="0"/>
    <n v="0"/>
    <x v="4"/>
    <n v="37"/>
    <n v="41.81"/>
    <x v="56"/>
    <n v="370"/>
    <n v="48.100000000000023"/>
    <n v="0.11504424778761067"/>
  </r>
  <r>
    <x v="56"/>
    <x v="28"/>
    <n v="2"/>
    <x v="1"/>
    <x v="0"/>
    <n v="0"/>
    <x v="4"/>
    <n v="148"/>
    <n v="201.28"/>
    <x v="49"/>
    <n v="296"/>
    <n v="106.56"/>
    <n v="0.26470588235294118"/>
  </r>
  <r>
    <x v="57"/>
    <x v="8"/>
    <n v="3"/>
    <x v="2"/>
    <x v="0"/>
    <n v="0"/>
    <x v="1"/>
    <n v="67"/>
    <n v="85.76"/>
    <x v="8"/>
    <n v="201"/>
    <n v="56.28000000000003"/>
    <n v="0.21875000000000008"/>
  </r>
  <r>
    <x v="58"/>
    <x v="28"/>
    <n v="7"/>
    <x v="2"/>
    <x v="0"/>
    <n v="0"/>
    <x v="4"/>
    <n v="148"/>
    <n v="201.28"/>
    <x v="88"/>
    <n v="1036"/>
    <n v="372.96000000000004"/>
    <n v="0.26470588235294118"/>
  </r>
  <r>
    <x v="59"/>
    <x v="19"/>
    <n v="1"/>
    <x v="2"/>
    <x v="0"/>
    <n v="0"/>
    <x v="4"/>
    <n v="47"/>
    <n v="53.11"/>
    <x v="89"/>
    <n v="47"/>
    <n v="6.1099999999999994"/>
    <n v="0.1150442477876106"/>
  </r>
  <r>
    <x v="60"/>
    <x v="30"/>
    <n v="3"/>
    <x v="1"/>
    <x v="1"/>
    <n v="0"/>
    <x v="2"/>
    <n v="37"/>
    <n v="49.21"/>
    <x v="90"/>
    <n v="111"/>
    <n v="36.629999999999995"/>
    <n v="0.24812030075187969"/>
  </r>
  <r>
    <x v="60"/>
    <x v="10"/>
    <n v="1"/>
    <x v="1"/>
    <x v="1"/>
    <n v="0"/>
    <x v="1"/>
    <n v="120"/>
    <n v="162"/>
    <x v="70"/>
    <n v="120"/>
    <n v="42"/>
    <n v="0.25925925925925924"/>
  </r>
  <r>
    <x v="61"/>
    <x v="13"/>
    <n v="3"/>
    <x v="1"/>
    <x v="0"/>
    <n v="0"/>
    <x v="4"/>
    <n v="55"/>
    <n v="58.3"/>
    <x v="91"/>
    <n v="165"/>
    <n v="9.8999999999999773"/>
    <n v="5.6603773584905537E-2"/>
  </r>
  <r>
    <x v="62"/>
    <x v="27"/>
    <n v="13"/>
    <x v="1"/>
    <x v="0"/>
    <n v="0"/>
    <x v="2"/>
    <n v="12"/>
    <n v="15.719999999999999"/>
    <x v="92"/>
    <n v="156"/>
    <n v="48.359999999999985"/>
    <n v="0.23664122137404575"/>
  </r>
  <r>
    <x v="62"/>
    <x v="9"/>
    <n v="4"/>
    <x v="2"/>
    <x v="1"/>
    <n v="0"/>
    <x v="2"/>
    <n v="112"/>
    <n v="146.72"/>
    <x v="9"/>
    <n v="448"/>
    <n v="138.88"/>
    <n v="0.23664122137404581"/>
  </r>
  <r>
    <x v="63"/>
    <x v="37"/>
    <n v="13"/>
    <x v="2"/>
    <x v="1"/>
    <n v="0"/>
    <x v="3"/>
    <n v="6"/>
    <n v="7.8599999999999994"/>
    <x v="93"/>
    <n v="78"/>
    <n v="24.179999999999993"/>
    <n v="0.23664122137404575"/>
  </r>
  <r>
    <x v="64"/>
    <x v="25"/>
    <n v="15"/>
    <x v="2"/>
    <x v="0"/>
    <n v="0"/>
    <x v="3"/>
    <n v="83"/>
    <n v="94.62"/>
    <x v="94"/>
    <n v="1245"/>
    <n v="174.30000000000018"/>
    <n v="0.12280701754385977"/>
  </r>
  <r>
    <x v="64"/>
    <x v="37"/>
    <n v="6"/>
    <x v="1"/>
    <x v="0"/>
    <n v="0"/>
    <x v="3"/>
    <n v="6"/>
    <n v="7.8599999999999994"/>
    <x v="95"/>
    <n v="36"/>
    <n v="11.159999999999997"/>
    <n v="0.23664122137404575"/>
  </r>
  <r>
    <x v="65"/>
    <x v="30"/>
    <n v="1"/>
    <x v="2"/>
    <x v="1"/>
    <n v="0"/>
    <x v="2"/>
    <n v="37"/>
    <n v="49.21"/>
    <x v="96"/>
    <n v="37"/>
    <n v="12.21"/>
    <n v="0.24812030075187971"/>
  </r>
  <r>
    <x v="66"/>
    <x v="21"/>
    <n v="6"/>
    <x v="1"/>
    <x v="0"/>
    <n v="0"/>
    <x v="2"/>
    <n v="13"/>
    <n v="16.64"/>
    <x v="97"/>
    <n v="78"/>
    <n v="21.840000000000003"/>
    <n v="0.21875000000000003"/>
  </r>
  <r>
    <x v="66"/>
    <x v="33"/>
    <n v="8"/>
    <x v="2"/>
    <x v="1"/>
    <n v="0"/>
    <x v="4"/>
    <n v="37"/>
    <n v="41.81"/>
    <x v="98"/>
    <n v="296"/>
    <n v="38.480000000000018"/>
    <n v="0.11504424778761067"/>
  </r>
  <r>
    <x v="67"/>
    <x v="21"/>
    <n v="3"/>
    <x v="2"/>
    <x v="0"/>
    <n v="0"/>
    <x v="2"/>
    <n v="13"/>
    <n v="16.64"/>
    <x v="99"/>
    <n v="39"/>
    <n v="10.920000000000002"/>
    <n v="0.21875000000000003"/>
  </r>
  <r>
    <x v="67"/>
    <x v="4"/>
    <n v="15"/>
    <x v="2"/>
    <x v="0"/>
    <n v="0"/>
    <x v="4"/>
    <n v="5"/>
    <n v="6.7"/>
    <x v="100"/>
    <n v="75"/>
    <n v="25.5"/>
    <n v="0.2537313432835821"/>
  </r>
  <r>
    <x v="68"/>
    <x v="19"/>
    <n v="4"/>
    <x v="2"/>
    <x v="0"/>
    <n v="0"/>
    <x v="4"/>
    <n v="47"/>
    <n v="53.11"/>
    <x v="81"/>
    <n v="188"/>
    <n v="24.439999999999998"/>
    <n v="0.1150442477876106"/>
  </r>
  <r>
    <x v="69"/>
    <x v="10"/>
    <n v="2"/>
    <x v="1"/>
    <x v="1"/>
    <n v="0"/>
    <x v="1"/>
    <n v="120"/>
    <n v="162"/>
    <x v="101"/>
    <n v="240"/>
    <n v="84"/>
    <n v="0.25925925925925924"/>
  </r>
  <r>
    <x v="70"/>
    <x v="17"/>
    <n v="11"/>
    <x v="2"/>
    <x v="0"/>
    <n v="0"/>
    <x v="1"/>
    <n v="90"/>
    <n v="115.2"/>
    <x v="102"/>
    <n v="990"/>
    <n v="277.20000000000005"/>
    <n v="0.21875000000000003"/>
  </r>
  <r>
    <x v="71"/>
    <x v="12"/>
    <n v="13"/>
    <x v="1"/>
    <x v="0"/>
    <n v="0"/>
    <x v="0"/>
    <n v="141"/>
    <n v="149.46"/>
    <x v="103"/>
    <n v="1833"/>
    <n v="109.98000000000002"/>
    <n v="5.6603773584905669E-2"/>
  </r>
  <r>
    <x v="71"/>
    <x v="2"/>
    <n v="6"/>
    <x v="1"/>
    <x v="1"/>
    <n v="0"/>
    <x v="2"/>
    <n v="112"/>
    <n v="122.08"/>
    <x v="2"/>
    <n v="672"/>
    <n v="60.480000000000018"/>
    <n v="8.256880733944956E-2"/>
  </r>
  <r>
    <x v="72"/>
    <x v="32"/>
    <n v="10"/>
    <x v="2"/>
    <x v="1"/>
    <n v="0"/>
    <x v="0"/>
    <n v="126"/>
    <n v="162.54"/>
    <x v="104"/>
    <n v="1260"/>
    <n v="365.39999999999986"/>
    <n v="0.22480620155038752"/>
  </r>
  <r>
    <x v="73"/>
    <x v="14"/>
    <n v="8"/>
    <x v="0"/>
    <x v="0"/>
    <n v="0"/>
    <x v="0"/>
    <n v="61"/>
    <n v="76.25"/>
    <x v="105"/>
    <n v="488"/>
    <n v="122"/>
    <n v="0.2"/>
  </r>
  <r>
    <x v="73"/>
    <x v="14"/>
    <n v="12"/>
    <x v="1"/>
    <x v="1"/>
    <n v="0"/>
    <x v="0"/>
    <n v="61"/>
    <n v="76.25"/>
    <x v="106"/>
    <n v="732"/>
    <n v="183"/>
    <n v="0.2"/>
  </r>
  <r>
    <x v="74"/>
    <x v="22"/>
    <n v="15"/>
    <x v="0"/>
    <x v="0"/>
    <n v="0"/>
    <x v="0"/>
    <n v="121"/>
    <n v="141.57"/>
    <x v="107"/>
    <n v="1815"/>
    <n v="308.54999999999973"/>
    <n v="0.1452991452991452"/>
  </r>
  <r>
    <x v="74"/>
    <x v="4"/>
    <n v="10"/>
    <x v="2"/>
    <x v="0"/>
    <n v="0"/>
    <x v="4"/>
    <n v="5"/>
    <n v="6.7"/>
    <x v="108"/>
    <n v="50"/>
    <n v="17"/>
    <n v="0.2537313432835821"/>
  </r>
  <r>
    <x v="75"/>
    <x v="38"/>
    <n v="6"/>
    <x v="2"/>
    <x v="0"/>
    <n v="0"/>
    <x v="4"/>
    <n v="95"/>
    <n v="119.7"/>
    <x v="109"/>
    <n v="570"/>
    <n v="148.20000000000005"/>
    <n v="0.20634920634920639"/>
  </r>
  <r>
    <x v="76"/>
    <x v="33"/>
    <n v="11"/>
    <x v="2"/>
    <x v="0"/>
    <n v="0"/>
    <x v="4"/>
    <n v="37"/>
    <n v="41.81"/>
    <x v="110"/>
    <n v="407"/>
    <n v="52.910000000000025"/>
    <n v="0.11504424778761067"/>
  </r>
  <r>
    <x v="76"/>
    <x v="3"/>
    <n v="11"/>
    <x v="0"/>
    <x v="1"/>
    <n v="0"/>
    <x v="3"/>
    <n v="44"/>
    <n v="48.84"/>
    <x v="111"/>
    <n v="484"/>
    <n v="53.240000000000009"/>
    <n v="9.9099099099099114E-2"/>
  </r>
  <r>
    <x v="77"/>
    <x v="16"/>
    <n v="7"/>
    <x v="2"/>
    <x v="0"/>
    <n v="0"/>
    <x v="3"/>
    <n v="98"/>
    <n v="103.88"/>
    <x v="25"/>
    <n v="686"/>
    <n v="41.159999999999968"/>
    <n v="5.660377358490562E-2"/>
  </r>
  <r>
    <x v="78"/>
    <x v="18"/>
    <n v="12"/>
    <x v="0"/>
    <x v="1"/>
    <n v="0"/>
    <x v="4"/>
    <n v="89"/>
    <n v="117.48"/>
    <x v="112"/>
    <n v="1068"/>
    <n v="341.76"/>
    <n v="0.24242424242424243"/>
  </r>
  <r>
    <x v="79"/>
    <x v="41"/>
    <n v="6"/>
    <x v="2"/>
    <x v="0"/>
    <n v="0"/>
    <x v="1"/>
    <n v="138"/>
    <n v="173.88"/>
    <x v="113"/>
    <n v="828"/>
    <n v="215.27999999999997"/>
    <n v="0.20634920634920634"/>
  </r>
  <r>
    <x v="80"/>
    <x v="7"/>
    <n v="10"/>
    <x v="1"/>
    <x v="1"/>
    <n v="0"/>
    <x v="0"/>
    <n v="7"/>
    <n v="8.33"/>
    <x v="114"/>
    <n v="70"/>
    <n v="13.299999999999997"/>
    <n v="0.15966386554621845"/>
  </r>
  <r>
    <x v="81"/>
    <x v="40"/>
    <n v="5"/>
    <x v="0"/>
    <x v="1"/>
    <n v="0"/>
    <x v="2"/>
    <n v="150"/>
    <n v="210"/>
    <x v="115"/>
    <n v="750"/>
    <n v="300"/>
    <n v="0.2857142857142857"/>
  </r>
  <r>
    <x v="81"/>
    <x v="27"/>
    <n v="12"/>
    <x v="1"/>
    <x v="1"/>
    <n v="0"/>
    <x v="2"/>
    <n v="12"/>
    <n v="15.719999999999999"/>
    <x v="116"/>
    <n v="144"/>
    <n v="44.639999999999986"/>
    <n v="0.23664122137404575"/>
  </r>
  <r>
    <x v="81"/>
    <x v="34"/>
    <n v="11"/>
    <x v="2"/>
    <x v="1"/>
    <n v="0"/>
    <x v="1"/>
    <n v="37"/>
    <n v="42.55"/>
    <x v="57"/>
    <n v="407"/>
    <n v="61.049999999999955"/>
    <n v="0.13043478260869557"/>
  </r>
  <r>
    <x v="82"/>
    <x v="7"/>
    <n v="13"/>
    <x v="2"/>
    <x v="1"/>
    <n v="0"/>
    <x v="0"/>
    <n v="7"/>
    <n v="8.33"/>
    <x v="117"/>
    <n v="91"/>
    <n v="17.290000000000006"/>
    <n v="0.15966386554621853"/>
  </r>
  <r>
    <x v="83"/>
    <x v="41"/>
    <n v="5"/>
    <x v="2"/>
    <x v="0"/>
    <n v="0"/>
    <x v="1"/>
    <n v="138"/>
    <n v="173.88"/>
    <x v="118"/>
    <n v="690"/>
    <n v="179.39999999999998"/>
    <n v="0.20634920634920634"/>
  </r>
  <r>
    <x v="84"/>
    <x v="21"/>
    <n v="1"/>
    <x v="0"/>
    <x v="1"/>
    <n v="0"/>
    <x v="2"/>
    <n v="13"/>
    <n v="16.64"/>
    <x v="119"/>
    <n v="13"/>
    <n v="3.6400000000000006"/>
    <n v="0.21875000000000003"/>
  </r>
  <r>
    <x v="85"/>
    <x v="21"/>
    <n v="4"/>
    <x v="2"/>
    <x v="0"/>
    <n v="0"/>
    <x v="2"/>
    <n v="13"/>
    <n v="16.64"/>
    <x v="120"/>
    <n v="52"/>
    <n v="14.560000000000002"/>
    <n v="0.21875000000000003"/>
  </r>
  <r>
    <x v="86"/>
    <x v="31"/>
    <n v="13"/>
    <x v="2"/>
    <x v="0"/>
    <n v="0"/>
    <x v="2"/>
    <n v="44"/>
    <n v="48.4"/>
    <x v="121"/>
    <n v="572"/>
    <n v="57.199999999999932"/>
    <n v="9.0909090909090814E-2"/>
  </r>
  <r>
    <x v="87"/>
    <x v="37"/>
    <n v="7"/>
    <x v="1"/>
    <x v="0"/>
    <n v="0"/>
    <x v="3"/>
    <n v="6"/>
    <n v="7.8599999999999994"/>
    <x v="122"/>
    <n v="42"/>
    <n v="13.019999999999996"/>
    <n v="0.23664122137404575"/>
  </r>
  <r>
    <x v="88"/>
    <x v="24"/>
    <n v="11"/>
    <x v="2"/>
    <x v="1"/>
    <n v="0"/>
    <x v="3"/>
    <n v="133"/>
    <n v="155.61000000000001"/>
    <x v="123"/>
    <n v="1463"/>
    <n v="248.71000000000004"/>
    <n v="0.14529914529914531"/>
  </r>
  <r>
    <x v="89"/>
    <x v="32"/>
    <n v="2"/>
    <x v="1"/>
    <x v="1"/>
    <n v="0"/>
    <x v="0"/>
    <n v="126"/>
    <n v="162.54"/>
    <x v="124"/>
    <n v="252"/>
    <n v="73.079999999999984"/>
    <n v="0.22480620155038755"/>
  </r>
  <r>
    <x v="89"/>
    <x v="4"/>
    <n v="7"/>
    <x v="1"/>
    <x v="0"/>
    <n v="0"/>
    <x v="4"/>
    <n v="5"/>
    <n v="6.7"/>
    <x v="21"/>
    <n v="35"/>
    <n v="11.899999999999999"/>
    <n v="0.25373134328358204"/>
  </r>
  <r>
    <x v="90"/>
    <x v="9"/>
    <n v="4"/>
    <x v="2"/>
    <x v="0"/>
    <n v="0"/>
    <x v="2"/>
    <n v="112"/>
    <n v="146.72"/>
    <x v="9"/>
    <n v="448"/>
    <n v="138.88"/>
    <n v="0.23664122137404581"/>
  </r>
  <r>
    <x v="91"/>
    <x v="24"/>
    <n v="11"/>
    <x v="2"/>
    <x v="1"/>
    <n v="0"/>
    <x v="3"/>
    <n v="133"/>
    <n v="155.61000000000001"/>
    <x v="123"/>
    <n v="1463"/>
    <n v="248.71000000000004"/>
    <n v="0.14529914529914531"/>
  </r>
  <r>
    <x v="92"/>
    <x v="20"/>
    <n v="11"/>
    <x v="2"/>
    <x v="1"/>
    <n v="0"/>
    <x v="2"/>
    <n v="148"/>
    <n v="164.28"/>
    <x v="125"/>
    <n v="1628"/>
    <n v="179.07999999999993"/>
    <n v="9.9099099099099058E-2"/>
  </r>
  <r>
    <x v="93"/>
    <x v="38"/>
    <n v="9"/>
    <x v="1"/>
    <x v="1"/>
    <n v="0"/>
    <x v="4"/>
    <n v="95"/>
    <n v="119.7"/>
    <x v="126"/>
    <n v="855"/>
    <n v="222.29999999999995"/>
    <n v="0.20634920634920631"/>
  </r>
  <r>
    <x v="93"/>
    <x v="6"/>
    <n v="8"/>
    <x v="1"/>
    <x v="1"/>
    <n v="0"/>
    <x v="3"/>
    <n v="71"/>
    <n v="80.94"/>
    <x v="6"/>
    <n v="568"/>
    <n v="79.519999999999982"/>
    <n v="0.12280701754385963"/>
  </r>
  <r>
    <x v="94"/>
    <x v="29"/>
    <n v="8"/>
    <x v="2"/>
    <x v="0"/>
    <n v="0"/>
    <x v="3"/>
    <n v="105"/>
    <n v="142.80000000000001"/>
    <x v="63"/>
    <n v="840"/>
    <n v="302.40000000000009"/>
    <n v="0.26470588235294124"/>
  </r>
  <r>
    <x v="95"/>
    <x v="41"/>
    <n v="15"/>
    <x v="2"/>
    <x v="1"/>
    <n v="0"/>
    <x v="1"/>
    <n v="138"/>
    <n v="173.88"/>
    <x v="127"/>
    <n v="2070"/>
    <n v="538.19999999999982"/>
    <n v="0.20634920634920628"/>
  </r>
  <r>
    <x v="96"/>
    <x v="3"/>
    <n v="10"/>
    <x v="2"/>
    <x v="0"/>
    <n v="0"/>
    <x v="3"/>
    <n v="44"/>
    <n v="48.84"/>
    <x v="28"/>
    <n v="440"/>
    <n v="48.400000000000034"/>
    <n v="9.9099099099099155E-2"/>
  </r>
  <r>
    <x v="97"/>
    <x v="13"/>
    <n v="6"/>
    <x v="0"/>
    <x v="1"/>
    <n v="0"/>
    <x v="4"/>
    <n v="55"/>
    <n v="58.3"/>
    <x v="20"/>
    <n v="330"/>
    <n v="19.799999999999955"/>
    <n v="5.6603773584905537E-2"/>
  </r>
  <r>
    <x v="98"/>
    <x v="37"/>
    <n v="4"/>
    <x v="0"/>
    <x v="0"/>
    <n v="0"/>
    <x v="3"/>
    <n v="6"/>
    <n v="7.8599999999999994"/>
    <x v="128"/>
    <n v="24"/>
    <n v="7.4399999999999977"/>
    <n v="0.23664122137404575"/>
  </r>
  <r>
    <x v="99"/>
    <x v="40"/>
    <n v="1"/>
    <x v="2"/>
    <x v="1"/>
    <n v="0"/>
    <x v="2"/>
    <n v="150"/>
    <n v="210"/>
    <x v="129"/>
    <n v="150"/>
    <n v="60"/>
    <n v="0.2857142857142857"/>
  </r>
  <r>
    <x v="100"/>
    <x v="12"/>
    <n v="8"/>
    <x v="0"/>
    <x v="1"/>
    <n v="0"/>
    <x v="0"/>
    <n v="141"/>
    <n v="149.46"/>
    <x v="130"/>
    <n v="1128"/>
    <n v="67.680000000000064"/>
    <n v="5.660377358490571E-2"/>
  </r>
  <r>
    <x v="101"/>
    <x v="26"/>
    <n v="14"/>
    <x v="1"/>
    <x v="0"/>
    <n v="0"/>
    <x v="4"/>
    <n v="48"/>
    <n v="57.120000000000005"/>
    <x v="131"/>
    <n v="672"/>
    <n v="127.68000000000006"/>
    <n v="0.15966386554621856"/>
  </r>
  <r>
    <x v="102"/>
    <x v="1"/>
    <n v="11"/>
    <x v="1"/>
    <x v="0"/>
    <n v="0"/>
    <x v="1"/>
    <n v="72"/>
    <n v="79.92"/>
    <x v="132"/>
    <n v="792"/>
    <n v="87.12"/>
    <n v="9.90990990990991E-2"/>
  </r>
  <r>
    <x v="102"/>
    <x v="23"/>
    <n v="5"/>
    <x v="2"/>
    <x v="0"/>
    <n v="0"/>
    <x v="1"/>
    <n v="67"/>
    <n v="83.08"/>
    <x v="133"/>
    <n v="335"/>
    <n v="80.399999999999977"/>
    <n v="0.19354838709677416"/>
  </r>
  <r>
    <x v="103"/>
    <x v="19"/>
    <n v="15"/>
    <x v="2"/>
    <x v="0"/>
    <n v="0"/>
    <x v="4"/>
    <n v="47"/>
    <n v="53.11"/>
    <x v="134"/>
    <n v="705"/>
    <n v="91.649999999999977"/>
    <n v="0.11504424778761059"/>
  </r>
  <r>
    <x v="104"/>
    <x v="42"/>
    <n v="3"/>
    <x v="0"/>
    <x v="1"/>
    <n v="0"/>
    <x v="4"/>
    <n v="18"/>
    <n v="24.66"/>
    <x v="135"/>
    <n v="54"/>
    <n v="19.980000000000004"/>
    <n v="0.27007299270072999"/>
  </r>
  <r>
    <x v="104"/>
    <x v="0"/>
    <n v="14"/>
    <x v="1"/>
    <x v="1"/>
    <n v="0"/>
    <x v="0"/>
    <n v="144"/>
    <n v="156.96"/>
    <x v="65"/>
    <n v="2016"/>
    <n v="181.44000000000005"/>
    <n v="8.256880733944956E-2"/>
  </r>
  <r>
    <x v="105"/>
    <x v="43"/>
    <n v="7"/>
    <x v="0"/>
    <x v="0"/>
    <n v="0"/>
    <x v="4"/>
    <n v="90"/>
    <n v="96.3"/>
    <x v="136"/>
    <n v="630"/>
    <n v="44.100000000000023"/>
    <n v="6.5420560747663586E-2"/>
  </r>
  <r>
    <x v="105"/>
    <x v="8"/>
    <n v="8"/>
    <x v="2"/>
    <x v="0"/>
    <n v="0"/>
    <x v="1"/>
    <n v="67"/>
    <n v="85.76"/>
    <x v="137"/>
    <n v="536"/>
    <n v="150.08000000000004"/>
    <n v="0.21875000000000006"/>
  </r>
  <r>
    <x v="106"/>
    <x v="37"/>
    <n v="4"/>
    <x v="1"/>
    <x v="1"/>
    <n v="0"/>
    <x v="3"/>
    <n v="6"/>
    <n v="7.8599999999999994"/>
    <x v="128"/>
    <n v="24"/>
    <n v="7.4399999999999977"/>
    <n v="0.23664122137404575"/>
  </r>
  <r>
    <x v="107"/>
    <x v="11"/>
    <n v="15"/>
    <x v="1"/>
    <x v="1"/>
    <n v="0"/>
    <x v="1"/>
    <n v="76"/>
    <n v="82.08"/>
    <x v="138"/>
    <n v="1140"/>
    <n v="91.200000000000045"/>
    <n v="7.4074074074074112E-2"/>
  </r>
  <r>
    <x v="108"/>
    <x v="16"/>
    <n v="11"/>
    <x v="2"/>
    <x v="1"/>
    <n v="0"/>
    <x v="3"/>
    <n v="98"/>
    <n v="103.88"/>
    <x v="139"/>
    <n v="1078"/>
    <n v="64.679999999999836"/>
    <n v="5.6603773584905523E-2"/>
  </r>
  <r>
    <x v="109"/>
    <x v="12"/>
    <n v="3"/>
    <x v="2"/>
    <x v="0"/>
    <n v="0"/>
    <x v="0"/>
    <n v="141"/>
    <n v="149.46"/>
    <x v="13"/>
    <n v="423"/>
    <n v="25.379999999999995"/>
    <n v="5.6603773584905648E-2"/>
  </r>
  <r>
    <x v="110"/>
    <x v="22"/>
    <n v="13"/>
    <x v="1"/>
    <x v="0"/>
    <n v="0"/>
    <x v="0"/>
    <n v="121"/>
    <n v="141.57"/>
    <x v="140"/>
    <n v="1573"/>
    <n v="267.40999999999985"/>
    <n v="0.14529914529914523"/>
  </r>
  <r>
    <x v="110"/>
    <x v="13"/>
    <n v="12"/>
    <x v="1"/>
    <x v="0"/>
    <n v="0"/>
    <x v="4"/>
    <n v="55"/>
    <n v="58.3"/>
    <x v="141"/>
    <n v="660"/>
    <n v="39.599999999999909"/>
    <n v="5.6603773584905537E-2"/>
  </r>
  <r>
    <x v="111"/>
    <x v="33"/>
    <n v="14"/>
    <x v="2"/>
    <x v="1"/>
    <n v="0"/>
    <x v="4"/>
    <n v="37"/>
    <n v="41.81"/>
    <x v="142"/>
    <n v="518"/>
    <n v="67.340000000000032"/>
    <n v="0.11504424778761067"/>
  </r>
  <r>
    <x v="112"/>
    <x v="8"/>
    <n v="1"/>
    <x v="0"/>
    <x v="1"/>
    <n v="0"/>
    <x v="1"/>
    <n v="67"/>
    <n v="85.76"/>
    <x v="143"/>
    <n v="67"/>
    <n v="18.760000000000005"/>
    <n v="0.21875000000000006"/>
  </r>
  <r>
    <x v="113"/>
    <x v="24"/>
    <n v="4"/>
    <x v="0"/>
    <x v="1"/>
    <n v="0"/>
    <x v="3"/>
    <n v="133"/>
    <n v="155.61000000000001"/>
    <x v="144"/>
    <n v="532"/>
    <n v="90.440000000000055"/>
    <n v="0.14529914529914537"/>
  </r>
  <r>
    <x v="113"/>
    <x v="11"/>
    <n v="10"/>
    <x v="1"/>
    <x v="1"/>
    <n v="0"/>
    <x v="1"/>
    <n v="76"/>
    <n v="82.08"/>
    <x v="145"/>
    <n v="760"/>
    <n v="60.799999999999955"/>
    <n v="7.4074074074074028E-2"/>
  </r>
  <r>
    <x v="113"/>
    <x v="15"/>
    <n v="6"/>
    <x v="2"/>
    <x v="1"/>
    <n v="0"/>
    <x v="3"/>
    <n v="75"/>
    <n v="85.5"/>
    <x v="146"/>
    <n v="450"/>
    <n v="63"/>
    <n v="0.12280701754385964"/>
  </r>
  <r>
    <x v="114"/>
    <x v="12"/>
    <n v="4"/>
    <x v="2"/>
    <x v="0"/>
    <n v="0"/>
    <x v="0"/>
    <n v="141"/>
    <n v="149.46"/>
    <x v="147"/>
    <n v="564"/>
    <n v="33.840000000000032"/>
    <n v="5.660377358490571E-2"/>
  </r>
  <r>
    <x v="115"/>
    <x v="31"/>
    <n v="13"/>
    <x v="2"/>
    <x v="0"/>
    <n v="0"/>
    <x v="2"/>
    <n v="44"/>
    <n v="48.4"/>
    <x v="121"/>
    <n v="572"/>
    <n v="57.199999999999932"/>
    <n v="9.0909090909090814E-2"/>
  </r>
  <r>
    <x v="115"/>
    <x v="26"/>
    <n v="9"/>
    <x v="2"/>
    <x v="0"/>
    <n v="0"/>
    <x v="4"/>
    <n v="48"/>
    <n v="57.120000000000005"/>
    <x v="82"/>
    <n v="432"/>
    <n v="82.080000000000041"/>
    <n v="0.15966386554621856"/>
  </r>
  <r>
    <x v="116"/>
    <x v="6"/>
    <n v="3"/>
    <x v="1"/>
    <x v="0"/>
    <n v="0"/>
    <x v="3"/>
    <n v="71"/>
    <n v="80.94"/>
    <x v="148"/>
    <n v="213"/>
    <n v="29.819999999999993"/>
    <n v="0.12280701754385963"/>
  </r>
  <r>
    <x v="117"/>
    <x v="7"/>
    <n v="6"/>
    <x v="2"/>
    <x v="0"/>
    <n v="0"/>
    <x v="0"/>
    <n v="7"/>
    <n v="8.33"/>
    <x v="149"/>
    <n v="42"/>
    <n v="7.980000000000004"/>
    <n v="0.15966386554621856"/>
  </r>
  <r>
    <x v="118"/>
    <x v="14"/>
    <n v="15"/>
    <x v="2"/>
    <x v="1"/>
    <n v="0"/>
    <x v="0"/>
    <n v="61"/>
    <n v="76.25"/>
    <x v="150"/>
    <n v="915"/>
    <n v="228.75"/>
    <n v="0.2"/>
  </r>
  <r>
    <x v="118"/>
    <x v="5"/>
    <n v="9"/>
    <x v="2"/>
    <x v="0"/>
    <n v="0"/>
    <x v="4"/>
    <n v="93"/>
    <n v="104.16"/>
    <x v="151"/>
    <n v="837"/>
    <n v="100.43999999999994"/>
    <n v="0.10714285714285708"/>
  </r>
  <r>
    <x v="118"/>
    <x v="33"/>
    <n v="13"/>
    <x v="2"/>
    <x v="0"/>
    <n v="0"/>
    <x v="4"/>
    <n v="37"/>
    <n v="41.81"/>
    <x v="152"/>
    <n v="481"/>
    <n v="62.529999999999973"/>
    <n v="0.11504424778761058"/>
  </r>
  <r>
    <x v="119"/>
    <x v="34"/>
    <n v="4"/>
    <x v="2"/>
    <x v="0"/>
    <n v="0"/>
    <x v="1"/>
    <n v="37"/>
    <n v="42.55"/>
    <x v="153"/>
    <n v="148"/>
    <n v="22.199999999999989"/>
    <n v="0.13043478260869559"/>
  </r>
  <r>
    <x v="120"/>
    <x v="13"/>
    <n v="12"/>
    <x v="0"/>
    <x v="0"/>
    <n v="0"/>
    <x v="4"/>
    <n v="55"/>
    <n v="58.3"/>
    <x v="141"/>
    <n v="660"/>
    <n v="39.599999999999909"/>
    <n v="5.6603773584905537E-2"/>
  </r>
  <r>
    <x v="121"/>
    <x v="2"/>
    <n v="13"/>
    <x v="2"/>
    <x v="0"/>
    <n v="0"/>
    <x v="2"/>
    <n v="112"/>
    <n v="122.08"/>
    <x v="154"/>
    <n v="1456"/>
    <n v="131.03999999999996"/>
    <n v="8.2568807339449518E-2"/>
  </r>
  <r>
    <x v="122"/>
    <x v="16"/>
    <n v="2"/>
    <x v="2"/>
    <x v="0"/>
    <n v="0"/>
    <x v="3"/>
    <n v="98"/>
    <n v="103.88"/>
    <x v="155"/>
    <n v="196"/>
    <n v="11.759999999999991"/>
    <n v="5.660377358490562E-2"/>
  </r>
  <r>
    <x v="122"/>
    <x v="4"/>
    <n v="11"/>
    <x v="2"/>
    <x v="0"/>
    <n v="0"/>
    <x v="4"/>
    <n v="5"/>
    <n v="6.7"/>
    <x v="156"/>
    <n v="55"/>
    <n v="18.700000000000003"/>
    <n v="0.2537313432835821"/>
  </r>
  <r>
    <x v="123"/>
    <x v="0"/>
    <n v="1"/>
    <x v="0"/>
    <x v="1"/>
    <n v="0"/>
    <x v="0"/>
    <n v="144"/>
    <n v="156.96"/>
    <x v="157"/>
    <n v="144"/>
    <n v="12.960000000000008"/>
    <n v="8.2568807339449588E-2"/>
  </r>
  <r>
    <x v="123"/>
    <x v="6"/>
    <n v="14"/>
    <x v="1"/>
    <x v="0"/>
    <n v="0"/>
    <x v="3"/>
    <n v="71"/>
    <n v="80.94"/>
    <x v="158"/>
    <n v="994"/>
    <n v="139.15999999999985"/>
    <n v="0.12280701754385953"/>
  </r>
  <r>
    <x v="124"/>
    <x v="41"/>
    <n v="8"/>
    <x v="2"/>
    <x v="0"/>
    <n v="0"/>
    <x v="1"/>
    <n v="138"/>
    <n v="173.88"/>
    <x v="159"/>
    <n v="1104"/>
    <n v="287.03999999999996"/>
    <n v="0.20634920634920634"/>
  </r>
  <r>
    <x v="125"/>
    <x v="33"/>
    <n v="7"/>
    <x v="2"/>
    <x v="0"/>
    <n v="0"/>
    <x v="4"/>
    <n v="37"/>
    <n v="41.81"/>
    <x v="160"/>
    <n v="259"/>
    <n v="33.670000000000016"/>
    <n v="0.11504424778761067"/>
  </r>
  <r>
    <x v="125"/>
    <x v="12"/>
    <n v="15"/>
    <x v="2"/>
    <x v="0"/>
    <n v="0"/>
    <x v="0"/>
    <n v="141"/>
    <n v="149.46"/>
    <x v="161"/>
    <n v="2115"/>
    <n v="126.90000000000009"/>
    <n v="5.6603773584905696E-2"/>
  </r>
  <r>
    <x v="126"/>
    <x v="18"/>
    <n v="1"/>
    <x v="2"/>
    <x v="1"/>
    <n v="0"/>
    <x v="4"/>
    <n v="89"/>
    <n v="117.48"/>
    <x v="162"/>
    <n v="89"/>
    <n v="28.480000000000004"/>
    <n v="0.24242424242424246"/>
  </r>
  <r>
    <x v="127"/>
    <x v="40"/>
    <n v="5"/>
    <x v="2"/>
    <x v="0"/>
    <n v="0"/>
    <x v="2"/>
    <n v="150"/>
    <n v="210"/>
    <x v="115"/>
    <n v="750"/>
    <n v="300"/>
    <n v="0.2857142857142857"/>
  </r>
  <r>
    <x v="128"/>
    <x v="11"/>
    <n v="4"/>
    <x v="2"/>
    <x v="0"/>
    <n v="0"/>
    <x v="1"/>
    <n v="76"/>
    <n v="82.08"/>
    <x v="163"/>
    <n v="304"/>
    <n v="24.319999999999993"/>
    <n v="7.4074074074074056E-2"/>
  </r>
  <r>
    <x v="129"/>
    <x v="28"/>
    <n v="6"/>
    <x v="2"/>
    <x v="0"/>
    <n v="0"/>
    <x v="4"/>
    <n v="148"/>
    <n v="201.28"/>
    <x v="164"/>
    <n v="888"/>
    <n v="319.68000000000006"/>
    <n v="0.26470588235294124"/>
  </r>
  <r>
    <x v="129"/>
    <x v="16"/>
    <n v="9"/>
    <x v="0"/>
    <x v="0"/>
    <n v="0"/>
    <x v="3"/>
    <n v="98"/>
    <n v="103.88"/>
    <x v="165"/>
    <n v="882"/>
    <n v="52.919999999999959"/>
    <n v="5.660377358490562E-2"/>
  </r>
  <r>
    <x v="129"/>
    <x v="42"/>
    <n v="2"/>
    <x v="2"/>
    <x v="0"/>
    <n v="0"/>
    <x v="4"/>
    <n v="18"/>
    <n v="24.66"/>
    <x v="166"/>
    <n v="36"/>
    <n v="13.32"/>
    <n v="0.27007299270072993"/>
  </r>
  <r>
    <x v="130"/>
    <x v="16"/>
    <n v="6"/>
    <x v="0"/>
    <x v="0"/>
    <n v="0"/>
    <x v="3"/>
    <n v="98"/>
    <n v="103.88"/>
    <x v="167"/>
    <n v="588"/>
    <n v="35.279999999999973"/>
    <n v="5.660377358490562E-2"/>
  </r>
  <r>
    <x v="131"/>
    <x v="41"/>
    <n v="7"/>
    <x v="2"/>
    <x v="1"/>
    <n v="0"/>
    <x v="1"/>
    <n v="138"/>
    <n v="173.88"/>
    <x v="168"/>
    <n v="966"/>
    <n v="251.15999999999985"/>
    <n v="0.20634920634920625"/>
  </r>
  <r>
    <x v="132"/>
    <x v="10"/>
    <n v="6"/>
    <x v="2"/>
    <x v="0"/>
    <n v="0"/>
    <x v="1"/>
    <n v="120"/>
    <n v="162"/>
    <x v="19"/>
    <n v="720"/>
    <n v="252"/>
    <n v="0.25925925925925924"/>
  </r>
  <r>
    <x v="132"/>
    <x v="10"/>
    <n v="14"/>
    <x v="2"/>
    <x v="0"/>
    <n v="0"/>
    <x v="1"/>
    <n v="120"/>
    <n v="162"/>
    <x v="169"/>
    <n v="1680"/>
    <n v="588"/>
    <n v="0.25925925925925924"/>
  </r>
  <r>
    <x v="133"/>
    <x v="14"/>
    <n v="7"/>
    <x v="0"/>
    <x v="1"/>
    <n v="0"/>
    <x v="0"/>
    <n v="61"/>
    <n v="76.25"/>
    <x v="170"/>
    <n v="427"/>
    <n v="106.75"/>
    <n v="0.2"/>
  </r>
  <r>
    <x v="134"/>
    <x v="17"/>
    <n v="2"/>
    <x v="1"/>
    <x v="1"/>
    <n v="0"/>
    <x v="1"/>
    <n v="90"/>
    <n v="115.2"/>
    <x v="171"/>
    <n v="180"/>
    <n v="50.400000000000006"/>
    <n v="0.21875000000000003"/>
  </r>
  <r>
    <x v="134"/>
    <x v="29"/>
    <n v="4"/>
    <x v="2"/>
    <x v="1"/>
    <n v="0"/>
    <x v="3"/>
    <n v="105"/>
    <n v="142.80000000000001"/>
    <x v="47"/>
    <n v="420"/>
    <n v="151.20000000000005"/>
    <n v="0.26470588235294124"/>
  </r>
  <r>
    <x v="135"/>
    <x v="30"/>
    <n v="12"/>
    <x v="2"/>
    <x v="1"/>
    <n v="0"/>
    <x v="2"/>
    <n v="37"/>
    <n v="49.21"/>
    <x v="172"/>
    <n v="444"/>
    <n v="146.51999999999998"/>
    <n v="0.24812030075187969"/>
  </r>
  <r>
    <x v="135"/>
    <x v="32"/>
    <n v="7"/>
    <x v="1"/>
    <x v="0"/>
    <n v="0"/>
    <x v="0"/>
    <n v="126"/>
    <n v="162.54"/>
    <x v="173"/>
    <n v="882"/>
    <n v="255.77999999999997"/>
    <n v="0.22480620155038758"/>
  </r>
  <r>
    <x v="136"/>
    <x v="13"/>
    <n v="1"/>
    <x v="2"/>
    <x v="1"/>
    <n v="0"/>
    <x v="4"/>
    <n v="55"/>
    <n v="58.3"/>
    <x v="174"/>
    <n v="55"/>
    <n v="3.2999999999999972"/>
    <n v="5.6603773584905613E-2"/>
  </r>
  <r>
    <x v="137"/>
    <x v="9"/>
    <n v="9"/>
    <x v="1"/>
    <x v="0"/>
    <n v="0"/>
    <x v="2"/>
    <n v="112"/>
    <n v="146.72"/>
    <x v="175"/>
    <n v="1008"/>
    <n v="312.48"/>
    <n v="0.23664122137404581"/>
  </r>
  <r>
    <x v="137"/>
    <x v="15"/>
    <n v="5"/>
    <x v="1"/>
    <x v="0"/>
    <n v="0"/>
    <x v="3"/>
    <n v="75"/>
    <n v="85.5"/>
    <x v="176"/>
    <n v="375"/>
    <n v="52.5"/>
    <n v="0.12280701754385964"/>
  </r>
  <r>
    <x v="138"/>
    <x v="28"/>
    <n v="14"/>
    <x v="1"/>
    <x v="1"/>
    <n v="0"/>
    <x v="4"/>
    <n v="148"/>
    <n v="201.28"/>
    <x v="177"/>
    <n v="2072"/>
    <n v="745.92000000000007"/>
    <n v="0.26470588235294118"/>
  </r>
  <r>
    <x v="139"/>
    <x v="9"/>
    <n v="15"/>
    <x v="2"/>
    <x v="0"/>
    <n v="0"/>
    <x v="2"/>
    <n v="112"/>
    <n v="146.72"/>
    <x v="178"/>
    <n v="1680"/>
    <n v="520.80000000000018"/>
    <n v="0.23664122137404586"/>
  </r>
  <r>
    <x v="140"/>
    <x v="40"/>
    <n v="9"/>
    <x v="2"/>
    <x v="0"/>
    <n v="0"/>
    <x v="2"/>
    <n v="150"/>
    <n v="210"/>
    <x v="179"/>
    <n v="1350"/>
    <n v="540"/>
    <n v="0.2857142857142857"/>
  </r>
  <r>
    <x v="141"/>
    <x v="4"/>
    <n v="1"/>
    <x v="2"/>
    <x v="0"/>
    <n v="0"/>
    <x v="4"/>
    <n v="5"/>
    <n v="6.7"/>
    <x v="37"/>
    <n v="5"/>
    <n v="1.7000000000000002"/>
    <n v="0.2537313432835821"/>
  </r>
  <r>
    <x v="141"/>
    <x v="43"/>
    <n v="12"/>
    <x v="1"/>
    <x v="0"/>
    <n v="0"/>
    <x v="4"/>
    <n v="90"/>
    <n v="96.3"/>
    <x v="180"/>
    <n v="1080"/>
    <n v="75.599999999999909"/>
    <n v="6.5420560747663475E-2"/>
  </r>
  <r>
    <x v="142"/>
    <x v="42"/>
    <n v="6"/>
    <x v="2"/>
    <x v="1"/>
    <n v="0"/>
    <x v="4"/>
    <n v="18"/>
    <n v="24.66"/>
    <x v="181"/>
    <n v="108"/>
    <n v="39.960000000000008"/>
    <n v="0.27007299270072999"/>
  </r>
  <r>
    <x v="143"/>
    <x v="1"/>
    <n v="5"/>
    <x v="2"/>
    <x v="1"/>
    <n v="0"/>
    <x v="1"/>
    <n v="72"/>
    <n v="79.92"/>
    <x v="182"/>
    <n v="360"/>
    <n v="39.600000000000023"/>
    <n v="9.9099099099099155E-2"/>
  </r>
  <r>
    <x v="143"/>
    <x v="18"/>
    <n v="11"/>
    <x v="1"/>
    <x v="1"/>
    <n v="0"/>
    <x v="4"/>
    <n v="89"/>
    <n v="117.48"/>
    <x v="48"/>
    <n v="979"/>
    <n v="313.27999999999997"/>
    <n v="0.2424242424242424"/>
  </r>
  <r>
    <x v="144"/>
    <x v="4"/>
    <n v="14"/>
    <x v="2"/>
    <x v="1"/>
    <n v="0"/>
    <x v="4"/>
    <n v="5"/>
    <n v="6.7"/>
    <x v="183"/>
    <n v="70"/>
    <n v="23.799999999999997"/>
    <n v="0.25373134328358204"/>
  </r>
  <r>
    <x v="145"/>
    <x v="31"/>
    <n v="15"/>
    <x v="2"/>
    <x v="1"/>
    <n v="0"/>
    <x v="2"/>
    <n v="44"/>
    <n v="48.4"/>
    <x v="184"/>
    <n v="660"/>
    <n v="66"/>
    <n v="9.0909090909090912E-2"/>
  </r>
  <r>
    <x v="146"/>
    <x v="26"/>
    <n v="8"/>
    <x v="1"/>
    <x v="0"/>
    <n v="0"/>
    <x v="4"/>
    <n v="48"/>
    <n v="57.120000000000005"/>
    <x v="185"/>
    <n v="384"/>
    <n v="72.960000000000036"/>
    <n v="0.15966386554621856"/>
  </r>
  <r>
    <x v="147"/>
    <x v="16"/>
    <n v="13"/>
    <x v="2"/>
    <x v="0"/>
    <n v="0"/>
    <x v="3"/>
    <n v="98"/>
    <n v="103.88"/>
    <x v="186"/>
    <n v="1274"/>
    <n v="76.440000000000055"/>
    <n v="5.6603773584905696E-2"/>
  </r>
  <r>
    <x v="148"/>
    <x v="7"/>
    <n v="6"/>
    <x v="1"/>
    <x v="1"/>
    <n v="0"/>
    <x v="0"/>
    <n v="7"/>
    <n v="8.33"/>
    <x v="149"/>
    <n v="42"/>
    <n v="7.980000000000004"/>
    <n v="0.15966386554621856"/>
  </r>
  <r>
    <x v="148"/>
    <x v="32"/>
    <n v="13"/>
    <x v="1"/>
    <x v="1"/>
    <n v="0"/>
    <x v="0"/>
    <n v="126"/>
    <n v="162.54"/>
    <x v="187"/>
    <n v="1638"/>
    <n v="475.02"/>
    <n v="0.22480620155038758"/>
  </r>
  <r>
    <x v="149"/>
    <x v="31"/>
    <n v="7"/>
    <x v="2"/>
    <x v="1"/>
    <n v="0"/>
    <x v="2"/>
    <n v="44"/>
    <n v="48.4"/>
    <x v="188"/>
    <n v="308"/>
    <n v="30.800000000000011"/>
    <n v="9.0909090909090939E-2"/>
  </r>
  <r>
    <x v="149"/>
    <x v="0"/>
    <n v="13"/>
    <x v="1"/>
    <x v="1"/>
    <n v="0"/>
    <x v="0"/>
    <n v="144"/>
    <n v="156.96"/>
    <x v="189"/>
    <n v="1872"/>
    <n v="168.48000000000002"/>
    <n v="8.2568807339449546E-2"/>
  </r>
  <r>
    <x v="149"/>
    <x v="37"/>
    <n v="1"/>
    <x v="2"/>
    <x v="1"/>
    <n v="0"/>
    <x v="3"/>
    <n v="6"/>
    <n v="7.8599999999999994"/>
    <x v="190"/>
    <n v="6"/>
    <n v="1.8599999999999994"/>
    <n v="0.23664122137404575"/>
  </r>
  <r>
    <x v="150"/>
    <x v="31"/>
    <n v="3"/>
    <x v="0"/>
    <x v="1"/>
    <n v="0"/>
    <x v="2"/>
    <n v="44"/>
    <n v="48.4"/>
    <x v="191"/>
    <n v="132"/>
    <n v="13.199999999999989"/>
    <n v="9.0909090909090842E-2"/>
  </r>
  <r>
    <x v="151"/>
    <x v="11"/>
    <n v="9"/>
    <x v="1"/>
    <x v="1"/>
    <n v="0"/>
    <x v="1"/>
    <n v="76"/>
    <n v="82.08"/>
    <x v="23"/>
    <n v="684"/>
    <n v="54.720000000000027"/>
    <n v="7.4074074074074112E-2"/>
  </r>
  <r>
    <x v="152"/>
    <x v="3"/>
    <n v="6"/>
    <x v="0"/>
    <x v="1"/>
    <n v="0"/>
    <x v="3"/>
    <n v="44"/>
    <n v="48.84"/>
    <x v="192"/>
    <n v="264"/>
    <n v="29.04000000000002"/>
    <n v="9.9099099099099155E-2"/>
  </r>
  <r>
    <x v="153"/>
    <x v="25"/>
    <n v="1"/>
    <x v="2"/>
    <x v="1"/>
    <n v="0"/>
    <x v="3"/>
    <n v="83"/>
    <n v="94.62"/>
    <x v="193"/>
    <n v="83"/>
    <n v="11.620000000000005"/>
    <n v="0.1228070175438597"/>
  </r>
  <r>
    <x v="154"/>
    <x v="1"/>
    <n v="14"/>
    <x v="1"/>
    <x v="0"/>
    <n v="0"/>
    <x v="1"/>
    <n v="72"/>
    <n v="79.92"/>
    <x v="194"/>
    <n v="1008"/>
    <n v="110.88000000000011"/>
    <n v="9.9099099099099183E-2"/>
  </r>
  <r>
    <x v="155"/>
    <x v="32"/>
    <n v="6"/>
    <x v="1"/>
    <x v="1"/>
    <n v="0"/>
    <x v="0"/>
    <n v="126"/>
    <n v="162.54"/>
    <x v="195"/>
    <n v="756"/>
    <n v="219.24"/>
    <n v="0.22480620155038761"/>
  </r>
  <r>
    <x v="156"/>
    <x v="2"/>
    <n v="12"/>
    <x v="2"/>
    <x v="1"/>
    <n v="0"/>
    <x v="2"/>
    <n v="112"/>
    <n v="122.08"/>
    <x v="196"/>
    <n v="1344"/>
    <n v="120.96000000000004"/>
    <n v="8.256880733944956E-2"/>
  </r>
  <r>
    <x v="157"/>
    <x v="43"/>
    <n v="10"/>
    <x v="2"/>
    <x v="0"/>
    <n v="0"/>
    <x v="4"/>
    <n v="90"/>
    <n v="96.3"/>
    <x v="197"/>
    <n v="900"/>
    <n v="63"/>
    <n v="6.5420560747663545E-2"/>
  </r>
  <r>
    <x v="158"/>
    <x v="36"/>
    <n v="15"/>
    <x v="2"/>
    <x v="0"/>
    <n v="0"/>
    <x v="3"/>
    <n v="43"/>
    <n v="47.730000000000004"/>
    <x v="198"/>
    <n v="645"/>
    <n v="70.950000000000045"/>
    <n v="9.9099099099099155E-2"/>
  </r>
  <r>
    <x v="159"/>
    <x v="10"/>
    <n v="6"/>
    <x v="1"/>
    <x v="1"/>
    <n v="0"/>
    <x v="1"/>
    <n v="120"/>
    <n v="162"/>
    <x v="19"/>
    <n v="720"/>
    <n v="252"/>
    <n v="0.25925925925925924"/>
  </r>
  <r>
    <x v="160"/>
    <x v="17"/>
    <n v="12"/>
    <x v="0"/>
    <x v="0"/>
    <n v="0"/>
    <x v="1"/>
    <n v="90"/>
    <n v="115.2"/>
    <x v="199"/>
    <n v="1080"/>
    <n v="302.40000000000009"/>
    <n v="0.21875000000000006"/>
  </r>
  <r>
    <x v="161"/>
    <x v="20"/>
    <n v="3"/>
    <x v="1"/>
    <x v="1"/>
    <n v="0"/>
    <x v="2"/>
    <n v="148"/>
    <n v="164.28"/>
    <x v="200"/>
    <n v="444"/>
    <n v="48.840000000000032"/>
    <n v="9.9099099099099155E-2"/>
  </r>
  <r>
    <x v="162"/>
    <x v="13"/>
    <n v="14"/>
    <x v="1"/>
    <x v="0"/>
    <n v="0"/>
    <x v="4"/>
    <n v="55"/>
    <n v="58.3"/>
    <x v="38"/>
    <n v="770"/>
    <n v="46.199999999999932"/>
    <n v="5.6603773584905578E-2"/>
  </r>
  <r>
    <x v="162"/>
    <x v="25"/>
    <n v="11"/>
    <x v="1"/>
    <x v="1"/>
    <n v="0"/>
    <x v="3"/>
    <n v="83"/>
    <n v="94.62"/>
    <x v="201"/>
    <n v="913"/>
    <n v="127.82000000000016"/>
    <n v="0.12280701754385978"/>
  </r>
  <r>
    <x v="163"/>
    <x v="9"/>
    <n v="1"/>
    <x v="0"/>
    <x v="0"/>
    <n v="0"/>
    <x v="2"/>
    <n v="112"/>
    <n v="146.72"/>
    <x v="202"/>
    <n v="112"/>
    <n v="34.72"/>
    <n v="0.23664122137404581"/>
  </r>
  <r>
    <x v="163"/>
    <x v="15"/>
    <n v="1"/>
    <x v="1"/>
    <x v="1"/>
    <n v="0"/>
    <x v="3"/>
    <n v="75"/>
    <n v="85.5"/>
    <x v="203"/>
    <n v="75"/>
    <n v="10.5"/>
    <n v="0.12280701754385964"/>
  </r>
  <r>
    <x v="164"/>
    <x v="35"/>
    <n v="8"/>
    <x v="1"/>
    <x v="0"/>
    <n v="0"/>
    <x v="2"/>
    <n v="73"/>
    <n v="94.17"/>
    <x v="204"/>
    <n v="584"/>
    <n v="169.36"/>
    <n v="0.22480620155038761"/>
  </r>
  <r>
    <x v="165"/>
    <x v="17"/>
    <n v="2"/>
    <x v="2"/>
    <x v="1"/>
    <n v="0"/>
    <x v="1"/>
    <n v="90"/>
    <n v="115.2"/>
    <x v="171"/>
    <n v="180"/>
    <n v="50.400000000000006"/>
    <n v="0.21875000000000003"/>
  </r>
  <r>
    <x v="166"/>
    <x v="34"/>
    <n v="15"/>
    <x v="2"/>
    <x v="0"/>
    <n v="0"/>
    <x v="1"/>
    <n v="37"/>
    <n v="42.55"/>
    <x v="205"/>
    <n v="555"/>
    <n v="83.25"/>
    <n v="0.13043478260869565"/>
  </r>
  <r>
    <x v="167"/>
    <x v="21"/>
    <n v="10"/>
    <x v="2"/>
    <x v="1"/>
    <n v="0"/>
    <x v="2"/>
    <n v="13"/>
    <n v="16.64"/>
    <x v="206"/>
    <n v="130"/>
    <n v="36.400000000000006"/>
    <n v="0.21875000000000003"/>
  </r>
  <r>
    <x v="168"/>
    <x v="13"/>
    <n v="2"/>
    <x v="1"/>
    <x v="1"/>
    <n v="0"/>
    <x v="4"/>
    <n v="55"/>
    <n v="58.3"/>
    <x v="207"/>
    <n v="110"/>
    <n v="6.5999999999999943"/>
    <n v="5.6603773584905613E-2"/>
  </r>
  <r>
    <x v="168"/>
    <x v="40"/>
    <n v="8"/>
    <x v="1"/>
    <x v="0"/>
    <n v="0"/>
    <x v="2"/>
    <n v="150"/>
    <n v="210"/>
    <x v="208"/>
    <n v="1200"/>
    <n v="480"/>
    <n v="0.2857142857142857"/>
  </r>
  <r>
    <x v="169"/>
    <x v="3"/>
    <n v="15"/>
    <x v="2"/>
    <x v="1"/>
    <n v="0"/>
    <x v="3"/>
    <n v="44"/>
    <n v="48.84"/>
    <x v="17"/>
    <n v="660"/>
    <n v="72.600000000000023"/>
    <n v="9.9099099099099128E-2"/>
  </r>
  <r>
    <x v="169"/>
    <x v="20"/>
    <n v="1"/>
    <x v="2"/>
    <x v="0"/>
    <n v="0"/>
    <x v="2"/>
    <n v="148"/>
    <n v="164.28"/>
    <x v="209"/>
    <n v="148"/>
    <n v="16.28"/>
    <n v="9.90990990990991E-2"/>
  </r>
  <r>
    <x v="170"/>
    <x v="2"/>
    <n v="8"/>
    <x v="2"/>
    <x v="0"/>
    <n v="0"/>
    <x v="2"/>
    <n v="112"/>
    <n v="122.08"/>
    <x v="210"/>
    <n v="896"/>
    <n v="80.639999999999986"/>
    <n v="8.2568807339449532E-2"/>
  </r>
  <r>
    <x v="171"/>
    <x v="11"/>
    <n v="14"/>
    <x v="2"/>
    <x v="0"/>
    <n v="0"/>
    <x v="1"/>
    <n v="76"/>
    <n v="82.08"/>
    <x v="211"/>
    <n v="1064"/>
    <n v="85.119999999999891"/>
    <n v="7.4074074074073987E-2"/>
  </r>
  <r>
    <x v="172"/>
    <x v="10"/>
    <n v="4"/>
    <x v="2"/>
    <x v="0"/>
    <n v="0"/>
    <x v="1"/>
    <n v="120"/>
    <n v="162"/>
    <x v="10"/>
    <n v="480"/>
    <n v="168"/>
    <n v="0.25925925925925924"/>
  </r>
  <r>
    <x v="173"/>
    <x v="6"/>
    <n v="2"/>
    <x v="2"/>
    <x v="1"/>
    <n v="0"/>
    <x v="3"/>
    <n v="71"/>
    <n v="80.94"/>
    <x v="212"/>
    <n v="142"/>
    <n v="19.879999999999995"/>
    <n v="0.12280701754385963"/>
  </r>
  <r>
    <x v="173"/>
    <x v="22"/>
    <n v="8"/>
    <x v="1"/>
    <x v="1"/>
    <n v="0"/>
    <x v="0"/>
    <n v="121"/>
    <n v="141.57"/>
    <x v="213"/>
    <n v="968"/>
    <n v="164.55999999999995"/>
    <n v="0.14529914529914525"/>
  </r>
  <r>
    <x v="174"/>
    <x v="12"/>
    <n v="12"/>
    <x v="2"/>
    <x v="0"/>
    <n v="0"/>
    <x v="0"/>
    <n v="141"/>
    <n v="149.46"/>
    <x v="214"/>
    <n v="1692"/>
    <n v="101.51999999999998"/>
    <n v="5.6603773584905648E-2"/>
  </r>
  <r>
    <x v="174"/>
    <x v="19"/>
    <n v="3"/>
    <x v="0"/>
    <x v="0"/>
    <n v="0"/>
    <x v="4"/>
    <n v="47"/>
    <n v="53.11"/>
    <x v="215"/>
    <n v="141"/>
    <n v="18.329999999999984"/>
    <n v="0.11504424778761053"/>
  </r>
  <r>
    <x v="174"/>
    <x v="31"/>
    <n v="10"/>
    <x v="1"/>
    <x v="0"/>
    <n v="0"/>
    <x v="2"/>
    <n v="44"/>
    <n v="48.4"/>
    <x v="216"/>
    <n v="440"/>
    <n v="44"/>
    <n v="9.0909090909090912E-2"/>
  </r>
  <r>
    <x v="175"/>
    <x v="35"/>
    <n v="14"/>
    <x v="2"/>
    <x v="0"/>
    <n v="0"/>
    <x v="2"/>
    <n v="73"/>
    <n v="94.17"/>
    <x v="58"/>
    <n v="1022"/>
    <n v="296.38000000000011"/>
    <n v="0.22480620155038766"/>
  </r>
  <r>
    <x v="176"/>
    <x v="42"/>
    <n v="10"/>
    <x v="1"/>
    <x v="1"/>
    <n v="0"/>
    <x v="4"/>
    <n v="18"/>
    <n v="24.66"/>
    <x v="217"/>
    <n v="180"/>
    <n v="66.599999999999994"/>
    <n v="0.27007299270072993"/>
  </r>
  <r>
    <x v="177"/>
    <x v="10"/>
    <n v="8"/>
    <x v="0"/>
    <x v="1"/>
    <n v="0"/>
    <x v="1"/>
    <n v="120"/>
    <n v="162"/>
    <x v="59"/>
    <n v="960"/>
    <n v="336"/>
    <n v="0.25925925925925924"/>
  </r>
  <r>
    <x v="177"/>
    <x v="43"/>
    <n v="8"/>
    <x v="0"/>
    <x v="0"/>
    <n v="0"/>
    <x v="4"/>
    <n v="90"/>
    <n v="96.3"/>
    <x v="218"/>
    <n v="720"/>
    <n v="50.399999999999977"/>
    <n v="6.5420560747663517E-2"/>
  </r>
  <r>
    <x v="178"/>
    <x v="41"/>
    <n v="14"/>
    <x v="1"/>
    <x v="1"/>
    <n v="0"/>
    <x v="1"/>
    <n v="138"/>
    <n v="173.88"/>
    <x v="219"/>
    <n v="1932"/>
    <n v="502.31999999999971"/>
    <n v="0.20634920634920625"/>
  </r>
  <r>
    <x v="179"/>
    <x v="19"/>
    <n v="14"/>
    <x v="2"/>
    <x v="1"/>
    <n v="0"/>
    <x v="4"/>
    <n v="47"/>
    <n v="53.11"/>
    <x v="220"/>
    <n v="658"/>
    <n v="85.539999999999964"/>
    <n v="0.11504424778761058"/>
  </r>
  <r>
    <x v="180"/>
    <x v="19"/>
    <n v="6"/>
    <x v="2"/>
    <x v="1"/>
    <n v="0"/>
    <x v="4"/>
    <n v="47"/>
    <n v="53.11"/>
    <x v="54"/>
    <n v="282"/>
    <n v="36.659999999999968"/>
    <n v="0.11504424778761053"/>
  </r>
  <r>
    <x v="181"/>
    <x v="20"/>
    <n v="13"/>
    <x v="1"/>
    <x v="0"/>
    <n v="0"/>
    <x v="2"/>
    <n v="148"/>
    <n v="164.28"/>
    <x v="221"/>
    <n v="1924"/>
    <n v="211.63999999999987"/>
    <n v="9.9099099099099044E-2"/>
  </r>
  <r>
    <x v="182"/>
    <x v="22"/>
    <n v="1"/>
    <x v="0"/>
    <x v="1"/>
    <n v="0"/>
    <x v="0"/>
    <n v="121"/>
    <n v="141.57"/>
    <x v="222"/>
    <n v="121"/>
    <n v="20.569999999999993"/>
    <n v="0.14529914529914525"/>
  </r>
  <r>
    <x v="183"/>
    <x v="20"/>
    <n v="7"/>
    <x v="2"/>
    <x v="1"/>
    <n v="0"/>
    <x v="2"/>
    <n v="148"/>
    <n v="164.28"/>
    <x v="30"/>
    <n v="1036"/>
    <n v="113.96000000000004"/>
    <n v="9.9099099099099128E-2"/>
  </r>
  <r>
    <x v="183"/>
    <x v="27"/>
    <n v="2"/>
    <x v="1"/>
    <x v="1"/>
    <n v="0"/>
    <x v="2"/>
    <n v="12"/>
    <n v="15.719999999999999"/>
    <x v="128"/>
    <n v="24"/>
    <n v="7.4399999999999977"/>
    <n v="0.23664122137404575"/>
  </r>
  <r>
    <x v="183"/>
    <x v="38"/>
    <n v="1"/>
    <x v="2"/>
    <x v="1"/>
    <n v="0"/>
    <x v="4"/>
    <n v="95"/>
    <n v="119.7"/>
    <x v="223"/>
    <n v="95"/>
    <n v="24.700000000000003"/>
    <n v="0.20634920634920637"/>
  </r>
  <r>
    <x v="184"/>
    <x v="23"/>
    <n v="9"/>
    <x v="2"/>
    <x v="1"/>
    <n v="0"/>
    <x v="1"/>
    <n v="67"/>
    <n v="83.08"/>
    <x v="36"/>
    <n v="603"/>
    <n v="144.72000000000003"/>
    <n v="0.19354838709677422"/>
  </r>
  <r>
    <x v="185"/>
    <x v="35"/>
    <n v="8"/>
    <x v="2"/>
    <x v="0"/>
    <n v="0"/>
    <x v="2"/>
    <n v="73"/>
    <n v="94.17"/>
    <x v="204"/>
    <n v="584"/>
    <n v="169.36"/>
    <n v="0.22480620155038761"/>
  </r>
  <r>
    <x v="185"/>
    <x v="19"/>
    <n v="1"/>
    <x v="1"/>
    <x v="0"/>
    <n v="0"/>
    <x v="4"/>
    <n v="47"/>
    <n v="53.11"/>
    <x v="89"/>
    <n v="47"/>
    <n v="6.1099999999999994"/>
    <n v="0.1150442477876106"/>
  </r>
  <r>
    <x v="186"/>
    <x v="18"/>
    <n v="12"/>
    <x v="2"/>
    <x v="0"/>
    <n v="0"/>
    <x v="4"/>
    <n v="89"/>
    <n v="117.48"/>
    <x v="112"/>
    <n v="1068"/>
    <n v="341.76"/>
    <n v="0.24242424242424243"/>
  </r>
  <r>
    <x v="187"/>
    <x v="13"/>
    <n v="14"/>
    <x v="1"/>
    <x v="0"/>
    <n v="0"/>
    <x v="4"/>
    <n v="55"/>
    <n v="58.3"/>
    <x v="38"/>
    <n v="770"/>
    <n v="46.199999999999932"/>
    <n v="5.6603773584905578E-2"/>
  </r>
  <r>
    <x v="188"/>
    <x v="18"/>
    <n v="2"/>
    <x v="2"/>
    <x v="0"/>
    <n v="0"/>
    <x v="4"/>
    <n v="89"/>
    <n v="117.48"/>
    <x v="224"/>
    <n v="178"/>
    <n v="56.960000000000008"/>
    <n v="0.24242424242424246"/>
  </r>
  <r>
    <x v="189"/>
    <x v="40"/>
    <n v="6"/>
    <x v="1"/>
    <x v="0"/>
    <n v="0"/>
    <x v="2"/>
    <n v="150"/>
    <n v="210"/>
    <x v="225"/>
    <n v="900"/>
    <n v="360"/>
    <n v="0.2857142857142857"/>
  </r>
  <r>
    <x v="190"/>
    <x v="31"/>
    <n v="14"/>
    <x v="2"/>
    <x v="0"/>
    <n v="0"/>
    <x v="2"/>
    <n v="44"/>
    <n v="48.4"/>
    <x v="226"/>
    <n v="616"/>
    <n v="61.600000000000023"/>
    <n v="9.0909090909090939E-2"/>
  </r>
  <r>
    <x v="191"/>
    <x v="22"/>
    <n v="10"/>
    <x v="2"/>
    <x v="1"/>
    <n v="0"/>
    <x v="0"/>
    <n v="121"/>
    <n v="141.57"/>
    <x v="227"/>
    <n v="1210"/>
    <n v="205.69999999999982"/>
    <n v="0.1452991452991452"/>
  </r>
  <r>
    <x v="192"/>
    <x v="9"/>
    <n v="11"/>
    <x v="1"/>
    <x v="1"/>
    <n v="0"/>
    <x v="2"/>
    <n v="112"/>
    <n v="146.72"/>
    <x v="228"/>
    <n v="1232"/>
    <n v="381.92000000000007"/>
    <n v="0.23664122137404583"/>
  </r>
  <r>
    <x v="193"/>
    <x v="17"/>
    <n v="4"/>
    <x v="1"/>
    <x v="0"/>
    <n v="0"/>
    <x v="1"/>
    <n v="90"/>
    <n v="115.2"/>
    <x v="76"/>
    <n v="360"/>
    <n v="100.80000000000001"/>
    <n v="0.21875000000000003"/>
  </r>
  <r>
    <x v="194"/>
    <x v="25"/>
    <n v="9"/>
    <x v="0"/>
    <x v="1"/>
    <n v="0"/>
    <x v="3"/>
    <n v="83"/>
    <n v="94.62"/>
    <x v="229"/>
    <n v="747"/>
    <n v="104.58000000000004"/>
    <n v="0.1228070175438597"/>
  </r>
  <r>
    <x v="195"/>
    <x v="32"/>
    <n v="2"/>
    <x v="2"/>
    <x v="1"/>
    <n v="0"/>
    <x v="0"/>
    <n v="126"/>
    <n v="162.54"/>
    <x v="124"/>
    <n v="252"/>
    <n v="73.079999999999984"/>
    <n v="0.22480620155038755"/>
  </r>
  <r>
    <x v="195"/>
    <x v="9"/>
    <n v="7"/>
    <x v="1"/>
    <x v="0"/>
    <n v="0"/>
    <x v="2"/>
    <n v="112"/>
    <n v="146.72"/>
    <x v="230"/>
    <n v="784"/>
    <n v="243.03999999999996"/>
    <n v="0.23664122137404578"/>
  </r>
  <r>
    <x v="196"/>
    <x v="16"/>
    <n v="6"/>
    <x v="1"/>
    <x v="1"/>
    <n v="0"/>
    <x v="3"/>
    <n v="98"/>
    <n v="103.88"/>
    <x v="167"/>
    <n v="588"/>
    <n v="35.279999999999973"/>
    <n v="5.660377358490562E-2"/>
  </r>
  <r>
    <x v="197"/>
    <x v="29"/>
    <n v="5"/>
    <x v="0"/>
    <x v="1"/>
    <n v="0"/>
    <x v="3"/>
    <n v="105"/>
    <n v="142.80000000000001"/>
    <x v="231"/>
    <n v="525"/>
    <n v="189"/>
    <n v="0.26470588235294118"/>
  </r>
  <r>
    <x v="197"/>
    <x v="10"/>
    <n v="8"/>
    <x v="2"/>
    <x v="0"/>
    <n v="0"/>
    <x v="1"/>
    <n v="120"/>
    <n v="162"/>
    <x v="59"/>
    <n v="960"/>
    <n v="336"/>
    <n v="0.25925925925925924"/>
  </r>
  <r>
    <x v="198"/>
    <x v="28"/>
    <n v="15"/>
    <x v="1"/>
    <x v="0"/>
    <n v="0"/>
    <x v="4"/>
    <n v="148"/>
    <n v="201.28"/>
    <x v="232"/>
    <n v="2220"/>
    <n v="799.19999999999982"/>
    <n v="0.26470588235294112"/>
  </r>
  <r>
    <x v="199"/>
    <x v="39"/>
    <n v="14"/>
    <x v="2"/>
    <x v="1"/>
    <n v="0"/>
    <x v="2"/>
    <n v="134"/>
    <n v="156.78"/>
    <x v="233"/>
    <n v="1876"/>
    <n v="318.92000000000007"/>
    <n v="0.14529914529914534"/>
  </r>
  <r>
    <x v="200"/>
    <x v="21"/>
    <n v="11"/>
    <x v="2"/>
    <x v="0"/>
    <n v="0"/>
    <x v="2"/>
    <n v="13"/>
    <n v="16.64"/>
    <x v="234"/>
    <n v="143"/>
    <n v="40.04000000000002"/>
    <n v="0.21875000000000008"/>
  </r>
  <r>
    <x v="201"/>
    <x v="12"/>
    <n v="6"/>
    <x v="1"/>
    <x v="1"/>
    <n v="0"/>
    <x v="0"/>
    <n v="141"/>
    <n v="149.46"/>
    <x v="235"/>
    <n v="846"/>
    <n v="50.759999999999991"/>
    <n v="5.6603773584905648E-2"/>
  </r>
  <r>
    <x v="201"/>
    <x v="41"/>
    <n v="9"/>
    <x v="2"/>
    <x v="1"/>
    <n v="0"/>
    <x v="1"/>
    <n v="138"/>
    <n v="173.88"/>
    <x v="236"/>
    <n v="1242"/>
    <n v="322.92000000000007"/>
    <n v="0.20634920634920639"/>
  </r>
  <r>
    <x v="202"/>
    <x v="24"/>
    <n v="9"/>
    <x v="2"/>
    <x v="1"/>
    <n v="0"/>
    <x v="3"/>
    <n v="133"/>
    <n v="155.61000000000001"/>
    <x v="237"/>
    <n v="1197"/>
    <n v="203.49000000000024"/>
    <n v="0.14529914529914545"/>
  </r>
  <r>
    <x v="203"/>
    <x v="9"/>
    <n v="8"/>
    <x v="2"/>
    <x v="0"/>
    <n v="0"/>
    <x v="2"/>
    <n v="112"/>
    <n v="146.72"/>
    <x v="238"/>
    <n v="896"/>
    <n v="277.76"/>
    <n v="0.23664122137404581"/>
  </r>
  <r>
    <x v="204"/>
    <x v="30"/>
    <n v="6"/>
    <x v="2"/>
    <x v="1"/>
    <n v="0"/>
    <x v="2"/>
    <n v="37"/>
    <n v="49.21"/>
    <x v="239"/>
    <n v="222"/>
    <n v="73.259999999999991"/>
    <n v="0.24812030075187969"/>
  </r>
  <r>
    <x v="205"/>
    <x v="29"/>
    <n v="6"/>
    <x v="2"/>
    <x v="1"/>
    <n v="0"/>
    <x v="3"/>
    <n v="105"/>
    <n v="142.80000000000001"/>
    <x v="240"/>
    <n v="630"/>
    <n v="226.80000000000007"/>
    <n v="0.26470588235294124"/>
  </r>
  <r>
    <x v="206"/>
    <x v="24"/>
    <n v="11"/>
    <x v="1"/>
    <x v="1"/>
    <n v="0"/>
    <x v="3"/>
    <n v="133"/>
    <n v="155.61000000000001"/>
    <x v="123"/>
    <n v="1463"/>
    <n v="248.71000000000004"/>
    <n v="0.14529914529914531"/>
  </r>
  <r>
    <x v="206"/>
    <x v="3"/>
    <n v="3"/>
    <x v="1"/>
    <x v="1"/>
    <n v="0"/>
    <x v="3"/>
    <n v="44"/>
    <n v="48.84"/>
    <x v="241"/>
    <n v="132"/>
    <n v="14.52000000000001"/>
    <n v="9.9099099099099155E-2"/>
  </r>
  <r>
    <x v="207"/>
    <x v="18"/>
    <n v="14"/>
    <x v="1"/>
    <x v="0"/>
    <n v="0"/>
    <x v="4"/>
    <n v="89"/>
    <n v="117.48"/>
    <x v="242"/>
    <n v="1246"/>
    <n v="398.72"/>
    <n v="0.24242424242424243"/>
  </r>
  <r>
    <x v="208"/>
    <x v="20"/>
    <n v="13"/>
    <x v="2"/>
    <x v="1"/>
    <n v="0"/>
    <x v="2"/>
    <n v="148"/>
    <n v="164.28"/>
    <x v="221"/>
    <n v="1924"/>
    <n v="211.63999999999987"/>
    <n v="9.9099099099099044E-2"/>
  </r>
  <r>
    <x v="209"/>
    <x v="42"/>
    <n v="8"/>
    <x v="1"/>
    <x v="1"/>
    <n v="0"/>
    <x v="4"/>
    <n v="18"/>
    <n v="24.66"/>
    <x v="243"/>
    <n v="144"/>
    <n v="53.28"/>
    <n v="0.27007299270072993"/>
  </r>
  <r>
    <x v="209"/>
    <x v="33"/>
    <n v="3"/>
    <x v="2"/>
    <x v="1"/>
    <n v="0"/>
    <x v="4"/>
    <n v="37"/>
    <n v="41.81"/>
    <x v="244"/>
    <n v="111"/>
    <n v="14.430000000000007"/>
    <n v="0.11504424778761067"/>
  </r>
  <r>
    <x v="210"/>
    <x v="18"/>
    <n v="1"/>
    <x v="1"/>
    <x v="1"/>
    <n v="0"/>
    <x v="4"/>
    <n v="89"/>
    <n v="117.48"/>
    <x v="162"/>
    <n v="89"/>
    <n v="28.480000000000004"/>
    <n v="0.24242424242424246"/>
  </r>
  <r>
    <x v="211"/>
    <x v="29"/>
    <n v="13"/>
    <x v="1"/>
    <x v="1"/>
    <n v="0"/>
    <x v="3"/>
    <n v="105"/>
    <n v="142.80000000000001"/>
    <x v="245"/>
    <n v="1365"/>
    <n v="491.40000000000009"/>
    <n v="0.26470588235294124"/>
  </r>
  <r>
    <x v="212"/>
    <x v="35"/>
    <n v="6"/>
    <x v="2"/>
    <x v="1"/>
    <n v="0"/>
    <x v="2"/>
    <n v="73"/>
    <n v="94.17"/>
    <x v="246"/>
    <n v="438"/>
    <n v="127.01999999999998"/>
    <n v="0.22480620155038758"/>
  </r>
  <r>
    <x v="213"/>
    <x v="2"/>
    <n v="6"/>
    <x v="1"/>
    <x v="0"/>
    <n v="0"/>
    <x v="2"/>
    <n v="112"/>
    <n v="122.08"/>
    <x v="2"/>
    <n v="672"/>
    <n v="60.480000000000018"/>
    <n v="8.256880733944956E-2"/>
  </r>
  <r>
    <x v="213"/>
    <x v="21"/>
    <n v="15"/>
    <x v="1"/>
    <x v="1"/>
    <n v="0"/>
    <x v="2"/>
    <n v="13"/>
    <n v="16.64"/>
    <x v="247"/>
    <n v="195"/>
    <n v="54.600000000000023"/>
    <n v="0.21875000000000008"/>
  </r>
  <r>
    <x v="213"/>
    <x v="43"/>
    <n v="8"/>
    <x v="2"/>
    <x v="0"/>
    <n v="0"/>
    <x v="4"/>
    <n v="90"/>
    <n v="96.3"/>
    <x v="218"/>
    <n v="720"/>
    <n v="50.399999999999977"/>
    <n v="6.5420560747663517E-2"/>
  </r>
  <r>
    <x v="214"/>
    <x v="35"/>
    <n v="7"/>
    <x v="2"/>
    <x v="1"/>
    <n v="0"/>
    <x v="2"/>
    <n v="73"/>
    <n v="94.17"/>
    <x v="248"/>
    <n v="511"/>
    <n v="148.19000000000005"/>
    <n v="0.22480620155038766"/>
  </r>
  <r>
    <x v="214"/>
    <x v="24"/>
    <n v="15"/>
    <x v="2"/>
    <x v="0"/>
    <n v="0"/>
    <x v="3"/>
    <n v="133"/>
    <n v="155.61000000000001"/>
    <x v="249"/>
    <n v="1995"/>
    <n v="339.15000000000009"/>
    <n v="0.14529914529914534"/>
  </r>
  <r>
    <x v="215"/>
    <x v="8"/>
    <n v="15"/>
    <x v="2"/>
    <x v="1"/>
    <n v="0"/>
    <x v="1"/>
    <n v="67"/>
    <n v="85.76"/>
    <x v="250"/>
    <n v="1005"/>
    <n v="281.40000000000009"/>
    <n v="0.21875000000000006"/>
  </r>
  <r>
    <x v="216"/>
    <x v="42"/>
    <n v="13"/>
    <x v="0"/>
    <x v="0"/>
    <n v="0"/>
    <x v="4"/>
    <n v="18"/>
    <n v="24.66"/>
    <x v="251"/>
    <n v="234"/>
    <n v="86.579999999999984"/>
    <n v="0.27007299270072987"/>
  </r>
  <r>
    <x v="217"/>
    <x v="3"/>
    <n v="2"/>
    <x v="2"/>
    <x v="1"/>
    <n v="0"/>
    <x v="3"/>
    <n v="44"/>
    <n v="48.84"/>
    <x v="252"/>
    <n v="88"/>
    <n v="9.6800000000000068"/>
    <n v="9.9099099099099155E-2"/>
  </r>
  <r>
    <x v="218"/>
    <x v="6"/>
    <n v="1"/>
    <x v="2"/>
    <x v="1"/>
    <n v="0"/>
    <x v="3"/>
    <n v="71"/>
    <n v="80.94"/>
    <x v="253"/>
    <n v="71"/>
    <n v="9.9399999999999977"/>
    <n v="0.12280701754385963"/>
  </r>
  <r>
    <x v="219"/>
    <x v="11"/>
    <n v="6"/>
    <x v="2"/>
    <x v="0"/>
    <n v="0"/>
    <x v="1"/>
    <n v="76"/>
    <n v="82.08"/>
    <x v="254"/>
    <n v="456"/>
    <n v="36.480000000000018"/>
    <n v="7.4074074074074112E-2"/>
  </r>
  <r>
    <x v="220"/>
    <x v="28"/>
    <n v="3"/>
    <x v="2"/>
    <x v="0"/>
    <n v="0"/>
    <x v="4"/>
    <n v="148"/>
    <n v="201.28"/>
    <x v="72"/>
    <n v="444"/>
    <n v="159.84000000000003"/>
    <n v="0.26470588235294124"/>
  </r>
  <r>
    <x v="220"/>
    <x v="3"/>
    <n v="11"/>
    <x v="1"/>
    <x v="1"/>
    <n v="0"/>
    <x v="3"/>
    <n v="44"/>
    <n v="48.84"/>
    <x v="111"/>
    <n v="484"/>
    <n v="53.240000000000009"/>
    <n v="9.9099099099099114E-2"/>
  </r>
  <r>
    <x v="221"/>
    <x v="38"/>
    <n v="12"/>
    <x v="0"/>
    <x v="0"/>
    <n v="0"/>
    <x v="4"/>
    <n v="95"/>
    <n v="119.7"/>
    <x v="255"/>
    <n v="1140"/>
    <n v="296.40000000000009"/>
    <n v="0.20634920634920639"/>
  </r>
  <r>
    <x v="222"/>
    <x v="21"/>
    <n v="2"/>
    <x v="2"/>
    <x v="1"/>
    <n v="0"/>
    <x v="2"/>
    <n v="13"/>
    <n v="16.64"/>
    <x v="256"/>
    <n v="26"/>
    <n v="7.2800000000000011"/>
    <n v="0.21875000000000003"/>
  </r>
  <r>
    <x v="222"/>
    <x v="42"/>
    <n v="13"/>
    <x v="2"/>
    <x v="0"/>
    <n v="0"/>
    <x v="4"/>
    <n v="18"/>
    <n v="24.66"/>
    <x v="251"/>
    <n v="234"/>
    <n v="86.579999999999984"/>
    <n v="0.27007299270072987"/>
  </r>
  <r>
    <x v="223"/>
    <x v="40"/>
    <n v="2"/>
    <x v="1"/>
    <x v="1"/>
    <n v="0"/>
    <x v="2"/>
    <n v="150"/>
    <n v="210"/>
    <x v="257"/>
    <n v="300"/>
    <n v="120"/>
    <n v="0.2857142857142857"/>
  </r>
  <r>
    <x v="223"/>
    <x v="26"/>
    <n v="10"/>
    <x v="2"/>
    <x v="1"/>
    <n v="0"/>
    <x v="4"/>
    <n v="48"/>
    <n v="57.120000000000005"/>
    <x v="47"/>
    <n v="480"/>
    <n v="91.200000000000045"/>
    <n v="0.15966386554621856"/>
  </r>
  <r>
    <x v="224"/>
    <x v="41"/>
    <n v="6"/>
    <x v="0"/>
    <x v="1"/>
    <n v="0"/>
    <x v="1"/>
    <n v="138"/>
    <n v="173.88"/>
    <x v="113"/>
    <n v="828"/>
    <n v="215.27999999999997"/>
    <n v="0.20634920634920634"/>
  </r>
  <r>
    <x v="225"/>
    <x v="18"/>
    <n v="9"/>
    <x v="2"/>
    <x v="1"/>
    <n v="0"/>
    <x v="4"/>
    <n v="89"/>
    <n v="117.48"/>
    <x v="258"/>
    <n v="801"/>
    <n v="256.31999999999994"/>
    <n v="0.24242424242424238"/>
  </r>
  <r>
    <x v="226"/>
    <x v="16"/>
    <n v="2"/>
    <x v="0"/>
    <x v="0"/>
    <n v="0"/>
    <x v="3"/>
    <n v="98"/>
    <n v="103.88"/>
    <x v="155"/>
    <n v="196"/>
    <n v="11.759999999999991"/>
    <n v="5.660377358490562E-2"/>
  </r>
  <r>
    <x v="226"/>
    <x v="28"/>
    <n v="11"/>
    <x v="2"/>
    <x v="0"/>
    <n v="0"/>
    <x v="4"/>
    <n v="148"/>
    <n v="201.28"/>
    <x v="43"/>
    <n v="1628"/>
    <n v="586.07999999999993"/>
    <n v="0.26470588235294118"/>
  </r>
  <r>
    <x v="227"/>
    <x v="18"/>
    <n v="12"/>
    <x v="1"/>
    <x v="0"/>
    <n v="0"/>
    <x v="4"/>
    <n v="89"/>
    <n v="117.48"/>
    <x v="112"/>
    <n v="1068"/>
    <n v="341.76"/>
    <n v="0.24242424242424243"/>
  </r>
  <r>
    <x v="228"/>
    <x v="16"/>
    <n v="13"/>
    <x v="1"/>
    <x v="1"/>
    <n v="0"/>
    <x v="3"/>
    <n v="98"/>
    <n v="103.88"/>
    <x v="186"/>
    <n v="1274"/>
    <n v="76.440000000000055"/>
    <n v="5.6603773584905696E-2"/>
  </r>
  <r>
    <x v="229"/>
    <x v="29"/>
    <n v="2"/>
    <x v="1"/>
    <x v="1"/>
    <n v="0"/>
    <x v="3"/>
    <n v="105"/>
    <n v="142.80000000000001"/>
    <x v="259"/>
    <n v="210"/>
    <n v="75.600000000000023"/>
    <n v="0.26470588235294124"/>
  </r>
  <r>
    <x v="230"/>
    <x v="29"/>
    <n v="3"/>
    <x v="2"/>
    <x v="1"/>
    <n v="0"/>
    <x v="3"/>
    <n v="105"/>
    <n v="142.80000000000001"/>
    <x v="260"/>
    <n v="315"/>
    <n v="113.40000000000003"/>
    <n v="0.26470588235294124"/>
  </r>
  <r>
    <x v="231"/>
    <x v="17"/>
    <n v="2"/>
    <x v="0"/>
    <x v="1"/>
    <n v="0"/>
    <x v="1"/>
    <n v="90"/>
    <n v="115.2"/>
    <x v="171"/>
    <n v="180"/>
    <n v="50.400000000000006"/>
    <n v="0.21875000000000003"/>
  </r>
  <r>
    <x v="232"/>
    <x v="42"/>
    <n v="7"/>
    <x v="2"/>
    <x v="0"/>
    <n v="0"/>
    <x v="4"/>
    <n v="18"/>
    <n v="24.66"/>
    <x v="261"/>
    <n v="126"/>
    <n v="46.620000000000005"/>
    <n v="0.27007299270072993"/>
  </r>
  <r>
    <x v="233"/>
    <x v="34"/>
    <n v="12"/>
    <x v="0"/>
    <x v="1"/>
    <n v="0"/>
    <x v="1"/>
    <n v="37"/>
    <n v="42.55"/>
    <x v="262"/>
    <n v="444"/>
    <n v="66.599999999999966"/>
    <n v="0.13043478260869559"/>
  </r>
  <r>
    <x v="233"/>
    <x v="29"/>
    <n v="9"/>
    <x v="1"/>
    <x v="0"/>
    <n v="0"/>
    <x v="3"/>
    <n v="105"/>
    <n v="142.80000000000001"/>
    <x v="263"/>
    <n v="945"/>
    <n v="340.20000000000005"/>
    <n v="0.26470588235294118"/>
  </r>
  <r>
    <x v="234"/>
    <x v="21"/>
    <n v="14"/>
    <x v="0"/>
    <x v="0"/>
    <n v="0"/>
    <x v="2"/>
    <n v="13"/>
    <n v="16.64"/>
    <x v="264"/>
    <n v="182"/>
    <n v="50.960000000000008"/>
    <n v="0.21875000000000003"/>
  </r>
  <r>
    <x v="235"/>
    <x v="41"/>
    <n v="9"/>
    <x v="2"/>
    <x v="1"/>
    <n v="0"/>
    <x v="1"/>
    <n v="138"/>
    <n v="173.88"/>
    <x v="236"/>
    <n v="1242"/>
    <n v="322.92000000000007"/>
    <n v="0.20634920634920639"/>
  </r>
  <r>
    <x v="236"/>
    <x v="30"/>
    <n v="2"/>
    <x v="0"/>
    <x v="0"/>
    <n v="0"/>
    <x v="2"/>
    <n v="37"/>
    <n v="49.21"/>
    <x v="265"/>
    <n v="74"/>
    <n v="24.42"/>
    <n v="0.24812030075187971"/>
  </r>
  <r>
    <x v="236"/>
    <x v="35"/>
    <n v="4"/>
    <x v="2"/>
    <x v="0"/>
    <n v="0"/>
    <x v="2"/>
    <n v="73"/>
    <n v="94.17"/>
    <x v="64"/>
    <n v="292"/>
    <n v="84.68"/>
    <n v="0.22480620155038761"/>
  </r>
  <r>
    <x v="237"/>
    <x v="28"/>
    <n v="2"/>
    <x v="2"/>
    <x v="1"/>
    <n v="0"/>
    <x v="4"/>
    <n v="148"/>
    <n v="201.28"/>
    <x v="49"/>
    <n v="296"/>
    <n v="106.56"/>
    <n v="0.26470588235294118"/>
  </r>
  <r>
    <x v="237"/>
    <x v="42"/>
    <n v="14"/>
    <x v="1"/>
    <x v="0"/>
    <n v="0"/>
    <x v="4"/>
    <n v="18"/>
    <n v="24.66"/>
    <x v="266"/>
    <n v="252"/>
    <n v="93.240000000000009"/>
    <n v="0.27007299270072993"/>
  </r>
  <r>
    <x v="238"/>
    <x v="11"/>
    <n v="15"/>
    <x v="1"/>
    <x v="0"/>
    <n v="0"/>
    <x v="1"/>
    <n v="76"/>
    <n v="82.08"/>
    <x v="138"/>
    <n v="1140"/>
    <n v="91.200000000000045"/>
    <n v="7.4074074074074112E-2"/>
  </r>
  <r>
    <x v="239"/>
    <x v="13"/>
    <n v="4"/>
    <x v="2"/>
    <x v="0"/>
    <n v="0"/>
    <x v="4"/>
    <n v="55"/>
    <n v="58.3"/>
    <x v="15"/>
    <n v="220"/>
    <n v="13.199999999999989"/>
    <n v="5.6603773584905613E-2"/>
  </r>
  <r>
    <x v="240"/>
    <x v="3"/>
    <n v="9"/>
    <x v="2"/>
    <x v="1"/>
    <n v="0"/>
    <x v="3"/>
    <n v="44"/>
    <n v="48.84"/>
    <x v="267"/>
    <n v="396"/>
    <n v="43.560000000000059"/>
    <n v="9.9099099099099225E-2"/>
  </r>
  <r>
    <x v="240"/>
    <x v="6"/>
    <n v="8"/>
    <x v="1"/>
    <x v="0"/>
    <n v="0"/>
    <x v="3"/>
    <n v="71"/>
    <n v="80.94"/>
    <x v="6"/>
    <n v="568"/>
    <n v="79.519999999999982"/>
    <n v="0.12280701754385963"/>
  </r>
  <r>
    <x v="241"/>
    <x v="26"/>
    <n v="2"/>
    <x v="2"/>
    <x v="1"/>
    <n v="0"/>
    <x v="4"/>
    <n v="48"/>
    <n v="57.120000000000005"/>
    <x v="268"/>
    <n v="96"/>
    <n v="18.240000000000009"/>
    <n v="0.15966386554621856"/>
  </r>
  <r>
    <x v="242"/>
    <x v="9"/>
    <n v="14"/>
    <x v="2"/>
    <x v="1"/>
    <n v="0"/>
    <x v="2"/>
    <n v="112"/>
    <n v="146.72"/>
    <x v="269"/>
    <n v="1568"/>
    <n v="486.07999999999993"/>
    <n v="0.23664122137404578"/>
  </r>
  <r>
    <x v="243"/>
    <x v="21"/>
    <n v="13"/>
    <x v="1"/>
    <x v="0"/>
    <n v="0"/>
    <x v="2"/>
    <n v="13"/>
    <n v="16.64"/>
    <x v="31"/>
    <n v="169"/>
    <n v="47.319999999999993"/>
    <n v="0.21874999999999997"/>
  </r>
  <r>
    <x v="243"/>
    <x v="26"/>
    <n v="8"/>
    <x v="2"/>
    <x v="0"/>
    <n v="0"/>
    <x v="4"/>
    <n v="48"/>
    <n v="57.120000000000005"/>
    <x v="185"/>
    <n v="384"/>
    <n v="72.960000000000036"/>
    <n v="0.15966386554621856"/>
  </r>
  <r>
    <x v="244"/>
    <x v="13"/>
    <n v="9"/>
    <x v="0"/>
    <x v="0"/>
    <n v="0"/>
    <x v="4"/>
    <n v="55"/>
    <n v="58.3"/>
    <x v="270"/>
    <n v="495"/>
    <n v="29.699999999999932"/>
    <n v="5.6603773584905537E-2"/>
  </r>
  <r>
    <x v="244"/>
    <x v="38"/>
    <n v="6"/>
    <x v="1"/>
    <x v="0"/>
    <n v="0"/>
    <x v="4"/>
    <n v="95"/>
    <n v="119.7"/>
    <x v="109"/>
    <n v="570"/>
    <n v="148.20000000000005"/>
    <n v="0.20634920634920639"/>
  </r>
  <r>
    <x v="245"/>
    <x v="2"/>
    <n v="4"/>
    <x v="1"/>
    <x v="1"/>
    <n v="0"/>
    <x v="2"/>
    <n v="112"/>
    <n v="122.08"/>
    <x v="271"/>
    <n v="448"/>
    <n v="40.319999999999993"/>
    <n v="8.2568807339449532E-2"/>
  </r>
  <r>
    <x v="246"/>
    <x v="14"/>
    <n v="10"/>
    <x v="2"/>
    <x v="0"/>
    <n v="0"/>
    <x v="0"/>
    <n v="61"/>
    <n v="76.25"/>
    <x v="272"/>
    <n v="610"/>
    <n v="152.5"/>
    <n v="0.2"/>
  </r>
  <r>
    <x v="247"/>
    <x v="13"/>
    <n v="7"/>
    <x v="2"/>
    <x v="0"/>
    <n v="0"/>
    <x v="4"/>
    <n v="55"/>
    <n v="58.3"/>
    <x v="273"/>
    <n v="385"/>
    <n v="23.099999999999966"/>
    <n v="5.6603773584905578E-2"/>
  </r>
  <r>
    <x v="248"/>
    <x v="27"/>
    <n v="4"/>
    <x v="1"/>
    <x v="1"/>
    <n v="0"/>
    <x v="2"/>
    <n v="12"/>
    <n v="15.719999999999999"/>
    <x v="274"/>
    <n v="48"/>
    <n v="14.879999999999995"/>
    <n v="0.23664122137404575"/>
  </r>
  <r>
    <x v="248"/>
    <x v="26"/>
    <n v="1"/>
    <x v="1"/>
    <x v="0"/>
    <n v="0"/>
    <x v="4"/>
    <n v="48"/>
    <n v="57.120000000000005"/>
    <x v="275"/>
    <n v="48"/>
    <n v="9.1200000000000045"/>
    <n v="0.15966386554621856"/>
  </r>
  <r>
    <x v="249"/>
    <x v="22"/>
    <n v="7"/>
    <x v="1"/>
    <x v="0"/>
    <n v="0"/>
    <x v="0"/>
    <n v="121"/>
    <n v="141.57"/>
    <x v="276"/>
    <n v="847"/>
    <n v="143.99"/>
    <n v="0.14529914529914531"/>
  </r>
  <r>
    <x v="250"/>
    <x v="39"/>
    <n v="12"/>
    <x v="0"/>
    <x v="1"/>
    <n v="0"/>
    <x v="2"/>
    <n v="134"/>
    <n v="156.78"/>
    <x v="277"/>
    <n v="1608"/>
    <n v="273.36000000000013"/>
    <n v="0.14529914529914537"/>
  </r>
  <r>
    <x v="251"/>
    <x v="37"/>
    <n v="6"/>
    <x v="2"/>
    <x v="0"/>
    <n v="0"/>
    <x v="3"/>
    <n v="6"/>
    <n v="7.8599999999999994"/>
    <x v="95"/>
    <n v="36"/>
    <n v="11.159999999999997"/>
    <n v="0.23664122137404575"/>
  </r>
  <r>
    <x v="252"/>
    <x v="31"/>
    <n v="7"/>
    <x v="1"/>
    <x v="1"/>
    <n v="0"/>
    <x v="2"/>
    <n v="44"/>
    <n v="48.4"/>
    <x v="188"/>
    <n v="308"/>
    <n v="30.800000000000011"/>
    <n v="9.0909090909090939E-2"/>
  </r>
  <r>
    <x v="253"/>
    <x v="35"/>
    <n v="5"/>
    <x v="2"/>
    <x v="0"/>
    <n v="0"/>
    <x v="2"/>
    <n v="73"/>
    <n v="94.17"/>
    <x v="278"/>
    <n v="365"/>
    <n v="105.85000000000002"/>
    <n v="0.22480620155038764"/>
  </r>
  <r>
    <x v="254"/>
    <x v="25"/>
    <n v="14"/>
    <x v="2"/>
    <x v="1"/>
    <n v="0"/>
    <x v="3"/>
    <n v="83"/>
    <n v="94.62"/>
    <x v="279"/>
    <n v="1162"/>
    <n v="162.68000000000006"/>
    <n v="0.1228070175438597"/>
  </r>
  <r>
    <x v="255"/>
    <x v="14"/>
    <n v="5"/>
    <x v="1"/>
    <x v="0"/>
    <n v="0"/>
    <x v="0"/>
    <n v="61"/>
    <n v="76.25"/>
    <x v="280"/>
    <n v="305"/>
    <n v="76.25"/>
    <n v="0.2"/>
  </r>
  <r>
    <x v="256"/>
    <x v="20"/>
    <n v="13"/>
    <x v="2"/>
    <x v="1"/>
    <n v="0"/>
    <x v="2"/>
    <n v="148"/>
    <n v="164.28"/>
    <x v="221"/>
    <n v="1924"/>
    <n v="211.63999999999987"/>
    <n v="9.9099099099099044E-2"/>
  </r>
  <r>
    <x v="256"/>
    <x v="5"/>
    <n v="13"/>
    <x v="1"/>
    <x v="0"/>
    <n v="0"/>
    <x v="4"/>
    <n v="93"/>
    <n v="104.16"/>
    <x v="281"/>
    <n v="1209"/>
    <n v="145.07999999999993"/>
    <n v="0.1071428571428571"/>
  </r>
  <r>
    <x v="257"/>
    <x v="26"/>
    <n v="8"/>
    <x v="2"/>
    <x v="1"/>
    <n v="0"/>
    <x v="4"/>
    <n v="48"/>
    <n v="57.120000000000005"/>
    <x v="185"/>
    <n v="384"/>
    <n v="72.960000000000036"/>
    <n v="0.15966386554621856"/>
  </r>
  <r>
    <x v="258"/>
    <x v="26"/>
    <n v="4"/>
    <x v="0"/>
    <x v="0"/>
    <n v="0"/>
    <x v="4"/>
    <n v="48"/>
    <n v="57.120000000000005"/>
    <x v="41"/>
    <n v="192"/>
    <n v="36.480000000000018"/>
    <n v="0.15966386554621856"/>
  </r>
  <r>
    <x v="258"/>
    <x v="1"/>
    <n v="8"/>
    <x v="0"/>
    <x v="0"/>
    <n v="0"/>
    <x v="1"/>
    <n v="72"/>
    <n v="79.92"/>
    <x v="282"/>
    <n v="576"/>
    <n v="63.360000000000014"/>
    <n v="9.9099099099099114E-2"/>
  </r>
  <r>
    <x v="259"/>
    <x v="11"/>
    <n v="15"/>
    <x v="1"/>
    <x v="1"/>
    <n v="0"/>
    <x v="1"/>
    <n v="76"/>
    <n v="82.08"/>
    <x v="138"/>
    <n v="1140"/>
    <n v="91.200000000000045"/>
    <n v="7.4074074074074112E-2"/>
  </r>
  <r>
    <x v="260"/>
    <x v="27"/>
    <n v="12"/>
    <x v="2"/>
    <x v="0"/>
    <n v="0"/>
    <x v="2"/>
    <n v="12"/>
    <n v="15.719999999999999"/>
    <x v="116"/>
    <n v="144"/>
    <n v="44.639999999999986"/>
    <n v="0.23664122137404575"/>
  </r>
  <r>
    <x v="261"/>
    <x v="29"/>
    <n v="7"/>
    <x v="1"/>
    <x v="0"/>
    <n v="0"/>
    <x v="3"/>
    <n v="105"/>
    <n v="142.80000000000001"/>
    <x v="283"/>
    <n v="735"/>
    <n v="264.60000000000014"/>
    <n v="0.26470588235294129"/>
  </r>
  <r>
    <x v="262"/>
    <x v="33"/>
    <n v="2"/>
    <x v="2"/>
    <x v="0"/>
    <n v="0"/>
    <x v="4"/>
    <n v="37"/>
    <n v="41.81"/>
    <x v="284"/>
    <n v="74"/>
    <n v="9.6200000000000045"/>
    <n v="0.11504424778761067"/>
  </r>
  <r>
    <x v="262"/>
    <x v="26"/>
    <n v="2"/>
    <x v="1"/>
    <x v="0"/>
    <n v="0"/>
    <x v="4"/>
    <n v="48"/>
    <n v="57.120000000000005"/>
    <x v="268"/>
    <n v="96"/>
    <n v="18.240000000000009"/>
    <n v="0.15966386554621856"/>
  </r>
  <r>
    <x v="263"/>
    <x v="41"/>
    <n v="10"/>
    <x v="0"/>
    <x v="1"/>
    <n v="0"/>
    <x v="1"/>
    <n v="138"/>
    <n v="173.88"/>
    <x v="285"/>
    <n v="1380"/>
    <n v="358.79999999999995"/>
    <n v="0.20634920634920634"/>
  </r>
  <r>
    <x v="263"/>
    <x v="25"/>
    <n v="5"/>
    <x v="0"/>
    <x v="0"/>
    <n v="0"/>
    <x v="3"/>
    <n v="83"/>
    <n v="94.62"/>
    <x v="286"/>
    <n v="415"/>
    <n v="58.100000000000023"/>
    <n v="0.1228070175438597"/>
  </r>
  <r>
    <x v="263"/>
    <x v="20"/>
    <n v="9"/>
    <x v="1"/>
    <x v="1"/>
    <n v="0"/>
    <x v="2"/>
    <n v="148"/>
    <n v="164.28"/>
    <x v="71"/>
    <n v="1332"/>
    <n v="146.51999999999998"/>
    <n v="9.9099099099099086E-2"/>
  </r>
  <r>
    <x v="263"/>
    <x v="3"/>
    <n v="12"/>
    <x v="1"/>
    <x v="0"/>
    <n v="0"/>
    <x v="3"/>
    <n v="44"/>
    <n v="48.84"/>
    <x v="287"/>
    <n v="528"/>
    <n v="58.080000000000041"/>
    <n v="9.9099099099099155E-2"/>
  </r>
  <r>
    <x v="263"/>
    <x v="14"/>
    <n v="14"/>
    <x v="2"/>
    <x v="1"/>
    <n v="0"/>
    <x v="0"/>
    <n v="61"/>
    <n v="76.25"/>
    <x v="288"/>
    <n v="854"/>
    <n v="213.5"/>
    <n v="0.2"/>
  </r>
  <r>
    <x v="264"/>
    <x v="11"/>
    <n v="9"/>
    <x v="2"/>
    <x v="0"/>
    <n v="0"/>
    <x v="1"/>
    <n v="76"/>
    <n v="82.08"/>
    <x v="23"/>
    <n v="684"/>
    <n v="54.720000000000027"/>
    <n v="7.4074074074074112E-2"/>
  </r>
  <r>
    <x v="264"/>
    <x v="24"/>
    <n v="4"/>
    <x v="0"/>
    <x v="1"/>
    <n v="0"/>
    <x v="3"/>
    <n v="133"/>
    <n v="155.61000000000001"/>
    <x v="144"/>
    <n v="532"/>
    <n v="90.440000000000055"/>
    <n v="0.14529914529914537"/>
  </r>
  <r>
    <x v="264"/>
    <x v="38"/>
    <n v="3"/>
    <x v="1"/>
    <x v="1"/>
    <n v="0"/>
    <x v="4"/>
    <n v="95"/>
    <n v="119.7"/>
    <x v="289"/>
    <n v="285"/>
    <n v="74.100000000000023"/>
    <n v="0.20634920634920639"/>
  </r>
  <r>
    <x v="265"/>
    <x v="25"/>
    <n v="14"/>
    <x v="1"/>
    <x v="0"/>
    <n v="0"/>
    <x v="3"/>
    <n v="83"/>
    <n v="94.62"/>
    <x v="279"/>
    <n v="1162"/>
    <n v="162.68000000000006"/>
    <n v="0.1228070175438597"/>
  </r>
  <r>
    <x v="266"/>
    <x v="33"/>
    <n v="8"/>
    <x v="0"/>
    <x v="0"/>
    <n v="0"/>
    <x v="4"/>
    <n v="37"/>
    <n v="41.81"/>
    <x v="98"/>
    <n v="296"/>
    <n v="38.480000000000018"/>
    <n v="0.11504424778761067"/>
  </r>
  <r>
    <x v="267"/>
    <x v="34"/>
    <n v="13"/>
    <x v="1"/>
    <x v="1"/>
    <n v="0"/>
    <x v="1"/>
    <n v="37"/>
    <n v="42.55"/>
    <x v="290"/>
    <n v="481"/>
    <n v="72.149999999999977"/>
    <n v="0.13043478260869562"/>
  </r>
  <r>
    <x v="267"/>
    <x v="32"/>
    <n v="6"/>
    <x v="2"/>
    <x v="0"/>
    <n v="0"/>
    <x v="0"/>
    <n v="126"/>
    <n v="162.54"/>
    <x v="195"/>
    <n v="756"/>
    <n v="219.24"/>
    <n v="0.22480620155038761"/>
  </r>
  <r>
    <x v="268"/>
    <x v="42"/>
    <n v="6"/>
    <x v="2"/>
    <x v="1"/>
    <n v="0"/>
    <x v="4"/>
    <n v="18"/>
    <n v="24.66"/>
    <x v="181"/>
    <n v="108"/>
    <n v="39.960000000000008"/>
    <n v="0.27007299270072999"/>
  </r>
  <r>
    <x v="269"/>
    <x v="10"/>
    <n v="15"/>
    <x v="0"/>
    <x v="0"/>
    <n v="0"/>
    <x v="1"/>
    <n v="120"/>
    <n v="162"/>
    <x v="291"/>
    <n v="1800"/>
    <n v="630"/>
    <n v="0.25925925925925924"/>
  </r>
  <r>
    <x v="270"/>
    <x v="19"/>
    <n v="15"/>
    <x v="1"/>
    <x v="1"/>
    <n v="0"/>
    <x v="4"/>
    <n v="47"/>
    <n v="53.11"/>
    <x v="134"/>
    <n v="705"/>
    <n v="91.649999999999977"/>
    <n v="0.11504424778761059"/>
  </r>
  <r>
    <x v="271"/>
    <x v="29"/>
    <n v="8"/>
    <x v="2"/>
    <x v="1"/>
    <n v="0"/>
    <x v="3"/>
    <n v="105"/>
    <n v="142.80000000000001"/>
    <x v="63"/>
    <n v="840"/>
    <n v="302.40000000000009"/>
    <n v="0.26470588235294124"/>
  </r>
  <r>
    <x v="272"/>
    <x v="39"/>
    <n v="14"/>
    <x v="2"/>
    <x v="1"/>
    <n v="0"/>
    <x v="2"/>
    <n v="134"/>
    <n v="156.78"/>
    <x v="233"/>
    <n v="1876"/>
    <n v="318.92000000000007"/>
    <n v="0.14529914529914534"/>
  </r>
  <r>
    <x v="273"/>
    <x v="17"/>
    <n v="10"/>
    <x v="1"/>
    <x v="1"/>
    <n v="0"/>
    <x v="1"/>
    <n v="90"/>
    <n v="115.2"/>
    <x v="292"/>
    <n v="900"/>
    <n v="252"/>
    <n v="0.21875"/>
  </r>
  <r>
    <x v="273"/>
    <x v="16"/>
    <n v="4"/>
    <x v="2"/>
    <x v="1"/>
    <n v="0"/>
    <x v="3"/>
    <n v="98"/>
    <n v="103.88"/>
    <x v="69"/>
    <n v="392"/>
    <n v="23.519999999999982"/>
    <n v="5.660377358490562E-2"/>
  </r>
  <r>
    <x v="274"/>
    <x v="3"/>
    <n v="8"/>
    <x v="2"/>
    <x v="0"/>
    <n v="0"/>
    <x v="3"/>
    <n v="44"/>
    <n v="48.84"/>
    <x v="293"/>
    <n v="352"/>
    <n v="38.720000000000027"/>
    <n v="9.9099099099099155E-2"/>
  </r>
  <r>
    <x v="275"/>
    <x v="30"/>
    <n v="7"/>
    <x v="2"/>
    <x v="1"/>
    <n v="0"/>
    <x v="2"/>
    <n v="37"/>
    <n v="49.21"/>
    <x v="294"/>
    <n v="259"/>
    <n v="85.470000000000027"/>
    <n v="0.24812030075187977"/>
  </r>
  <r>
    <x v="276"/>
    <x v="35"/>
    <n v="7"/>
    <x v="1"/>
    <x v="0"/>
    <n v="0"/>
    <x v="2"/>
    <n v="73"/>
    <n v="94.17"/>
    <x v="248"/>
    <n v="511"/>
    <n v="148.19000000000005"/>
    <n v="0.22480620155038766"/>
  </r>
  <r>
    <x v="277"/>
    <x v="13"/>
    <n v="4"/>
    <x v="2"/>
    <x v="1"/>
    <n v="0"/>
    <x v="4"/>
    <n v="55"/>
    <n v="58.3"/>
    <x v="15"/>
    <n v="220"/>
    <n v="13.199999999999989"/>
    <n v="5.6603773584905613E-2"/>
  </r>
  <r>
    <x v="277"/>
    <x v="23"/>
    <n v="12"/>
    <x v="2"/>
    <x v="0"/>
    <n v="0"/>
    <x v="1"/>
    <n v="67"/>
    <n v="83.08"/>
    <x v="295"/>
    <n v="804"/>
    <n v="192.96000000000004"/>
    <n v="0.19354838709677422"/>
  </r>
  <r>
    <x v="278"/>
    <x v="38"/>
    <n v="15"/>
    <x v="2"/>
    <x v="1"/>
    <n v="0"/>
    <x v="4"/>
    <n v="95"/>
    <n v="119.7"/>
    <x v="296"/>
    <n v="1425"/>
    <n v="370.5"/>
    <n v="0.20634920634920634"/>
  </r>
  <r>
    <x v="279"/>
    <x v="36"/>
    <n v="7"/>
    <x v="2"/>
    <x v="0"/>
    <n v="0"/>
    <x v="3"/>
    <n v="43"/>
    <n v="47.730000000000004"/>
    <x v="297"/>
    <n v="301"/>
    <n v="33.110000000000014"/>
    <n v="9.9099099099099142E-2"/>
  </r>
  <r>
    <x v="280"/>
    <x v="7"/>
    <n v="7"/>
    <x v="1"/>
    <x v="1"/>
    <n v="0"/>
    <x v="0"/>
    <n v="7"/>
    <n v="8.33"/>
    <x v="298"/>
    <n v="49"/>
    <n v="9.3100000000000023"/>
    <n v="0.15966386554621853"/>
  </r>
  <r>
    <x v="280"/>
    <x v="27"/>
    <n v="8"/>
    <x v="2"/>
    <x v="0"/>
    <n v="0"/>
    <x v="2"/>
    <n v="12"/>
    <n v="15.719999999999999"/>
    <x v="299"/>
    <n v="96"/>
    <n v="29.759999999999991"/>
    <n v="0.23664122137404575"/>
  </r>
  <r>
    <x v="281"/>
    <x v="41"/>
    <n v="2"/>
    <x v="2"/>
    <x v="1"/>
    <n v="0"/>
    <x v="1"/>
    <n v="138"/>
    <n v="173.88"/>
    <x v="300"/>
    <n v="276"/>
    <n v="71.759999999999991"/>
    <n v="0.20634920634920634"/>
  </r>
  <r>
    <x v="282"/>
    <x v="30"/>
    <n v="2"/>
    <x v="2"/>
    <x v="0"/>
    <n v="0"/>
    <x v="2"/>
    <n v="37"/>
    <n v="49.21"/>
    <x v="265"/>
    <n v="74"/>
    <n v="24.42"/>
    <n v="0.24812030075187971"/>
  </r>
  <r>
    <x v="283"/>
    <x v="18"/>
    <n v="12"/>
    <x v="1"/>
    <x v="1"/>
    <n v="0"/>
    <x v="4"/>
    <n v="89"/>
    <n v="117.48"/>
    <x v="112"/>
    <n v="1068"/>
    <n v="341.76"/>
    <n v="0.24242424242424243"/>
  </r>
  <r>
    <x v="284"/>
    <x v="33"/>
    <n v="12"/>
    <x v="2"/>
    <x v="1"/>
    <n v="0"/>
    <x v="4"/>
    <n v="37"/>
    <n v="41.81"/>
    <x v="301"/>
    <n v="444"/>
    <n v="57.720000000000027"/>
    <n v="0.11504424778761067"/>
  </r>
  <r>
    <x v="285"/>
    <x v="7"/>
    <n v="7"/>
    <x v="2"/>
    <x v="0"/>
    <n v="0"/>
    <x v="0"/>
    <n v="7"/>
    <n v="8.33"/>
    <x v="298"/>
    <n v="49"/>
    <n v="9.3100000000000023"/>
    <n v="0.15966386554621853"/>
  </r>
  <r>
    <x v="286"/>
    <x v="38"/>
    <n v="9"/>
    <x v="2"/>
    <x v="0"/>
    <n v="0"/>
    <x v="4"/>
    <n v="95"/>
    <n v="119.7"/>
    <x v="126"/>
    <n v="855"/>
    <n v="222.29999999999995"/>
    <n v="0.20634920634920631"/>
  </r>
  <r>
    <x v="287"/>
    <x v="3"/>
    <n v="2"/>
    <x v="1"/>
    <x v="0"/>
    <n v="0"/>
    <x v="3"/>
    <n v="44"/>
    <n v="48.84"/>
    <x v="252"/>
    <n v="88"/>
    <n v="9.6800000000000068"/>
    <n v="9.9099099099099155E-2"/>
  </r>
  <r>
    <x v="288"/>
    <x v="41"/>
    <n v="8"/>
    <x v="1"/>
    <x v="1"/>
    <n v="0"/>
    <x v="1"/>
    <n v="138"/>
    <n v="173.88"/>
    <x v="159"/>
    <n v="1104"/>
    <n v="287.03999999999996"/>
    <n v="0.20634920634920634"/>
  </r>
  <r>
    <x v="289"/>
    <x v="20"/>
    <n v="12"/>
    <x v="2"/>
    <x v="0"/>
    <n v="0"/>
    <x v="2"/>
    <n v="148"/>
    <n v="164.28"/>
    <x v="302"/>
    <n v="1776"/>
    <n v="195.36000000000013"/>
    <n v="9.9099099099099155E-2"/>
  </r>
  <r>
    <x v="290"/>
    <x v="10"/>
    <n v="8"/>
    <x v="0"/>
    <x v="0"/>
    <n v="0"/>
    <x v="1"/>
    <n v="120"/>
    <n v="162"/>
    <x v="59"/>
    <n v="960"/>
    <n v="336"/>
    <n v="0.25925925925925924"/>
  </r>
  <r>
    <x v="291"/>
    <x v="13"/>
    <n v="6"/>
    <x v="2"/>
    <x v="1"/>
    <n v="0"/>
    <x v="4"/>
    <n v="55"/>
    <n v="58.3"/>
    <x v="20"/>
    <n v="330"/>
    <n v="19.799999999999955"/>
    <n v="5.6603773584905537E-2"/>
  </r>
  <r>
    <x v="292"/>
    <x v="30"/>
    <n v="2"/>
    <x v="1"/>
    <x v="0"/>
    <n v="0"/>
    <x v="2"/>
    <n v="37"/>
    <n v="49.21"/>
    <x v="265"/>
    <n v="74"/>
    <n v="24.42"/>
    <n v="0.24812030075187971"/>
  </r>
  <r>
    <x v="293"/>
    <x v="15"/>
    <n v="14"/>
    <x v="2"/>
    <x v="1"/>
    <n v="0"/>
    <x v="3"/>
    <n v="75"/>
    <n v="85.5"/>
    <x v="303"/>
    <n v="1050"/>
    <n v="147"/>
    <n v="0.12280701754385964"/>
  </r>
  <r>
    <x v="293"/>
    <x v="26"/>
    <n v="1"/>
    <x v="1"/>
    <x v="0"/>
    <n v="0"/>
    <x v="4"/>
    <n v="48"/>
    <n v="57.120000000000005"/>
    <x v="275"/>
    <n v="48"/>
    <n v="9.1200000000000045"/>
    <n v="0.15966386554621856"/>
  </r>
  <r>
    <x v="294"/>
    <x v="11"/>
    <n v="2"/>
    <x v="2"/>
    <x v="1"/>
    <n v="0"/>
    <x v="1"/>
    <n v="76"/>
    <n v="82.08"/>
    <x v="304"/>
    <n v="152"/>
    <n v="12.159999999999997"/>
    <n v="7.4074074074074056E-2"/>
  </r>
  <r>
    <x v="294"/>
    <x v="39"/>
    <n v="12"/>
    <x v="2"/>
    <x v="1"/>
    <n v="0"/>
    <x v="2"/>
    <n v="134"/>
    <n v="156.78"/>
    <x v="277"/>
    <n v="1608"/>
    <n v="273.36000000000013"/>
    <n v="0.14529914529914537"/>
  </r>
  <r>
    <x v="294"/>
    <x v="6"/>
    <n v="13"/>
    <x v="1"/>
    <x v="1"/>
    <n v="0"/>
    <x v="3"/>
    <n v="71"/>
    <n v="80.94"/>
    <x v="305"/>
    <n v="923"/>
    <n v="129.22000000000003"/>
    <n v="0.12280701754385967"/>
  </r>
  <r>
    <x v="295"/>
    <x v="6"/>
    <n v="10"/>
    <x v="1"/>
    <x v="0"/>
    <n v="0"/>
    <x v="3"/>
    <n v="71"/>
    <n v="80.94"/>
    <x v="306"/>
    <n v="710"/>
    <n v="99.399999999999977"/>
    <n v="0.12280701754385963"/>
  </r>
  <r>
    <x v="295"/>
    <x v="42"/>
    <n v="1"/>
    <x v="1"/>
    <x v="1"/>
    <n v="0"/>
    <x v="4"/>
    <n v="18"/>
    <n v="24.66"/>
    <x v="307"/>
    <n v="18"/>
    <n v="6.66"/>
    <n v="0.27007299270072993"/>
  </r>
  <r>
    <x v="296"/>
    <x v="35"/>
    <n v="5"/>
    <x v="2"/>
    <x v="1"/>
    <n v="0"/>
    <x v="2"/>
    <n v="73"/>
    <n v="94.17"/>
    <x v="278"/>
    <n v="365"/>
    <n v="105.85000000000002"/>
    <n v="0.22480620155038764"/>
  </r>
  <r>
    <x v="297"/>
    <x v="21"/>
    <n v="9"/>
    <x v="1"/>
    <x v="0"/>
    <n v="0"/>
    <x v="2"/>
    <n v="13"/>
    <n v="16.64"/>
    <x v="308"/>
    <n v="117"/>
    <n v="32.759999999999991"/>
    <n v="0.21874999999999994"/>
  </r>
  <r>
    <x v="298"/>
    <x v="21"/>
    <n v="2"/>
    <x v="2"/>
    <x v="0"/>
    <n v="0"/>
    <x v="2"/>
    <n v="13"/>
    <n v="16.64"/>
    <x v="256"/>
    <n v="26"/>
    <n v="7.2800000000000011"/>
    <n v="0.21875000000000003"/>
  </r>
  <r>
    <x v="298"/>
    <x v="18"/>
    <n v="12"/>
    <x v="2"/>
    <x v="1"/>
    <n v="0"/>
    <x v="4"/>
    <n v="89"/>
    <n v="117.48"/>
    <x v="112"/>
    <n v="1068"/>
    <n v="341.76"/>
    <n v="0.24242424242424243"/>
  </r>
  <r>
    <x v="298"/>
    <x v="32"/>
    <n v="11"/>
    <x v="2"/>
    <x v="1"/>
    <n v="0"/>
    <x v="0"/>
    <n v="126"/>
    <n v="162.54"/>
    <x v="309"/>
    <n v="1386"/>
    <n v="401.93999999999983"/>
    <n v="0.22480620155038752"/>
  </r>
  <r>
    <x v="299"/>
    <x v="28"/>
    <n v="14"/>
    <x v="2"/>
    <x v="1"/>
    <n v="0"/>
    <x v="4"/>
    <n v="148"/>
    <n v="201.28"/>
    <x v="177"/>
    <n v="2072"/>
    <n v="745.92000000000007"/>
    <n v="0.26470588235294118"/>
  </r>
  <r>
    <x v="300"/>
    <x v="31"/>
    <n v="10"/>
    <x v="0"/>
    <x v="1"/>
    <n v="0"/>
    <x v="2"/>
    <n v="44"/>
    <n v="48.4"/>
    <x v="216"/>
    <n v="440"/>
    <n v="44"/>
    <n v="9.0909090909090912E-2"/>
  </r>
  <r>
    <x v="300"/>
    <x v="27"/>
    <n v="7"/>
    <x v="2"/>
    <x v="0"/>
    <n v="0"/>
    <x v="2"/>
    <n v="12"/>
    <n v="15.719999999999999"/>
    <x v="310"/>
    <n v="84"/>
    <n v="26.039999999999992"/>
    <n v="0.23664122137404575"/>
  </r>
  <r>
    <x v="301"/>
    <x v="19"/>
    <n v="8"/>
    <x v="1"/>
    <x v="0"/>
    <n v="0"/>
    <x v="4"/>
    <n v="47"/>
    <n v="53.11"/>
    <x v="67"/>
    <n v="376"/>
    <n v="48.879999999999995"/>
    <n v="0.1150442477876106"/>
  </r>
  <r>
    <x v="301"/>
    <x v="20"/>
    <n v="2"/>
    <x v="1"/>
    <x v="1"/>
    <n v="0"/>
    <x v="2"/>
    <n v="148"/>
    <n v="164.28"/>
    <x v="311"/>
    <n v="296"/>
    <n v="32.56"/>
    <n v="9.90990990990991E-2"/>
  </r>
  <r>
    <x v="302"/>
    <x v="36"/>
    <n v="3"/>
    <x v="1"/>
    <x v="0"/>
    <n v="0"/>
    <x v="3"/>
    <n v="43"/>
    <n v="47.730000000000004"/>
    <x v="312"/>
    <n v="129"/>
    <n v="14.189999999999998"/>
    <n v="9.9099099099099086E-2"/>
  </r>
  <r>
    <x v="303"/>
    <x v="12"/>
    <n v="13"/>
    <x v="2"/>
    <x v="0"/>
    <n v="0"/>
    <x v="0"/>
    <n v="141"/>
    <n v="149.46"/>
    <x v="103"/>
    <n v="1833"/>
    <n v="109.98000000000002"/>
    <n v="5.6603773584905669E-2"/>
  </r>
  <r>
    <x v="303"/>
    <x v="38"/>
    <n v="14"/>
    <x v="2"/>
    <x v="0"/>
    <n v="0"/>
    <x v="4"/>
    <n v="95"/>
    <n v="119.7"/>
    <x v="313"/>
    <n v="1330"/>
    <n v="345.79999999999995"/>
    <n v="0.20634920634920634"/>
  </r>
  <r>
    <x v="304"/>
    <x v="21"/>
    <n v="4"/>
    <x v="2"/>
    <x v="0"/>
    <n v="0"/>
    <x v="2"/>
    <n v="13"/>
    <n v="16.64"/>
    <x v="120"/>
    <n v="52"/>
    <n v="14.560000000000002"/>
    <n v="0.21875000000000003"/>
  </r>
  <r>
    <x v="305"/>
    <x v="11"/>
    <n v="11"/>
    <x v="1"/>
    <x v="0"/>
    <n v="0"/>
    <x v="1"/>
    <n v="76"/>
    <n v="82.08"/>
    <x v="314"/>
    <n v="836"/>
    <n v="66.88"/>
    <n v="7.407407407407407E-2"/>
  </r>
  <r>
    <x v="305"/>
    <x v="19"/>
    <n v="14"/>
    <x v="2"/>
    <x v="1"/>
    <n v="0"/>
    <x v="4"/>
    <n v="47"/>
    <n v="53.11"/>
    <x v="220"/>
    <n v="658"/>
    <n v="85.539999999999964"/>
    <n v="0.11504424778761058"/>
  </r>
  <r>
    <x v="306"/>
    <x v="24"/>
    <n v="5"/>
    <x v="2"/>
    <x v="1"/>
    <n v="0"/>
    <x v="3"/>
    <n v="133"/>
    <n v="155.61000000000001"/>
    <x v="315"/>
    <n v="665"/>
    <n v="113.05000000000007"/>
    <n v="0.14529914529914537"/>
  </r>
  <r>
    <x v="307"/>
    <x v="40"/>
    <n v="13"/>
    <x v="0"/>
    <x v="1"/>
    <n v="0"/>
    <x v="2"/>
    <n v="150"/>
    <n v="210"/>
    <x v="87"/>
    <n v="1950"/>
    <n v="780"/>
    <n v="0.2857142857142857"/>
  </r>
  <r>
    <x v="307"/>
    <x v="8"/>
    <n v="8"/>
    <x v="1"/>
    <x v="0"/>
    <n v="0"/>
    <x v="1"/>
    <n v="67"/>
    <n v="85.76"/>
    <x v="137"/>
    <n v="536"/>
    <n v="150.08000000000004"/>
    <n v="0.21875000000000006"/>
  </r>
  <r>
    <x v="308"/>
    <x v="34"/>
    <n v="15"/>
    <x v="0"/>
    <x v="0"/>
    <n v="0"/>
    <x v="1"/>
    <n v="37"/>
    <n v="42.55"/>
    <x v="205"/>
    <n v="555"/>
    <n v="83.25"/>
    <n v="0.13043478260869565"/>
  </r>
  <r>
    <x v="309"/>
    <x v="24"/>
    <n v="9"/>
    <x v="1"/>
    <x v="0"/>
    <n v="0"/>
    <x v="3"/>
    <n v="133"/>
    <n v="155.61000000000001"/>
    <x v="237"/>
    <n v="1197"/>
    <n v="203.49000000000024"/>
    <n v="0.14529914529914545"/>
  </r>
  <r>
    <x v="309"/>
    <x v="34"/>
    <n v="5"/>
    <x v="2"/>
    <x v="0"/>
    <n v="0"/>
    <x v="1"/>
    <n v="37"/>
    <n v="42.55"/>
    <x v="316"/>
    <n v="185"/>
    <n v="27.75"/>
    <n v="0.13043478260869565"/>
  </r>
  <r>
    <x v="310"/>
    <x v="15"/>
    <n v="6"/>
    <x v="1"/>
    <x v="1"/>
    <n v="0"/>
    <x v="3"/>
    <n v="75"/>
    <n v="85.5"/>
    <x v="146"/>
    <n v="450"/>
    <n v="63"/>
    <n v="0.12280701754385964"/>
  </r>
  <r>
    <x v="310"/>
    <x v="23"/>
    <n v="6"/>
    <x v="2"/>
    <x v="1"/>
    <n v="0"/>
    <x v="1"/>
    <n v="67"/>
    <n v="83.08"/>
    <x v="317"/>
    <n v="402"/>
    <n v="96.480000000000018"/>
    <n v="0.19354838709677422"/>
  </r>
  <r>
    <x v="310"/>
    <x v="7"/>
    <n v="5"/>
    <x v="2"/>
    <x v="1"/>
    <n v="0"/>
    <x v="0"/>
    <n v="7"/>
    <n v="8.33"/>
    <x v="318"/>
    <n v="35"/>
    <n v="6.6499999999999986"/>
    <n v="0.15966386554621845"/>
  </r>
  <r>
    <x v="311"/>
    <x v="27"/>
    <n v="13"/>
    <x v="2"/>
    <x v="1"/>
    <n v="0"/>
    <x v="2"/>
    <n v="12"/>
    <n v="15.719999999999999"/>
    <x v="92"/>
    <n v="156"/>
    <n v="48.359999999999985"/>
    <n v="0.23664122137404575"/>
  </r>
  <r>
    <x v="312"/>
    <x v="29"/>
    <n v="1"/>
    <x v="2"/>
    <x v="1"/>
    <n v="0"/>
    <x v="3"/>
    <n v="105"/>
    <n v="142.80000000000001"/>
    <x v="319"/>
    <n v="105"/>
    <n v="37.800000000000011"/>
    <n v="0.26470588235294124"/>
  </r>
  <r>
    <x v="313"/>
    <x v="24"/>
    <n v="12"/>
    <x v="0"/>
    <x v="0"/>
    <n v="0"/>
    <x v="3"/>
    <n v="133"/>
    <n v="155.61000000000001"/>
    <x v="320"/>
    <n v="1596"/>
    <n v="271.32000000000016"/>
    <n v="0.14529914529914537"/>
  </r>
  <r>
    <x v="314"/>
    <x v="41"/>
    <n v="9"/>
    <x v="2"/>
    <x v="0"/>
    <n v="0"/>
    <x v="1"/>
    <n v="138"/>
    <n v="173.88"/>
    <x v="236"/>
    <n v="1242"/>
    <n v="322.92000000000007"/>
    <n v="0.20634920634920639"/>
  </r>
  <r>
    <x v="314"/>
    <x v="6"/>
    <n v="3"/>
    <x v="2"/>
    <x v="0"/>
    <n v="0"/>
    <x v="3"/>
    <n v="71"/>
    <n v="80.94"/>
    <x v="148"/>
    <n v="213"/>
    <n v="29.819999999999993"/>
    <n v="0.12280701754385963"/>
  </r>
  <r>
    <x v="315"/>
    <x v="4"/>
    <n v="15"/>
    <x v="1"/>
    <x v="1"/>
    <n v="0"/>
    <x v="4"/>
    <n v="5"/>
    <n v="6.7"/>
    <x v="100"/>
    <n v="75"/>
    <n v="25.5"/>
    <n v="0.2537313432835821"/>
  </r>
  <r>
    <x v="315"/>
    <x v="1"/>
    <n v="4"/>
    <x v="2"/>
    <x v="1"/>
    <n v="0"/>
    <x v="1"/>
    <n v="72"/>
    <n v="79.92"/>
    <x v="321"/>
    <n v="288"/>
    <n v="31.680000000000007"/>
    <n v="9.9099099099099114E-2"/>
  </r>
  <r>
    <x v="316"/>
    <x v="19"/>
    <n v="3"/>
    <x v="2"/>
    <x v="1"/>
    <n v="0"/>
    <x v="4"/>
    <n v="47"/>
    <n v="53.11"/>
    <x v="215"/>
    <n v="141"/>
    <n v="18.329999999999984"/>
    <n v="0.11504424778761053"/>
  </r>
  <r>
    <x v="317"/>
    <x v="8"/>
    <n v="15"/>
    <x v="1"/>
    <x v="0"/>
    <n v="0"/>
    <x v="1"/>
    <n v="67"/>
    <n v="85.76"/>
    <x v="250"/>
    <n v="1005"/>
    <n v="281.40000000000009"/>
    <n v="0.21875000000000006"/>
  </r>
  <r>
    <x v="318"/>
    <x v="42"/>
    <n v="14"/>
    <x v="1"/>
    <x v="1"/>
    <n v="0"/>
    <x v="4"/>
    <n v="18"/>
    <n v="24.66"/>
    <x v="266"/>
    <n v="252"/>
    <n v="93.240000000000009"/>
    <n v="0.27007299270072993"/>
  </r>
  <r>
    <x v="319"/>
    <x v="38"/>
    <n v="8"/>
    <x v="0"/>
    <x v="1"/>
    <n v="0"/>
    <x v="4"/>
    <n v="95"/>
    <n v="119.7"/>
    <x v="322"/>
    <n v="760"/>
    <n v="197.60000000000002"/>
    <n v="0.20634920634920637"/>
  </r>
  <r>
    <x v="320"/>
    <x v="38"/>
    <n v="6"/>
    <x v="2"/>
    <x v="0"/>
    <n v="0"/>
    <x v="4"/>
    <n v="95"/>
    <n v="119.7"/>
    <x v="109"/>
    <n v="570"/>
    <n v="148.20000000000005"/>
    <n v="0.20634920634920639"/>
  </r>
  <r>
    <x v="320"/>
    <x v="16"/>
    <n v="10"/>
    <x v="2"/>
    <x v="0"/>
    <n v="0"/>
    <x v="3"/>
    <n v="98"/>
    <n v="103.88"/>
    <x v="323"/>
    <n v="980"/>
    <n v="58.799999999999955"/>
    <n v="5.660377358490562E-2"/>
  </r>
  <r>
    <x v="321"/>
    <x v="30"/>
    <n v="14"/>
    <x v="1"/>
    <x v="0"/>
    <n v="0"/>
    <x v="2"/>
    <n v="37"/>
    <n v="49.21"/>
    <x v="324"/>
    <n v="518"/>
    <n v="170.94000000000005"/>
    <n v="0.24812030075187977"/>
  </r>
  <r>
    <x v="321"/>
    <x v="42"/>
    <n v="5"/>
    <x v="2"/>
    <x v="1"/>
    <n v="0"/>
    <x v="4"/>
    <n v="18"/>
    <n v="24.66"/>
    <x v="325"/>
    <n v="90"/>
    <n v="33.299999999999997"/>
    <n v="0.27007299270072993"/>
  </r>
  <r>
    <x v="322"/>
    <x v="23"/>
    <n v="12"/>
    <x v="1"/>
    <x v="0"/>
    <n v="0"/>
    <x v="1"/>
    <n v="67"/>
    <n v="83.08"/>
    <x v="295"/>
    <n v="804"/>
    <n v="192.96000000000004"/>
    <n v="0.19354838709677422"/>
  </r>
  <r>
    <x v="323"/>
    <x v="35"/>
    <n v="12"/>
    <x v="2"/>
    <x v="0"/>
    <n v="0"/>
    <x v="2"/>
    <n v="73"/>
    <n v="94.17"/>
    <x v="326"/>
    <n v="876"/>
    <n v="254.03999999999996"/>
    <n v="0.22480620155038758"/>
  </r>
  <r>
    <x v="324"/>
    <x v="18"/>
    <n v="14"/>
    <x v="2"/>
    <x v="0"/>
    <n v="0"/>
    <x v="4"/>
    <n v="89"/>
    <n v="117.48"/>
    <x v="242"/>
    <n v="1246"/>
    <n v="398.72"/>
    <n v="0.24242424242424243"/>
  </r>
  <r>
    <x v="324"/>
    <x v="18"/>
    <n v="8"/>
    <x v="2"/>
    <x v="1"/>
    <n v="0"/>
    <x v="4"/>
    <n v="89"/>
    <n v="117.48"/>
    <x v="327"/>
    <n v="712"/>
    <n v="227.84000000000003"/>
    <n v="0.24242424242424246"/>
  </r>
  <r>
    <x v="325"/>
    <x v="43"/>
    <n v="4"/>
    <x v="2"/>
    <x v="1"/>
    <n v="0"/>
    <x v="4"/>
    <n v="90"/>
    <n v="96.3"/>
    <x v="328"/>
    <n v="360"/>
    <n v="25.199999999999989"/>
    <n v="6.5420560747663517E-2"/>
  </r>
  <r>
    <x v="325"/>
    <x v="11"/>
    <n v="9"/>
    <x v="2"/>
    <x v="1"/>
    <n v="0"/>
    <x v="1"/>
    <n v="76"/>
    <n v="82.08"/>
    <x v="23"/>
    <n v="684"/>
    <n v="54.720000000000027"/>
    <n v="7.4074074074074112E-2"/>
  </r>
  <r>
    <x v="325"/>
    <x v="1"/>
    <n v="3"/>
    <x v="0"/>
    <x v="1"/>
    <n v="0"/>
    <x v="1"/>
    <n v="72"/>
    <n v="79.92"/>
    <x v="329"/>
    <n v="216"/>
    <n v="23.759999999999991"/>
    <n v="9.9099099099099058E-2"/>
  </r>
  <r>
    <x v="326"/>
    <x v="13"/>
    <n v="13"/>
    <x v="2"/>
    <x v="0"/>
    <n v="0"/>
    <x v="4"/>
    <n v="55"/>
    <n v="58.3"/>
    <x v="330"/>
    <n v="715"/>
    <n v="42.899999999999977"/>
    <n v="5.6603773584905634E-2"/>
  </r>
  <r>
    <x v="327"/>
    <x v="31"/>
    <n v="5"/>
    <x v="2"/>
    <x v="1"/>
    <n v="0"/>
    <x v="2"/>
    <n v="44"/>
    <n v="48.4"/>
    <x v="331"/>
    <n v="220"/>
    <n v="22"/>
    <n v="9.0909090909090912E-2"/>
  </r>
  <r>
    <x v="328"/>
    <x v="36"/>
    <n v="15"/>
    <x v="2"/>
    <x v="0"/>
    <n v="0"/>
    <x v="3"/>
    <n v="43"/>
    <n v="47.730000000000004"/>
    <x v="198"/>
    <n v="645"/>
    <n v="70.950000000000045"/>
    <n v="9.9099099099099155E-2"/>
  </r>
  <r>
    <x v="329"/>
    <x v="4"/>
    <n v="1"/>
    <x v="2"/>
    <x v="0"/>
    <n v="0"/>
    <x v="4"/>
    <n v="5"/>
    <n v="6.7"/>
    <x v="37"/>
    <n v="5"/>
    <n v="1.7000000000000002"/>
    <n v="0.2537313432835821"/>
  </r>
  <r>
    <x v="330"/>
    <x v="1"/>
    <n v="14"/>
    <x v="1"/>
    <x v="0"/>
    <n v="0"/>
    <x v="1"/>
    <n v="72"/>
    <n v="79.92"/>
    <x v="194"/>
    <n v="1008"/>
    <n v="110.88000000000011"/>
    <n v="9.9099099099099183E-2"/>
  </r>
  <r>
    <x v="331"/>
    <x v="40"/>
    <n v="9"/>
    <x v="2"/>
    <x v="0"/>
    <n v="0"/>
    <x v="2"/>
    <n v="150"/>
    <n v="210"/>
    <x v="179"/>
    <n v="1350"/>
    <n v="540"/>
    <n v="0.2857142857142857"/>
  </r>
  <r>
    <x v="331"/>
    <x v="11"/>
    <n v="12"/>
    <x v="1"/>
    <x v="0"/>
    <n v="0"/>
    <x v="1"/>
    <n v="76"/>
    <n v="82.08"/>
    <x v="332"/>
    <n v="912"/>
    <n v="72.960000000000036"/>
    <n v="7.4074074074074112E-2"/>
  </r>
  <r>
    <x v="332"/>
    <x v="25"/>
    <n v="10"/>
    <x v="2"/>
    <x v="0"/>
    <n v="0"/>
    <x v="3"/>
    <n v="83"/>
    <n v="94.62"/>
    <x v="333"/>
    <n v="830"/>
    <n v="116.20000000000005"/>
    <n v="0.1228070175438597"/>
  </r>
  <r>
    <x v="333"/>
    <x v="29"/>
    <n v="15"/>
    <x v="1"/>
    <x v="0"/>
    <n v="0"/>
    <x v="3"/>
    <n v="105"/>
    <n v="142.80000000000001"/>
    <x v="334"/>
    <n v="1575"/>
    <n v="567"/>
    <n v="0.26470588235294118"/>
  </r>
  <r>
    <x v="334"/>
    <x v="11"/>
    <n v="15"/>
    <x v="0"/>
    <x v="0"/>
    <n v="0"/>
    <x v="1"/>
    <n v="76"/>
    <n v="82.08"/>
    <x v="138"/>
    <n v="1140"/>
    <n v="91.200000000000045"/>
    <n v="7.4074074074074112E-2"/>
  </r>
  <r>
    <x v="335"/>
    <x v="27"/>
    <n v="10"/>
    <x v="2"/>
    <x v="1"/>
    <n v="0"/>
    <x v="2"/>
    <n v="12"/>
    <n v="15.719999999999999"/>
    <x v="335"/>
    <n v="120"/>
    <n v="37.199999999999989"/>
    <n v="0.23664122137404575"/>
  </r>
  <r>
    <x v="336"/>
    <x v="43"/>
    <n v="3"/>
    <x v="1"/>
    <x v="0"/>
    <n v="0"/>
    <x v="4"/>
    <n v="90"/>
    <n v="96.3"/>
    <x v="336"/>
    <n v="270"/>
    <n v="18.899999999999977"/>
    <n v="6.5420560747663475E-2"/>
  </r>
  <r>
    <x v="337"/>
    <x v="0"/>
    <n v="14"/>
    <x v="1"/>
    <x v="1"/>
    <n v="0"/>
    <x v="0"/>
    <n v="144"/>
    <n v="156.96"/>
    <x v="65"/>
    <n v="2016"/>
    <n v="181.44000000000005"/>
    <n v="8.256880733944956E-2"/>
  </r>
  <r>
    <x v="338"/>
    <x v="10"/>
    <n v="3"/>
    <x v="2"/>
    <x v="1"/>
    <n v="0"/>
    <x v="1"/>
    <n v="120"/>
    <n v="162"/>
    <x v="75"/>
    <n v="360"/>
    <n v="126"/>
    <n v="0.25925925925925924"/>
  </r>
  <r>
    <x v="339"/>
    <x v="1"/>
    <n v="8"/>
    <x v="2"/>
    <x v="0"/>
    <n v="0"/>
    <x v="1"/>
    <n v="72"/>
    <n v="79.92"/>
    <x v="282"/>
    <n v="576"/>
    <n v="63.360000000000014"/>
    <n v="9.9099099099099114E-2"/>
  </r>
  <r>
    <x v="340"/>
    <x v="35"/>
    <n v="15"/>
    <x v="0"/>
    <x v="0"/>
    <n v="0"/>
    <x v="2"/>
    <n v="73"/>
    <n v="94.17"/>
    <x v="337"/>
    <n v="1095"/>
    <n v="317.54999999999995"/>
    <n v="0.22480620155038758"/>
  </r>
  <r>
    <x v="341"/>
    <x v="27"/>
    <n v="15"/>
    <x v="0"/>
    <x v="1"/>
    <n v="0"/>
    <x v="2"/>
    <n v="12"/>
    <n v="15.719999999999999"/>
    <x v="338"/>
    <n v="180"/>
    <n v="55.799999999999983"/>
    <n v="0.23664122137404575"/>
  </r>
  <r>
    <x v="341"/>
    <x v="28"/>
    <n v="15"/>
    <x v="2"/>
    <x v="1"/>
    <n v="0"/>
    <x v="4"/>
    <n v="148"/>
    <n v="201.28"/>
    <x v="232"/>
    <n v="2220"/>
    <n v="799.19999999999982"/>
    <n v="0.26470588235294112"/>
  </r>
  <r>
    <x v="341"/>
    <x v="4"/>
    <n v="5"/>
    <x v="2"/>
    <x v="1"/>
    <n v="0"/>
    <x v="4"/>
    <n v="5"/>
    <n v="6.7"/>
    <x v="339"/>
    <n v="25"/>
    <n v="8.5"/>
    <n v="0.2537313432835821"/>
  </r>
  <r>
    <x v="342"/>
    <x v="14"/>
    <n v="11"/>
    <x v="1"/>
    <x v="0"/>
    <n v="0"/>
    <x v="0"/>
    <n v="61"/>
    <n v="76.25"/>
    <x v="340"/>
    <n v="671"/>
    <n v="167.75"/>
    <n v="0.2"/>
  </r>
  <r>
    <x v="343"/>
    <x v="25"/>
    <n v="10"/>
    <x v="2"/>
    <x v="0"/>
    <n v="0"/>
    <x v="3"/>
    <n v="83"/>
    <n v="94.62"/>
    <x v="333"/>
    <n v="830"/>
    <n v="116.20000000000005"/>
    <n v="0.1228070175438597"/>
  </r>
  <r>
    <x v="344"/>
    <x v="40"/>
    <n v="15"/>
    <x v="2"/>
    <x v="1"/>
    <n v="0"/>
    <x v="2"/>
    <n v="150"/>
    <n v="210"/>
    <x v="341"/>
    <n v="2250"/>
    <n v="900"/>
    <n v="0.2857142857142857"/>
  </r>
  <r>
    <x v="345"/>
    <x v="23"/>
    <n v="13"/>
    <x v="2"/>
    <x v="1"/>
    <n v="0"/>
    <x v="1"/>
    <n v="67"/>
    <n v="83.08"/>
    <x v="342"/>
    <n v="871"/>
    <n v="209.03999999999996"/>
    <n v="0.19354838709677416"/>
  </r>
  <r>
    <x v="345"/>
    <x v="27"/>
    <n v="13"/>
    <x v="1"/>
    <x v="0"/>
    <n v="0"/>
    <x v="2"/>
    <n v="12"/>
    <n v="15.719999999999999"/>
    <x v="92"/>
    <n v="156"/>
    <n v="48.359999999999985"/>
    <n v="0.23664122137404575"/>
  </r>
  <r>
    <x v="345"/>
    <x v="10"/>
    <n v="13"/>
    <x v="2"/>
    <x v="1"/>
    <n v="0"/>
    <x v="1"/>
    <n v="120"/>
    <n v="162"/>
    <x v="343"/>
    <n v="1560"/>
    <n v="546"/>
    <n v="0.25925925925925924"/>
  </r>
  <r>
    <x v="346"/>
    <x v="17"/>
    <n v="13"/>
    <x v="1"/>
    <x v="1"/>
    <n v="0"/>
    <x v="1"/>
    <n v="90"/>
    <n v="115.2"/>
    <x v="344"/>
    <n v="1170"/>
    <n v="327.60000000000014"/>
    <n v="0.21875000000000008"/>
  </r>
  <r>
    <x v="347"/>
    <x v="43"/>
    <n v="11"/>
    <x v="0"/>
    <x v="1"/>
    <n v="0"/>
    <x v="4"/>
    <n v="90"/>
    <n v="96.3"/>
    <x v="345"/>
    <n v="990"/>
    <n v="69.299999999999955"/>
    <n v="6.5420560747663517E-2"/>
  </r>
  <r>
    <x v="347"/>
    <x v="40"/>
    <n v="10"/>
    <x v="0"/>
    <x v="0"/>
    <n v="0"/>
    <x v="2"/>
    <n v="150"/>
    <n v="210"/>
    <x v="346"/>
    <n v="1500"/>
    <n v="600"/>
    <n v="0.2857142857142857"/>
  </r>
  <r>
    <x v="348"/>
    <x v="26"/>
    <n v="8"/>
    <x v="1"/>
    <x v="1"/>
    <n v="0"/>
    <x v="4"/>
    <n v="48"/>
    <n v="57.120000000000005"/>
    <x v="185"/>
    <n v="384"/>
    <n v="72.960000000000036"/>
    <n v="0.15966386554621856"/>
  </r>
  <r>
    <x v="349"/>
    <x v="30"/>
    <n v="7"/>
    <x v="2"/>
    <x v="0"/>
    <n v="0"/>
    <x v="2"/>
    <n v="37"/>
    <n v="49.21"/>
    <x v="294"/>
    <n v="259"/>
    <n v="85.470000000000027"/>
    <n v="0.24812030075187977"/>
  </r>
  <r>
    <x v="350"/>
    <x v="26"/>
    <n v="10"/>
    <x v="0"/>
    <x v="1"/>
    <n v="0"/>
    <x v="4"/>
    <n v="48"/>
    <n v="57.120000000000005"/>
    <x v="47"/>
    <n v="480"/>
    <n v="91.200000000000045"/>
    <n v="0.15966386554621856"/>
  </r>
  <r>
    <x v="351"/>
    <x v="29"/>
    <n v="1"/>
    <x v="2"/>
    <x v="1"/>
    <n v="0"/>
    <x v="3"/>
    <n v="105"/>
    <n v="142.80000000000001"/>
    <x v="319"/>
    <n v="105"/>
    <n v="37.800000000000011"/>
    <n v="0.26470588235294124"/>
  </r>
  <r>
    <x v="352"/>
    <x v="35"/>
    <n v="14"/>
    <x v="2"/>
    <x v="1"/>
    <n v="0"/>
    <x v="2"/>
    <n v="73"/>
    <n v="94.17"/>
    <x v="58"/>
    <n v="1022"/>
    <n v="296.38000000000011"/>
    <n v="0.22480620155038766"/>
  </r>
  <r>
    <x v="353"/>
    <x v="39"/>
    <n v="8"/>
    <x v="1"/>
    <x v="0"/>
    <n v="0"/>
    <x v="2"/>
    <n v="134"/>
    <n v="156.78"/>
    <x v="347"/>
    <n v="1072"/>
    <n v="182.24"/>
    <n v="0.14529914529914531"/>
  </r>
  <r>
    <x v="354"/>
    <x v="13"/>
    <n v="8"/>
    <x v="2"/>
    <x v="1"/>
    <n v="0"/>
    <x v="4"/>
    <n v="55"/>
    <n v="58.3"/>
    <x v="348"/>
    <n v="440"/>
    <n v="26.399999999999977"/>
    <n v="5.6603773584905613E-2"/>
  </r>
  <r>
    <x v="355"/>
    <x v="14"/>
    <n v="6"/>
    <x v="2"/>
    <x v="1"/>
    <n v="0"/>
    <x v="0"/>
    <n v="61"/>
    <n v="76.25"/>
    <x v="349"/>
    <n v="366"/>
    <n v="91.5"/>
    <n v="0.2"/>
  </r>
  <r>
    <x v="356"/>
    <x v="43"/>
    <n v="12"/>
    <x v="1"/>
    <x v="0"/>
    <n v="0"/>
    <x v="4"/>
    <n v="90"/>
    <n v="96.3"/>
    <x v="180"/>
    <n v="1080"/>
    <n v="75.599999999999909"/>
    <n v="6.5420560747663475E-2"/>
  </r>
  <r>
    <x v="357"/>
    <x v="3"/>
    <n v="5"/>
    <x v="2"/>
    <x v="1"/>
    <n v="0"/>
    <x v="3"/>
    <n v="44"/>
    <n v="48.84"/>
    <x v="3"/>
    <n v="220"/>
    <n v="24.200000000000017"/>
    <n v="9.9099099099099155E-2"/>
  </r>
  <r>
    <x v="358"/>
    <x v="18"/>
    <n v="5"/>
    <x v="2"/>
    <x v="0"/>
    <n v="0"/>
    <x v="4"/>
    <n v="89"/>
    <n v="117.48"/>
    <x v="350"/>
    <n v="445"/>
    <n v="142.39999999999998"/>
    <n v="0.2424242424242424"/>
  </r>
  <r>
    <x v="359"/>
    <x v="13"/>
    <n v="15"/>
    <x v="2"/>
    <x v="0"/>
    <n v="0"/>
    <x v="4"/>
    <n v="55"/>
    <n v="58.3"/>
    <x v="351"/>
    <n v="825"/>
    <n v="49.5"/>
    <n v="5.6603773584905662E-2"/>
  </r>
  <r>
    <x v="360"/>
    <x v="5"/>
    <n v="8"/>
    <x v="2"/>
    <x v="1"/>
    <n v="0"/>
    <x v="4"/>
    <n v="93"/>
    <n v="104.16"/>
    <x v="352"/>
    <n v="744"/>
    <n v="89.279999999999973"/>
    <n v="0.10714285714285711"/>
  </r>
  <r>
    <x v="361"/>
    <x v="27"/>
    <n v="2"/>
    <x v="2"/>
    <x v="0"/>
    <n v="0"/>
    <x v="2"/>
    <n v="12"/>
    <n v="15.719999999999999"/>
    <x v="128"/>
    <n v="24"/>
    <n v="7.4399999999999977"/>
    <n v="0.23664122137404575"/>
  </r>
  <r>
    <x v="362"/>
    <x v="33"/>
    <n v="5"/>
    <x v="0"/>
    <x v="1"/>
    <n v="0"/>
    <x v="4"/>
    <n v="37"/>
    <n v="41.81"/>
    <x v="353"/>
    <n v="185"/>
    <n v="24.050000000000011"/>
    <n v="0.11504424778761067"/>
  </r>
  <r>
    <x v="363"/>
    <x v="42"/>
    <n v="10"/>
    <x v="2"/>
    <x v="1"/>
    <n v="0"/>
    <x v="4"/>
    <n v="18"/>
    <n v="24.66"/>
    <x v="217"/>
    <n v="180"/>
    <n v="66.599999999999994"/>
    <n v="0.27007299270072993"/>
  </r>
  <r>
    <x v="363"/>
    <x v="11"/>
    <n v="15"/>
    <x v="2"/>
    <x v="1"/>
    <n v="0"/>
    <x v="1"/>
    <n v="76"/>
    <n v="82.08"/>
    <x v="138"/>
    <n v="1140"/>
    <n v="91.200000000000045"/>
    <n v="7.4074074074074112E-2"/>
  </r>
  <r>
    <x v="364"/>
    <x v="1"/>
    <n v="12"/>
    <x v="2"/>
    <x v="1"/>
    <n v="0"/>
    <x v="1"/>
    <n v="72"/>
    <n v="79.92"/>
    <x v="354"/>
    <n v="864"/>
    <n v="95.039999999999964"/>
    <n v="9.9099099099099058E-2"/>
  </r>
  <r>
    <x v="364"/>
    <x v="21"/>
    <n v="13"/>
    <x v="2"/>
    <x v="0"/>
    <n v="0"/>
    <x v="2"/>
    <n v="13"/>
    <n v="16.64"/>
    <x v="31"/>
    <n v="169"/>
    <n v="47.319999999999993"/>
    <n v="0.21874999999999997"/>
  </r>
  <r>
    <x v="364"/>
    <x v="1"/>
    <n v="5"/>
    <x v="2"/>
    <x v="1"/>
    <n v="0"/>
    <x v="1"/>
    <n v="72"/>
    <n v="79.92"/>
    <x v="182"/>
    <n v="360"/>
    <n v="39.600000000000023"/>
    <n v="9.9099099099099155E-2"/>
  </r>
  <r>
    <x v="365"/>
    <x v="26"/>
    <n v="5"/>
    <x v="2"/>
    <x v="0"/>
    <n v="0"/>
    <x v="4"/>
    <n v="48"/>
    <n v="57.120000000000005"/>
    <x v="259"/>
    <n v="240"/>
    <n v="45.600000000000023"/>
    <n v="0.15966386554621856"/>
  </r>
  <r>
    <x v="365"/>
    <x v="2"/>
    <n v="9"/>
    <x v="0"/>
    <x v="0"/>
    <n v="0"/>
    <x v="2"/>
    <n v="112"/>
    <n v="122.08"/>
    <x v="355"/>
    <n v="1008"/>
    <n v="90.720000000000027"/>
    <n v="8.256880733944956E-2"/>
  </r>
  <r>
    <x v="365"/>
    <x v="9"/>
    <n v="10"/>
    <x v="1"/>
    <x v="1"/>
    <n v="0"/>
    <x v="2"/>
    <n v="112"/>
    <n v="146.72"/>
    <x v="356"/>
    <n v="1120"/>
    <n v="347.20000000000005"/>
    <n v="0.23664122137404583"/>
  </r>
  <r>
    <x v="366"/>
    <x v="28"/>
    <n v="9"/>
    <x v="0"/>
    <x v="1"/>
    <n v="0"/>
    <x v="4"/>
    <n v="148"/>
    <n v="201.28"/>
    <x v="357"/>
    <n v="1332"/>
    <n v="479.52"/>
    <n v="0.26470588235294118"/>
  </r>
  <r>
    <x v="366"/>
    <x v="41"/>
    <n v="10"/>
    <x v="0"/>
    <x v="0"/>
    <n v="0"/>
    <x v="1"/>
    <n v="138"/>
    <n v="173.88"/>
    <x v="285"/>
    <n v="1380"/>
    <n v="358.79999999999995"/>
    <n v="0.20634920634920634"/>
  </r>
  <r>
    <x v="367"/>
    <x v="24"/>
    <n v="4"/>
    <x v="2"/>
    <x v="1"/>
    <n v="0"/>
    <x v="3"/>
    <n v="133"/>
    <n v="155.61000000000001"/>
    <x v="144"/>
    <n v="532"/>
    <n v="90.440000000000055"/>
    <n v="0.14529914529914537"/>
  </r>
  <r>
    <x v="368"/>
    <x v="37"/>
    <n v="13"/>
    <x v="2"/>
    <x v="0"/>
    <n v="0"/>
    <x v="3"/>
    <n v="6"/>
    <n v="7.8599999999999994"/>
    <x v="93"/>
    <n v="78"/>
    <n v="24.179999999999993"/>
    <n v="0.23664122137404575"/>
  </r>
  <r>
    <x v="369"/>
    <x v="11"/>
    <n v="7"/>
    <x v="2"/>
    <x v="0"/>
    <n v="0"/>
    <x v="1"/>
    <n v="76"/>
    <n v="82.08"/>
    <x v="358"/>
    <n v="532"/>
    <n v="42.559999999999945"/>
    <n v="7.4074074074073987E-2"/>
  </r>
  <r>
    <x v="369"/>
    <x v="31"/>
    <n v="14"/>
    <x v="2"/>
    <x v="1"/>
    <n v="0"/>
    <x v="2"/>
    <n v="44"/>
    <n v="48.4"/>
    <x v="226"/>
    <n v="616"/>
    <n v="61.600000000000023"/>
    <n v="9.0909090909090939E-2"/>
  </r>
  <r>
    <x v="369"/>
    <x v="37"/>
    <n v="11"/>
    <x v="1"/>
    <x v="0"/>
    <n v="0"/>
    <x v="3"/>
    <n v="6"/>
    <n v="7.8599999999999994"/>
    <x v="359"/>
    <n v="66"/>
    <n v="20.459999999999994"/>
    <n v="0.23664122137404575"/>
  </r>
  <r>
    <x v="370"/>
    <x v="15"/>
    <n v="10"/>
    <x v="2"/>
    <x v="0"/>
    <n v="0"/>
    <x v="3"/>
    <n v="75"/>
    <n v="85.5"/>
    <x v="360"/>
    <n v="750"/>
    <n v="105"/>
    <n v="0.12280701754385964"/>
  </r>
  <r>
    <x v="371"/>
    <x v="25"/>
    <n v="15"/>
    <x v="2"/>
    <x v="0"/>
    <n v="0"/>
    <x v="3"/>
    <n v="83"/>
    <n v="94.62"/>
    <x v="94"/>
    <n v="1245"/>
    <n v="174.30000000000018"/>
    <n v="0.12280701754385977"/>
  </r>
  <r>
    <x v="371"/>
    <x v="10"/>
    <n v="1"/>
    <x v="0"/>
    <x v="1"/>
    <n v="0"/>
    <x v="1"/>
    <n v="120"/>
    <n v="162"/>
    <x v="70"/>
    <n v="120"/>
    <n v="42"/>
    <n v="0.25925925925925924"/>
  </r>
  <r>
    <x v="372"/>
    <x v="41"/>
    <n v="14"/>
    <x v="2"/>
    <x v="0"/>
    <n v="0"/>
    <x v="1"/>
    <n v="138"/>
    <n v="173.88"/>
    <x v="219"/>
    <n v="1932"/>
    <n v="502.31999999999971"/>
    <n v="0.20634920634920625"/>
  </r>
  <r>
    <x v="373"/>
    <x v="38"/>
    <n v="12"/>
    <x v="1"/>
    <x v="0"/>
    <n v="0"/>
    <x v="4"/>
    <n v="95"/>
    <n v="119.7"/>
    <x v="255"/>
    <n v="1140"/>
    <n v="296.40000000000009"/>
    <n v="0.20634920634920639"/>
  </r>
  <r>
    <x v="373"/>
    <x v="31"/>
    <n v="6"/>
    <x v="1"/>
    <x v="0"/>
    <n v="0"/>
    <x v="2"/>
    <n v="44"/>
    <n v="48.4"/>
    <x v="361"/>
    <n v="264"/>
    <n v="26.399999999999977"/>
    <n v="9.0909090909090842E-2"/>
  </r>
  <r>
    <x v="373"/>
    <x v="31"/>
    <n v="3"/>
    <x v="0"/>
    <x v="1"/>
    <n v="0"/>
    <x v="2"/>
    <n v="44"/>
    <n v="48.4"/>
    <x v="191"/>
    <n v="132"/>
    <n v="13.199999999999989"/>
    <n v="9.0909090909090842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s v="Online"/>
    <n v="0"/>
    <s v="Category03"/>
    <n v="144"/>
    <n v="156.96"/>
    <n v="1412.64"/>
    <n v="1296"/>
    <n v="116.6400000000001"/>
  </r>
  <r>
    <d v="2021-01-02T00:00:00"/>
    <s v="P0038"/>
    <n v="15"/>
    <x v="1"/>
    <s v="Cash"/>
    <n v="0"/>
    <s v="Category05"/>
    <n v="72"/>
    <n v="79.92"/>
    <n v="1198.8"/>
    <n v="1080"/>
    <n v="118.79999999999995"/>
  </r>
  <r>
    <d v="2021-01-02T00:00:00"/>
    <s v="P0013"/>
    <n v="6"/>
    <x v="2"/>
    <s v="Cash"/>
    <n v="0"/>
    <s v="Category02"/>
    <n v="112"/>
    <n v="122.08"/>
    <n v="732.48"/>
    <n v="672"/>
    <n v="60.480000000000018"/>
  </r>
  <r>
    <d v="2021-01-03T00:00:00"/>
    <s v="P0004"/>
    <n v="5"/>
    <x v="2"/>
    <s v="Online"/>
    <n v="0"/>
    <s v="Category01"/>
    <n v="44"/>
    <n v="48.84"/>
    <n v="244.20000000000002"/>
    <n v="220"/>
    <n v="24.200000000000017"/>
  </r>
  <r>
    <d v="2021-01-04T00:00:00"/>
    <s v="P0035"/>
    <n v="12"/>
    <x v="1"/>
    <s v="Online"/>
    <n v="0"/>
    <s v="Category04"/>
    <n v="5"/>
    <n v="6.7"/>
    <n v="80.400000000000006"/>
    <n v="60"/>
    <n v="20.400000000000006"/>
  </r>
  <r>
    <d v="2021-01-09T00:00:00"/>
    <s v="P0031"/>
    <n v="1"/>
    <x v="2"/>
    <s v="Cash"/>
    <n v="0"/>
    <s v="Category04"/>
    <n v="93"/>
    <n v="104.16"/>
    <n v="104.16"/>
    <n v="93"/>
    <n v="11.159999999999997"/>
  </r>
  <r>
    <d v="2021-01-09T00:00:00"/>
    <s v="P0003"/>
    <n v="8"/>
    <x v="2"/>
    <s v="Cash"/>
    <n v="0"/>
    <s v="Category01"/>
    <n v="71"/>
    <n v="80.94"/>
    <n v="647.52"/>
    <n v="568"/>
    <n v="79.519999999999982"/>
  </r>
  <r>
    <d v="2021-01-09T00:00:00"/>
    <s v="P0025"/>
    <n v="4"/>
    <x v="2"/>
    <s v="Online"/>
    <n v="0"/>
    <s v="Category03"/>
    <n v="7"/>
    <n v="8.33"/>
    <n v="33.32"/>
    <n v="28"/>
    <n v="5.32"/>
  </r>
  <r>
    <d v="2021-01-11T00:00:00"/>
    <s v="P0037"/>
    <n v="3"/>
    <x v="2"/>
    <s v="Cash"/>
    <n v="0"/>
    <s v="Category05"/>
    <n v="67"/>
    <n v="85.76"/>
    <n v="257.28000000000003"/>
    <n v="201"/>
    <n v="56.28000000000003"/>
  </r>
  <r>
    <d v="2021-01-11T00:00:00"/>
    <s v="P0014"/>
    <n v="4"/>
    <x v="0"/>
    <s v="Online"/>
    <n v="0"/>
    <s v="Category02"/>
    <n v="112"/>
    <n v="146.72"/>
    <n v="586.88"/>
    <n v="448"/>
    <n v="138.88"/>
  </r>
  <r>
    <d v="2021-01-11T00:00:00"/>
    <s v="P0042"/>
    <n v="4"/>
    <x v="2"/>
    <s v="Online"/>
    <n v="0"/>
    <s v="Category05"/>
    <n v="120"/>
    <n v="162"/>
    <n v="648"/>
    <n v="480"/>
    <n v="168"/>
  </r>
  <r>
    <d v="2021-01-12T00:00:00"/>
    <s v="P0042"/>
    <n v="10"/>
    <x v="1"/>
    <s v="Cash"/>
    <n v="0"/>
    <s v="Category05"/>
    <n v="120"/>
    <n v="162"/>
    <n v="1620"/>
    <n v="1200"/>
    <n v="420"/>
  </r>
  <r>
    <d v="2021-01-18T00:00:00"/>
    <s v="P0044"/>
    <n v="13"/>
    <x v="2"/>
    <s v="Online"/>
    <n v="0"/>
    <s v="Category05"/>
    <n v="76"/>
    <n v="82.08"/>
    <n v="1067.04"/>
    <n v="988"/>
    <n v="79.039999999999964"/>
  </r>
  <r>
    <d v="2021-01-18T00:00:00"/>
    <s v="P0023"/>
    <n v="3"/>
    <x v="1"/>
    <s v="Cash"/>
    <n v="0"/>
    <s v="Category03"/>
    <n v="141"/>
    <n v="149.46"/>
    <n v="448.38"/>
    <n v="423"/>
    <n v="25.379999999999995"/>
  </r>
  <r>
    <d v="2021-01-19T00:00:00"/>
    <s v="P0035"/>
    <n v="6"/>
    <x v="2"/>
    <s v="Cash"/>
    <n v="0"/>
    <s v="Category04"/>
    <n v="5"/>
    <n v="6.7"/>
    <n v="40.200000000000003"/>
    <n v="30"/>
    <n v="10.200000000000003"/>
  </r>
  <r>
    <d v="2021-01-20T00:00:00"/>
    <s v="P0034"/>
    <n v="4"/>
    <x v="2"/>
    <s v="Cash"/>
    <n v="0"/>
    <s v="Category04"/>
    <n v="55"/>
    <n v="58.3"/>
    <n v="233.2"/>
    <n v="220"/>
    <n v="13.199999999999989"/>
  </r>
  <r>
    <d v="2021-01-20T00:00:00"/>
    <s v="P0020"/>
    <n v="4"/>
    <x v="2"/>
    <s v="Cash"/>
    <n v="0"/>
    <s v="Category03"/>
    <n v="61"/>
    <n v="76.25"/>
    <n v="305"/>
    <n v="244"/>
    <n v="61"/>
  </r>
  <r>
    <d v="2021-01-21T00:00:00"/>
    <s v="P0004"/>
    <n v="15"/>
    <x v="0"/>
    <s v="Cash"/>
    <n v="0"/>
    <s v="Category01"/>
    <n v="44"/>
    <n v="48.84"/>
    <n v="732.6"/>
    <n v="660"/>
    <n v="72.600000000000023"/>
  </r>
  <r>
    <d v="2021-01-21T00:00:00"/>
    <s v="P0003"/>
    <n v="9"/>
    <x v="2"/>
    <s v="Online"/>
    <n v="0"/>
    <s v="Category01"/>
    <n v="71"/>
    <n v="80.94"/>
    <n v="728.46"/>
    <n v="639"/>
    <n v="89.460000000000036"/>
  </r>
  <r>
    <d v="2021-01-21T00:00:00"/>
    <s v="P0042"/>
    <n v="6"/>
    <x v="2"/>
    <s v="Online"/>
    <n v="0"/>
    <s v="Category05"/>
    <n v="120"/>
    <n v="162"/>
    <n v="972"/>
    <n v="720"/>
    <n v="252"/>
  </r>
  <r>
    <d v="2021-01-25T00:00:00"/>
    <s v="P0034"/>
    <n v="6"/>
    <x v="2"/>
    <s v="Cash"/>
    <n v="0"/>
    <s v="Category04"/>
    <n v="55"/>
    <n v="58.3"/>
    <n v="349.79999999999995"/>
    <n v="330"/>
    <n v="19.799999999999955"/>
  </r>
  <r>
    <d v="2021-01-25T00:00:00"/>
    <s v="P0035"/>
    <n v="7"/>
    <x v="2"/>
    <s v="Online"/>
    <n v="0"/>
    <s v="Category04"/>
    <n v="5"/>
    <n v="6.7"/>
    <n v="46.9"/>
    <n v="35"/>
    <n v="11.899999999999999"/>
  </r>
  <r>
    <d v="2021-01-25T00:00:00"/>
    <s v="P0031"/>
    <n v="14"/>
    <x v="2"/>
    <s v="Online"/>
    <n v="0"/>
    <s v="Category04"/>
    <n v="93"/>
    <n v="104.16"/>
    <n v="1458.24"/>
    <n v="1302"/>
    <n v="156.24"/>
  </r>
  <r>
    <d v="2021-01-26T00:00:00"/>
    <s v="P0044"/>
    <n v="9"/>
    <x v="0"/>
    <s v="Cash"/>
    <n v="0"/>
    <s v="Category05"/>
    <n v="76"/>
    <n v="82.08"/>
    <n v="738.72"/>
    <n v="684"/>
    <n v="54.720000000000027"/>
  </r>
  <r>
    <d v="2021-01-26T00:00:00"/>
    <s v="P0006"/>
    <n v="7"/>
    <x v="1"/>
    <s v="Cash"/>
    <n v="0"/>
    <s v="Category01"/>
    <n v="75"/>
    <n v="85.5"/>
    <n v="598.5"/>
    <n v="525"/>
    <n v="73.5"/>
  </r>
  <r>
    <d v="2021-01-26T00:00:00"/>
    <s v="P0001"/>
    <n v="7"/>
    <x v="1"/>
    <s v="Online"/>
    <n v="0"/>
    <s v="Category01"/>
    <n v="98"/>
    <n v="103.88"/>
    <n v="727.16"/>
    <n v="686"/>
    <n v="41.159999999999968"/>
  </r>
  <r>
    <d v="2021-01-27T00:00:00"/>
    <s v="P0040"/>
    <n v="7"/>
    <x v="0"/>
    <s v="Online"/>
    <n v="0"/>
    <s v="Category05"/>
    <n v="90"/>
    <n v="115.2"/>
    <n v="806.4"/>
    <n v="630"/>
    <n v="176.39999999999998"/>
  </r>
  <r>
    <d v="2021-01-27T00:00:00"/>
    <s v="P0032"/>
    <n v="3"/>
    <x v="0"/>
    <s v="Online"/>
    <n v="0"/>
    <s v="Category04"/>
    <n v="89"/>
    <n v="117.48"/>
    <n v="352.44"/>
    <n v="267"/>
    <n v="85.44"/>
  </r>
  <r>
    <d v="2021-01-28T00:00:00"/>
    <s v="P0004"/>
    <n v="10"/>
    <x v="1"/>
    <s v="Cash"/>
    <n v="0"/>
    <s v="Category01"/>
    <n v="44"/>
    <n v="48.84"/>
    <n v="488.40000000000003"/>
    <n v="440"/>
    <n v="48.400000000000034"/>
  </r>
  <r>
    <d v="2021-01-28T00:00:00"/>
    <s v="P0029"/>
    <n v="2"/>
    <x v="2"/>
    <s v="Cash"/>
    <n v="0"/>
    <s v="Category04"/>
    <n v="47"/>
    <n v="53.11"/>
    <n v="106.22"/>
    <n v="94"/>
    <n v="12.219999999999999"/>
  </r>
  <r>
    <d v="2021-02-02T00:00:00"/>
    <s v="P0010"/>
    <n v="7"/>
    <x v="1"/>
    <s v="Online"/>
    <n v="0"/>
    <s v="Category02"/>
    <n v="148"/>
    <n v="164.28"/>
    <n v="1149.96"/>
    <n v="1036"/>
    <n v="113.96000000000004"/>
  </r>
  <r>
    <d v="2021-02-03T00:00:00"/>
    <s v="P0016"/>
    <n v="13"/>
    <x v="2"/>
    <s v="Online"/>
    <n v="0"/>
    <s v="Category02"/>
    <n v="13"/>
    <n v="16.64"/>
    <n v="216.32"/>
    <n v="169"/>
    <n v="47.319999999999993"/>
  </r>
  <r>
    <d v="2021-02-03T00:00:00"/>
    <s v="P0022"/>
    <n v="2"/>
    <x v="0"/>
    <s v="Cash"/>
    <n v="0"/>
    <s v="Category03"/>
    <n v="121"/>
    <n v="141.57"/>
    <n v="283.14"/>
    <n v="242"/>
    <n v="41.139999999999986"/>
  </r>
  <r>
    <d v="2021-02-04T00:00:00"/>
    <s v="P0037"/>
    <n v="4"/>
    <x v="1"/>
    <s v="Online"/>
    <n v="0"/>
    <s v="Category05"/>
    <n v="67"/>
    <n v="85.76"/>
    <n v="343.04"/>
    <n v="268"/>
    <n v="75.04000000000002"/>
  </r>
  <r>
    <d v="2021-02-05T00:00:00"/>
    <s v="P0043"/>
    <n v="7"/>
    <x v="1"/>
    <s v="Cash"/>
    <n v="0"/>
    <s v="Category05"/>
    <n v="67"/>
    <n v="83.08"/>
    <n v="581.55999999999995"/>
    <n v="469"/>
    <n v="112.55999999999995"/>
  </r>
  <r>
    <d v="2021-02-05T00:00:00"/>
    <s v="P0005"/>
    <n v="1"/>
    <x v="2"/>
    <s v="Cash"/>
    <n v="0"/>
    <s v="Category01"/>
    <n v="133"/>
    <n v="155.61000000000001"/>
    <n v="155.61000000000001"/>
    <n v="133"/>
    <n v="22.610000000000014"/>
  </r>
  <r>
    <d v="2021-02-05T00:00:00"/>
    <s v="P0043"/>
    <n v="9"/>
    <x v="2"/>
    <s v="Cash"/>
    <n v="0"/>
    <s v="Category05"/>
    <n v="67"/>
    <n v="83.08"/>
    <n v="747.72"/>
    <n v="603"/>
    <n v="144.72000000000003"/>
  </r>
  <r>
    <d v="2021-02-06T00:00:00"/>
    <s v="P0035"/>
    <n v="1"/>
    <x v="2"/>
    <s v="Cash"/>
    <n v="0"/>
    <s v="Category04"/>
    <n v="5"/>
    <n v="6.7"/>
    <n v="6.7"/>
    <n v="5"/>
    <n v="1.7000000000000002"/>
  </r>
  <r>
    <d v="2021-02-09T00:00:00"/>
    <s v="P0034"/>
    <n v="14"/>
    <x v="2"/>
    <s v="Online"/>
    <n v="0"/>
    <s v="Category04"/>
    <n v="55"/>
    <n v="58.3"/>
    <n v="816.19999999999993"/>
    <n v="770"/>
    <n v="46.199999999999932"/>
  </r>
  <r>
    <d v="2021-02-12T00:00:00"/>
    <s v="P0008"/>
    <n v="7"/>
    <x v="2"/>
    <s v="Cash"/>
    <n v="0"/>
    <s v="Category01"/>
    <n v="83"/>
    <n v="94.62"/>
    <n v="662.34"/>
    <n v="581"/>
    <n v="81.340000000000032"/>
  </r>
  <r>
    <d v="2021-02-12T00:00:00"/>
    <s v="P0023"/>
    <n v="9"/>
    <x v="1"/>
    <s v="Cash"/>
    <n v="0"/>
    <s v="Category03"/>
    <n v="141"/>
    <n v="149.46"/>
    <n v="1345.14"/>
    <n v="1269"/>
    <n v="76.1400000000001"/>
  </r>
  <r>
    <d v="2021-02-15T00:00:00"/>
    <s v="P0027"/>
    <n v="4"/>
    <x v="2"/>
    <s v="Online"/>
    <n v="0"/>
    <s v="Category04"/>
    <n v="48"/>
    <n v="57.120000000000005"/>
    <n v="228.48000000000002"/>
    <n v="192"/>
    <n v="36.480000000000018"/>
  </r>
  <r>
    <d v="2021-02-18T00:00:00"/>
    <s v="P0015"/>
    <n v="6"/>
    <x v="1"/>
    <s v="Cash"/>
    <n v="0"/>
    <s v="Category02"/>
    <n v="12"/>
    <n v="15.719999999999999"/>
    <n v="94.32"/>
    <n v="72"/>
    <n v="22.319999999999993"/>
  </r>
  <r>
    <d v="2021-02-20T00:00:00"/>
    <s v="P0030"/>
    <n v="11"/>
    <x v="1"/>
    <s v="Cash"/>
    <n v="0"/>
    <s v="Category04"/>
    <n v="148"/>
    <n v="201.28"/>
    <n v="2214.08"/>
    <n v="1628"/>
    <n v="586.07999999999993"/>
  </r>
  <r>
    <d v="2021-02-22T00:00:00"/>
    <s v="P0013"/>
    <n v="5"/>
    <x v="1"/>
    <s v="Cash"/>
    <n v="0"/>
    <s v="Category02"/>
    <n v="112"/>
    <n v="122.08"/>
    <n v="610.4"/>
    <n v="560"/>
    <n v="50.399999999999977"/>
  </r>
  <r>
    <d v="2021-02-23T00:00:00"/>
    <s v="P0025"/>
    <n v="3"/>
    <x v="2"/>
    <s v="Cash"/>
    <n v="0"/>
    <s v="Category03"/>
    <n v="7"/>
    <n v="8.33"/>
    <n v="24.990000000000002"/>
    <n v="21"/>
    <n v="3.990000000000002"/>
  </r>
  <r>
    <d v="2021-02-23T00:00:00"/>
    <s v="P0005"/>
    <n v="2"/>
    <x v="2"/>
    <s v="Online"/>
    <n v="0"/>
    <s v="Category01"/>
    <n v="133"/>
    <n v="155.61000000000001"/>
    <n v="311.22000000000003"/>
    <n v="266"/>
    <n v="45.220000000000027"/>
  </r>
  <r>
    <d v="2021-02-25T00:00:00"/>
    <s v="P0002"/>
    <n v="4"/>
    <x v="0"/>
    <s v="Online"/>
    <n v="0"/>
    <s v="Category01"/>
    <n v="105"/>
    <n v="142.80000000000001"/>
    <n v="571.20000000000005"/>
    <n v="420"/>
    <n v="151.20000000000005"/>
  </r>
  <r>
    <d v="2021-02-25T00:00:00"/>
    <s v="P0032"/>
    <n v="11"/>
    <x v="1"/>
    <s v="Cash"/>
    <n v="0"/>
    <s v="Category04"/>
    <n v="89"/>
    <n v="117.48"/>
    <n v="1292.28"/>
    <n v="979"/>
    <n v="313.27999999999997"/>
  </r>
  <r>
    <d v="2021-02-25T00:00:00"/>
    <s v="P0030"/>
    <n v="2"/>
    <x v="2"/>
    <s v="Online"/>
    <n v="0"/>
    <s v="Category04"/>
    <n v="148"/>
    <n v="201.28"/>
    <n v="402.56"/>
    <n v="296"/>
    <n v="106.56"/>
  </r>
  <r>
    <d v="2021-02-27T00:00:00"/>
    <s v="P0018"/>
    <n v="11"/>
    <x v="0"/>
    <s v="Online"/>
    <n v="0"/>
    <s v="Category02"/>
    <n v="37"/>
    <n v="49.21"/>
    <n v="541.31000000000006"/>
    <n v="407"/>
    <n v="134.31000000000006"/>
  </r>
  <r>
    <d v="2021-03-03T00:00:00"/>
    <s v="P0011"/>
    <n v="1"/>
    <x v="2"/>
    <s v="Online"/>
    <n v="0"/>
    <s v="Category02"/>
    <n v="44"/>
    <n v="48.4"/>
    <n v="48.4"/>
    <n v="44"/>
    <n v="4.3999999999999986"/>
  </r>
  <r>
    <d v="2021-03-07T00:00:00"/>
    <s v="P0021"/>
    <n v="9"/>
    <x v="2"/>
    <s v="Cash"/>
    <n v="0"/>
    <s v="Category03"/>
    <n v="126"/>
    <n v="162.54"/>
    <n v="1462.86"/>
    <n v="1134"/>
    <n v="328.8599999999999"/>
  </r>
  <r>
    <d v="2021-03-08T00:00:00"/>
    <s v="P0027"/>
    <n v="6"/>
    <x v="1"/>
    <s v="Cash"/>
    <n v="0"/>
    <s v="Category04"/>
    <n v="48"/>
    <n v="57.120000000000005"/>
    <n v="342.72"/>
    <n v="288"/>
    <n v="54.720000000000027"/>
  </r>
  <r>
    <d v="2021-03-08T00:00:00"/>
    <s v="P0044"/>
    <n v="9"/>
    <x v="1"/>
    <s v="Online"/>
    <n v="0"/>
    <s v="Category05"/>
    <n v="76"/>
    <n v="82.08"/>
    <n v="738.72"/>
    <n v="684"/>
    <n v="54.720000000000027"/>
  </r>
  <r>
    <d v="2021-03-09T00:00:00"/>
    <s v="P0029"/>
    <n v="6"/>
    <x v="0"/>
    <s v="Online"/>
    <n v="0"/>
    <s v="Category04"/>
    <n v="47"/>
    <n v="53.11"/>
    <n v="318.65999999999997"/>
    <n v="282"/>
    <n v="36.659999999999968"/>
  </r>
  <r>
    <d v="2021-03-11T00:00:00"/>
    <s v="P0025"/>
    <n v="11"/>
    <x v="2"/>
    <s v="Cash"/>
    <n v="0"/>
    <s v="Category03"/>
    <n v="7"/>
    <n v="8.33"/>
    <n v="91.63"/>
    <n v="77"/>
    <n v="14.629999999999995"/>
  </r>
  <r>
    <d v="2021-03-13T00:00:00"/>
    <s v="P0028"/>
    <n v="10"/>
    <x v="0"/>
    <s v="Cash"/>
    <n v="0"/>
    <s v="Category04"/>
    <n v="37"/>
    <n v="41.81"/>
    <n v="418.1"/>
    <n v="370"/>
    <n v="48.100000000000023"/>
  </r>
  <r>
    <d v="2021-03-15T00:00:00"/>
    <s v="P0039"/>
    <n v="11"/>
    <x v="1"/>
    <s v="Cash"/>
    <n v="0"/>
    <s v="Category05"/>
    <n v="37"/>
    <n v="42.55"/>
    <n v="468.04999999999995"/>
    <n v="407"/>
    <n v="61.049999999999955"/>
  </r>
  <r>
    <d v="2021-03-16T00:00:00"/>
    <s v="P0012"/>
    <n v="14"/>
    <x v="2"/>
    <s v="Cash"/>
    <n v="0"/>
    <s v="Category02"/>
    <n v="73"/>
    <n v="94.17"/>
    <n v="1318.38"/>
    <n v="1022"/>
    <n v="296.38000000000011"/>
  </r>
  <r>
    <d v="2021-03-18T00:00:00"/>
    <s v="P0042"/>
    <n v="8"/>
    <x v="0"/>
    <s v="Cash"/>
    <n v="0"/>
    <s v="Category05"/>
    <n v="120"/>
    <n v="162"/>
    <n v="1296"/>
    <n v="960"/>
    <n v="336"/>
  </r>
  <r>
    <d v="2021-03-19T00:00:00"/>
    <s v="P0028"/>
    <n v="9"/>
    <x v="1"/>
    <s v="Cash"/>
    <n v="0"/>
    <s v="Category04"/>
    <n v="37"/>
    <n v="41.81"/>
    <n v="376.29"/>
    <n v="333"/>
    <n v="43.29000000000002"/>
  </r>
  <r>
    <d v="2021-03-21T00:00:00"/>
    <s v="P0020"/>
    <n v="13"/>
    <x v="1"/>
    <s v="Online"/>
    <n v="0"/>
    <s v="Category03"/>
    <n v="61"/>
    <n v="76.25"/>
    <n v="991.25"/>
    <n v="793"/>
    <n v="198.25"/>
  </r>
  <r>
    <d v="2021-03-21T00:00:00"/>
    <s v="P0039"/>
    <n v="7"/>
    <x v="2"/>
    <s v="Online"/>
    <n v="0"/>
    <s v="Category05"/>
    <n v="37"/>
    <n v="42.55"/>
    <n v="297.84999999999997"/>
    <n v="259"/>
    <n v="38.849999999999966"/>
  </r>
  <r>
    <d v="2021-03-22T00:00:00"/>
    <s v="P0002"/>
    <n v="8"/>
    <x v="1"/>
    <s v="Online"/>
    <n v="0"/>
    <s v="Category01"/>
    <n v="105"/>
    <n v="142.80000000000001"/>
    <n v="1142.4000000000001"/>
    <n v="840"/>
    <n v="302.40000000000009"/>
  </r>
  <r>
    <d v="2021-03-22T00:00:00"/>
    <s v="P0012"/>
    <n v="4"/>
    <x v="1"/>
    <s v="Online"/>
    <n v="0"/>
    <s v="Category02"/>
    <n v="73"/>
    <n v="94.17"/>
    <n v="376.68"/>
    <n v="292"/>
    <n v="84.68"/>
  </r>
  <r>
    <d v="2021-03-25T00:00:00"/>
    <s v="P0024"/>
    <n v="14"/>
    <x v="1"/>
    <s v="Cash"/>
    <n v="0"/>
    <s v="Category03"/>
    <n v="144"/>
    <n v="156.96"/>
    <n v="2197.44"/>
    <n v="2016"/>
    <n v="181.44000000000005"/>
  </r>
  <r>
    <d v="2021-03-25T00:00:00"/>
    <s v="P0006"/>
    <n v="4"/>
    <x v="2"/>
    <s v="Cash"/>
    <n v="0"/>
    <s v="Category01"/>
    <n v="75"/>
    <n v="85.5"/>
    <n v="342"/>
    <n v="300"/>
    <n v="42"/>
  </r>
  <r>
    <d v="2021-03-25T00:00:00"/>
    <s v="P0029"/>
    <n v="8"/>
    <x v="2"/>
    <s v="Cash"/>
    <n v="0"/>
    <s v="Category04"/>
    <n v="47"/>
    <n v="53.11"/>
    <n v="424.88"/>
    <n v="376"/>
    <n v="48.879999999999995"/>
  </r>
  <r>
    <d v="2021-03-25T00:00:00"/>
    <s v="P0038"/>
    <n v="2"/>
    <x v="2"/>
    <s v="Online"/>
    <n v="0"/>
    <s v="Category05"/>
    <n v="72"/>
    <n v="79.92"/>
    <n v="159.84"/>
    <n v="144"/>
    <n v="15.840000000000003"/>
  </r>
  <r>
    <d v="2021-03-26T00:00:00"/>
    <s v="P0001"/>
    <n v="4"/>
    <x v="2"/>
    <s v="Cash"/>
    <n v="0"/>
    <s v="Category01"/>
    <n v="98"/>
    <n v="103.88"/>
    <n v="415.52"/>
    <n v="392"/>
    <n v="23.519999999999982"/>
  </r>
  <r>
    <d v="2021-03-26T00:00:00"/>
    <s v="P0042"/>
    <n v="1"/>
    <x v="2"/>
    <s v="Cash"/>
    <n v="0"/>
    <s v="Category05"/>
    <n v="120"/>
    <n v="162"/>
    <n v="162"/>
    <n v="120"/>
    <n v="42"/>
  </r>
  <r>
    <d v="2021-03-26T00:00:00"/>
    <s v="P0010"/>
    <n v="9"/>
    <x v="2"/>
    <s v="Online"/>
    <n v="0"/>
    <s v="Category02"/>
    <n v="148"/>
    <n v="164.28"/>
    <n v="1478.52"/>
    <n v="1332"/>
    <n v="146.51999999999998"/>
  </r>
  <r>
    <d v="2021-03-27T00:00:00"/>
    <s v="P0030"/>
    <n v="3"/>
    <x v="2"/>
    <s v="Online"/>
    <n v="0"/>
    <s v="Category04"/>
    <n v="148"/>
    <n v="201.28"/>
    <n v="603.84"/>
    <n v="444"/>
    <n v="159.84000000000003"/>
  </r>
  <r>
    <d v="2021-03-28T00:00:00"/>
    <s v="P0007"/>
    <n v="8"/>
    <x v="1"/>
    <s v="Cash"/>
    <n v="0"/>
    <s v="Category01"/>
    <n v="43"/>
    <n v="47.730000000000004"/>
    <n v="381.84000000000003"/>
    <n v="344"/>
    <n v="37.840000000000032"/>
  </r>
  <r>
    <d v="2021-03-30T00:00:00"/>
    <s v="P0038"/>
    <n v="1"/>
    <x v="1"/>
    <s v="Cash"/>
    <n v="0"/>
    <s v="Category05"/>
    <n v="72"/>
    <n v="79.92"/>
    <n v="79.92"/>
    <n v="72"/>
    <n v="7.9200000000000017"/>
  </r>
  <r>
    <d v="2021-03-31T00:00:00"/>
    <s v="P0042"/>
    <n v="3"/>
    <x v="2"/>
    <s v="Cash"/>
    <n v="0"/>
    <s v="Category05"/>
    <n v="120"/>
    <n v="162"/>
    <n v="486"/>
    <n v="360"/>
    <n v="126"/>
  </r>
  <r>
    <d v="2021-04-04T00:00:00"/>
    <s v="P0040"/>
    <n v="4"/>
    <x v="2"/>
    <s v="Cash"/>
    <n v="0"/>
    <s v="Category05"/>
    <n v="90"/>
    <n v="115.2"/>
    <n v="460.8"/>
    <n v="360"/>
    <n v="100.80000000000001"/>
  </r>
  <r>
    <d v="2021-04-04T00:00:00"/>
    <s v="P0009"/>
    <n v="9"/>
    <x v="1"/>
    <s v="Cash"/>
    <n v="0"/>
    <s v="Category01"/>
    <n v="6"/>
    <n v="7.8599999999999994"/>
    <n v="70.739999999999995"/>
    <n v="54"/>
    <n v="16.739999999999995"/>
  </r>
  <r>
    <d v="2021-04-05T00:00:00"/>
    <s v="P0031"/>
    <n v="15"/>
    <x v="1"/>
    <s v="Online"/>
    <n v="0"/>
    <s v="Category04"/>
    <n v="93"/>
    <n v="104.16"/>
    <n v="1562.3999999999999"/>
    <n v="1395"/>
    <n v="167.39999999999986"/>
  </r>
  <r>
    <d v="2021-04-09T00:00:00"/>
    <s v="P0005"/>
    <n v="3"/>
    <x v="1"/>
    <s v="Online"/>
    <n v="0"/>
    <s v="Category01"/>
    <n v="133"/>
    <n v="155.61000000000001"/>
    <n v="466.83000000000004"/>
    <n v="399"/>
    <n v="67.830000000000041"/>
  </r>
  <r>
    <d v="2021-04-10T00:00:00"/>
    <s v="P0022"/>
    <n v="14"/>
    <x v="2"/>
    <s v="Online"/>
    <n v="0"/>
    <s v="Category03"/>
    <n v="121"/>
    <n v="141.57"/>
    <n v="1981.98"/>
    <n v="1694"/>
    <n v="287.98"/>
  </r>
  <r>
    <d v="2021-04-12T00:00:00"/>
    <s v="P0037"/>
    <n v="3"/>
    <x v="2"/>
    <s v="Cash"/>
    <n v="0"/>
    <s v="Category05"/>
    <n v="67"/>
    <n v="85.76"/>
    <n v="257.28000000000003"/>
    <n v="201"/>
    <n v="56.28000000000003"/>
  </r>
  <r>
    <d v="2021-04-12T00:00:00"/>
    <s v="P0029"/>
    <n v="4"/>
    <x v="2"/>
    <s v="Online"/>
    <n v="0"/>
    <s v="Category04"/>
    <n v="47"/>
    <n v="53.11"/>
    <n v="212.44"/>
    <n v="188"/>
    <n v="24.439999999999998"/>
  </r>
  <r>
    <d v="2021-04-12T00:00:00"/>
    <s v="P0027"/>
    <n v="9"/>
    <x v="2"/>
    <s v="Online"/>
    <n v="0"/>
    <s v="Category04"/>
    <n v="48"/>
    <n v="57.120000000000005"/>
    <n v="514.08000000000004"/>
    <n v="432"/>
    <n v="82.080000000000041"/>
  </r>
  <r>
    <d v="2021-04-12T00:00:00"/>
    <s v="P0033"/>
    <n v="13"/>
    <x v="2"/>
    <s v="Cash"/>
    <n v="0"/>
    <s v="Category04"/>
    <n v="95"/>
    <n v="119.7"/>
    <n v="1556.1000000000001"/>
    <n v="1235"/>
    <n v="321.10000000000014"/>
  </r>
  <r>
    <d v="2021-04-15T00:00:00"/>
    <s v="P0017"/>
    <n v="3"/>
    <x v="2"/>
    <s v="Online"/>
    <n v="0"/>
    <s v="Category02"/>
    <n v="134"/>
    <n v="156.78"/>
    <n v="470.34000000000003"/>
    <n v="402"/>
    <n v="68.340000000000032"/>
  </r>
  <r>
    <d v="2021-04-16T00:00:00"/>
    <s v="P0018"/>
    <n v="15"/>
    <x v="2"/>
    <s v="Cash"/>
    <n v="0"/>
    <s v="Category02"/>
    <n v="37"/>
    <n v="49.21"/>
    <n v="738.15"/>
    <n v="555"/>
    <n v="183.14999999999998"/>
  </r>
  <r>
    <d v="2021-04-18T00:00:00"/>
    <s v="P0038"/>
    <n v="9"/>
    <x v="0"/>
    <s v="Online"/>
    <n v="0"/>
    <s v="Category05"/>
    <n v="72"/>
    <n v="79.92"/>
    <n v="719.28"/>
    <n v="648"/>
    <n v="71.279999999999973"/>
  </r>
  <r>
    <d v="2021-04-18T00:00:00"/>
    <s v="P0019"/>
    <n v="13"/>
    <x v="2"/>
    <s v="Cash"/>
    <n v="0"/>
    <s v="Category02"/>
    <n v="150"/>
    <n v="210"/>
    <n v="2730"/>
    <n v="1950"/>
    <n v="780"/>
  </r>
  <r>
    <d v="2021-04-23T00:00:00"/>
    <s v="P0042"/>
    <n v="6"/>
    <x v="2"/>
    <s v="Online"/>
    <n v="0"/>
    <s v="Category05"/>
    <n v="120"/>
    <n v="162"/>
    <n v="972"/>
    <n v="720"/>
    <n v="252"/>
  </r>
  <r>
    <d v="2021-04-23T00:00:00"/>
    <s v="P0028"/>
    <n v="10"/>
    <x v="2"/>
    <s v="Online"/>
    <n v="0"/>
    <s v="Category04"/>
    <n v="37"/>
    <n v="41.81"/>
    <n v="418.1"/>
    <n v="370"/>
    <n v="48.100000000000023"/>
  </r>
  <r>
    <d v="2021-04-24T00:00:00"/>
    <s v="P0030"/>
    <n v="2"/>
    <x v="1"/>
    <s v="Online"/>
    <n v="0"/>
    <s v="Category04"/>
    <n v="148"/>
    <n v="201.28"/>
    <n v="402.56"/>
    <n v="296"/>
    <n v="106.56"/>
  </r>
  <r>
    <d v="2021-04-26T00:00:00"/>
    <s v="P0037"/>
    <n v="3"/>
    <x v="2"/>
    <s v="Online"/>
    <n v="0"/>
    <s v="Category05"/>
    <n v="67"/>
    <n v="85.76"/>
    <n v="257.28000000000003"/>
    <n v="201"/>
    <n v="56.28000000000003"/>
  </r>
  <r>
    <d v="2021-04-29T00:00:00"/>
    <s v="P0030"/>
    <n v="7"/>
    <x v="2"/>
    <s v="Online"/>
    <n v="0"/>
    <s v="Category04"/>
    <n v="148"/>
    <n v="201.28"/>
    <n v="1408.96"/>
    <n v="1036"/>
    <n v="372.96000000000004"/>
  </r>
  <r>
    <d v="2021-04-30T00:00:00"/>
    <s v="P0029"/>
    <n v="1"/>
    <x v="2"/>
    <s v="Online"/>
    <n v="0"/>
    <s v="Category04"/>
    <n v="47"/>
    <n v="53.11"/>
    <n v="53.11"/>
    <n v="47"/>
    <n v="6.1099999999999994"/>
  </r>
  <r>
    <d v="2021-05-01T00:00:00"/>
    <s v="P0018"/>
    <n v="3"/>
    <x v="1"/>
    <s v="Cash"/>
    <n v="0"/>
    <s v="Category02"/>
    <n v="37"/>
    <n v="49.21"/>
    <n v="147.63"/>
    <n v="111"/>
    <n v="36.629999999999995"/>
  </r>
  <r>
    <d v="2021-05-01T00:00:00"/>
    <s v="P0042"/>
    <n v="1"/>
    <x v="1"/>
    <s v="Cash"/>
    <n v="0"/>
    <s v="Category05"/>
    <n v="120"/>
    <n v="162"/>
    <n v="162"/>
    <n v="120"/>
    <n v="42"/>
  </r>
  <r>
    <d v="2021-05-03T00:00:00"/>
    <s v="P0034"/>
    <n v="3"/>
    <x v="1"/>
    <s v="Online"/>
    <n v="0"/>
    <s v="Category04"/>
    <n v="55"/>
    <n v="58.3"/>
    <n v="174.89999999999998"/>
    <n v="165"/>
    <n v="9.8999999999999773"/>
  </r>
  <r>
    <d v="2021-05-04T00:00:00"/>
    <s v="P0015"/>
    <n v="13"/>
    <x v="1"/>
    <s v="Online"/>
    <n v="0"/>
    <s v="Category02"/>
    <n v="12"/>
    <n v="15.719999999999999"/>
    <n v="204.35999999999999"/>
    <n v="156"/>
    <n v="48.359999999999985"/>
  </r>
  <r>
    <d v="2021-05-04T00:00:00"/>
    <s v="P0014"/>
    <n v="4"/>
    <x v="2"/>
    <s v="Cash"/>
    <n v="0"/>
    <s v="Category02"/>
    <n v="112"/>
    <n v="146.72"/>
    <n v="586.88"/>
    <n v="448"/>
    <n v="138.88"/>
  </r>
  <r>
    <d v="2021-05-05T00:00:00"/>
    <s v="P0009"/>
    <n v="13"/>
    <x v="2"/>
    <s v="Cash"/>
    <n v="0"/>
    <s v="Category01"/>
    <n v="6"/>
    <n v="7.8599999999999994"/>
    <n v="102.17999999999999"/>
    <n v="78"/>
    <n v="24.179999999999993"/>
  </r>
  <r>
    <d v="2021-05-06T00:00:00"/>
    <s v="P0008"/>
    <n v="15"/>
    <x v="2"/>
    <s v="Online"/>
    <n v="0"/>
    <s v="Category01"/>
    <n v="83"/>
    <n v="94.62"/>
    <n v="1419.3000000000002"/>
    <n v="1245"/>
    <n v="174.30000000000018"/>
  </r>
  <r>
    <d v="2021-05-06T00:00:00"/>
    <s v="P0009"/>
    <n v="6"/>
    <x v="1"/>
    <s v="Online"/>
    <n v="0"/>
    <s v="Category01"/>
    <n v="6"/>
    <n v="7.8599999999999994"/>
    <n v="47.16"/>
    <n v="36"/>
    <n v="11.159999999999997"/>
  </r>
  <r>
    <d v="2021-05-07T00:00:00"/>
    <s v="P0018"/>
    <n v="1"/>
    <x v="2"/>
    <s v="Cash"/>
    <n v="0"/>
    <s v="Category02"/>
    <n v="37"/>
    <n v="49.21"/>
    <n v="49.21"/>
    <n v="37"/>
    <n v="12.21"/>
  </r>
  <r>
    <d v="2021-05-09T00:00:00"/>
    <s v="P0016"/>
    <n v="6"/>
    <x v="1"/>
    <s v="Online"/>
    <n v="0"/>
    <s v="Category02"/>
    <n v="13"/>
    <n v="16.64"/>
    <n v="99.84"/>
    <n v="78"/>
    <n v="21.840000000000003"/>
  </r>
  <r>
    <d v="2021-05-09T00:00:00"/>
    <s v="P0028"/>
    <n v="8"/>
    <x v="2"/>
    <s v="Cash"/>
    <n v="0"/>
    <s v="Category04"/>
    <n v="37"/>
    <n v="41.81"/>
    <n v="334.48"/>
    <n v="296"/>
    <n v="38.480000000000018"/>
  </r>
  <r>
    <d v="2021-05-12T00:00:00"/>
    <s v="P0016"/>
    <n v="3"/>
    <x v="2"/>
    <s v="Online"/>
    <n v="0"/>
    <s v="Category02"/>
    <n v="13"/>
    <n v="16.64"/>
    <n v="49.92"/>
    <n v="39"/>
    <n v="10.920000000000002"/>
  </r>
  <r>
    <d v="2021-05-12T00:00:00"/>
    <s v="P0035"/>
    <n v="15"/>
    <x v="2"/>
    <s v="Online"/>
    <n v="0"/>
    <s v="Category04"/>
    <n v="5"/>
    <n v="6.7"/>
    <n v="100.5"/>
    <n v="75"/>
    <n v="25.5"/>
  </r>
  <r>
    <d v="2021-05-13T00:00:00"/>
    <s v="P0029"/>
    <n v="4"/>
    <x v="2"/>
    <s v="Online"/>
    <n v="0"/>
    <s v="Category04"/>
    <n v="47"/>
    <n v="53.11"/>
    <n v="212.44"/>
    <n v="188"/>
    <n v="24.439999999999998"/>
  </r>
  <r>
    <d v="2021-05-20T00:00:00"/>
    <s v="P0042"/>
    <n v="2"/>
    <x v="1"/>
    <s v="Cash"/>
    <n v="0"/>
    <s v="Category05"/>
    <n v="120"/>
    <n v="162"/>
    <n v="324"/>
    <n v="240"/>
    <n v="84"/>
  </r>
  <r>
    <d v="2021-05-23T00:00:00"/>
    <s v="P0040"/>
    <n v="11"/>
    <x v="2"/>
    <s v="Online"/>
    <n v="0"/>
    <s v="Category05"/>
    <n v="90"/>
    <n v="115.2"/>
    <n v="1267.2"/>
    <n v="990"/>
    <n v="277.20000000000005"/>
  </r>
  <r>
    <d v="2021-05-30T00:00:00"/>
    <s v="P0023"/>
    <n v="13"/>
    <x v="1"/>
    <s v="Online"/>
    <n v="0"/>
    <s v="Category03"/>
    <n v="141"/>
    <n v="149.46"/>
    <n v="1942.98"/>
    <n v="1833"/>
    <n v="109.98000000000002"/>
  </r>
  <r>
    <d v="2021-05-30T00:00:00"/>
    <s v="P0013"/>
    <n v="6"/>
    <x v="1"/>
    <s v="Cash"/>
    <n v="0"/>
    <s v="Category02"/>
    <n v="112"/>
    <n v="122.08"/>
    <n v="732.48"/>
    <n v="672"/>
    <n v="60.480000000000018"/>
  </r>
  <r>
    <d v="2021-06-03T00:00:00"/>
    <s v="P0021"/>
    <n v="10"/>
    <x v="2"/>
    <s v="Cash"/>
    <n v="0"/>
    <s v="Category03"/>
    <n v="126"/>
    <n v="162.54"/>
    <n v="1625.3999999999999"/>
    <n v="1260"/>
    <n v="365.39999999999986"/>
  </r>
  <r>
    <d v="2021-06-04T00:00:00"/>
    <s v="P0020"/>
    <n v="8"/>
    <x v="0"/>
    <s v="Online"/>
    <n v="0"/>
    <s v="Category03"/>
    <n v="61"/>
    <n v="76.25"/>
    <n v="610"/>
    <n v="488"/>
    <n v="122"/>
  </r>
  <r>
    <d v="2021-06-04T00:00:00"/>
    <s v="P0020"/>
    <n v="12"/>
    <x v="1"/>
    <s v="Cash"/>
    <n v="0"/>
    <s v="Category03"/>
    <n v="61"/>
    <n v="76.25"/>
    <n v="915"/>
    <n v="732"/>
    <n v="183"/>
  </r>
  <r>
    <d v="2021-06-05T00:00:00"/>
    <s v="P0022"/>
    <n v="15"/>
    <x v="0"/>
    <s v="Online"/>
    <n v="0"/>
    <s v="Category03"/>
    <n v="121"/>
    <n v="141.57"/>
    <n v="2123.5499999999997"/>
    <n v="1815"/>
    <n v="308.54999999999973"/>
  </r>
  <r>
    <d v="2021-06-05T00:00:00"/>
    <s v="P0035"/>
    <n v="10"/>
    <x v="2"/>
    <s v="Online"/>
    <n v="0"/>
    <s v="Category04"/>
    <n v="5"/>
    <n v="6.7"/>
    <n v="67"/>
    <n v="50"/>
    <n v="17"/>
  </r>
  <r>
    <d v="2021-06-06T00:00:00"/>
    <s v="P0033"/>
    <n v="6"/>
    <x v="2"/>
    <s v="Online"/>
    <n v="0"/>
    <s v="Category04"/>
    <n v="95"/>
    <n v="119.7"/>
    <n v="718.2"/>
    <n v="570"/>
    <n v="148.20000000000005"/>
  </r>
  <r>
    <d v="2021-06-08T00:00:00"/>
    <s v="P0028"/>
    <n v="11"/>
    <x v="2"/>
    <s v="Online"/>
    <n v="0"/>
    <s v="Category04"/>
    <n v="37"/>
    <n v="41.81"/>
    <n v="459.91"/>
    <n v="407"/>
    <n v="52.910000000000025"/>
  </r>
  <r>
    <d v="2021-06-08T00:00:00"/>
    <s v="P0004"/>
    <n v="11"/>
    <x v="0"/>
    <s v="Cash"/>
    <n v="0"/>
    <s v="Category01"/>
    <n v="44"/>
    <n v="48.84"/>
    <n v="537.24"/>
    <n v="484"/>
    <n v="53.240000000000009"/>
  </r>
  <r>
    <d v="2021-06-09T00:00:00"/>
    <s v="P0001"/>
    <n v="7"/>
    <x v="2"/>
    <s v="Online"/>
    <n v="0"/>
    <s v="Category01"/>
    <n v="98"/>
    <n v="103.88"/>
    <n v="727.16"/>
    <n v="686"/>
    <n v="41.159999999999968"/>
  </r>
  <r>
    <d v="2021-06-11T00:00:00"/>
    <s v="P0032"/>
    <n v="12"/>
    <x v="0"/>
    <s v="Cash"/>
    <n v="0"/>
    <s v="Category04"/>
    <n v="89"/>
    <n v="117.48"/>
    <n v="1409.76"/>
    <n v="1068"/>
    <n v="341.76"/>
  </r>
  <r>
    <d v="2021-06-12T00:00:00"/>
    <s v="P0041"/>
    <n v="6"/>
    <x v="2"/>
    <s v="Online"/>
    <n v="0"/>
    <s v="Category05"/>
    <n v="138"/>
    <n v="173.88"/>
    <n v="1043.28"/>
    <n v="828"/>
    <n v="215.27999999999997"/>
  </r>
  <r>
    <d v="2021-06-14T00:00:00"/>
    <s v="P0025"/>
    <n v="10"/>
    <x v="1"/>
    <s v="Cash"/>
    <n v="0"/>
    <s v="Category03"/>
    <n v="7"/>
    <n v="8.33"/>
    <n v="83.3"/>
    <n v="70"/>
    <n v="13.299999999999997"/>
  </r>
  <r>
    <d v="2021-06-16T00:00:00"/>
    <s v="P0019"/>
    <n v="5"/>
    <x v="0"/>
    <s v="Cash"/>
    <n v="0"/>
    <s v="Category02"/>
    <n v="150"/>
    <n v="210"/>
    <n v="1050"/>
    <n v="750"/>
    <n v="300"/>
  </r>
  <r>
    <d v="2021-06-16T00:00:00"/>
    <s v="P0015"/>
    <n v="12"/>
    <x v="1"/>
    <s v="Cash"/>
    <n v="0"/>
    <s v="Category02"/>
    <n v="12"/>
    <n v="15.719999999999999"/>
    <n v="188.64"/>
    <n v="144"/>
    <n v="44.639999999999986"/>
  </r>
  <r>
    <d v="2021-06-16T00:00:00"/>
    <s v="P0039"/>
    <n v="11"/>
    <x v="2"/>
    <s v="Cash"/>
    <n v="0"/>
    <s v="Category05"/>
    <n v="37"/>
    <n v="42.55"/>
    <n v="468.04999999999995"/>
    <n v="407"/>
    <n v="61.049999999999955"/>
  </r>
  <r>
    <d v="2021-06-18T00:00:00"/>
    <s v="P0025"/>
    <n v="13"/>
    <x v="2"/>
    <s v="Cash"/>
    <n v="0"/>
    <s v="Category03"/>
    <n v="7"/>
    <n v="8.33"/>
    <n v="108.29"/>
    <n v="91"/>
    <n v="17.290000000000006"/>
  </r>
  <r>
    <d v="2021-06-19T00:00:00"/>
    <s v="P0041"/>
    <n v="5"/>
    <x v="2"/>
    <s v="Online"/>
    <n v="0"/>
    <s v="Category05"/>
    <n v="138"/>
    <n v="173.88"/>
    <n v="869.4"/>
    <n v="690"/>
    <n v="179.39999999999998"/>
  </r>
  <r>
    <d v="2021-06-20T00:00:00"/>
    <s v="P0016"/>
    <n v="1"/>
    <x v="0"/>
    <s v="Cash"/>
    <n v="0"/>
    <s v="Category02"/>
    <n v="13"/>
    <n v="16.64"/>
    <n v="16.64"/>
    <n v="13"/>
    <n v="3.6400000000000006"/>
  </r>
  <r>
    <d v="2021-06-23T00:00:00"/>
    <s v="P0016"/>
    <n v="4"/>
    <x v="2"/>
    <s v="Online"/>
    <n v="0"/>
    <s v="Category02"/>
    <n v="13"/>
    <n v="16.64"/>
    <n v="66.56"/>
    <n v="52"/>
    <n v="14.560000000000002"/>
  </r>
  <r>
    <d v="2021-06-24T00:00:00"/>
    <s v="P0011"/>
    <n v="13"/>
    <x v="2"/>
    <s v="Online"/>
    <n v="0"/>
    <s v="Category02"/>
    <n v="44"/>
    <n v="48.4"/>
    <n v="629.19999999999993"/>
    <n v="572"/>
    <n v="57.199999999999932"/>
  </r>
  <r>
    <d v="2021-06-26T00:00:00"/>
    <s v="P0009"/>
    <n v="7"/>
    <x v="1"/>
    <s v="Online"/>
    <n v="0"/>
    <s v="Category01"/>
    <n v="6"/>
    <n v="7.8599999999999994"/>
    <n v="55.019999999999996"/>
    <n v="42"/>
    <n v="13.019999999999996"/>
  </r>
  <r>
    <d v="2021-06-27T00:00:00"/>
    <s v="P0005"/>
    <n v="11"/>
    <x v="2"/>
    <s v="Cash"/>
    <n v="0"/>
    <s v="Category01"/>
    <n v="133"/>
    <n v="155.61000000000001"/>
    <n v="1711.71"/>
    <n v="1463"/>
    <n v="248.71000000000004"/>
  </r>
  <r>
    <d v="2021-06-28T00:00:00"/>
    <s v="P0021"/>
    <n v="2"/>
    <x v="1"/>
    <s v="Cash"/>
    <n v="0"/>
    <s v="Category03"/>
    <n v="126"/>
    <n v="162.54"/>
    <n v="325.08"/>
    <n v="252"/>
    <n v="73.079999999999984"/>
  </r>
  <r>
    <d v="2021-06-28T00:00:00"/>
    <s v="P0035"/>
    <n v="7"/>
    <x v="1"/>
    <s v="Online"/>
    <n v="0"/>
    <s v="Category04"/>
    <n v="5"/>
    <n v="6.7"/>
    <n v="46.9"/>
    <n v="35"/>
    <n v="11.899999999999999"/>
  </r>
  <r>
    <d v="2021-06-29T00:00:00"/>
    <s v="P0014"/>
    <n v="4"/>
    <x v="2"/>
    <s v="Online"/>
    <n v="0"/>
    <s v="Category02"/>
    <n v="112"/>
    <n v="146.72"/>
    <n v="586.88"/>
    <n v="448"/>
    <n v="138.88"/>
  </r>
  <r>
    <d v="2021-07-01T00:00:00"/>
    <s v="P0005"/>
    <n v="11"/>
    <x v="2"/>
    <s v="Cash"/>
    <n v="0"/>
    <s v="Category01"/>
    <n v="133"/>
    <n v="155.61000000000001"/>
    <n v="1711.71"/>
    <n v="1463"/>
    <n v="248.71000000000004"/>
  </r>
  <r>
    <d v="2021-07-02T00:00:00"/>
    <s v="P0010"/>
    <n v="11"/>
    <x v="2"/>
    <s v="Cash"/>
    <n v="0"/>
    <s v="Category02"/>
    <n v="148"/>
    <n v="164.28"/>
    <n v="1807.08"/>
    <n v="1628"/>
    <n v="179.07999999999993"/>
  </r>
  <r>
    <d v="2021-07-03T00:00:00"/>
    <s v="P0033"/>
    <n v="9"/>
    <x v="1"/>
    <s v="Cash"/>
    <n v="0"/>
    <s v="Category04"/>
    <n v="95"/>
    <n v="119.7"/>
    <n v="1077.3"/>
    <n v="855"/>
    <n v="222.29999999999995"/>
  </r>
  <r>
    <d v="2021-07-03T00:00:00"/>
    <s v="P0003"/>
    <n v="8"/>
    <x v="1"/>
    <s v="Cash"/>
    <n v="0"/>
    <s v="Category01"/>
    <n v="71"/>
    <n v="80.94"/>
    <n v="647.52"/>
    <n v="568"/>
    <n v="79.519999999999982"/>
  </r>
  <r>
    <d v="2021-07-05T00:00:00"/>
    <s v="P0002"/>
    <n v="8"/>
    <x v="2"/>
    <s v="Online"/>
    <n v="0"/>
    <s v="Category01"/>
    <n v="105"/>
    <n v="142.80000000000001"/>
    <n v="1142.4000000000001"/>
    <n v="840"/>
    <n v="302.40000000000009"/>
  </r>
  <r>
    <d v="2021-07-06T00:00:00"/>
    <s v="P0041"/>
    <n v="15"/>
    <x v="2"/>
    <s v="Cash"/>
    <n v="0"/>
    <s v="Category05"/>
    <n v="138"/>
    <n v="173.88"/>
    <n v="2608.1999999999998"/>
    <n v="2070"/>
    <n v="538.19999999999982"/>
  </r>
  <r>
    <d v="2021-07-08T00:00:00"/>
    <s v="P0004"/>
    <n v="10"/>
    <x v="2"/>
    <s v="Online"/>
    <n v="0"/>
    <s v="Category01"/>
    <n v="44"/>
    <n v="48.84"/>
    <n v="488.40000000000003"/>
    <n v="440"/>
    <n v="48.400000000000034"/>
  </r>
  <r>
    <d v="2021-07-10T00:00:00"/>
    <s v="P0034"/>
    <n v="6"/>
    <x v="0"/>
    <s v="Cash"/>
    <n v="0"/>
    <s v="Category04"/>
    <n v="55"/>
    <n v="58.3"/>
    <n v="349.79999999999995"/>
    <n v="330"/>
    <n v="19.799999999999955"/>
  </r>
  <r>
    <d v="2021-07-11T00:00:00"/>
    <s v="P0009"/>
    <n v="4"/>
    <x v="0"/>
    <s v="Online"/>
    <n v="0"/>
    <s v="Category01"/>
    <n v="6"/>
    <n v="7.8599999999999994"/>
    <n v="31.439999999999998"/>
    <n v="24"/>
    <n v="7.4399999999999977"/>
  </r>
  <r>
    <d v="2021-07-13T00:00:00"/>
    <s v="P0019"/>
    <n v="1"/>
    <x v="2"/>
    <s v="Cash"/>
    <n v="0"/>
    <s v="Category02"/>
    <n v="150"/>
    <n v="210"/>
    <n v="210"/>
    <n v="150"/>
    <n v="60"/>
  </r>
  <r>
    <d v="2021-07-16T00:00:00"/>
    <s v="P0023"/>
    <n v="8"/>
    <x v="0"/>
    <s v="Cash"/>
    <n v="0"/>
    <s v="Category03"/>
    <n v="141"/>
    <n v="149.46"/>
    <n v="1195.68"/>
    <n v="1128"/>
    <n v="67.680000000000064"/>
  </r>
  <r>
    <d v="2021-07-18T00:00:00"/>
    <s v="P0027"/>
    <n v="14"/>
    <x v="1"/>
    <s v="Online"/>
    <n v="0"/>
    <s v="Category04"/>
    <n v="48"/>
    <n v="57.120000000000005"/>
    <n v="799.68000000000006"/>
    <n v="672"/>
    <n v="127.68000000000006"/>
  </r>
  <r>
    <d v="2021-07-20T00:00:00"/>
    <s v="P0038"/>
    <n v="11"/>
    <x v="1"/>
    <s v="Online"/>
    <n v="0"/>
    <s v="Category05"/>
    <n v="72"/>
    <n v="79.92"/>
    <n v="879.12"/>
    <n v="792"/>
    <n v="87.12"/>
  </r>
  <r>
    <d v="2021-07-20T00:00:00"/>
    <s v="P0043"/>
    <n v="5"/>
    <x v="2"/>
    <s v="Online"/>
    <n v="0"/>
    <s v="Category05"/>
    <n v="67"/>
    <n v="83.08"/>
    <n v="415.4"/>
    <n v="335"/>
    <n v="80.399999999999977"/>
  </r>
  <r>
    <d v="2021-07-21T00:00:00"/>
    <s v="P0029"/>
    <n v="15"/>
    <x v="2"/>
    <s v="Online"/>
    <n v="0"/>
    <s v="Category04"/>
    <n v="47"/>
    <n v="53.11"/>
    <n v="796.65"/>
    <n v="705"/>
    <n v="91.649999999999977"/>
  </r>
  <r>
    <d v="2021-07-22T00:00:00"/>
    <s v="P0026"/>
    <n v="3"/>
    <x v="0"/>
    <s v="Cash"/>
    <n v="0"/>
    <s v="Category04"/>
    <n v="18"/>
    <n v="24.66"/>
    <n v="73.98"/>
    <n v="54"/>
    <n v="19.980000000000004"/>
  </r>
  <r>
    <d v="2021-07-22T00:00:00"/>
    <s v="P0024"/>
    <n v="14"/>
    <x v="1"/>
    <s v="Cash"/>
    <n v="0"/>
    <s v="Category03"/>
    <n v="144"/>
    <n v="156.96"/>
    <n v="2197.44"/>
    <n v="2016"/>
    <n v="181.44000000000005"/>
  </r>
  <r>
    <d v="2021-07-23T00:00:00"/>
    <s v="P0036"/>
    <n v="7"/>
    <x v="0"/>
    <s v="Online"/>
    <n v="0"/>
    <s v="Category04"/>
    <n v="90"/>
    <n v="96.3"/>
    <n v="674.1"/>
    <n v="630"/>
    <n v="44.100000000000023"/>
  </r>
  <r>
    <d v="2021-07-23T00:00:00"/>
    <s v="P0037"/>
    <n v="8"/>
    <x v="2"/>
    <s v="Online"/>
    <n v="0"/>
    <s v="Category05"/>
    <n v="67"/>
    <n v="85.76"/>
    <n v="686.08"/>
    <n v="536"/>
    <n v="150.08000000000004"/>
  </r>
  <r>
    <d v="2021-07-24T00:00:00"/>
    <s v="P0009"/>
    <n v="4"/>
    <x v="1"/>
    <s v="Cash"/>
    <n v="0"/>
    <s v="Category01"/>
    <n v="6"/>
    <n v="7.8599999999999994"/>
    <n v="31.439999999999998"/>
    <n v="24"/>
    <n v="7.4399999999999977"/>
  </r>
  <r>
    <d v="2021-07-29T00:00:00"/>
    <s v="P0044"/>
    <n v="15"/>
    <x v="1"/>
    <s v="Cash"/>
    <n v="0"/>
    <s v="Category05"/>
    <n v="76"/>
    <n v="82.08"/>
    <n v="1231.2"/>
    <n v="1140"/>
    <n v="91.200000000000045"/>
  </r>
  <r>
    <d v="2021-08-01T00:00:00"/>
    <s v="P0001"/>
    <n v="11"/>
    <x v="2"/>
    <s v="Cash"/>
    <n v="0"/>
    <s v="Category01"/>
    <n v="98"/>
    <n v="103.88"/>
    <n v="1142.6799999999998"/>
    <n v="1078"/>
    <n v="64.679999999999836"/>
  </r>
  <r>
    <d v="2021-08-02T00:00:00"/>
    <s v="P0023"/>
    <n v="3"/>
    <x v="2"/>
    <s v="Online"/>
    <n v="0"/>
    <s v="Category03"/>
    <n v="141"/>
    <n v="149.46"/>
    <n v="448.38"/>
    <n v="423"/>
    <n v="25.379999999999995"/>
  </r>
  <r>
    <d v="2021-08-03T00:00:00"/>
    <s v="P0022"/>
    <n v="13"/>
    <x v="1"/>
    <s v="Online"/>
    <n v="0"/>
    <s v="Category03"/>
    <n v="121"/>
    <n v="141.57"/>
    <n v="1840.4099999999999"/>
    <n v="1573"/>
    <n v="267.40999999999985"/>
  </r>
  <r>
    <d v="2021-08-03T00:00:00"/>
    <s v="P0034"/>
    <n v="12"/>
    <x v="1"/>
    <s v="Online"/>
    <n v="0"/>
    <s v="Category04"/>
    <n v="55"/>
    <n v="58.3"/>
    <n v="699.59999999999991"/>
    <n v="660"/>
    <n v="39.599999999999909"/>
  </r>
  <r>
    <d v="2021-08-05T00:00:00"/>
    <s v="P0028"/>
    <n v="14"/>
    <x v="2"/>
    <s v="Cash"/>
    <n v="0"/>
    <s v="Category04"/>
    <n v="37"/>
    <n v="41.81"/>
    <n v="585.34"/>
    <n v="518"/>
    <n v="67.340000000000032"/>
  </r>
  <r>
    <d v="2021-08-06T00:00:00"/>
    <s v="P0037"/>
    <n v="1"/>
    <x v="0"/>
    <s v="Cash"/>
    <n v="0"/>
    <s v="Category05"/>
    <n v="67"/>
    <n v="85.76"/>
    <n v="85.76"/>
    <n v="67"/>
    <n v="18.760000000000005"/>
  </r>
  <r>
    <d v="2021-08-10T00:00:00"/>
    <s v="P0005"/>
    <n v="4"/>
    <x v="0"/>
    <s v="Cash"/>
    <n v="0"/>
    <s v="Category01"/>
    <n v="133"/>
    <n v="155.61000000000001"/>
    <n v="622.44000000000005"/>
    <n v="532"/>
    <n v="90.440000000000055"/>
  </r>
  <r>
    <d v="2021-08-10T00:00:00"/>
    <s v="P0044"/>
    <n v="10"/>
    <x v="1"/>
    <s v="Cash"/>
    <n v="0"/>
    <s v="Category05"/>
    <n v="76"/>
    <n v="82.08"/>
    <n v="820.8"/>
    <n v="760"/>
    <n v="60.799999999999955"/>
  </r>
  <r>
    <d v="2021-08-10T00:00:00"/>
    <s v="P0006"/>
    <n v="6"/>
    <x v="2"/>
    <s v="Cash"/>
    <n v="0"/>
    <s v="Category01"/>
    <n v="75"/>
    <n v="85.5"/>
    <n v="513"/>
    <n v="450"/>
    <n v="63"/>
  </r>
  <r>
    <d v="2021-08-11T00:00:00"/>
    <s v="P0023"/>
    <n v="4"/>
    <x v="2"/>
    <s v="Online"/>
    <n v="0"/>
    <s v="Category03"/>
    <n v="141"/>
    <n v="149.46"/>
    <n v="597.84"/>
    <n v="564"/>
    <n v="33.840000000000032"/>
  </r>
  <r>
    <d v="2021-08-13T00:00:00"/>
    <s v="P0011"/>
    <n v="13"/>
    <x v="2"/>
    <s v="Online"/>
    <n v="0"/>
    <s v="Category02"/>
    <n v="44"/>
    <n v="48.4"/>
    <n v="629.19999999999993"/>
    <n v="572"/>
    <n v="57.199999999999932"/>
  </r>
  <r>
    <d v="2021-08-13T00:00:00"/>
    <s v="P0027"/>
    <n v="9"/>
    <x v="2"/>
    <s v="Online"/>
    <n v="0"/>
    <s v="Category04"/>
    <n v="48"/>
    <n v="57.120000000000005"/>
    <n v="514.08000000000004"/>
    <n v="432"/>
    <n v="82.080000000000041"/>
  </r>
  <r>
    <d v="2021-08-16T00:00:00"/>
    <s v="P0003"/>
    <n v="3"/>
    <x v="1"/>
    <s v="Online"/>
    <n v="0"/>
    <s v="Category01"/>
    <n v="71"/>
    <n v="80.94"/>
    <n v="242.82"/>
    <n v="213"/>
    <n v="29.819999999999993"/>
  </r>
  <r>
    <d v="2021-08-18T00:00:00"/>
    <s v="P0025"/>
    <n v="6"/>
    <x v="2"/>
    <s v="Online"/>
    <n v="0"/>
    <s v="Category03"/>
    <n v="7"/>
    <n v="8.33"/>
    <n v="49.980000000000004"/>
    <n v="42"/>
    <n v="7.980000000000004"/>
  </r>
  <r>
    <d v="2021-08-20T00:00:00"/>
    <s v="P0020"/>
    <n v="15"/>
    <x v="2"/>
    <s v="Cash"/>
    <n v="0"/>
    <s v="Category03"/>
    <n v="61"/>
    <n v="76.25"/>
    <n v="1143.75"/>
    <n v="915"/>
    <n v="228.75"/>
  </r>
  <r>
    <d v="2021-08-20T00:00:00"/>
    <s v="P0031"/>
    <n v="9"/>
    <x v="2"/>
    <s v="Online"/>
    <n v="0"/>
    <s v="Category04"/>
    <n v="93"/>
    <n v="104.16"/>
    <n v="937.43999999999994"/>
    <n v="837"/>
    <n v="100.43999999999994"/>
  </r>
  <r>
    <d v="2021-08-20T00:00:00"/>
    <s v="P0028"/>
    <n v="13"/>
    <x v="2"/>
    <s v="Online"/>
    <n v="0"/>
    <s v="Category04"/>
    <n v="37"/>
    <n v="41.81"/>
    <n v="543.53"/>
    <n v="481"/>
    <n v="62.529999999999973"/>
  </r>
  <r>
    <d v="2021-08-26T00:00:00"/>
    <s v="P0039"/>
    <n v="4"/>
    <x v="2"/>
    <s v="Online"/>
    <n v="0"/>
    <s v="Category05"/>
    <n v="37"/>
    <n v="42.55"/>
    <n v="170.2"/>
    <n v="148"/>
    <n v="22.199999999999989"/>
  </r>
  <r>
    <d v="2021-08-29T00:00:00"/>
    <s v="P0034"/>
    <n v="12"/>
    <x v="0"/>
    <s v="Online"/>
    <n v="0"/>
    <s v="Category04"/>
    <n v="55"/>
    <n v="58.3"/>
    <n v="699.59999999999991"/>
    <n v="660"/>
    <n v="39.599999999999909"/>
  </r>
  <r>
    <d v="2021-08-30T00:00:00"/>
    <s v="P0013"/>
    <n v="13"/>
    <x v="2"/>
    <s v="Online"/>
    <n v="0"/>
    <s v="Category02"/>
    <n v="112"/>
    <n v="122.08"/>
    <n v="1587.04"/>
    <n v="1456"/>
    <n v="131.03999999999996"/>
  </r>
  <r>
    <d v="2021-08-31T00:00:00"/>
    <s v="P0001"/>
    <n v="2"/>
    <x v="2"/>
    <s v="Online"/>
    <n v="0"/>
    <s v="Category01"/>
    <n v="98"/>
    <n v="103.88"/>
    <n v="207.76"/>
    <n v="196"/>
    <n v="11.759999999999991"/>
  </r>
  <r>
    <d v="2021-08-31T00:00:00"/>
    <s v="P0035"/>
    <n v="11"/>
    <x v="2"/>
    <s v="Online"/>
    <n v="0"/>
    <s v="Category04"/>
    <n v="5"/>
    <n v="6.7"/>
    <n v="73.7"/>
    <n v="55"/>
    <n v="18.700000000000003"/>
  </r>
  <r>
    <d v="2021-09-01T00:00:00"/>
    <s v="P0024"/>
    <n v="1"/>
    <x v="0"/>
    <s v="Cash"/>
    <n v="0"/>
    <s v="Category03"/>
    <n v="144"/>
    <n v="156.96"/>
    <n v="156.96"/>
    <n v="144"/>
    <n v="12.960000000000008"/>
  </r>
  <r>
    <d v="2021-09-01T00:00:00"/>
    <s v="P0003"/>
    <n v="14"/>
    <x v="1"/>
    <s v="Online"/>
    <n v="0"/>
    <s v="Category01"/>
    <n v="71"/>
    <n v="80.94"/>
    <n v="1133.1599999999999"/>
    <n v="994"/>
    <n v="139.15999999999985"/>
  </r>
  <r>
    <d v="2021-09-03T00:00:00"/>
    <s v="P0041"/>
    <n v="8"/>
    <x v="2"/>
    <s v="Online"/>
    <n v="0"/>
    <s v="Category05"/>
    <n v="138"/>
    <n v="173.88"/>
    <n v="1391.04"/>
    <n v="1104"/>
    <n v="287.03999999999996"/>
  </r>
  <r>
    <d v="2021-09-04T00:00:00"/>
    <s v="P0028"/>
    <n v="7"/>
    <x v="2"/>
    <s v="Online"/>
    <n v="0"/>
    <s v="Category04"/>
    <n v="37"/>
    <n v="41.81"/>
    <n v="292.67"/>
    <n v="259"/>
    <n v="33.670000000000016"/>
  </r>
  <r>
    <d v="2021-09-04T00:00:00"/>
    <s v="P0023"/>
    <n v="15"/>
    <x v="2"/>
    <s v="Online"/>
    <n v="0"/>
    <s v="Category03"/>
    <n v="141"/>
    <n v="149.46"/>
    <n v="2241.9"/>
    <n v="2115"/>
    <n v="126.90000000000009"/>
  </r>
  <r>
    <d v="2021-09-05T00:00:00"/>
    <s v="P0032"/>
    <n v="1"/>
    <x v="2"/>
    <s v="Cash"/>
    <n v="0"/>
    <s v="Category04"/>
    <n v="89"/>
    <n v="117.48"/>
    <n v="117.48"/>
    <n v="89"/>
    <n v="28.480000000000004"/>
  </r>
  <r>
    <d v="2021-09-07T00:00:00"/>
    <s v="P0019"/>
    <n v="5"/>
    <x v="2"/>
    <s v="Online"/>
    <n v="0"/>
    <s v="Category02"/>
    <n v="150"/>
    <n v="210"/>
    <n v="1050"/>
    <n v="750"/>
    <n v="300"/>
  </r>
  <r>
    <d v="2021-09-09T00:00:00"/>
    <s v="P0044"/>
    <n v="4"/>
    <x v="2"/>
    <s v="Online"/>
    <n v="0"/>
    <s v="Category05"/>
    <n v="76"/>
    <n v="82.08"/>
    <n v="328.32"/>
    <n v="304"/>
    <n v="24.319999999999993"/>
  </r>
  <r>
    <d v="2021-09-10T00:00:00"/>
    <s v="P0030"/>
    <n v="6"/>
    <x v="2"/>
    <s v="Online"/>
    <n v="0"/>
    <s v="Category04"/>
    <n v="148"/>
    <n v="201.28"/>
    <n v="1207.68"/>
    <n v="888"/>
    <n v="319.68000000000006"/>
  </r>
  <r>
    <d v="2021-09-10T00:00:00"/>
    <s v="P0001"/>
    <n v="9"/>
    <x v="0"/>
    <s v="Online"/>
    <n v="0"/>
    <s v="Category01"/>
    <n v="98"/>
    <n v="103.88"/>
    <n v="934.92"/>
    <n v="882"/>
    <n v="52.919999999999959"/>
  </r>
  <r>
    <d v="2021-09-10T00:00:00"/>
    <s v="P0026"/>
    <n v="2"/>
    <x v="2"/>
    <s v="Online"/>
    <n v="0"/>
    <s v="Category04"/>
    <n v="18"/>
    <n v="24.66"/>
    <n v="49.32"/>
    <n v="36"/>
    <n v="13.32"/>
  </r>
  <r>
    <d v="2021-09-11T00:00:00"/>
    <s v="P0001"/>
    <n v="6"/>
    <x v="0"/>
    <s v="Online"/>
    <n v="0"/>
    <s v="Category01"/>
    <n v="98"/>
    <n v="103.88"/>
    <n v="623.28"/>
    <n v="588"/>
    <n v="35.279999999999973"/>
  </r>
  <r>
    <d v="2021-09-13T00:00:00"/>
    <s v="P0041"/>
    <n v="7"/>
    <x v="2"/>
    <s v="Cash"/>
    <n v="0"/>
    <s v="Category05"/>
    <n v="138"/>
    <n v="173.88"/>
    <n v="1217.1599999999999"/>
    <n v="966"/>
    <n v="251.15999999999985"/>
  </r>
  <r>
    <d v="2021-09-15T00:00:00"/>
    <s v="P0042"/>
    <n v="6"/>
    <x v="2"/>
    <s v="Online"/>
    <n v="0"/>
    <s v="Category05"/>
    <n v="120"/>
    <n v="162"/>
    <n v="972"/>
    <n v="720"/>
    <n v="252"/>
  </r>
  <r>
    <d v="2021-09-15T00:00:00"/>
    <s v="P0042"/>
    <n v="14"/>
    <x v="2"/>
    <s v="Online"/>
    <n v="0"/>
    <s v="Category05"/>
    <n v="120"/>
    <n v="162"/>
    <n v="2268"/>
    <n v="1680"/>
    <n v="588"/>
  </r>
  <r>
    <d v="2021-09-21T00:00:00"/>
    <s v="P0020"/>
    <n v="7"/>
    <x v="0"/>
    <s v="Cash"/>
    <n v="0"/>
    <s v="Category03"/>
    <n v="61"/>
    <n v="76.25"/>
    <n v="533.75"/>
    <n v="427"/>
    <n v="106.75"/>
  </r>
  <r>
    <d v="2021-09-22T00:00:00"/>
    <s v="P0040"/>
    <n v="2"/>
    <x v="1"/>
    <s v="Cash"/>
    <n v="0"/>
    <s v="Category05"/>
    <n v="90"/>
    <n v="115.2"/>
    <n v="230.4"/>
    <n v="180"/>
    <n v="50.400000000000006"/>
  </r>
  <r>
    <d v="2021-09-22T00:00:00"/>
    <s v="P0002"/>
    <n v="4"/>
    <x v="2"/>
    <s v="Cash"/>
    <n v="0"/>
    <s v="Category01"/>
    <n v="105"/>
    <n v="142.80000000000001"/>
    <n v="571.20000000000005"/>
    <n v="420"/>
    <n v="151.20000000000005"/>
  </r>
  <r>
    <d v="2021-09-23T00:00:00"/>
    <s v="P0018"/>
    <n v="12"/>
    <x v="2"/>
    <s v="Cash"/>
    <n v="0"/>
    <s v="Category02"/>
    <n v="37"/>
    <n v="49.21"/>
    <n v="590.52"/>
    <n v="444"/>
    <n v="146.51999999999998"/>
  </r>
  <r>
    <d v="2021-09-23T00:00:00"/>
    <s v="P0021"/>
    <n v="7"/>
    <x v="1"/>
    <s v="Online"/>
    <n v="0"/>
    <s v="Category03"/>
    <n v="126"/>
    <n v="162.54"/>
    <n v="1137.78"/>
    <n v="882"/>
    <n v="255.77999999999997"/>
  </r>
  <r>
    <d v="2021-09-27T00:00:00"/>
    <s v="P0034"/>
    <n v="1"/>
    <x v="2"/>
    <s v="Cash"/>
    <n v="0"/>
    <s v="Category04"/>
    <n v="55"/>
    <n v="58.3"/>
    <n v="58.3"/>
    <n v="55"/>
    <n v="3.2999999999999972"/>
  </r>
  <r>
    <d v="2021-09-30T00:00:00"/>
    <s v="P0014"/>
    <n v="9"/>
    <x v="1"/>
    <s v="Online"/>
    <n v="0"/>
    <s v="Category02"/>
    <n v="112"/>
    <n v="146.72"/>
    <n v="1320.48"/>
    <n v="1008"/>
    <n v="312.48"/>
  </r>
  <r>
    <d v="2021-09-30T00:00:00"/>
    <s v="P0006"/>
    <n v="5"/>
    <x v="1"/>
    <s v="Online"/>
    <n v="0"/>
    <s v="Category01"/>
    <n v="75"/>
    <n v="85.5"/>
    <n v="427.5"/>
    <n v="375"/>
    <n v="52.5"/>
  </r>
  <r>
    <d v="2021-10-01T00:00:00"/>
    <s v="P0030"/>
    <n v="14"/>
    <x v="1"/>
    <s v="Cash"/>
    <n v="0"/>
    <s v="Category04"/>
    <n v="148"/>
    <n v="201.28"/>
    <n v="2817.92"/>
    <n v="2072"/>
    <n v="745.92000000000007"/>
  </r>
  <r>
    <d v="2021-10-02T00:00:00"/>
    <s v="P0014"/>
    <n v="15"/>
    <x v="2"/>
    <s v="Online"/>
    <n v="0"/>
    <s v="Category02"/>
    <n v="112"/>
    <n v="146.72"/>
    <n v="2200.8000000000002"/>
    <n v="1680"/>
    <n v="520.80000000000018"/>
  </r>
  <r>
    <d v="2021-10-03T00:00:00"/>
    <s v="P0019"/>
    <n v="9"/>
    <x v="2"/>
    <s v="Online"/>
    <n v="0"/>
    <s v="Category02"/>
    <n v="150"/>
    <n v="210"/>
    <n v="1890"/>
    <n v="1350"/>
    <n v="540"/>
  </r>
  <r>
    <d v="2021-10-06T00:00:00"/>
    <s v="P0035"/>
    <n v="1"/>
    <x v="2"/>
    <s v="Online"/>
    <n v="0"/>
    <s v="Category04"/>
    <n v="5"/>
    <n v="6.7"/>
    <n v="6.7"/>
    <n v="5"/>
    <n v="1.7000000000000002"/>
  </r>
  <r>
    <d v="2021-10-06T00:00:00"/>
    <s v="P0036"/>
    <n v="12"/>
    <x v="1"/>
    <s v="Online"/>
    <n v="0"/>
    <s v="Category04"/>
    <n v="90"/>
    <n v="96.3"/>
    <n v="1155.5999999999999"/>
    <n v="1080"/>
    <n v="75.599999999999909"/>
  </r>
  <r>
    <d v="2021-10-07T00:00:00"/>
    <s v="P0026"/>
    <n v="6"/>
    <x v="2"/>
    <s v="Cash"/>
    <n v="0"/>
    <s v="Category04"/>
    <n v="18"/>
    <n v="24.66"/>
    <n v="147.96"/>
    <n v="108"/>
    <n v="39.960000000000008"/>
  </r>
  <r>
    <d v="2021-10-09T00:00:00"/>
    <s v="P0038"/>
    <n v="5"/>
    <x v="2"/>
    <s v="Cash"/>
    <n v="0"/>
    <s v="Category05"/>
    <n v="72"/>
    <n v="79.92"/>
    <n v="399.6"/>
    <n v="360"/>
    <n v="39.600000000000023"/>
  </r>
  <r>
    <d v="2021-10-09T00:00:00"/>
    <s v="P0032"/>
    <n v="11"/>
    <x v="1"/>
    <s v="Cash"/>
    <n v="0"/>
    <s v="Category04"/>
    <n v="89"/>
    <n v="117.48"/>
    <n v="1292.28"/>
    <n v="979"/>
    <n v="313.27999999999997"/>
  </r>
  <r>
    <d v="2021-10-10T00:00:00"/>
    <s v="P0035"/>
    <n v="14"/>
    <x v="2"/>
    <s v="Cash"/>
    <n v="0"/>
    <s v="Category04"/>
    <n v="5"/>
    <n v="6.7"/>
    <n v="93.8"/>
    <n v="70"/>
    <n v="23.799999999999997"/>
  </r>
  <r>
    <d v="2021-10-11T00:00:00"/>
    <s v="P0011"/>
    <n v="15"/>
    <x v="2"/>
    <s v="Cash"/>
    <n v="0"/>
    <s v="Category02"/>
    <n v="44"/>
    <n v="48.4"/>
    <n v="726"/>
    <n v="660"/>
    <n v="66"/>
  </r>
  <r>
    <d v="2021-10-12T00:00:00"/>
    <s v="P0027"/>
    <n v="8"/>
    <x v="1"/>
    <s v="Online"/>
    <n v="0"/>
    <s v="Category04"/>
    <n v="48"/>
    <n v="57.120000000000005"/>
    <n v="456.96000000000004"/>
    <n v="384"/>
    <n v="72.960000000000036"/>
  </r>
  <r>
    <d v="2021-10-17T00:00:00"/>
    <s v="P0001"/>
    <n v="13"/>
    <x v="2"/>
    <s v="Online"/>
    <n v="0"/>
    <s v="Category01"/>
    <n v="98"/>
    <n v="103.88"/>
    <n v="1350.44"/>
    <n v="1274"/>
    <n v="76.440000000000055"/>
  </r>
  <r>
    <d v="2021-10-18T00:00:00"/>
    <s v="P0025"/>
    <n v="6"/>
    <x v="1"/>
    <s v="Cash"/>
    <n v="0"/>
    <s v="Category03"/>
    <n v="7"/>
    <n v="8.33"/>
    <n v="49.980000000000004"/>
    <n v="42"/>
    <n v="7.980000000000004"/>
  </r>
  <r>
    <d v="2021-10-18T00:00:00"/>
    <s v="P0021"/>
    <n v="13"/>
    <x v="1"/>
    <s v="Cash"/>
    <n v="0"/>
    <s v="Category03"/>
    <n v="126"/>
    <n v="162.54"/>
    <n v="2113.02"/>
    <n v="1638"/>
    <n v="475.02"/>
  </r>
  <r>
    <d v="2021-10-22T00:00:00"/>
    <s v="P0011"/>
    <n v="7"/>
    <x v="2"/>
    <s v="Cash"/>
    <n v="0"/>
    <s v="Category02"/>
    <n v="44"/>
    <n v="48.4"/>
    <n v="338.8"/>
    <n v="308"/>
    <n v="30.800000000000011"/>
  </r>
  <r>
    <d v="2021-10-22T00:00:00"/>
    <s v="P0024"/>
    <n v="13"/>
    <x v="1"/>
    <s v="Cash"/>
    <n v="0"/>
    <s v="Category03"/>
    <n v="144"/>
    <n v="156.96"/>
    <n v="2040.48"/>
    <n v="1872"/>
    <n v="168.48000000000002"/>
  </r>
  <r>
    <d v="2021-10-22T00:00:00"/>
    <s v="P0009"/>
    <n v="1"/>
    <x v="2"/>
    <s v="Cash"/>
    <n v="0"/>
    <s v="Category01"/>
    <n v="6"/>
    <n v="7.8599999999999994"/>
    <n v="7.8599999999999994"/>
    <n v="6"/>
    <n v="1.8599999999999994"/>
  </r>
  <r>
    <d v="2021-10-24T00:00:00"/>
    <s v="P0011"/>
    <n v="3"/>
    <x v="0"/>
    <s v="Cash"/>
    <n v="0"/>
    <s v="Category02"/>
    <n v="44"/>
    <n v="48.4"/>
    <n v="145.19999999999999"/>
    <n v="132"/>
    <n v="13.199999999999989"/>
  </r>
  <r>
    <d v="2021-10-25T00:00:00"/>
    <s v="P0044"/>
    <n v="9"/>
    <x v="1"/>
    <s v="Cash"/>
    <n v="0"/>
    <s v="Category05"/>
    <n v="76"/>
    <n v="82.08"/>
    <n v="738.72"/>
    <n v="684"/>
    <n v="54.720000000000027"/>
  </r>
  <r>
    <d v="2021-10-26T00:00:00"/>
    <s v="P0004"/>
    <n v="6"/>
    <x v="0"/>
    <s v="Cash"/>
    <n v="0"/>
    <s v="Category01"/>
    <n v="44"/>
    <n v="48.84"/>
    <n v="293.04000000000002"/>
    <n v="264"/>
    <n v="29.04000000000002"/>
  </r>
  <r>
    <d v="2021-10-28T00:00:00"/>
    <s v="P0008"/>
    <n v="1"/>
    <x v="2"/>
    <s v="Cash"/>
    <n v="0"/>
    <s v="Category01"/>
    <n v="83"/>
    <n v="94.62"/>
    <n v="94.62"/>
    <n v="83"/>
    <n v="11.620000000000005"/>
  </r>
  <r>
    <d v="2021-10-29T00:00:00"/>
    <s v="P0038"/>
    <n v="14"/>
    <x v="1"/>
    <s v="Online"/>
    <n v="0"/>
    <s v="Category05"/>
    <n v="72"/>
    <n v="79.92"/>
    <n v="1118.8800000000001"/>
    <n v="1008"/>
    <n v="110.88000000000011"/>
  </r>
  <r>
    <d v="2021-10-31T00:00:00"/>
    <s v="P0021"/>
    <n v="6"/>
    <x v="1"/>
    <s v="Cash"/>
    <n v="0"/>
    <s v="Category03"/>
    <n v="126"/>
    <n v="162.54"/>
    <n v="975.24"/>
    <n v="756"/>
    <n v="219.24"/>
  </r>
  <r>
    <d v="2021-11-03T00:00:00"/>
    <s v="P0013"/>
    <n v="12"/>
    <x v="2"/>
    <s v="Cash"/>
    <n v="0"/>
    <s v="Category02"/>
    <n v="112"/>
    <n v="122.08"/>
    <n v="1464.96"/>
    <n v="1344"/>
    <n v="120.96000000000004"/>
  </r>
  <r>
    <d v="2021-11-06T00:00:00"/>
    <s v="P0036"/>
    <n v="10"/>
    <x v="2"/>
    <s v="Online"/>
    <n v="0"/>
    <s v="Category04"/>
    <n v="90"/>
    <n v="96.3"/>
    <n v="963"/>
    <n v="900"/>
    <n v="63"/>
  </r>
  <r>
    <d v="2021-11-08T00:00:00"/>
    <s v="P0007"/>
    <n v="15"/>
    <x v="2"/>
    <s v="Online"/>
    <n v="0"/>
    <s v="Category01"/>
    <n v="43"/>
    <n v="47.730000000000004"/>
    <n v="715.95"/>
    <n v="645"/>
    <n v="70.950000000000045"/>
  </r>
  <r>
    <d v="2021-11-10T00:00:00"/>
    <s v="P0042"/>
    <n v="6"/>
    <x v="1"/>
    <s v="Cash"/>
    <n v="0"/>
    <s v="Category05"/>
    <n v="120"/>
    <n v="162"/>
    <n v="972"/>
    <n v="720"/>
    <n v="252"/>
  </r>
  <r>
    <d v="2021-11-11T00:00:00"/>
    <s v="P0040"/>
    <n v="12"/>
    <x v="0"/>
    <s v="Online"/>
    <n v="0"/>
    <s v="Category05"/>
    <n v="90"/>
    <n v="115.2"/>
    <n v="1382.4"/>
    <n v="1080"/>
    <n v="302.40000000000009"/>
  </r>
  <r>
    <d v="2021-11-12T00:00:00"/>
    <s v="P0010"/>
    <n v="3"/>
    <x v="1"/>
    <s v="Cash"/>
    <n v="0"/>
    <s v="Category02"/>
    <n v="148"/>
    <n v="164.28"/>
    <n v="492.84000000000003"/>
    <n v="444"/>
    <n v="48.840000000000032"/>
  </r>
  <r>
    <d v="2021-11-20T00:00:00"/>
    <s v="P0034"/>
    <n v="14"/>
    <x v="1"/>
    <s v="Online"/>
    <n v="0"/>
    <s v="Category04"/>
    <n v="55"/>
    <n v="58.3"/>
    <n v="816.19999999999993"/>
    <n v="770"/>
    <n v="46.199999999999932"/>
  </r>
  <r>
    <d v="2021-11-20T00:00:00"/>
    <s v="P0008"/>
    <n v="11"/>
    <x v="1"/>
    <s v="Cash"/>
    <n v="0"/>
    <s v="Category01"/>
    <n v="83"/>
    <n v="94.62"/>
    <n v="1040.8200000000002"/>
    <n v="913"/>
    <n v="127.82000000000016"/>
  </r>
  <r>
    <d v="2021-11-21T00:00:00"/>
    <s v="P0014"/>
    <n v="1"/>
    <x v="0"/>
    <s v="Online"/>
    <n v="0"/>
    <s v="Category02"/>
    <n v="112"/>
    <n v="146.72"/>
    <n v="146.72"/>
    <n v="112"/>
    <n v="34.72"/>
  </r>
  <r>
    <d v="2021-11-21T00:00:00"/>
    <s v="P0006"/>
    <n v="1"/>
    <x v="1"/>
    <s v="Cash"/>
    <n v="0"/>
    <s v="Category01"/>
    <n v="75"/>
    <n v="85.5"/>
    <n v="85.5"/>
    <n v="75"/>
    <n v="10.5"/>
  </r>
  <r>
    <d v="2021-11-27T00:00:00"/>
    <s v="P0012"/>
    <n v="8"/>
    <x v="1"/>
    <s v="Online"/>
    <n v="0"/>
    <s v="Category02"/>
    <n v="73"/>
    <n v="94.17"/>
    <n v="753.36"/>
    <n v="584"/>
    <n v="169.36"/>
  </r>
  <r>
    <d v="2021-11-28T00:00:00"/>
    <s v="P0040"/>
    <n v="2"/>
    <x v="2"/>
    <s v="Cash"/>
    <n v="0"/>
    <s v="Category05"/>
    <n v="90"/>
    <n v="115.2"/>
    <n v="230.4"/>
    <n v="180"/>
    <n v="50.400000000000006"/>
  </r>
  <r>
    <d v="2021-11-30T00:00:00"/>
    <s v="P0039"/>
    <n v="15"/>
    <x v="2"/>
    <s v="Online"/>
    <n v="0"/>
    <s v="Category05"/>
    <n v="37"/>
    <n v="42.55"/>
    <n v="638.25"/>
    <n v="555"/>
    <n v="83.25"/>
  </r>
  <r>
    <d v="2021-12-02T00:00:00"/>
    <s v="P0016"/>
    <n v="10"/>
    <x v="2"/>
    <s v="Cash"/>
    <n v="0"/>
    <s v="Category02"/>
    <n v="13"/>
    <n v="16.64"/>
    <n v="166.4"/>
    <n v="130"/>
    <n v="36.400000000000006"/>
  </r>
  <r>
    <d v="2021-12-03T00:00:00"/>
    <s v="P0034"/>
    <n v="2"/>
    <x v="1"/>
    <s v="Cash"/>
    <n v="0"/>
    <s v="Category04"/>
    <n v="55"/>
    <n v="58.3"/>
    <n v="116.6"/>
    <n v="110"/>
    <n v="6.5999999999999943"/>
  </r>
  <r>
    <d v="2021-12-03T00:00:00"/>
    <s v="P0019"/>
    <n v="8"/>
    <x v="1"/>
    <s v="Online"/>
    <n v="0"/>
    <s v="Category02"/>
    <n v="150"/>
    <n v="210"/>
    <n v="1680"/>
    <n v="1200"/>
    <n v="480"/>
  </r>
  <r>
    <d v="2021-12-05T00:00:00"/>
    <s v="P0004"/>
    <n v="15"/>
    <x v="2"/>
    <s v="Cash"/>
    <n v="0"/>
    <s v="Category01"/>
    <n v="44"/>
    <n v="48.84"/>
    <n v="732.6"/>
    <n v="660"/>
    <n v="72.600000000000023"/>
  </r>
  <r>
    <d v="2021-12-05T00:00:00"/>
    <s v="P0010"/>
    <n v="1"/>
    <x v="2"/>
    <s v="Online"/>
    <n v="0"/>
    <s v="Category02"/>
    <n v="148"/>
    <n v="164.28"/>
    <n v="164.28"/>
    <n v="148"/>
    <n v="16.28"/>
  </r>
  <r>
    <d v="2021-12-07T00:00:00"/>
    <s v="P0013"/>
    <n v="8"/>
    <x v="2"/>
    <s v="Online"/>
    <n v="0"/>
    <s v="Category02"/>
    <n v="112"/>
    <n v="122.08"/>
    <n v="976.64"/>
    <n v="896"/>
    <n v="80.639999999999986"/>
  </r>
  <r>
    <d v="2021-12-08T00:00:00"/>
    <s v="P0044"/>
    <n v="14"/>
    <x v="2"/>
    <s v="Online"/>
    <n v="0"/>
    <s v="Category05"/>
    <n v="76"/>
    <n v="82.08"/>
    <n v="1149.1199999999999"/>
    <n v="1064"/>
    <n v="85.119999999999891"/>
  </r>
  <r>
    <d v="2021-12-14T00:00:00"/>
    <s v="P0042"/>
    <n v="4"/>
    <x v="2"/>
    <s v="Online"/>
    <n v="0"/>
    <s v="Category05"/>
    <n v="120"/>
    <n v="162"/>
    <n v="648"/>
    <n v="480"/>
    <n v="168"/>
  </r>
  <r>
    <d v="2021-12-18T00:00:00"/>
    <s v="P0003"/>
    <n v="2"/>
    <x v="2"/>
    <s v="Cash"/>
    <n v="0"/>
    <s v="Category01"/>
    <n v="71"/>
    <n v="80.94"/>
    <n v="161.88"/>
    <n v="142"/>
    <n v="19.879999999999995"/>
  </r>
  <r>
    <d v="2021-12-18T00:00:00"/>
    <s v="P0022"/>
    <n v="8"/>
    <x v="1"/>
    <s v="Cash"/>
    <n v="0"/>
    <s v="Category03"/>
    <n v="121"/>
    <n v="141.57"/>
    <n v="1132.56"/>
    <n v="968"/>
    <n v="164.55999999999995"/>
  </r>
  <r>
    <d v="2021-12-19T00:00:00"/>
    <s v="P0023"/>
    <n v="12"/>
    <x v="2"/>
    <s v="Online"/>
    <n v="0"/>
    <s v="Category03"/>
    <n v="141"/>
    <n v="149.46"/>
    <n v="1793.52"/>
    <n v="1692"/>
    <n v="101.51999999999998"/>
  </r>
  <r>
    <d v="2021-12-19T00:00:00"/>
    <s v="P0029"/>
    <n v="3"/>
    <x v="0"/>
    <s v="Online"/>
    <n v="0"/>
    <s v="Category04"/>
    <n v="47"/>
    <n v="53.11"/>
    <n v="159.32999999999998"/>
    <n v="141"/>
    <n v="18.329999999999984"/>
  </r>
  <r>
    <d v="2021-12-19T00:00:00"/>
    <s v="P0011"/>
    <n v="10"/>
    <x v="1"/>
    <s v="Online"/>
    <n v="0"/>
    <s v="Category02"/>
    <n v="44"/>
    <n v="48.4"/>
    <n v="484"/>
    <n v="440"/>
    <n v="44"/>
  </r>
  <r>
    <d v="2021-12-20T00:00:00"/>
    <s v="P0012"/>
    <n v="14"/>
    <x v="2"/>
    <s v="Online"/>
    <n v="0"/>
    <s v="Category02"/>
    <n v="73"/>
    <n v="94.17"/>
    <n v="1318.38"/>
    <n v="1022"/>
    <n v="296.38000000000011"/>
  </r>
  <r>
    <d v="2021-12-21T00:00:00"/>
    <s v="P0026"/>
    <n v="10"/>
    <x v="1"/>
    <s v="Cash"/>
    <n v="0"/>
    <s v="Category04"/>
    <n v="18"/>
    <n v="24.66"/>
    <n v="246.6"/>
    <n v="180"/>
    <n v="66.599999999999994"/>
  </r>
  <r>
    <d v="2021-12-24T00:00:00"/>
    <s v="P0042"/>
    <n v="8"/>
    <x v="0"/>
    <s v="Cash"/>
    <n v="0"/>
    <s v="Category05"/>
    <n v="120"/>
    <n v="162"/>
    <n v="1296"/>
    <n v="960"/>
    <n v="336"/>
  </r>
  <r>
    <d v="2021-12-24T00:00:00"/>
    <s v="P0036"/>
    <n v="8"/>
    <x v="0"/>
    <s v="Online"/>
    <n v="0"/>
    <s v="Category04"/>
    <n v="90"/>
    <n v="96.3"/>
    <n v="770.4"/>
    <n v="720"/>
    <n v="50.399999999999977"/>
  </r>
  <r>
    <d v="2021-12-26T00:00:00"/>
    <s v="P0041"/>
    <n v="14"/>
    <x v="1"/>
    <s v="Cash"/>
    <n v="0"/>
    <s v="Category05"/>
    <n v="138"/>
    <n v="173.88"/>
    <n v="2434.3199999999997"/>
    <n v="1932"/>
    <n v="502.31999999999971"/>
  </r>
  <r>
    <d v="2021-12-27T00:00:00"/>
    <s v="P0029"/>
    <n v="14"/>
    <x v="2"/>
    <s v="Cash"/>
    <n v="0"/>
    <s v="Category04"/>
    <n v="47"/>
    <n v="53.11"/>
    <n v="743.54"/>
    <n v="658"/>
    <n v="85.539999999999964"/>
  </r>
  <r>
    <d v="2021-12-28T00:00:00"/>
    <s v="P0029"/>
    <n v="6"/>
    <x v="2"/>
    <s v="Cash"/>
    <n v="0"/>
    <s v="Category04"/>
    <n v="47"/>
    <n v="53.11"/>
    <n v="318.65999999999997"/>
    <n v="282"/>
    <n v="36.659999999999968"/>
  </r>
  <r>
    <d v="2021-12-30T00:00:00"/>
    <s v="P0010"/>
    <n v="13"/>
    <x v="1"/>
    <s v="Online"/>
    <n v="0"/>
    <s v="Category02"/>
    <n v="148"/>
    <n v="164.28"/>
    <n v="2135.64"/>
    <n v="1924"/>
    <n v="211.63999999999987"/>
  </r>
  <r>
    <d v="2022-01-01T00:00:00"/>
    <s v="P0022"/>
    <n v="1"/>
    <x v="0"/>
    <s v="Cash"/>
    <n v="0"/>
    <s v="Category03"/>
    <n v="121"/>
    <n v="141.57"/>
    <n v="141.57"/>
    <n v="121"/>
    <n v="20.569999999999993"/>
  </r>
  <r>
    <d v="2022-01-02T00:00:00"/>
    <s v="P0010"/>
    <n v="7"/>
    <x v="2"/>
    <s v="Cash"/>
    <n v="0"/>
    <s v="Category02"/>
    <n v="148"/>
    <n v="164.28"/>
    <n v="1149.96"/>
    <n v="1036"/>
    <n v="113.96000000000004"/>
  </r>
  <r>
    <d v="2022-01-02T00:00:00"/>
    <s v="P0015"/>
    <n v="2"/>
    <x v="1"/>
    <s v="Cash"/>
    <n v="0"/>
    <s v="Category02"/>
    <n v="12"/>
    <n v="15.719999999999999"/>
    <n v="31.439999999999998"/>
    <n v="24"/>
    <n v="7.4399999999999977"/>
  </r>
  <r>
    <d v="2022-01-02T00:00:00"/>
    <s v="P0033"/>
    <n v="1"/>
    <x v="2"/>
    <s v="Cash"/>
    <n v="0"/>
    <s v="Category04"/>
    <n v="95"/>
    <n v="119.7"/>
    <n v="119.7"/>
    <n v="95"/>
    <n v="24.700000000000003"/>
  </r>
  <r>
    <d v="2022-01-03T00:00:00"/>
    <s v="P0043"/>
    <n v="9"/>
    <x v="2"/>
    <s v="Cash"/>
    <n v="0"/>
    <s v="Category05"/>
    <n v="67"/>
    <n v="83.08"/>
    <n v="747.72"/>
    <n v="603"/>
    <n v="144.72000000000003"/>
  </r>
  <r>
    <d v="2022-01-04T00:00:00"/>
    <s v="P0012"/>
    <n v="8"/>
    <x v="2"/>
    <s v="Online"/>
    <n v="0"/>
    <s v="Category02"/>
    <n v="73"/>
    <n v="94.17"/>
    <n v="753.36"/>
    <n v="584"/>
    <n v="169.36"/>
  </r>
  <r>
    <d v="2022-01-04T00:00:00"/>
    <s v="P0029"/>
    <n v="1"/>
    <x v="1"/>
    <s v="Online"/>
    <n v="0"/>
    <s v="Category04"/>
    <n v="47"/>
    <n v="53.11"/>
    <n v="53.11"/>
    <n v="47"/>
    <n v="6.1099999999999994"/>
  </r>
  <r>
    <d v="2022-01-09T00:00:00"/>
    <s v="P0032"/>
    <n v="12"/>
    <x v="2"/>
    <s v="Online"/>
    <n v="0"/>
    <s v="Category04"/>
    <n v="89"/>
    <n v="117.48"/>
    <n v="1409.76"/>
    <n v="1068"/>
    <n v="341.76"/>
  </r>
  <r>
    <d v="2022-01-10T00:00:00"/>
    <s v="P0034"/>
    <n v="14"/>
    <x v="1"/>
    <s v="Online"/>
    <n v="0"/>
    <s v="Category04"/>
    <n v="55"/>
    <n v="58.3"/>
    <n v="816.19999999999993"/>
    <n v="770"/>
    <n v="46.199999999999932"/>
  </r>
  <r>
    <d v="2022-01-11T00:00:00"/>
    <s v="P0032"/>
    <n v="2"/>
    <x v="2"/>
    <s v="Online"/>
    <n v="0"/>
    <s v="Category04"/>
    <n v="89"/>
    <n v="117.48"/>
    <n v="234.96"/>
    <n v="178"/>
    <n v="56.960000000000008"/>
  </r>
  <r>
    <d v="2022-01-13T00:00:00"/>
    <s v="P0019"/>
    <n v="6"/>
    <x v="1"/>
    <s v="Online"/>
    <n v="0"/>
    <s v="Category02"/>
    <n v="150"/>
    <n v="210"/>
    <n v="1260"/>
    <n v="900"/>
    <n v="360"/>
  </r>
  <r>
    <d v="2022-01-14T00:00:00"/>
    <s v="P0011"/>
    <n v="14"/>
    <x v="2"/>
    <s v="Online"/>
    <n v="0"/>
    <s v="Category02"/>
    <n v="44"/>
    <n v="48.4"/>
    <n v="677.6"/>
    <n v="616"/>
    <n v="61.600000000000023"/>
  </r>
  <r>
    <d v="2022-01-15T00:00:00"/>
    <s v="P0022"/>
    <n v="10"/>
    <x v="2"/>
    <s v="Cash"/>
    <n v="0"/>
    <s v="Category03"/>
    <n v="121"/>
    <n v="141.57"/>
    <n v="1415.6999999999998"/>
    <n v="1210"/>
    <n v="205.69999999999982"/>
  </r>
  <r>
    <d v="2022-01-16T00:00:00"/>
    <s v="P0014"/>
    <n v="11"/>
    <x v="1"/>
    <s v="Cash"/>
    <n v="0"/>
    <s v="Category02"/>
    <n v="112"/>
    <n v="146.72"/>
    <n v="1613.92"/>
    <n v="1232"/>
    <n v="381.92000000000007"/>
  </r>
  <r>
    <d v="2022-01-17T00:00:00"/>
    <s v="P0040"/>
    <n v="4"/>
    <x v="1"/>
    <s v="Online"/>
    <n v="0"/>
    <s v="Category05"/>
    <n v="90"/>
    <n v="115.2"/>
    <n v="460.8"/>
    <n v="360"/>
    <n v="100.80000000000001"/>
  </r>
  <r>
    <d v="2022-01-18T00:00:00"/>
    <s v="P0008"/>
    <n v="9"/>
    <x v="0"/>
    <s v="Cash"/>
    <n v="0"/>
    <s v="Category01"/>
    <n v="83"/>
    <n v="94.62"/>
    <n v="851.58"/>
    <n v="747"/>
    <n v="104.58000000000004"/>
  </r>
  <r>
    <d v="2022-01-20T00:00:00"/>
    <s v="P0021"/>
    <n v="2"/>
    <x v="2"/>
    <s v="Cash"/>
    <n v="0"/>
    <s v="Category03"/>
    <n v="126"/>
    <n v="162.54"/>
    <n v="325.08"/>
    <n v="252"/>
    <n v="73.079999999999984"/>
  </r>
  <r>
    <d v="2022-01-20T00:00:00"/>
    <s v="P0014"/>
    <n v="7"/>
    <x v="1"/>
    <s v="Online"/>
    <n v="0"/>
    <s v="Category02"/>
    <n v="112"/>
    <n v="146.72"/>
    <n v="1027.04"/>
    <n v="784"/>
    <n v="243.03999999999996"/>
  </r>
  <r>
    <d v="2022-01-22T00:00:00"/>
    <s v="P0001"/>
    <n v="6"/>
    <x v="1"/>
    <s v="Cash"/>
    <n v="0"/>
    <s v="Category01"/>
    <n v="98"/>
    <n v="103.88"/>
    <n v="623.28"/>
    <n v="588"/>
    <n v="35.279999999999973"/>
  </r>
  <r>
    <d v="2022-01-23T00:00:00"/>
    <s v="P0002"/>
    <n v="5"/>
    <x v="0"/>
    <s v="Cash"/>
    <n v="0"/>
    <s v="Category01"/>
    <n v="105"/>
    <n v="142.80000000000001"/>
    <n v="714"/>
    <n v="525"/>
    <n v="189"/>
  </r>
  <r>
    <d v="2022-01-23T00:00:00"/>
    <s v="P0042"/>
    <n v="8"/>
    <x v="2"/>
    <s v="Online"/>
    <n v="0"/>
    <s v="Category05"/>
    <n v="120"/>
    <n v="162"/>
    <n v="1296"/>
    <n v="960"/>
    <n v="336"/>
  </r>
  <r>
    <d v="2022-01-24T00:00:00"/>
    <s v="P0030"/>
    <n v="15"/>
    <x v="1"/>
    <s v="Online"/>
    <n v="0"/>
    <s v="Category04"/>
    <n v="148"/>
    <n v="201.28"/>
    <n v="3019.2"/>
    <n v="2220"/>
    <n v="799.19999999999982"/>
  </r>
  <r>
    <d v="2022-01-25T00:00:00"/>
    <s v="P0017"/>
    <n v="14"/>
    <x v="2"/>
    <s v="Cash"/>
    <n v="0"/>
    <s v="Category02"/>
    <n v="134"/>
    <n v="156.78"/>
    <n v="2194.92"/>
    <n v="1876"/>
    <n v="318.92000000000007"/>
  </r>
  <r>
    <d v="2022-01-28T00:00:00"/>
    <s v="P0016"/>
    <n v="11"/>
    <x v="2"/>
    <s v="Online"/>
    <n v="0"/>
    <s v="Category02"/>
    <n v="13"/>
    <n v="16.64"/>
    <n v="183.04000000000002"/>
    <n v="143"/>
    <n v="40.04000000000002"/>
  </r>
  <r>
    <d v="2022-01-31T00:00:00"/>
    <s v="P0023"/>
    <n v="6"/>
    <x v="1"/>
    <s v="Cash"/>
    <n v="0"/>
    <s v="Category03"/>
    <n v="141"/>
    <n v="149.46"/>
    <n v="896.76"/>
    <n v="846"/>
    <n v="50.759999999999991"/>
  </r>
  <r>
    <d v="2022-01-31T00:00:00"/>
    <s v="P0041"/>
    <n v="9"/>
    <x v="2"/>
    <s v="Cash"/>
    <n v="0"/>
    <s v="Category05"/>
    <n v="138"/>
    <n v="173.88"/>
    <n v="1564.92"/>
    <n v="1242"/>
    <n v="322.92000000000007"/>
  </r>
  <r>
    <d v="2022-02-01T00:00:00"/>
    <s v="P0005"/>
    <n v="9"/>
    <x v="2"/>
    <s v="Cash"/>
    <n v="0"/>
    <s v="Category01"/>
    <n v="133"/>
    <n v="155.61000000000001"/>
    <n v="1400.4900000000002"/>
    <n v="1197"/>
    <n v="203.49000000000024"/>
  </r>
  <r>
    <d v="2022-02-03T00:00:00"/>
    <s v="P0014"/>
    <n v="8"/>
    <x v="2"/>
    <s v="Online"/>
    <n v="0"/>
    <s v="Category02"/>
    <n v="112"/>
    <n v="146.72"/>
    <n v="1173.76"/>
    <n v="896"/>
    <n v="277.76"/>
  </r>
  <r>
    <d v="2022-02-05T00:00:00"/>
    <s v="P0018"/>
    <n v="6"/>
    <x v="2"/>
    <s v="Cash"/>
    <n v="0"/>
    <s v="Category02"/>
    <n v="37"/>
    <n v="49.21"/>
    <n v="295.26"/>
    <n v="222"/>
    <n v="73.259999999999991"/>
  </r>
  <r>
    <d v="2022-02-06T00:00:00"/>
    <s v="P0002"/>
    <n v="6"/>
    <x v="2"/>
    <s v="Cash"/>
    <n v="0"/>
    <s v="Category01"/>
    <n v="105"/>
    <n v="142.80000000000001"/>
    <n v="856.80000000000007"/>
    <n v="630"/>
    <n v="226.80000000000007"/>
  </r>
  <r>
    <d v="2022-02-08T00:00:00"/>
    <s v="P0005"/>
    <n v="11"/>
    <x v="1"/>
    <s v="Cash"/>
    <n v="0"/>
    <s v="Category01"/>
    <n v="133"/>
    <n v="155.61000000000001"/>
    <n v="1711.71"/>
    <n v="1463"/>
    <n v="248.71000000000004"/>
  </r>
  <r>
    <d v="2022-02-08T00:00:00"/>
    <s v="P0004"/>
    <n v="3"/>
    <x v="1"/>
    <s v="Cash"/>
    <n v="0"/>
    <s v="Category01"/>
    <n v="44"/>
    <n v="48.84"/>
    <n v="146.52000000000001"/>
    <n v="132"/>
    <n v="14.52000000000001"/>
  </r>
  <r>
    <d v="2022-02-09T00:00:00"/>
    <s v="P0032"/>
    <n v="14"/>
    <x v="1"/>
    <s v="Online"/>
    <n v="0"/>
    <s v="Category04"/>
    <n v="89"/>
    <n v="117.48"/>
    <n v="1644.72"/>
    <n v="1246"/>
    <n v="398.72"/>
  </r>
  <r>
    <d v="2022-02-12T00:00:00"/>
    <s v="P0010"/>
    <n v="13"/>
    <x v="2"/>
    <s v="Cash"/>
    <n v="0"/>
    <s v="Category02"/>
    <n v="148"/>
    <n v="164.28"/>
    <n v="2135.64"/>
    <n v="1924"/>
    <n v="211.63999999999987"/>
  </r>
  <r>
    <d v="2022-02-14T00:00:00"/>
    <s v="P0026"/>
    <n v="8"/>
    <x v="1"/>
    <s v="Cash"/>
    <n v="0"/>
    <s v="Category04"/>
    <n v="18"/>
    <n v="24.66"/>
    <n v="197.28"/>
    <n v="144"/>
    <n v="53.28"/>
  </r>
  <r>
    <d v="2022-02-14T00:00:00"/>
    <s v="P0028"/>
    <n v="3"/>
    <x v="2"/>
    <s v="Cash"/>
    <n v="0"/>
    <s v="Category04"/>
    <n v="37"/>
    <n v="41.81"/>
    <n v="125.43"/>
    <n v="111"/>
    <n v="14.430000000000007"/>
  </r>
  <r>
    <d v="2022-02-16T00:00:00"/>
    <s v="P0032"/>
    <n v="1"/>
    <x v="1"/>
    <s v="Cash"/>
    <n v="0"/>
    <s v="Category04"/>
    <n v="89"/>
    <n v="117.48"/>
    <n v="117.48"/>
    <n v="89"/>
    <n v="28.480000000000004"/>
  </r>
  <r>
    <d v="2022-02-19T00:00:00"/>
    <s v="P0002"/>
    <n v="13"/>
    <x v="1"/>
    <s v="Cash"/>
    <n v="0"/>
    <s v="Category01"/>
    <n v="105"/>
    <n v="142.80000000000001"/>
    <n v="1856.4"/>
    <n v="1365"/>
    <n v="491.40000000000009"/>
  </r>
  <r>
    <d v="2022-02-20T00:00:00"/>
    <s v="P0012"/>
    <n v="6"/>
    <x v="2"/>
    <s v="Cash"/>
    <n v="0"/>
    <s v="Category02"/>
    <n v="73"/>
    <n v="94.17"/>
    <n v="565.02"/>
    <n v="438"/>
    <n v="127.01999999999998"/>
  </r>
  <r>
    <d v="2022-02-23T00:00:00"/>
    <s v="P0013"/>
    <n v="6"/>
    <x v="1"/>
    <s v="Online"/>
    <n v="0"/>
    <s v="Category02"/>
    <n v="112"/>
    <n v="122.08"/>
    <n v="732.48"/>
    <n v="672"/>
    <n v="60.480000000000018"/>
  </r>
  <r>
    <d v="2022-02-23T00:00:00"/>
    <s v="P0016"/>
    <n v="15"/>
    <x v="1"/>
    <s v="Cash"/>
    <n v="0"/>
    <s v="Category02"/>
    <n v="13"/>
    <n v="16.64"/>
    <n v="249.60000000000002"/>
    <n v="195"/>
    <n v="54.600000000000023"/>
  </r>
  <r>
    <d v="2022-02-23T00:00:00"/>
    <s v="P0036"/>
    <n v="8"/>
    <x v="2"/>
    <s v="Online"/>
    <n v="0"/>
    <s v="Category04"/>
    <n v="90"/>
    <n v="96.3"/>
    <n v="770.4"/>
    <n v="720"/>
    <n v="50.399999999999977"/>
  </r>
  <r>
    <d v="2022-02-27T00:00:00"/>
    <s v="P0012"/>
    <n v="7"/>
    <x v="2"/>
    <s v="Cash"/>
    <n v="0"/>
    <s v="Category02"/>
    <n v="73"/>
    <n v="94.17"/>
    <n v="659.19"/>
    <n v="511"/>
    <n v="148.19000000000005"/>
  </r>
  <r>
    <d v="2022-02-27T00:00:00"/>
    <s v="P0005"/>
    <n v="15"/>
    <x v="2"/>
    <s v="Online"/>
    <n v="0"/>
    <s v="Category01"/>
    <n v="133"/>
    <n v="155.61000000000001"/>
    <n v="2334.15"/>
    <n v="1995"/>
    <n v="339.15000000000009"/>
  </r>
  <r>
    <d v="2022-02-28T00:00:00"/>
    <s v="P0037"/>
    <n v="15"/>
    <x v="2"/>
    <s v="Cash"/>
    <n v="0"/>
    <s v="Category05"/>
    <n v="67"/>
    <n v="85.76"/>
    <n v="1286.4000000000001"/>
    <n v="1005"/>
    <n v="281.40000000000009"/>
  </r>
  <r>
    <d v="2022-03-04T00:00:00"/>
    <s v="P0026"/>
    <n v="13"/>
    <x v="0"/>
    <s v="Online"/>
    <n v="0"/>
    <s v="Category04"/>
    <n v="18"/>
    <n v="24.66"/>
    <n v="320.58"/>
    <n v="234"/>
    <n v="86.579999999999984"/>
  </r>
  <r>
    <d v="2022-03-06T00:00:00"/>
    <s v="P0004"/>
    <n v="2"/>
    <x v="2"/>
    <s v="Cash"/>
    <n v="0"/>
    <s v="Category01"/>
    <n v="44"/>
    <n v="48.84"/>
    <n v="97.68"/>
    <n v="88"/>
    <n v="9.6800000000000068"/>
  </r>
  <r>
    <d v="2022-03-07T00:00:00"/>
    <s v="P0003"/>
    <n v="1"/>
    <x v="2"/>
    <s v="Cash"/>
    <n v="0"/>
    <s v="Category01"/>
    <n v="71"/>
    <n v="80.94"/>
    <n v="80.94"/>
    <n v="71"/>
    <n v="9.9399999999999977"/>
  </r>
  <r>
    <d v="2022-03-08T00:00:00"/>
    <s v="P0044"/>
    <n v="6"/>
    <x v="2"/>
    <s v="Online"/>
    <n v="0"/>
    <s v="Category05"/>
    <n v="76"/>
    <n v="82.08"/>
    <n v="492.48"/>
    <n v="456"/>
    <n v="36.480000000000018"/>
  </r>
  <r>
    <d v="2022-03-09T00:00:00"/>
    <s v="P0030"/>
    <n v="3"/>
    <x v="2"/>
    <s v="Online"/>
    <n v="0"/>
    <s v="Category04"/>
    <n v="148"/>
    <n v="201.28"/>
    <n v="603.84"/>
    <n v="444"/>
    <n v="159.84000000000003"/>
  </r>
  <r>
    <d v="2022-03-09T00:00:00"/>
    <s v="P0004"/>
    <n v="11"/>
    <x v="1"/>
    <s v="Cash"/>
    <n v="0"/>
    <s v="Category01"/>
    <n v="44"/>
    <n v="48.84"/>
    <n v="537.24"/>
    <n v="484"/>
    <n v="53.240000000000009"/>
  </r>
  <r>
    <d v="2022-03-10T00:00:00"/>
    <s v="P0033"/>
    <n v="12"/>
    <x v="0"/>
    <s v="Online"/>
    <n v="0"/>
    <s v="Category04"/>
    <n v="95"/>
    <n v="119.7"/>
    <n v="1436.4"/>
    <n v="1140"/>
    <n v="296.40000000000009"/>
  </r>
  <r>
    <d v="2022-03-14T00:00:00"/>
    <s v="P0016"/>
    <n v="2"/>
    <x v="2"/>
    <s v="Cash"/>
    <n v="0"/>
    <s v="Category02"/>
    <n v="13"/>
    <n v="16.64"/>
    <n v="33.28"/>
    <n v="26"/>
    <n v="7.2800000000000011"/>
  </r>
  <r>
    <d v="2022-03-14T00:00:00"/>
    <s v="P0026"/>
    <n v="13"/>
    <x v="2"/>
    <s v="Online"/>
    <n v="0"/>
    <s v="Category04"/>
    <n v="18"/>
    <n v="24.66"/>
    <n v="320.58"/>
    <n v="234"/>
    <n v="86.579999999999984"/>
  </r>
  <r>
    <d v="2022-03-18T00:00:00"/>
    <s v="P0019"/>
    <n v="2"/>
    <x v="1"/>
    <s v="Cash"/>
    <n v="0"/>
    <s v="Category02"/>
    <n v="150"/>
    <n v="210"/>
    <n v="420"/>
    <n v="300"/>
    <n v="120"/>
  </r>
  <r>
    <d v="2022-03-18T00:00:00"/>
    <s v="P0027"/>
    <n v="10"/>
    <x v="2"/>
    <s v="Cash"/>
    <n v="0"/>
    <s v="Category04"/>
    <n v="48"/>
    <n v="57.120000000000005"/>
    <n v="571.20000000000005"/>
    <n v="480"/>
    <n v="91.200000000000045"/>
  </r>
  <r>
    <d v="2022-03-19T00:00:00"/>
    <s v="P0041"/>
    <n v="6"/>
    <x v="0"/>
    <s v="Cash"/>
    <n v="0"/>
    <s v="Category05"/>
    <n v="138"/>
    <n v="173.88"/>
    <n v="1043.28"/>
    <n v="828"/>
    <n v="215.27999999999997"/>
  </r>
  <r>
    <d v="2022-03-23T00:00:00"/>
    <s v="P0032"/>
    <n v="9"/>
    <x v="2"/>
    <s v="Cash"/>
    <n v="0"/>
    <s v="Category04"/>
    <n v="89"/>
    <n v="117.48"/>
    <n v="1057.32"/>
    <n v="801"/>
    <n v="256.31999999999994"/>
  </r>
  <r>
    <d v="2022-03-25T00:00:00"/>
    <s v="P0001"/>
    <n v="2"/>
    <x v="0"/>
    <s v="Online"/>
    <n v="0"/>
    <s v="Category01"/>
    <n v="98"/>
    <n v="103.88"/>
    <n v="207.76"/>
    <n v="196"/>
    <n v="11.759999999999991"/>
  </r>
  <r>
    <d v="2022-03-25T00:00:00"/>
    <s v="P0030"/>
    <n v="11"/>
    <x v="2"/>
    <s v="Online"/>
    <n v="0"/>
    <s v="Category04"/>
    <n v="148"/>
    <n v="201.28"/>
    <n v="2214.08"/>
    <n v="1628"/>
    <n v="586.07999999999993"/>
  </r>
  <r>
    <d v="2022-03-29T00:00:00"/>
    <s v="P0032"/>
    <n v="12"/>
    <x v="1"/>
    <s v="Online"/>
    <n v="0"/>
    <s v="Category04"/>
    <n v="89"/>
    <n v="117.48"/>
    <n v="1409.76"/>
    <n v="1068"/>
    <n v="341.76"/>
  </r>
  <r>
    <d v="2022-03-30T00:00:00"/>
    <s v="P0001"/>
    <n v="13"/>
    <x v="1"/>
    <s v="Cash"/>
    <n v="0"/>
    <s v="Category01"/>
    <n v="98"/>
    <n v="103.88"/>
    <n v="1350.44"/>
    <n v="1274"/>
    <n v="76.440000000000055"/>
  </r>
  <r>
    <d v="2022-04-01T00:00:00"/>
    <s v="P0002"/>
    <n v="2"/>
    <x v="1"/>
    <s v="Cash"/>
    <n v="0"/>
    <s v="Category01"/>
    <n v="105"/>
    <n v="142.80000000000001"/>
    <n v="285.60000000000002"/>
    <n v="210"/>
    <n v="75.600000000000023"/>
  </r>
  <r>
    <d v="2022-04-02T00:00:00"/>
    <s v="P0002"/>
    <n v="3"/>
    <x v="2"/>
    <s v="Cash"/>
    <n v="0"/>
    <s v="Category01"/>
    <n v="105"/>
    <n v="142.80000000000001"/>
    <n v="428.40000000000003"/>
    <n v="315"/>
    <n v="113.40000000000003"/>
  </r>
  <r>
    <d v="2022-04-06T00:00:00"/>
    <s v="P0040"/>
    <n v="2"/>
    <x v="0"/>
    <s v="Cash"/>
    <n v="0"/>
    <s v="Category05"/>
    <n v="90"/>
    <n v="115.2"/>
    <n v="230.4"/>
    <n v="180"/>
    <n v="50.400000000000006"/>
  </r>
  <r>
    <d v="2022-04-07T00:00:00"/>
    <s v="P0026"/>
    <n v="7"/>
    <x v="2"/>
    <s v="Online"/>
    <n v="0"/>
    <s v="Category04"/>
    <n v="18"/>
    <n v="24.66"/>
    <n v="172.62"/>
    <n v="126"/>
    <n v="46.620000000000005"/>
  </r>
  <r>
    <d v="2022-04-09T00:00:00"/>
    <s v="P0039"/>
    <n v="12"/>
    <x v="0"/>
    <s v="Cash"/>
    <n v="0"/>
    <s v="Category05"/>
    <n v="37"/>
    <n v="42.55"/>
    <n v="510.59999999999997"/>
    <n v="444"/>
    <n v="66.599999999999966"/>
  </r>
  <r>
    <d v="2022-04-09T00:00:00"/>
    <s v="P0002"/>
    <n v="9"/>
    <x v="1"/>
    <s v="Online"/>
    <n v="0"/>
    <s v="Category01"/>
    <n v="105"/>
    <n v="142.80000000000001"/>
    <n v="1285.2"/>
    <n v="945"/>
    <n v="340.20000000000005"/>
  </r>
  <r>
    <d v="2022-04-13T00:00:00"/>
    <s v="P0016"/>
    <n v="14"/>
    <x v="0"/>
    <s v="Online"/>
    <n v="0"/>
    <s v="Category02"/>
    <n v="13"/>
    <n v="16.64"/>
    <n v="232.96"/>
    <n v="182"/>
    <n v="50.960000000000008"/>
  </r>
  <r>
    <d v="2022-04-18T00:00:00"/>
    <s v="P0041"/>
    <n v="9"/>
    <x v="2"/>
    <s v="Cash"/>
    <n v="0"/>
    <s v="Category05"/>
    <n v="138"/>
    <n v="173.88"/>
    <n v="1564.92"/>
    <n v="1242"/>
    <n v="322.92000000000007"/>
  </r>
  <r>
    <d v="2022-04-20T00:00:00"/>
    <s v="P0018"/>
    <n v="2"/>
    <x v="0"/>
    <s v="Online"/>
    <n v="0"/>
    <s v="Category02"/>
    <n v="37"/>
    <n v="49.21"/>
    <n v="98.42"/>
    <n v="74"/>
    <n v="24.42"/>
  </r>
  <r>
    <d v="2022-04-20T00:00:00"/>
    <s v="P0012"/>
    <n v="4"/>
    <x v="2"/>
    <s v="Online"/>
    <n v="0"/>
    <s v="Category02"/>
    <n v="73"/>
    <n v="94.17"/>
    <n v="376.68"/>
    <n v="292"/>
    <n v="84.68"/>
  </r>
  <r>
    <d v="2022-04-21T00:00:00"/>
    <s v="P0030"/>
    <n v="2"/>
    <x v="2"/>
    <s v="Cash"/>
    <n v="0"/>
    <s v="Category04"/>
    <n v="148"/>
    <n v="201.28"/>
    <n v="402.56"/>
    <n v="296"/>
    <n v="106.56"/>
  </r>
  <r>
    <d v="2022-04-21T00:00:00"/>
    <s v="P0026"/>
    <n v="14"/>
    <x v="1"/>
    <s v="Online"/>
    <n v="0"/>
    <s v="Category04"/>
    <n v="18"/>
    <n v="24.66"/>
    <n v="345.24"/>
    <n v="252"/>
    <n v="93.240000000000009"/>
  </r>
  <r>
    <d v="2022-04-23T00:00:00"/>
    <s v="P0044"/>
    <n v="15"/>
    <x v="1"/>
    <s v="Online"/>
    <n v="0"/>
    <s v="Category05"/>
    <n v="76"/>
    <n v="82.08"/>
    <n v="1231.2"/>
    <n v="1140"/>
    <n v="91.200000000000045"/>
  </r>
  <r>
    <d v="2022-04-24T00:00:00"/>
    <s v="P0034"/>
    <n v="4"/>
    <x v="2"/>
    <s v="Online"/>
    <n v="0"/>
    <s v="Category04"/>
    <n v="55"/>
    <n v="58.3"/>
    <n v="233.2"/>
    <n v="220"/>
    <n v="13.199999999999989"/>
  </r>
  <r>
    <d v="2022-04-25T00:00:00"/>
    <s v="P0004"/>
    <n v="9"/>
    <x v="2"/>
    <s v="Cash"/>
    <n v="0"/>
    <s v="Category01"/>
    <n v="44"/>
    <n v="48.84"/>
    <n v="439.56000000000006"/>
    <n v="396"/>
    <n v="43.560000000000059"/>
  </r>
  <r>
    <d v="2022-04-25T00:00:00"/>
    <s v="P0003"/>
    <n v="8"/>
    <x v="1"/>
    <s v="Online"/>
    <n v="0"/>
    <s v="Category01"/>
    <n v="71"/>
    <n v="80.94"/>
    <n v="647.52"/>
    <n v="568"/>
    <n v="79.519999999999982"/>
  </r>
  <r>
    <d v="2022-04-26T00:00:00"/>
    <s v="P0027"/>
    <n v="2"/>
    <x v="2"/>
    <s v="Cash"/>
    <n v="0"/>
    <s v="Category04"/>
    <n v="48"/>
    <n v="57.120000000000005"/>
    <n v="114.24000000000001"/>
    <n v="96"/>
    <n v="18.240000000000009"/>
  </r>
  <r>
    <d v="2022-04-28T00:00:00"/>
    <s v="P0014"/>
    <n v="14"/>
    <x v="2"/>
    <s v="Cash"/>
    <n v="0"/>
    <s v="Category02"/>
    <n v="112"/>
    <n v="146.72"/>
    <n v="2054.08"/>
    <n v="1568"/>
    <n v="486.07999999999993"/>
  </r>
  <r>
    <d v="2022-04-30T00:00:00"/>
    <s v="P0016"/>
    <n v="13"/>
    <x v="1"/>
    <s v="Online"/>
    <n v="0"/>
    <s v="Category02"/>
    <n v="13"/>
    <n v="16.64"/>
    <n v="216.32"/>
    <n v="169"/>
    <n v="47.319999999999993"/>
  </r>
  <r>
    <d v="2022-04-30T00:00:00"/>
    <s v="P0027"/>
    <n v="8"/>
    <x v="2"/>
    <s v="Online"/>
    <n v="0"/>
    <s v="Category04"/>
    <n v="48"/>
    <n v="57.120000000000005"/>
    <n v="456.96000000000004"/>
    <n v="384"/>
    <n v="72.960000000000036"/>
  </r>
  <r>
    <d v="2022-05-01T00:00:00"/>
    <s v="P0034"/>
    <n v="9"/>
    <x v="0"/>
    <s v="Online"/>
    <n v="0"/>
    <s v="Category04"/>
    <n v="55"/>
    <n v="58.3"/>
    <n v="524.69999999999993"/>
    <n v="495"/>
    <n v="29.699999999999932"/>
  </r>
  <r>
    <d v="2022-05-01T00:00:00"/>
    <s v="P0033"/>
    <n v="6"/>
    <x v="1"/>
    <s v="Online"/>
    <n v="0"/>
    <s v="Category04"/>
    <n v="95"/>
    <n v="119.7"/>
    <n v="718.2"/>
    <n v="570"/>
    <n v="148.20000000000005"/>
  </r>
  <r>
    <d v="2022-05-02T00:00:00"/>
    <s v="P0013"/>
    <n v="4"/>
    <x v="1"/>
    <s v="Cash"/>
    <n v="0"/>
    <s v="Category02"/>
    <n v="112"/>
    <n v="122.08"/>
    <n v="488.32"/>
    <n v="448"/>
    <n v="40.319999999999993"/>
  </r>
  <r>
    <d v="2022-05-04T00:00:00"/>
    <s v="P0020"/>
    <n v="10"/>
    <x v="2"/>
    <s v="Online"/>
    <n v="0"/>
    <s v="Category03"/>
    <n v="61"/>
    <n v="76.25"/>
    <n v="762.5"/>
    <n v="610"/>
    <n v="152.5"/>
  </r>
  <r>
    <d v="2022-05-06T00:00:00"/>
    <s v="P0034"/>
    <n v="7"/>
    <x v="2"/>
    <s v="Online"/>
    <n v="0"/>
    <s v="Category04"/>
    <n v="55"/>
    <n v="58.3"/>
    <n v="408.09999999999997"/>
    <n v="385"/>
    <n v="23.099999999999966"/>
  </r>
  <r>
    <d v="2022-05-07T00:00:00"/>
    <s v="P0015"/>
    <n v="4"/>
    <x v="1"/>
    <s v="Cash"/>
    <n v="0"/>
    <s v="Category02"/>
    <n v="12"/>
    <n v="15.719999999999999"/>
    <n v="62.879999999999995"/>
    <n v="48"/>
    <n v="14.879999999999995"/>
  </r>
  <r>
    <d v="2022-05-07T00:00:00"/>
    <s v="P0027"/>
    <n v="1"/>
    <x v="1"/>
    <s v="Online"/>
    <n v="0"/>
    <s v="Category04"/>
    <n v="48"/>
    <n v="57.120000000000005"/>
    <n v="57.120000000000005"/>
    <n v="48"/>
    <n v="9.1200000000000045"/>
  </r>
  <r>
    <d v="2022-05-08T00:00:00"/>
    <s v="P0022"/>
    <n v="7"/>
    <x v="1"/>
    <s v="Online"/>
    <n v="0"/>
    <s v="Category03"/>
    <n v="121"/>
    <n v="141.57"/>
    <n v="990.99"/>
    <n v="847"/>
    <n v="143.99"/>
  </r>
  <r>
    <d v="2022-05-09T00:00:00"/>
    <s v="P0017"/>
    <n v="12"/>
    <x v="0"/>
    <s v="Cash"/>
    <n v="0"/>
    <s v="Category02"/>
    <n v="134"/>
    <n v="156.78"/>
    <n v="1881.3600000000001"/>
    <n v="1608"/>
    <n v="273.36000000000013"/>
  </r>
  <r>
    <d v="2022-05-10T00:00:00"/>
    <s v="P0009"/>
    <n v="6"/>
    <x v="2"/>
    <s v="Online"/>
    <n v="0"/>
    <s v="Category01"/>
    <n v="6"/>
    <n v="7.8599999999999994"/>
    <n v="47.16"/>
    <n v="36"/>
    <n v="11.159999999999997"/>
  </r>
  <r>
    <d v="2022-05-12T00:00:00"/>
    <s v="P0011"/>
    <n v="7"/>
    <x v="1"/>
    <s v="Cash"/>
    <n v="0"/>
    <s v="Category02"/>
    <n v="44"/>
    <n v="48.4"/>
    <n v="338.8"/>
    <n v="308"/>
    <n v="30.800000000000011"/>
  </r>
  <r>
    <d v="2022-05-13T00:00:00"/>
    <s v="P0012"/>
    <n v="5"/>
    <x v="2"/>
    <s v="Online"/>
    <n v="0"/>
    <s v="Category02"/>
    <n v="73"/>
    <n v="94.17"/>
    <n v="470.85"/>
    <n v="365"/>
    <n v="105.85000000000002"/>
  </r>
  <r>
    <d v="2022-05-14T00:00:00"/>
    <s v="P0008"/>
    <n v="14"/>
    <x v="2"/>
    <s v="Cash"/>
    <n v="0"/>
    <s v="Category01"/>
    <n v="83"/>
    <n v="94.62"/>
    <n v="1324.68"/>
    <n v="1162"/>
    <n v="162.68000000000006"/>
  </r>
  <r>
    <d v="2022-05-15T00:00:00"/>
    <s v="P0020"/>
    <n v="5"/>
    <x v="1"/>
    <s v="Online"/>
    <n v="0"/>
    <s v="Category03"/>
    <n v="61"/>
    <n v="76.25"/>
    <n v="381.25"/>
    <n v="305"/>
    <n v="76.25"/>
  </r>
  <r>
    <d v="2022-05-16T00:00:00"/>
    <s v="P0010"/>
    <n v="13"/>
    <x v="2"/>
    <s v="Cash"/>
    <n v="0"/>
    <s v="Category02"/>
    <n v="148"/>
    <n v="164.28"/>
    <n v="2135.64"/>
    <n v="1924"/>
    <n v="211.63999999999987"/>
  </r>
  <r>
    <d v="2022-05-16T00:00:00"/>
    <s v="P0031"/>
    <n v="13"/>
    <x v="1"/>
    <s v="Online"/>
    <n v="0"/>
    <s v="Category04"/>
    <n v="93"/>
    <n v="104.16"/>
    <n v="1354.08"/>
    <n v="1209"/>
    <n v="145.07999999999993"/>
  </r>
  <r>
    <d v="2022-05-17T00:00:00"/>
    <s v="P0027"/>
    <n v="8"/>
    <x v="2"/>
    <s v="Cash"/>
    <n v="0"/>
    <s v="Category04"/>
    <n v="48"/>
    <n v="57.120000000000005"/>
    <n v="456.96000000000004"/>
    <n v="384"/>
    <n v="72.960000000000036"/>
  </r>
  <r>
    <d v="2022-05-18T00:00:00"/>
    <s v="P0027"/>
    <n v="4"/>
    <x v="0"/>
    <s v="Online"/>
    <n v="0"/>
    <s v="Category04"/>
    <n v="48"/>
    <n v="57.120000000000005"/>
    <n v="228.48000000000002"/>
    <n v="192"/>
    <n v="36.480000000000018"/>
  </r>
  <r>
    <d v="2022-05-18T00:00:00"/>
    <s v="P0038"/>
    <n v="8"/>
    <x v="0"/>
    <s v="Online"/>
    <n v="0"/>
    <s v="Category05"/>
    <n v="72"/>
    <n v="79.92"/>
    <n v="639.36"/>
    <n v="576"/>
    <n v="63.360000000000014"/>
  </r>
  <r>
    <d v="2022-05-20T00:00:00"/>
    <s v="P0044"/>
    <n v="15"/>
    <x v="1"/>
    <s v="Cash"/>
    <n v="0"/>
    <s v="Category05"/>
    <n v="76"/>
    <n v="82.08"/>
    <n v="1231.2"/>
    <n v="1140"/>
    <n v="91.200000000000045"/>
  </r>
  <r>
    <d v="2022-05-22T00:00:00"/>
    <s v="P0015"/>
    <n v="12"/>
    <x v="2"/>
    <s v="Online"/>
    <n v="0"/>
    <s v="Category02"/>
    <n v="12"/>
    <n v="15.719999999999999"/>
    <n v="188.64"/>
    <n v="144"/>
    <n v="44.639999999999986"/>
  </r>
  <r>
    <d v="2022-05-25T00:00:00"/>
    <s v="P0002"/>
    <n v="7"/>
    <x v="1"/>
    <s v="Online"/>
    <n v="0"/>
    <s v="Category01"/>
    <n v="105"/>
    <n v="142.80000000000001"/>
    <n v="999.60000000000014"/>
    <n v="735"/>
    <n v="264.60000000000014"/>
  </r>
  <r>
    <d v="2022-05-26T00:00:00"/>
    <s v="P0028"/>
    <n v="2"/>
    <x v="2"/>
    <s v="Online"/>
    <n v="0"/>
    <s v="Category04"/>
    <n v="37"/>
    <n v="41.81"/>
    <n v="83.62"/>
    <n v="74"/>
    <n v="9.6200000000000045"/>
  </r>
  <r>
    <d v="2022-05-26T00:00:00"/>
    <s v="P0027"/>
    <n v="2"/>
    <x v="1"/>
    <s v="Online"/>
    <n v="0"/>
    <s v="Category04"/>
    <n v="48"/>
    <n v="57.120000000000005"/>
    <n v="114.24000000000001"/>
    <n v="96"/>
    <n v="18.240000000000009"/>
  </r>
  <r>
    <d v="2022-05-28T00:00:00"/>
    <s v="P0041"/>
    <n v="10"/>
    <x v="0"/>
    <s v="Cash"/>
    <n v="0"/>
    <s v="Category05"/>
    <n v="138"/>
    <n v="173.88"/>
    <n v="1738.8"/>
    <n v="1380"/>
    <n v="358.79999999999995"/>
  </r>
  <r>
    <d v="2022-05-28T00:00:00"/>
    <s v="P0008"/>
    <n v="5"/>
    <x v="0"/>
    <s v="Online"/>
    <n v="0"/>
    <s v="Category01"/>
    <n v="83"/>
    <n v="94.62"/>
    <n v="473.1"/>
    <n v="415"/>
    <n v="58.100000000000023"/>
  </r>
  <r>
    <d v="2022-05-28T00:00:00"/>
    <s v="P0010"/>
    <n v="9"/>
    <x v="1"/>
    <s v="Cash"/>
    <n v="0"/>
    <s v="Category02"/>
    <n v="148"/>
    <n v="164.28"/>
    <n v="1478.52"/>
    <n v="1332"/>
    <n v="146.51999999999998"/>
  </r>
  <r>
    <d v="2022-05-28T00:00:00"/>
    <s v="P0004"/>
    <n v="12"/>
    <x v="1"/>
    <s v="Online"/>
    <n v="0"/>
    <s v="Category01"/>
    <n v="44"/>
    <n v="48.84"/>
    <n v="586.08000000000004"/>
    <n v="528"/>
    <n v="58.080000000000041"/>
  </r>
  <r>
    <d v="2022-05-28T00:00:00"/>
    <s v="P0020"/>
    <n v="14"/>
    <x v="2"/>
    <s v="Cash"/>
    <n v="0"/>
    <s v="Category03"/>
    <n v="61"/>
    <n v="76.25"/>
    <n v="1067.5"/>
    <n v="854"/>
    <n v="213.5"/>
  </r>
  <r>
    <d v="2022-05-30T00:00:00"/>
    <s v="P0044"/>
    <n v="9"/>
    <x v="2"/>
    <s v="Online"/>
    <n v="0"/>
    <s v="Category05"/>
    <n v="76"/>
    <n v="82.08"/>
    <n v="738.72"/>
    <n v="684"/>
    <n v="54.720000000000027"/>
  </r>
  <r>
    <d v="2022-05-30T00:00:00"/>
    <s v="P0005"/>
    <n v="4"/>
    <x v="0"/>
    <s v="Cash"/>
    <n v="0"/>
    <s v="Category01"/>
    <n v="133"/>
    <n v="155.61000000000001"/>
    <n v="622.44000000000005"/>
    <n v="532"/>
    <n v="90.440000000000055"/>
  </r>
  <r>
    <d v="2022-05-30T00:00:00"/>
    <s v="P0033"/>
    <n v="3"/>
    <x v="1"/>
    <s v="Cash"/>
    <n v="0"/>
    <s v="Category04"/>
    <n v="95"/>
    <n v="119.7"/>
    <n v="359.1"/>
    <n v="285"/>
    <n v="74.100000000000023"/>
  </r>
  <r>
    <d v="2022-06-03T00:00:00"/>
    <s v="P0008"/>
    <n v="14"/>
    <x v="1"/>
    <s v="Online"/>
    <n v="0"/>
    <s v="Category01"/>
    <n v="83"/>
    <n v="94.62"/>
    <n v="1324.68"/>
    <n v="1162"/>
    <n v="162.68000000000006"/>
  </r>
  <r>
    <d v="2022-06-10T00:00:00"/>
    <s v="P0028"/>
    <n v="8"/>
    <x v="0"/>
    <s v="Online"/>
    <n v="0"/>
    <s v="Category04"/>
    <n v="37"/>
    <n v="41.81"/>
    <n v="334.48"/>
    <n v="296"/>
    <n v="38.480000000000018"/>
  </r>
  <r>
    <d v="2022-06-11T00:00:00"/>
    <s v="P0039"/>
    <n v="13"/>
    <x v="1"/>
    <s v="Cash"/>
    <n v="0"/>
    <s v="Category05"/>
    <n v="37"/>
    <n v="42.55"/>
    <n v="553.15"/>
    <n v="481"/>
    <n v="72.149999999999977"/>
  </r>
  <r>
    <d v="2022-06-11T00:00:00"/>
    <s v="P0021"/>
    <n v="6"/>
    <x v="2"/>
    <s v="Online"/>
    <n v="0"/>
    <s v="Category03"/>
    <n v="126"/>
    <n v="162.54"/>
    <n v="975.24"/>
    <n v="756"/>
    <n v="219.24"/>
  </r>
  <r>
    <d v="2022-06-13T00:00:00"/>
    <s v="P0026"/>
    <n v="6"/>
    <x v="2"/>
    <s v="Cash"/>
    <n v="0"/>
    <s v="Category04"/>
    <n v="18"/>
    <n v="24.66"/>
    <n v="147.96"/>
    <n v="108"/>
    <n v="39.960000000000008"/>
  </r>
  <r>
    <d v="2022-06-15T00:00:00"/>
    <s v="P0042"/>
    <n v="15"/>
    <x v="0"/>
    <s v="Online"/>
    <n v="0"/>
    <s v="Category05"/>
    <n v="120"/>
    <n v="162"/>
    <n v="2430"/>
    <n v="1800"/>
    <n v="630"/>
  </r>
  <r>
    <d v="2022-06-16T00:00:00"/>
    <s v="P0029"/>
    <n v="15"/>
    <x v="1"/>
    <s v="Cash"/>
    <n v="0"/>
    <s v="Category04"/>
    <n v="47"/>
    <n v="53.11"/>
    <n v="796.65"/>
    <n v="705"/>
    <n v="91.649999999999977"/>
  </r>
  <r>
    <d v="2022-06-19T00:00:00"/>
    <s v="P0002"/>
    <n v="8"/>
    <x v="2"/>
    <s v="Cash"/>
    <n v="0"/>
    <s v="Category01"/>
    <n v="105"/>
    <n v="142.80000000000001"/>
    <n v="1142.4000000000001"/>
    <n v="840"/>
    <n v="302.40000000000009"/>
  </r>
  <r>
    <d v="2022-06-21T00:00:00"/>
    <s v="P0017"/>
    <n v="14"/>
    <x v="2"/>
    <s v="Cash"/>
    <n v="0"/>
    <s v="Category02"/>
    <n v="134"/>
    <n v="156.78"/>
    <n v="2194.92"/>
    <n v="1876"/>
    <n v="318.92000000000007"/>
  </r>
  <r>
    <d v="2022-06-22T00:00:00"/>
    <s v="P0040"/>
    <n v="10"/>
    <x v="1"/>
    <s v="Cash"/>
    <n v="0"/>
    <s v="Category05"/>
    <n v="90"/>
    <n v="115.2"/>
    <n v="1152"/>
    <n v="900"/>
    <n v="252"/>
  </r>
  <r>
    <d v="2022-06-22T00:00:00"/>
    <s v="P0001"/>
    <n v="4"/>
    <x v="2"/>
    <s v="Cash"/>
    <n v="0"/>
    <s v="Category01"/>
    <n v="98"/>
    <n v="103.88"/>
    <n v="415.52"/>
    <n v="392"/>
    <n v="23.519999999999982"/>
  </r>
  <r>
    <d v="2022-06-23T00:00:00"/>
    <s v="P0004"/>
    <n v="8"/>
    <x v="2"/>
    <s v="Online"/>
    <n v="0"/>
    <s v="Category01"/>
    <n v="44"/>
    <n v="48.84"/>
    <n v="390.72"/>
    <n v="352"/>
    <n v="38.720000000000027"/>
  </r>
  <r>
    <d v="2022-06-24T00:00:00"/>
    <s v="P0018"/>
    <n v="7"/>
    <x v="2"/>
    <s v="Cash"/>
    <n v="0"/>
    <s v="Category02"/>
    <n v="37"/>
    <n v="49.21"/>
    <n v="344.47"/>
    <n v="259"/>
    <n v="85.470000000000027"/>
  </r>
  <r>
    <d v="2022-06-25T00:00:00"/>
    <s v="P0012"/>
    <n v="7"/>
    <x v="1"/>
    <s v="Online"/>
    <n v="0"/>
    <s v="Category02"/>
    <n v="73"/>
    <n v="94.17"/>
    <n v="659.19"/>
    <n v="511"/>
    <n v="148.19000000000005"/>
  </r>
  <r>
    <d v="2022-06-26T00:00:00"/>
    <s v="P0034"/>
    <n v="4"/>
    <x v="2"/>
    <s v="Cash"/>
    <n v="0"/>
    <s v="Category04"/>
    <n v="55"/>
    <n v="58.3"/>
    <n v="233.2"/>
    <n v="220"/>
    <n v="13.199999999999989"/>
  </r>
  <r>
    <d v="2022-06-26T00:00:00"/>
    <s v="P0043"/>
    <n v="12"/>
    <x v="2"/>
    <s v="Online"/>
    <n v="0"/>
    <s v="Category05"/>
    <n v="67"/>
    <n v="83.08"/>
    <n v="996.96"/>
    <n v="804"/>
    <n v="192.96000000000004"/>
  </r>
  <r>
    <d v="2022-07-03T00:00:00"/>
    <s v="P0033"/>
    <n v="15"/>
    <x v="2"/>
    <s v="Cash"/>
    <n v="0"/>
    <s v="Category04"/>
    <n v="95"/>
    <n v="119.7"/>
    <n v="1795.5"/>
    <n v="1425"/>
    <n v="370.5"/>
  </r>
  <r>
    <d v="2022-07-04T00:00:00"/>
    <s v="P0007"/>
    <n v="7"/>
    <x v="2"/>
    <s v="Online"/>
    <n v="0"/>
    <s v="Category01"/>
    <n v="43"/>
    <n v="47.730000000000004"/>
    <n v="334.11"/>
    <n v="301"/>
    <n v="33.110000000000014"/>
  </r>
  <r>
    <d v="2022-07-05T00:00:00"/>
    <s v="P0025"/>
    <n v="7"/>
    <x v="1"/>
    <s v="Cash"/>
    <n v="0"/>
    <s v="Category03"/>
    <n v="7"/>
    <n v="8.33"/>
    <n v="58.31"/>
    <n v="49"/>
    <n v="9.3100000000000023"/>
  </r>
  <r>
    <d v="2022-07-05T00:00:00"/>
    <s v="P0015"/>
    <n v="8"/>
    <x v="2"/>
    <s v="Online"/>
    <n v="0"/>
    <s v="Category02"/>
    <n v="12"/>
    <n v="15.719999999999999"/>
    <n v="125.75999999999999"/>
    <n v="96"/>
    <n v="29.759999999999991"/>
  </r>
  <r>
    <d v="2022-07-06T00:00:00"/>
    <s v="P0041"/>
    <n v="2"/>
    <x v="2"/>
    <s v="Cash"/>
    <n v="0"/>
    <s v="Category05"/>
    <n v="138"/>
    <n v="173.88"/>
    <n v="347.76"/>
    <n v="276"/>
    <n v="71.759999999999991"/>
  </r>
  <r>
    <d v="2022-07-08T00:00:00"/>
    <s v="P0018"/>
    <n v="2"/>
    <x v="2"/>
    <s v="Online"/>
    <n v="0"/>
    <s v="Category02"/>
    <n v="37"/>
    <n v="49.21"/>
    <n v="98.42"/>
    <n v="74"/>
    <n v="24.42"/>
  </r>
  <r>
    <d v="2022-07-10T00:00:00"/>
    <s v="P0032"/>
    <n v="12"/>
    <x v="1"/>
    <s v="Cash"/>
    <n v="0"/>
    <s v="Category04"/>
    <n v="89"/>
    <n v="117.48"/>
    <n v="1409.76"/>
    <n v="1068"/>
    <n v="341.76"/>
  </r>
  <r>
    <d v="2022-07-12T00:00:00"/>
    <s v="P0028"/>
    <n v="12"/>
    <x v="2"/>
    <s v="Cash"/>
    <n v="0"/>
    <s v="Category04"/>
    <n v="37"/>
    <n v="41.81"/>
    <n v="501.72"/>
    <n v="444"/>
    <n v="57.720000000000027"/>
  </r>
  <r>
    <d v="2022-07-13T00:00:00"/>
    <s v="P0025"/>
    <n v="7"/>
    <x v="2"/>
    <s v="Online"/>
    <n v="0"/>
    <s v="Category03"/>
    <n v="7"/>
    <n v="8.33"/>
    <n v="58.31"/>
    <n v="49"/>
    <n v="9.3100000000000023"/>
  </r>
  <r>
    <d v="2022-07-14T00:00:00"/>
    <s v="P0033"/>
    <n v="9"/>
    <x v="2"/>
    <s v="Online"/>
    <n v="0"/>
    <s v="Category04"/>
    <n v="95"/>
    <n v="119.7"/>
    <n v="1077.3"/>
    <n v="855"/>
    <n v="222.29999999999995"/>
  </r>
  <r>
    <d v="2022-07-15T00:00:00"/>
    <s v="P0004"/>
    <n v="2"/>
    <x v="1"/>
    <s v="Online"/>
    <n v="0"/>
    <s v="Category01"/>
    <n v="44"/>
    <n v="48.84"/>
    <n v="97.68"/>
    <n v="88"/>
    <n v="9.6800000000000068"/>
  </r>
  <r>
    <d v="2022-07-17T00:00:00"/>
    <s v="P0041"/>
    <n v="8"/>
    <x v="1"/>
    <s v="Cash"/>
    <n v="0"/>
    <s v="Category05"/>
    <n v="138"/>
    <n v="173.88"/>
    <n v="1391.04"/>
    <n v="1104"/>
    <n v="287.03999999999996"/>
  </r>
  <r>
    <d v="2022-07-18T00:00:00"/>
    <s v="P0010"/>
    <n v="12"/>
    <x v="2"/>
    <s v="Online"/>
    <n v="0"/>
    <s v="Category02"/>
    <n v="148"/>
    <n v="164.28"/>
    <n v="1971.3600000000001"/>
    <n v="1776"/>
    <n v="195.36000000000013"/>
  </r>
  <r>
    <d v="2022-07-20T00:00:00"/>
    <s v="P0042"/>
    <n v="8"/>
    <x v="0"/>
    <s v="Online"/>
    <n v="0"/>
    <s v="Category05"/>
    <n v="120"/>
    <n v="162"/>
    <n v="1296"/>
    <n v="960"/>
    <n v="336"/>
  </r>
  <r>
    <d v="2022-07-22T00:00:00"/>
    <s v="P0034"/>
    <n v="6"/>
    <x v="2"/>
    <s v="Cash"/>
    <n v="0"/>
    <s v="Category04"/>
    <n v="55"/>
    <n v="58.3"/>
    <n v="349.79999999999995"/>
    <n v="330"/>
    <n v="19.799999999999955"/>
  </r>
  <r>
    <d v="2022-07-23T00:00:00"/>
    <s v="P0018"/>
    <n v="2"/>
    <x v="1"/>
    <s v="Online"/>
    <n v="0"/>
    <s v="Category02"/>
    <n v="37"/>
    <n v="49.21"/>
    <n v="98.42"/>
    <n v="74"/>
    <n v="24.42"/>
  </r>
  <r>
    <d v="2022-07-24T00:00:00"/>
    <s v="P0006"/>
    <n v="14"/>
    <x v="2"/>
    <s v="Cash"/>
    <n v="0"/>
    <s v="Category01"/>
    <n v="75"/>
    <n v="85.5"/>
    <n v="1197"/>
    <n v="1050"/>
    <n v="147"/>
  </r>
  <r>
    <d v="2022-07-24T00:00:00"/>
    <s v="P0027"/>
    <n v="1"/>
    <x v="1"/>
    <s v="Online"/>
    <n v="0"/>
    <s v="Category04"/>
    <n v="48"/>
    <n v="57.120000000000005"/>
    <n v="57.120000000000005"/>
    <n v="48"/>
    <n v="9.1200000000000045"/>
  </r>
  <r>
    <d v="2022-07-25T00:00:00"/>
    <s v="P0044"/>
    <n v="2"/>
    <x v="2"/>
    <s v="Cash"/>
    <n v="0"/>
    <s v="Category05"/>
    <n v="76"/>
    <n v="82.08"/>
    <n v="164.16"/>
    <n v="152"/>
    <n v="12.159999999999997"/>
  </r>
  <r>
    <d v="2022-07-25T00:00:00"/>
    <s v="P0017"/>
    <n v="12"/>
    <x v="2"/>
    <s v="Cash"/>
    <n v="0"/>
    <s v="Category02"/>
    <n v="134"/>
    <n v="156.78"/>
    <n v="1881.3600000000001"/>
    <n v="1608"/>
    <n v="273.36000000000013"/>
  </r>
  <r>
    <d v="2022-07-25T00:00:00"/>
    <s v="P0003"/>
    <n v="13"/>
    <x v="1"/>
    <s v="Cash"/>
    <n v="0"/>
    <s v="Category01"/>
    <n v="71"/>
    <n v="80.94"/>
    <n v="1052.22"/>
    <n v="923"/>
    <n v="129.22000000000003"/>
  </r>
  <r>
    <d v="2022-07-26T00:00:00"/>
    <s v="P0003"/>
    <n v="10"/>
    <x v="1"/>
    <s v="Online"/>
    <n v="0"/>
    <s v="Category01"/>
    <n v="71"/>
    <n v="80.94"/>
    <n v="809.4"/>
    <n v="710"/>
    <n v="99.399999999999977"/>
  </r>
  <r>
    <d v="2022-07-26T00:00:00"/>
    <s v="P0026"/>
    <n v="1"/>
    <x v="1"/>
    <s v="Cash"/>
    <n v="0"/>
    <s v="Category04"/>
    <n v="18"/>
    <n v="24.66"/>
    <n v="24.66"/>
    <n v="18"/>
    <n v="6.66"/>
  </r>
  <r>
    <d v="2022-08-03T00:00:00"/>
    <s v="P0012"/>
    <n v="5"/>
    <x v="2"/>
    <s v="Cash"/>
    <n v="0"/>
    <s v="Category02"/>
    <n v="73"/>
    <n v="94.17"/>
    <n v="470.85"/>
    <n v="365"/>
    <n v="105.85000000000002"/>
  </r>
  <r>
    <d v="2022-08-06T00:00:00"/>
    <s v="P0016"/>
    <n v="9"/>
    <x v="1"/>
    <s v="Online"/>
    <n v="0"/>
    <s v="Category02"/>
    <n v="13"/>
    <n v="16.64"/>
    <n v="149.76"/>
    <n v="117"/>
    <n v="32.759999999999991"/>
  </r>
  <r>
    <d v="2022-08-08T00:00:00"/>
    <s v="P0016"/>
    <n v="2"/>
    <x v="2"/>
    <s v="Online"/>
    <n v="0"/>
    <s v="Category02"/>
    <n v="13"/>
    <n v="16.64"/>
    <n v="33.28"/>
    <n v="26"/>
    <n v="7.2800000000000011"/>
  </r>
  <r>
    <d v="2022-08-08T00:00:00"/>
    <s v="P0032"/>
    <n v="12"/>
    <x v="2"/>
    <s v="Cash"/>
    <n v="0"/>
    <s v="Category04"/>
    <n v="89"/>
    <n v="117.48"/>
    <n v="1409.76"/>
    <n v="1068"/>
    <n v="341.76"/>
  </r>
  <r>
    <d v="2022-08-08T00:00:00"/>
    <s v="P0021"/>
    <n v="11"/>
    <x v="2"/>
    <s v="Cash"/>
    <n v="0"/>
    <s v="Category03"/>
    <n v="126"/>
    <n v="162.54"/>
    <n v="1787.9399999999998"/>
    <n v="1386"/>
    <n v="401.93999999999983"/>
  </r>
  <r>
    <d v="2022-08-14T00:00:00"/>
    <s v="P0030"/>
    <n v="14"/>
    <x v="2"/>
    <s v="Cash"/>
    <n v="0"/>
    <s v="Category04"/>
    <n v="148"/>
    <n v="201.28"/>
    <n v="2817.92"/>
    <n v="2072"/>
    <n v="745.92000000000007"/>
  </r>
  <r>
    <d v="2022-08-15T00:00:00"/>
    <s v="P0011"/>
    <n v="10"/>
    <x v="0"/>
    <s v="Cash"/>
    <n v="0"/>
    <s v="Category02"/>
    <n v="44"/>
    <n v="48.4"/>
    <n v="484"/>
    <n v="440"/>
    <n v="44"/>
  </r>
  <r>
    <d v="2022-08-15T00:00:00"/>
    <s v="P0015"/>
    <n v="7"/>
    <x v="2"/>
    <s v="Online"/>
    <n v="0"/>
    <s v="Category02"/>
    <n v="12"/>
    <n v="15.719999999999999"/>
    <n v="110.03999999999999"/>
    <n v="84"/>
    <n v="26.039999999999992"/>
  </r>
  <r>
    <d v="2022-08-18T00:00:00"/>
    <s v="P0029"/>
    <n v="8"/>
    <x v="1"/>
    <s v="Online"/>
    <n v="0"/>
    <s v="Category04"/>
    <n v="47"/>
    <n v="53.11"/>
    <n v="424.88"/>
    <n v="376"/>
    <n v="48.879999999999995"/>
  </r>
  <r>
    <d v="2022-08-18T00:00:00"/>
    <s v="P0010"/>
    <n v="2"/>
    <x v="1"/>
    <s v="Cash"/>
    <n v="0"/>
    <s v="Category02"/>
    <n v="148"/>
    <n v="164.28"/>
    <n v="328.56"/>
    <n v="296"/>
    <n v="32.56"/>
  </r>
  <r>
    <d v="2022-08-19T00:00:00"/>
    <s v="P0007"/>
    <n v="3"/>
    <x v="1"/>
    <s v="Online"/>
    <n v="0"/>
    <s v="Category01"/>
    <n v="43"/>
    <n v="47.730000000000004"/>
    <n v="143.19"/>
    <n v="129"/>
    <n v="14.189999999999998"/>
  </r>
  <r>
    <d v="2022-08-20T00:00:00"/>
    <s v="P0023"/>
    <n v="13"/>
    <x v="2"/>
    <s v="Online"/>
    <n v="0"/>
    <s v="Category03"/>
    <n v="141"/>
    <n v="149.46"/>
    <n v="1942.98"/>
    <n v="1833"/>
    <n v="109.98000000000002"/>
  </r>
  <r>
    <d v="2022-08-20T00:00:00"/>
    <s v="P0033"/>
    <n v="14"/>
    <x v="2"/>
    <s v="Online"/>
    <n v="0"/>
    <s v="Category04"/>
    <n v="95"/>
    <n v="119.7"/>
    <n v="1675.8"/>
    <n v="1330"/>
    <n v="345.79999999999995"/>
  </r>
  <r>
    <d v="2022-08-21T00:00:00"/>
    <s v="P0016"/>
    <n v="4"/>
    <x v="2"/>
    <s v="Online"/>
    <n v="0"/>
    <s v="Category02"/>
    <n v="13"/>
    <n v="16.64"/>
    <n v="66.56"/>
    <n v="52"/>
    <n v="14.560000000000002"/>
  </r>
  <r>
    <d v="2022-08-23T00:00:00"/>
    <s v="P0044"/>
    <n v="11"/>
    <x v="1"/>
    <s v="Online"/>
    <n v="0"/>
    <s v="Category05"/>
    <n v="76"/>
    <n v="82.08"/>
    <n v="902.88"/>
    <n v="836"/>
    <n v="66.88"/>
  </r>
  <r>
    <d v="2022-08-23T00:00:00"/>
    <s v="P0029"/>
    <n v="14"/>
    <x v="2"/>
    <s v="Cash"/>
    <n v="0"/>
    <s v="Category04"/>
    <n v="47"/>
    <n v="53.11"/>
    <n v="743.54"/>
    <n v="658"/>
    <n v="85.539999999999964"/>
  </r>
  <r>
    <d v="2022-08-24T00:00:00"/>
    <s v="P0005"/>
    <n v="5"/>
    <x v="2"/>
    <s v="Cash"/>
    <n v="0"/>
    <s v="Category01"/>
    <n v="133"/>
    <n v="155.61000000000001"/>
    <n v="778.05000000000007"/>
    <n v="665"/>
    <n v="113.05000000000007"/>
  </r>
  <r>
    <d v="2022-08-26T00:00:00"/>
    <s v="P0019"/>
    <n v="13"/>
    <x v="0"/>
    <s v="Cash"/>
    <n v="0"/>
    <s v="Category02"/>
    <n v="150"/>
    <n v="210"/>
    <n v="2730"/>
    <n v="1950"/>
    <n v="780"/>
  </r>
  <r>
    <d v="2022-08-26T00:00:00"/>
    <s v="P0037"/>
    <n v="8"/>
    <x v="1"/>
    <s v="Online"/>
    <n v="0"/>
    <s v="Category05"/>
    <n v="67"/>
    <n v="85.76"/>
    <n v="686.08"/>
    <n v="536"/>
    <n v="150.08000000000004"/>
  </r>
  <r>
    <d v="2022-08-27T00:00:00"/>
    <s v="P0039"/>
    <n v="15"/>
    <x v="0"/>
    <s v="Online"/>
    <n v="0"/>
    <s v="Category05"/>
    <n v="37"/>
    <n v="42.55"/>
    <n v="638.25"/>
    <n v="555"/>
    <n v="83.25"/>
  </r>
  <r>
    <d v="2022-08-28T00:00:00"/>
    <s v="P0005"/>
    <n v="9"/>
    <x v="1"/>
    <s v="Online"/>
    <n v="0"/>
    <s v="Category01"/>
    <n v="133"/>
    <n v="155.61000000000001"/>
    <n v="1400.4900000000002"/>
    <n v="1197"/>
    <n v="203.49000000000024"/>
  </r>
  <r>
    <d v="2022-08-28T00:00:00"/>
    <s v="P0039"/>
    <n v="5"/>
    <x v="2"/>
    <s v="Online"/>
    <n v="0"/>
    <s v="Category05"/>
    <n v="37"/>
    <n v="42.55"/>
    <n v="212.75"/>
    <n v="185"/>
    <n v="27.75"/>
  </r>
  <r>
    <d v="2022-08-30T00:00:00"/>
    <s v="P0006"/>
    <n v="6"/>
    <x v="1"/>
    <s v="Cash"/>
    <n v="0"/>
    <s v="Category01"/>
    <n v="75"/>
    <n v="85.5"/>
    <n v="513"/>
    <n v="450"/>
    <n v="63"/>
  </r>
  <r>
    <d v="2022-08-30T00:00:00"/>
    <s v="P0043"/>
    <n v="6"/>
    <x v="2"/>
    <s v="Cash"/>
    <n v="0"/>
    <s v="Category05"/>
    <n v="67"/>
    <n v="83.08"/>
    <n v="498.48"/>
    <n v="402"/>
    <n v="96.480000000000018"/>
  </r>
  <r>
    <d v="2022-08-30T00:00:00"/>
    <s v="P0025"/>
    <n v="5"/>
    <x v="2"/>
    <s v="Cash"/>
    <n v="0"/>
    <s v="Category03"/>
    <n v="7"/>
    <n v="8.33"/>
    <n v="41.65"/>
    <n v="35"/>
    <n v="6.6499999999999986"/>
  </r>
  <r>
    <d v="2022-08-31T00:00:00"/>
    <s v="P0015"/>
    <n v="13"/>
    <x v="2"/>
    <s v="Cash"/>
    <n v="0"/>
    <s v="Category02"/>
    <n v="12"/>
    <n v="15.719999999999999"/>
    <n v="204.35999999999999"/>
    <n v="156"/>
    <n v="48.359999999999985"/>
  </r>
  <r>
    <d v="2022-09-04T00:00:00"/>
    <s v="P0002"/>
    <n v="1"/>
    <x v="2"/>
    <s v="Cash"/>
    <n v="0"/>
    <s v="Category01"/>
    <n v="105"/>
    <n v="142.80000000000001"/>
    <n v="142.80000000000001"/>
    <n v="105"/>
    <n v="37.800000000000011"/>
  </r>
  <r>
    <d v="2022-09-06T00:00:00"/>
    <s v="P0005"/>
    <n v="12"/>
    <x v="0"/>
    <s v="Online"/>
    <n v="0"/>
    <s v="Category01"/>
    <n v="133"/>
    <n v="155.61000000000001"/>
    <n v="1867.3200000000002"/>
    <n v="1596"/>
    <n v="271.32000000000016"/>
  </r>
  <r>
    <d v="2022-09-09T00:00:00"/>
    <s v="P0041"/>
    <n v="9"/>
    <x v="2"/>
    <s v="Online"/>
    <n v="0"/>
    <s v="Category05"/>
    <n v="138"/>
    <n v="173.88"/>
    <n v="1564.92"/>
    <n v="1242"/>
    <n v="322.92000000000007"/>
  </r>
  <r>
    <d v="2022-09-09T00:00:00"/>
    <s v="P0003"/>
    <n v="3"/>
    <x v="2"/>
    <s v="Online"/>
    <n v="0"/>
    <s v="Category01"/>
    <n v="71"/>
    <n v="80.94"/>
    <n v="242.82"/>
    <n v="213"/>
    <n v="29.819999999999993"/>
  </r>
  <r>
    <d v="2022-09-10T00:00:00"/>
    <s v="P0035"/>
    <n v="15"/>
    <x v="1"/>
    <s v="Cash"/>
    <n v="0"/>
    <s v="Category04"/>
    <n v="5"/>
    <n v="6.7"/>
    <n v="100.5"/>
    <n v="75"/>
    <n v="25.5"/>
  </r>
  <r>
    <d v="2022-09-10T00:00:00"/>
    <s v="P0038"/>
    <n v="4"/>
    <x v="2"/>
    <s v="Cash"/>
    <n v="0"/>
    <s v="Category05"/>
    <n v="72"/>
    <n v="79.92"/>
    <n v="319.68"/>
    <n v="288"/>
    <n v="31.680000000000007"/>
  </r>
  <r>
    <d v="2022-09-14T00:00:00"/>
    <s v="P0029"/>
    <n v="3"/>
    <x v="2"/>
    <s v="Cash"/>
    <n v="0"/>
    <s v="Category04"/>
    <n v="47"/>
    <n v="53.11"/>
    <n v="159.32999999999998"/>
    <n v="141"/>
    <n v="18.329999999999984"/>
  </r>
  <r>
    <d v="2022-09-15T00:00:00"/>
    <s v="P0037"/>
    <n v="15"/>
    <x v="1"/>
    <s v="Online"/>
    <n v="0"/>
    <s v="Category05"/>
    <n v="67"/>
    <n v="85.76"/>
    <n v="1286.4000000000001"/>
    <n v="1005"/>
    <n v="281.40000000000009"/>
  </r>
  <r>
    <d v="2022-09-18T00:00:00"/>
    <s v="P0026"/>
    <n v="14"/>
    <x v="1"/>
    <s v="Cash"/>
    <n v="0"/>
    <s v="Category04"/>
    <n v="18"/>
    <n v="24.66"/>
    <n v="345.24"/>
    <n v="252"/>
    <n v="93.240000000000009"/>
  </r>
  <r>
    <d v="2022-09-19T00:00:00"/>
    <s v="P0033"/>
    <n v="8"/>
    <x v="0"/>
    <s v="Cash"/>
    <n v="0"/>
    <s v="Category04"/>
    <n v="95"/>
    <n v="119.7"/>
    <n v="957.6"/>
    <n v="760"/>
    <n v="197.60000000000002"/>
  </r>
  <r>
    <d v="2022-09-20T00:00:00"/>
    <s v="P0033"/>
    <n v="6"/>
    <x v="2"/>
    <s v="Online"/>
    <n v="0"/>
    <s v="Category04"/>
    <n v="95"/>
    <n v="119.7"/>
    <n v="718.2"/>
    <n v="570"/>
    <n v="148.20000000000005"/>
  </r>
  <r>
    <d v="2022-09-20T00:00:00"/>
    <s v="P0001"/>
    <n v="10"/>
    <x v="2"/>
    <s v="Online"/>
    <n v="0"/>
    <s v="Category01"/>
    <n v="98"/>
    <n v="103.88"/>
    <n v="1038.8"/>
    <n v="980"/>
    <n v="58.799999999999955"/>
  </r>
  <r>
    <d v="2022-09-21T00:00:00"/>
    <s v="P0018"/>
    <n v="14"/>
    <x v="1"/>
    <s v="Online"/>
    <n v="0"/>
    <s v="Category02"/>
    <n v="37"/>
    <n v="49.21"/>
    <n v="688.94"/>
    <n v="518"/>
    <n v="170.94000000000005"/>
  </r>
  <r>
    <d v="2022-09-21T00:00:00"/>
    <s v="P0026"/>
    <n v="5"/>
    <x v="2"/>
    <s v="Cash"/>
    <n v="0"/>
    <s v="Category04"/>
    <n v="18"/>
    <n v="24.66"/>
    <n v="123.3"/>
    <n v="90"/>
    <n v="33.299999999999997"/>
  </r>
  <r>
    <d v="2022-09-22T00:00:00"/>
    <s v="P0043"/>
    <n v="12"/>
    <x v="1"/>
    <s v="Online"/>
    <n v="0"/>
    <s v="Category05"/>
    <n v="67"/>
    <n v="83.08"/>
    <n v="996.96"/>
    <n v="804"/>
    <n v="192.96000000000004"/>
  </r>
  <r>
    <d v="2022-09-23T00:00:00"/>
    <s v="P0012"/>
    <n v="12"/>
    <x v="2"/>
    <s v="Online"/>
    <n v="0"/>
    <s v="Category02"/>
    <n v="73"/>
    <n v="94.17"/>
    <n v="1130.04"/>
    <n v="876"/>
    <n v="254.03999999999996"/>
  </r>
  <r>
    <d v="2022-09-24T00:00:00"/>
    <s v="P0032"/>
    <n v="14"/>
    <x v="2"/>
    <s v="Online"/>
    <n v="0"/>
    <s v="Category04"/>
    <n v="89"/>
    <n v="117.48"/>
    <n v="1644.72"/>
    <n v="1246"/>
    <n v="398.72"/>
  </r>
  <r>
    <d v="2022-09-24T00:00:00"/>
    <s v="P0032"/>
    <n v="8"/>
    <x v="2"/>
    <s v="Cash"/>
    <n v="0"/>
    <s v="Category04"/>
    <n v="89"/>
    <n v="117.48"/>
    <n v="939.84"/>
    <n v="712"/>
    <n v="227.84000000000003"/>
  </r>
  <r>
    <d v="2022-09-27T00:00:00"/>
    <s v="P0036"/>
    <n v="4"/>
    <x v="2"/>
    <s v="Cash"/>
    <n v="0"/>
    <s v="Category04"/>
    <n v="90"/>
    <n v="96.3"/>
    <n v="385.2"/>
    <n v="360"/>
    <n v="25.199999999999989"/>
  </r>
  <r>
    <d v="2022-09-27T00:00:00"/>
    <s v="P0044"/>
    <n v="9"/>
    <x v="2"/>
    <s v="Cash"/>
    <n v="0"/>
    <s v="Category05"/>
    <n v="76"/>
    <n v="82.08"/>
    <n v="738.72"/>
    <n v="684"/>
    <n v="54.720000000000027"/>
  </r>
  <r>
    <d v="2022-09-27T00:00:00"/>
    <s v="P0038"/>
    <n v="3"/>
    <x v="0"/>
    <s v="Cash"/>
    <n v="0"/>
    <s v="Category05"/>
    <n v="72"/>
    <n v="79.92"/>
    <n v="239.76"/>
    <n v="216"/>
    <n v="23.759999999999991"/>
  </r>
  <r>
    <d v="2022-09-29T00:00:00"/>
    <s v="P0034"/>
    <n v="13"/>
    <x v="2"/>
    <s v="Online"/>
    <n v="0"/>
    <s v="Category04"/>
    <n v="55"/>
    <n v="58.3"/>
    <n v="757.9"/>
    <n v="715"/>
    <n v="42.899999999999977"/>
  </r>
  <r>
    <d v="2022-10-03T00:00:00"/>
    <s v="P0011"/>
    <n v="5"/>
    <x v="2"/>
    <s v="Cash"/>
    <n v="0"/>
    <s v="Category02"/>
    <n v="44"/>
    <n v="48.4"/>
    <n v="242"/>
    <n v="220"/>
    <n v="22"/>
  </r>
  <r>
    <d v="2022-10-04T00:00:00"/>
    <s v="P0007"/>
    <n v="15"/>
    <x v="2"/>
    <s v="Online"/>
    <n v="0"/>
    <s v="Category01"/>
    <n v="43"/>
    <n v="47.730000000000004"/>
    <n v="715.95"/>
    <n v="645"/>
    <n v="70.950000000000045"/>
  </r>
  <r>
    <d v="2022-10-06T00:00:00"/>
    <s v="P0035"/>
    <n v="1"/>
    <x v="2"/>
    <s v="Online"/>
    <n v="0"/>
    <s v="Category04"/>
    <n v="5"/>
    <n v="6.7"/>
    <n v="6.7"/>
    <n v="5"/>
    <n v="1.7000000000000002"/>
  </r>
  <r>
    <d v="2022-10-09T00:00:00"/>
    <s v="P0038"/>
    <n v="14"/>
    <x v="1"/>
    <s v="Online"/>
    <n v="0"/>
    <s v="Category05"/>
    <n v="72"/>
    <n v="79.92"/>
    <n v="1118.8800000000001"/>
    <n v="1008"/>
    <n v="110.88000000000011"/>
  </r>
  <r>
    <d v="2022-10-10T00:00:00"/>
    <s v="P0019"/>
    <n v="9"/>
    <x v="2"/>
    <s v="Online"/>
    <n v="0"/>
    <s v="Category02"/>
    <n v="150"/>
    <n v="210"/>
    <n v="1890"/>
    <n v="1350"/>
    <n v="540"/>
  </r>
  <r>
    <d v="2022-10-10T00:00:00"/>
    <s v="P0044"/>
    <n v="12"/>
    <x v="1"/>
    <s v="Online"/>
    <n v="0"/>
    <s v="Category05"/>
    <n v="76"/>
    <n v="82.08"/>
    <n v="984.96"/>
    <n v="912"/>
    <n v="72.960000000000036"/>
  </r>
  <r>
    <d v="2022-10-11T00:00:00"/>
    <s v="P0008"/>
    <n v="10"/>
    <x v="2"/>
    <s v="Online"/>
    <n v="0"/>
    <s v="Category01"/>
    <n v="83"/>
    <n v="94.62"/>
    <n v="946.2"/>
    <n v="830"/>
    <n v="116.20000000000005"/>
  </r>
  <r>
    <d v="2022-10-13T00:00:00"/>
    <s v="P0002"/>
    <n v="15"/>
    <x v="1"/>
    <s v="Online"/>
    <n v="0"/>
    <s v="Category01"/>
    <n v="105"/>
    <n v="142.80000000000001"/>
    <n v="2142"/>
    <n v="1575"/>
    <n v="567"/>
  </r>
  <r>
    <d v="2022-10-14T00:00:00"/>
    <s v="P0044"/>
    <n v="15"/>
    <x v="0"/>
    <s v="Online"/>
    <n v="0"/>
    <s v="Category05"/>
    <n v="76"/>
    <n v="82.08"/>
    <n v="1231.2"/>
    <n v="1140"/>
    <n v="91.200000000000045"/>
  </r>
  <r>
    <d v="2022-10-15T00:00:00"/>
    <s v="P0015"/>
    <n v="10"/>
    <x v="2"/>
    <s v="Cash"/>
    <n v="0"/>
    <s v="Category02"/>
    <n v="12"/>
    <n v="15.719999999999999"/>
    <n v="157.19999999999999"/>
    <n v="120"/>
    <n v="37.199999999999989"/>
  </r>
  <r>
    <d v="2022-10-16T00:00:00"/>
    <s v="P0036"/>
    <n v="3"/>
    <x v="1"/>
    <s v="Online"/>
    <n v="0"/>
    <s v="Category04"/>
    <n v="90"/>
    <n v="96.3"/>
    <n v="288.89999999999998"/>
    <n v="270"/>
    <n v="18.899999999999977"/>
  </r>
  <r>
    <d v="2022-10-23T00:00:00"/>
    <s v="P0024"/>
    <n v="14"/>
    <x v="1"/>
    <s v="Cash"/>
    <n v="0"/>
    <s v="Category03"/>
    <n v="144"/>
    <n v="156.96"/>
    <n v="2197.44"/>
    <n v="2016"/>
    <n v="181.44000000000005"/>
  </r>
  <r>
    <d v="2022-10-30T00:00:00"/>
    <s v="P0042"/>
    <n v="3"/>
    <x v="2"/>
    <s v="Cash"/>
    <n v="0"/>
    <s v="Category05"/>
    <n v="120"/>
    <n v="162"/>
    <n v="486"/>
    <n v="360"/>
    <n v="126"/>
  </r>
  <r>
    <d v="2022-10-31T00:00:00"/>
    <s v="P0038"/>
    <n v="8"/>
    <x v="2"/>
    <s v="Online"/>
    <n v="0"/>
    <s v="Category05"/>
    <n v="72"/>
    <n v="79.92"/>
    <n v="639.36"/>
    <n v="576"/>
    <n v="63.360000000000014"/>
  </r>
  <r>
    <d v="2022-11-01T00:00:00"/>
    <s v="P0012"/>
    <n v="15"/>
    <x v="0"/>
    <s v="Online"/>
    <n v="0"/>
    <s v="Category02"/>
    <n v="73"/>
    <n v="94.17"/>
    <n v="1412.55"/>
    <n v="1095"/>
    <n v="317.54999999999995"/>
  </r>
  <r>
    <d v="2022-11-02T00:00:00"/>
    <s v="P0015"/>
    <n v="15"/>
    <x v="0"/>
    <s v="Cash"/>
    <n v="0"/>
    <s v="Category02"/>
    <n v="12"/>
    <n v="15.719999999999999"/>
    <n v="235.79999999999998"/>
    <n v="180"/>
    <n v="55.799999999999983"/>
  </r>
  <r>
    <d v="2022-11-02T00:00:00"/>
    <s v="P0030"/>
    <n v="15"/>
    <x v="2"/>
    <s v="Cash"/>
    <n v="0"/>
    <s v="Category04"/>
    <n v="148"/>
    <n v="201.28"/>
    <n v="3019.2"/>
    <n v="2220"/>
    <n v="799.19999999999982"/>
  </r>
  <r>
    <d v="2022-11-02T00:00:00"/>
    <s v="P0035"/>
    <n v="5"/>
    <x v="2"/>
    <s v="Cash"/>
    <n v="0"/>
    <s v="Category04"/>
    <n v="5"/>
    <n v="6.7"/>
    <n v="33.5"/>
    <n v="25"/>
    <n v="8.5"/>
  </r>
  <r>
    <d v="2022-11-03T00:00:00"/>
    <s v="P0020"/>
    <n v="11"/>
    <x v="1"/>
    <s v="Online"/>
    <n v="0"/>
    <s v="Category03"/>
    <n v="61"/>
    <n v="76.25"/>
    <n v="838.75"/>
    <n v="671"/>
    <n v="167.75"/>
  </r>
  <r>
    <d v="2022-11-04T00:00:00"/>
    <s v="P0008"/>
    <n v="10"/>
    <x v="2"/>
    <s v="Online"/>
    <n v="0"/>
    <s v="Category01"/>
    <n v="83"/>
    <n v="94.62"/>
    <n v="946.2"/>
    <n v="830"/>
    <n v="116.20000000000005"/>
  </r>
  <r>
    <d v="2022-11-05T00:00:00"/>
    <s v="P0019"/>
    <n v="15"/>
    <x v="2"/>
    <s v="Cash"/>
    <n v="0"/>
    <s v="Category02"/>
    <n v="150"/>
    <n v="210"/>
    <n v="3150"/>
    <n v="2250"/>
    <n v="900"/>
  </r>
  <r>
    <d v="2022-11-06T00:00:00"/>
    <s v="P0043"/>
    <n v="13"/>
    <x v="2"/>
    <s v="Cash"/>
    <n v="0"/>
    <s v="Category05"/>
    <n v="67"/>
    <n v="83.08"/>
    <n v="1080.04"/>
    <n v="871"/>
    <n v="209.03999999999996"/>
  </r>
  <r>
    <d v="2022-11-06T00:00:00"/>
    <s v="P0015"/>
    <n v="13"/>
    <x v="1"/>
    <s v="Online"/>
    <n v="0"/>
    <s v="Category02"/>
    <n v="12"/>
    <n v="15.719999999999999"/>
    <n v="204.35999999999999"/>
    <n v="156"/>
    <n v="48.359999999999985"/>
  </r>
  <r>
    <d v="2022-11-06T00:00:00"/>
    <s v="P0042"/>
    <n v="13"/>
    <x v="2"/>
    <s v="Cash"/>
    <n v="0"/>
    <s v="Category05"/>
    <n v="120"/>
    <n v="162"/>
    <n v="2106"/>
    <n v="1560"/>
    <n v="546"/>
  </r>
  <r>
    <d v="2022-11-07T00:00:00"/>
    <s v="P0040"/>
    <n v="13"/>
    <x v="1"/>
    <s v="Cash"/>
    <n v="0"/>
    <s v="Category05"/>
    <n v="90"/>
    <n v="115.2"/>
    <n v="1497.6000000000001"/>
    <n v="1170"/>
    <n v="327.60000000000014"/>
  </r>
  <r>
    <d v="2022-11-08T00:00:00"/>
    <s v="P0036"/>
    <n v="11"/>
    <x v="0"/>
    <s v="Cash"/>
    <n v="0"/>
    <s v="Category04"/>
    <n v="90"/>
    <n v="96.3"/>
    <n v="1059.3"/>
    <n v="990"/>
    <n v="69.299999999999955"/>
  </r>
  <r>
    <d v="2022-11-08T00:00:00"/>
    <s v="P0019"/>
    <n v="10"/>
    <x v="0"/>
    <s v="Online"/>
    <n v="0"/>
    <s v="Category02"/>
    <n v="150"/>
    <n v="210"/>
    <n v="2100"/>
    <n v="1500"/>
    <n v="600"/>
  </r>
  <r>
    <d v="2022-11-09T00:00:00"/>
    <s v="P0027"/>
    <n v="8"/>
    <x v="1"/>
    <s v="Cash"/>
    <n v="0"/>
    <s v="Category04"/>
    <n v="48"/>
    <n v="57.120000000000005"/>
    <n v="456.96000000000004"/>
    <n v="384"/>
    <n v="72.960000000000036"/>
  </r>
  <r>
    <d v="2022-11-10T00:00:00"/>
    <s v="P0018"/>
    <n v="7"/>
    <x v="2"/>
    <s v="Online"/>
    <n v="0"/>
    <s v="Category02"/>
    <n v="37"/>
    <n v="49.21"/>
    <n v="344.47"/>
    <n v="259"/>
    <n v="85.470000000000027"/>
  </r>
  <r>
    <d v="2022-11-13T00:00:00"/>
    <s v="P0027"/>
    <n v="10"/>
    <x v="0"/>
    <s v="Cash"/>
    <n v="0"/>
    <s v="Category04"/>
    <n v="48"/>
    <n v="57.120000000000005"/>
    <n v="571.20000000000005"/>
    <n v="480"/>
    <n v="91.200000000000045"/>
  </r>
  <r>
    <d v="2022-11-14T00:00:00"/>
    <s v="P0002"/>
    <n v="1"/>
    <x v="2"/>
    <s v="Cash"/>
    <n v="0"/>
    <s v="Category01"/>
    <n v="105"/>
    <n v="142.80000000000001"/>
    <n v="142.80000000000001"/>
    <n v="105"/>
    <n v="37.800000000000011"/>
  </r>
  <r>
    <d v="2022-11-15T00:00:00"/>
    <s v="P0012"/>
    <n v="14"/>
    <x v="2"/>
    <s v="Cash"/>
    <n v="0"/>
    <s v="Category02"/>
    <n v="73"/>
    <n v="94.17"/>
    <n v="1318.38"/>
    <n v="1022"/>
    <n v="296.38000000000011"/>
  </r>
  <r>
    <d v="2022-11-16T00:00:00"/>
    <s v="P0017"/>
    <n v="8"/>
    <x v="1"/>
    <s v="Online"/>
    <n v="0"/>
    <s v="Category02"/>
    <n v="134"/>
    <n v="156.78"/>
    <n v="1254.24"/>
    <n v="1072"/>
    <n v="182.24"/>
  </r>
  <r>
    <d v="2022-11-18T00:00:00"/>
    <s v="P0034"/>
    <n v="8"/>
    <x v="2"/>
    <s v="Cash"/>
    <n v="0"/>
    <s v="Category04"/>
    <n v="55"/>
    <n v="58.3"/>
    <n v="466.4"/>
    <n v="440"/>
    <n v="26.399999999999977"/>
  </r>
  <r>
    <d v="2022-11-21T00:00:00"/>
    <s v="P0020"/>
    <n v="6"/>
    <x v="2"/>
    <s v="Cash"/>
    <n v="0"/>
    <s v="Category03"/>
    <n v="61"/>
    <n v="76.25"/>
    <n v="457.5"/>
    <n v="366"/>
    <n v="91.5"/>
  </r>
  <r>
    <d v="2022-11-23T00:00:00"/>
    <s v="P0036"/>
    <n v="12"/>
    <x v="1"/>
    <s v="Online"/>
    <n v="0"/>
    <s v="Category04"/>
    <n v="90"/>
    <n v="96.3"/>
    <n v="1155.5999999999999"/>
    <n v="1080"/>
    <n v="75.599999999999909"/>
  </r>
  <r>
    <d v="2022-11-25T00:00:00"/>
    <s v="P0004"/>
    <n v="5"/>
    <x v="2"/>
    <s v="Cash"/>
    <n v="0"/>
    <s v="Category01"/>
    <n v="44"/>
    <n v="48.84"/>
    <n v="244.20000000000002"/>
    <n v="220"/>
    <n v="24.200000000000017"/>
  </r>
  <r>
    <d v="2022-11-26T00:00:00"/>
    <s v="P0032"/>
    <n v="5"/>
    <x v="2"/>
    <s v="Online"/>
    <n v="0"/>
    <s v="Category04"/>
    <n v="89"/>
    <n v="117.48"/>
    <n v="587.4"/>
    <n v="445"/>
    <n v="142.39999999999998"/>
  </r>
  <r>
    <d v="2022-11-27T00:00:00"/>
    <s v="P0034"/>
    <n v="15"/>
    <x v="2"/>
    <s v="Online"/>
    <n v="0"/>
    <s v="Category04"/>
    <n v="55"/>
    <n v="58.3"/>
    <n v="874.5"/>
    <n v="825"/>
    <n v="49.5"/>
  </r>
  <r>
    <d v="2022-11-28T00:00:00"/>
    <s v="P0031"/>
    <n v="8"/>
    <x v="2"/>
    <s v="Cash"/>
    <n v="0"/>
    <s v="Category04"/>
    <n v="93"/>
    <n v="104.16"/>
    <n v="833.28"/>
    <n v="744"/>
    <n v="89.279999999999973"/>
  </r>
  <r>
    <d v="2022-11-30T00:00:00"/>
    <s v="P0015"/>
    <n v="2"/>
    <x v="2"/>
    <s v="Online"/>
    <n v="0"/>
    <s v="Category02"/>
    <n v="12"/>
    <n v="15.719999999999999"/>
    <n v="31.439999999999998"/>
    <n v="24"/>
    <n v="7.4399999999999977"/>
  </r>
  <r>
    <d v="2022-12-03T00:00:00"/>
    <s v="P0028"/>
    <n v="5"/>
    <x v="0"/>
    <s v="Cash"/>
    <n v="0"/>
    <s v="Category04"/>
    <n v="37"/>
    <n v="41.81"/>
    <n v="209.05"/>
    <n v="185"/>
    <n v="24.050000000000011"/>
  </r>
  <r>
    <d v="2022-12-04T00:00:00"/>
    <s v="P0026"/>
    <n v="10"/>
    <x v="2"/>
    <s v="Cash"/>
    <n v="0"/>
    <s v="Category04"/>
    <n v="18"/>
    <n v="24.66"/>
    <n v="246.6"/>
    <n v="180"/>
    <n v="66.599999999999994"/>
  </r>
  <r>
    <d v="2022-12-04T00:00:00"/>
    <s v="P0044"/>
    <n v="15"/>
    <x v="2"/>
    <s v="Cash"/>
    <n v="0"/>
    <s v="Category05"/>
    <n v="76"/>
    <n v="82.08"/>
    <n v="1231.2"/>
    <n v="1140"/>
    <n v="91.200000000000045"/>
  </r>
  <r>
    <d v="2022-12-07T00:00:00"/>
    <s v="P0038"/>
    <n v="12"/>
    <x v="2"/>
    <s v="Cash"/>
    <n v="0"/>
    <s v="Category05"/>
    <n v="72"/>
    <n v="79.92"/>
    <n v="959.04"/>
    <n v="864"/>
    <n v="95.039999999999964"/>
  </r>
  <r>
    <d v="2022-12-07T00:00:00"/>
    <s v="P0016"/>
    <n v="13"/>
    <x v="2"/>
    <s v="Online"/>
    <n v="0"/>
    <s v="Category02"/>
    <n v="13"/>
    <n v="16.64"/>
    <n v="216.32"/>
    <n v="169"/>
    <n v="47.319999999999993"/>
  </r>
  <r>
    <d v="2022-12-07T00:00:00"/>
    <s v="P0038"/>
    <n v="5"/>
    <x v="2"/>
    <s v="Cash"/>
    <n v="0"/>
    <s v="Category05"/>
    <n v="72"/>
    <n v="79.92"/>
    <n v="399.6"/>
    <n v="360"/>
    <n v="39.600000000000023"/>
  </r>
  <r>
    <d v="2022-12-11T00:00:00"/>
    <s v="P0027"/>
    <n v="5"/>
    <x v="2"/>
    <s v="Online"/>
    <n v="0"/>
    <s v="Category04"/>
    <n v="48"/>
    <n v="57.120000000000005"/>
    <n v="285.60000000000002"/>
    <n v="240"/>
    <n v="45.600000000000023"/>
  </r>
  <r>
    <d v="2022-12-11T00:00:00"/>
    <s v="P0013"/>
    <n v="9"/>
    <x v="0"/>
    <s v="Online"/>
    <n v="0"/>
    <s v="Category02"/>
    <n v="112"/>
    <n v="122.08"/>
    <n v="1098.72"/>
    <n v="1008"/>
    <n v="90.720000000000027"/>
  </r>
  <r>
    <d v="2022-12-11T00:00:00"/>
    <s v="P0014"/>
    <n v="10"/>
    <x v="1"/>
    <s v="Cash"/>
    <n v="0"/>
    <s v="Category02"/>
    <n v="112"/>
    <n v="146.72"/>
    <n v="1467.2"/>
    <n v="1120"/>
    <n v="347.20000000000005"/>
  </r>
  <r>
    <d v="2022-12-12T00:00:00"/>
    <s v="P0030"/>
    <n v="9"/>
    <x v="0"/>
    <s v="Cash"/>
    <n v="0"/>
    <s v="Category04"/>
    <n v="148"/>
    <n v="201.28"/>
    <n v="1811.52"/>
    <n v="1332"/>
    <n v="479.52"/>
  </r>
  <r>
    <d v="2022-12-12T00:00:00"/>
    <s v="P0041"/>
    <n v="10"/>
    <x v="0"/>
    <s v="Online"/>
    <n v="0"/>
    <s v="Category05"/>
    <n v="138"/>
    <n v="173.88"/>
    <n v="1738.8"/>
    <n v="1380"/>
    <n v="358.79999999999995"/>
  </r>
  <r>
    <d v="2022-12-14T00:00:00"/>
    <s v="P0005"/>
    <n v="4"/>
    <x v="2"/>
    <s v="Cash"/>
    <n v="0"/>
    <s v="Category01"/>
    <n v="133"/>
    <n v="155.61000000000001"/>
    <n v="622.44000000000005"/>
    <n v="532"/>
    <n v="90.440000000000055"/>
  </r>
  <r>
    <d v="2022-12-15T00:00:00"/>
    <s v="P0009"/>
    <n v="13"/>
    <x v="2"/>
    <s v="Online"/>
    <n v="0"/>
    <s v="Category01"/>
    <n v="6"/>
    <n v="7.8599999999999994"/>
    <n v="102.17999999999999"/>
    <n v="78"/>
    <n v="24.179999999999993"/>
  </r>
  <r>
    <d v="2022-12-19T00:00:00"/>
    <s v="P0044"/>
    <n v="7"/>
    <x v="2"/>
    <s v="Online"/>
    <n v="0"/>
    <s v="Category05"/>
    <n v="76"/>
    <n v="82.08"/>
    <n v="574.55999999999995"/>
    <n v="532"/>
    <n v="42.559999999999945"/>
  </r>
  <r>
    <d v="2022-12-19T00:00:00"/>
    <s v="P0011"/>
    <n v="14"/>
    <x v="2"/>
    <s v="Cash"/>
    <n v="0"/>
    <s v="Category02"/>
    <n v="44"/>
    <n v="48.4"/>
    <n v="677.6"/>
    <n v="616"/>
    <n v="61.600000000000023"/>
  </r>
  <r>
    <d v="2022-12-19T00:00:00"/>
    <s v="P0009"/>
    <n v="11"/>
    <x v="1"/>
    <s v="Online"/>
    <n v="0"/>
    <s v="Category01"/>
    <n v="6"/>
    <n v="7.8599999999999994"/>
    <n v="86.46"/>
    <n v="66"/>
    <n v="20.459999999999994"/>
  </r>
  <r>
    <d v="2022-12-21T00:00:00"/>
    <s v="P0006"/>
    <n v="10"/>
    <x v="2"/>
    <s v="Online"/>
    <n v="0"/>
    <s v="Category01"/>
    <n v="75"/>
    <n v="85.5"/>
    <n v="855"/>
    <n v="750"/>
    <n v="105"/>
  </r>
  <r>
    <d v="2022-12-29T00:00:00"/>
    <s v="P0008"/>
    <n v="15"/>
    <x v="2"/>
    <s v="Online"/>
    <n v="0"/>
    <s v="Category01"/>
    <n v="83"/>
    <n v="94.62"/>
    <n v="1419.3000000000002"/>
    <n v="1245"/>
    <n v="174.30000000000018"/>
  </r>
  <r>
    <d v="2022-12-29T00:00:00"/>
    <s v="P0042"/>
    <n v="1"/>
    <x v="0"/>
    <s v="Cash"/>
    <n v="0"/>
    <s v="Category05"/>
    <n v="120"/>
    <n v="162"/>
    <n v="162"/>
    <n v="120"/>
    <n v="42"/>
  </r>
  <r>
    <d v="2022-12-30T00:00:00"/>
    <s v="P0041"/>
    <n v="14"/>
    <x v="2"/>
    <s v="Online"/>
    <n v="0"/>
    <s v="Category05"/>
    <n v="138"/>
    <n v="173.88"/>
    <n v="2434.3199999999997"/>
    <n v="1932"/>
    <n v="502.31999999999971"/>
  </r>
  <r>
    <d v="2022-12-31T00:00:00"/>
    <s v="P0033"/>
    <n v="12"/>
    <x v="1"/>
    <s v="Online"/>
    <n v="0"/>
    <s v="Category04"/>
    <n v="95"/>
    <n v="119.7"/>
    <n v="1436.4"/>
    <n v="1140"/>
    <n v="296.40000000000009"/>
  </r>
  <r>
    <d v="2022-12-31T00:00:00"/>
    <s v="P0011"/>
    <n v="6"/>
    <x v="1"/>
    <s v="Online"/>
    <n v="0"/>
    <s v="Category02"/>
    <n v="44"/>
    <n v="48.4"/>
    <n v="290.39999999999998"/>
    <n v="264"/>
    <n v="26.399999999999977"/>
  </r>
  <r>
    <d v="2022-12-31T00:00:00"/>
    <s v="P0011"/>
    <n v="3"/>
    <x v="0"/>
    <s v="Cash"/>
    <n v="0"/>
    <s v="Category02"/>
    <n v="44"/>
    <n v="48.4"/>
    <n v="145.19999999999999"/>
    <n v="132"/>
    <n v="13.19999999999998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x v="0"/>
    <x v="0"/>
    <n v="9"/>
    <x v="0"/>
    <x v="0"/>
    <n v="0"/>
    <x v="0"/>
    <n v="144"/>
    <n v="156.96"/>
    <n v="1412.64"/>
    <n v="1296"/>
    <n v="116.6400000000001"/>
    <n v="8.2568807339449601E-2"/>
  </r>
  <r>
    <x v="1"/>
    <x v="1"/>
    <n v="15"/>
    <x v="1"/>
    <x v="1"/>
    <n v="0"/>
    <x v="1"/>
    <n v="72"/>
    <n v="79.92"/>
    <n v="1198.8"/>
    <n v="1080"/>
    <n v="118.79999999999995"/>
    <n v="9.9099099099099058E-2"/>
  </r>
  <r>
    <x v="1"/>
    <x v="2"/>
    <n v="6"/>
    <x v="2"/>
    <x v="1"/>
    <n v="0"/>
    <x v="2"/>
    <n v="112"/>
    <n v="122.08"/>
    <n v="732.48"/>
    <n v="672"/>
    <n v="60.480000000000018"/>
    <n v="8.256880733944956E-2"/>
  </r>
  <r>
    <x v="2"/>
    <x v="3"/>
    <n v="5"/>
    <x v="2"/>
    <x v="0"/>
    <n v="0"/>
    <x v="3"/>
    <n v="44"/>
    <n v="48.84"/>
    <n v="244.20000000000002"/>
    <n v="220"/>
    <n v="24.200000000000017"/>
    <n v="9.9099099099099155E-2"/>
  </r>
  <r>
    <x v="3"/>
    <x v="4"/>
    <n v="12"/>
    <x v="1"/>
    <x v="0"/>
    <n v="0"/>
    <x v="4"/>
    <n v="5"/>
    <n v="6.7"/>
    <n v="80.400000000000006"/>
    <n v="60"/>
    <n v="20.400000000000006"/>
    <n v="0.25373134328358216"/>
  </r>
  <r>
    <x v="4"/>
    <x v="5"/>
    <n v="1"/>
    <x v="2"/>
    <x v="1"/>
    <n v="0"/>
    <x v="4"/>
    <n v="93"/>
    <n v="104.16"/>
    <n v="104.16"/>
    <n v="93"/>
    <n v="11.159999999999997"/>
    <n v="0.10714285714285711"/>
  </r>
  <r>
    <x v="4"/>
    <x v="6"/>
    <n v="8"/>
    <x v="2"/>
    <x v="1"/>
    <n v="0"/>
    <x v="3"/>
    <n v="71"/>
    <n v="80.94"/>
    <n v="647.52"/>
    <n v="568"/>
    <n v="79.519999999999982"/>
    <n v="0.12280701754385963"/>
  </r>
  <r>
    <x v="4"/>
    <x v="7"/>
    <n v="4"/>
    <x v="2"/>
    <x v="0"/>
    <n v="0"/>
    <x v="0"/>
    <n v="7"/>
    <n v="8.33"/>
    <n v="33.32"/>
    <n v="28"/>
    <n v="5.32"/>
    <n v="0.1596638655462185"/>
  </r>
  <r>
    <x v="5"/>
    <x v="8"/>
    <n v="3"/>
    <x v="2"/>
    <x v="1"/>
    <n v="0"/>
    <x v="1"/>
    <n v="67"/>
    <n v="85.76"/>
    <n v="257.28000000000003"/>
    <n v="201"/>
    <n v="56.28000000000003"/>
    <n v="0.21875000000000008"/>
  </r>
  <r>
    <x v="5"/>
    <x v="9"/>
    <n v="4"/>
    <x v="0"/>
    <x v="0"/>
    <n v="0"/>
    <x v="2"/>
    <n v="112"/>
    <n v="146.72"/>
    <n v="586.88"/>
    <n v="448"/>
    <n v="138.88"/>
    <n v="0.23664122137404581"/>
  </r>
  <r>
    <x v="5"/>
    <x v="10"/>
    <n v="4"/>
    <x v="2"/>
    <x v="0"/>
    <n v="0"/>
    <x v="1"/>
    <n v="120"/>
    <n v="162"/>
    <n v="648"/>
    <n v="480"/>
    <n v="168"/>
    <n v="0.25925925925925924"/>
  </r>
  <r>
    <x v="6"/>
    <x v="10"/>
    <n v="10"/>
    <x v="1"/>
    <x v="1"/>
    <n v="0"/>
    <x v="1"/>
    <n v="120"/>
    <n v="162"/>
    <n v="1620"/>
    <n v="1200"/>
    <n v="420"/>
    <n v="0.25925925925925924"/>
  </r>
  <r>
    <x v="7"/>
    <x v="11"/>
    <n v="13"/>
    <x v="2"/>
    <x v="0"/>
    <n v="0"/>
    <x v="1"/>
    <n v="76"/>
    <n v="82.08"/>
    <n v="1067.04"/>
    <n v="988"/>
    <n v="79.039999999999964"/>
    <n v="7.4074074074074042E-2"/>
  </r>
  <r>
    <x v="7"/>
    <x v="12"/>
    <n v="3"/>
    <x v="1"/>
    <x v="1"/>
    <n v="0"/>
    <x v="0"/>
    <n v="141"/>
    <n v="149.46"/>
    <n v="448.38"/>
    <n v="423"/>
    <n v="25.379999999999995"/>
    <n v="5.6603773584905648E-2"/>
  </r>
  <r>
    <x v="8"/>
    <x v="4"/>
    <n v="6"/>
    <x v="2"/>
    <x v="1"/>
    <n v="0"/>
    <x v="4"/>
    <n v="5"/>
    <n v="6.7"/>
    <n v="40.200000000000003"/>
    <n v="30"/>
    <n v="10.200000000000003"/>
    <n v="0.25373134328358216"/>
  </r>
  <r>
    <x v="9"/>
    <x v="13"/>
    <n v="4"/>
    <x v="2"/>
    <x v="1"/>
    <n v="0"/>
    <x v="4"/>
    <n v="55"/>
    <n v="58.3"/>
    <n v="233.2"/>
    <n v="220"/>
    <n v="13.199999999999989"/>
    <n v="5.6603773584905613E-2"/>
  </r>
  <r>
    <x v="9"/>
    <x v="14"/>
    <n v="4"/>
    <x v="2"/>
    <x v="1"/>
    <n v="0"/>
    <x v="0"/>
    <n v="61"/>
    <n v="76.25"/>
    <n v="305"/>
    <n v="244"/>
    <n v="61"/>
    <n v="0.2"/>
  </r>
  <r>
    <x v="10"/>
    <x v="3"/>
    <n v="15"/>
    <x v="0"/>
    <x v="1"/>
    <n v="0"/>
    <x v="3"/>
    <n v="44"/>
    <n v="48.84"/>
    <n v="732.6"/>
    <n v="660"/>
    <n v="72.600000000000023"/>
    <n v="9.9099099099099128E-2"/>
  </r>
  <r>
    <x v="10"/>
    <x v="6"/>
    <n v="9"/>
    <x v="2"/>
    <x v="0"/>
    <n v="0"/>
    <x v="3"/>
    <n v="71"/>
    <n v="80.94"/>
    <n v="728.46"/>
    <n v="639"/>
    <n v="89.460000000000036"/>
    <n v="0.1228070175438597"/>
  </r>
  <r>
    <x v="10"/>
    <x v="10"/>
    <n v="6"/>
    <x v="2"/>
    <x v="0"/>
    <n v="0"/>
    <x v="1"/>
    <n v="120"/>
    <n v="162"/>
    <n v="972"/>
    <n v="720"/>
    <n v="252"/>
    <n v="0.25925925925925924"/>
  </r>
  <r>
    <x v="11"/>
    <x v="13"/>
    <n v="6"/>
    <x v="2"/>
    <x v="1"/>
    <n v="0"/>
    <x v="4"/>
    <n v="55"/>
    <n v="58.3"/>
    <n v="349.79999999999995"/>
    <n v="330"/>
    <n v="19.799999999999955"/>
    <n v="5.6603773584905537E-2"/>
  </r>
  <r>
    <x v="11"/>
    <x v="4"/>
    <n v="7"/>
    <x v="2"/>
    <x v="0"/>
    <n v="0"/>
    <x v="4"/>
    <n v="5"/>
    <n v="6.7"/>
    <n v="46.9"/>
    <n v="35"/>
    <n v="11.899999999999999"/>
    <n v="0.25373134328358204"/>
  </r>
  <r>
    <x v="11"/>
    <x v="5"/>
    <n v="14"/>
    <x v="2"/>
    <x v="0"/>
    <n v="0"/>
    <x v="4"/>
    <n v="93"/>
    <n v="104.16"/>
    <n v="1458.24"/>
    <n v="1302"/>
    <n v="156.24"/>
    <n v="0.10714285714285715"/>
  </r>
  <r>
    <x v="12"/>
    <x v="11"/>
    <n v="9"/>
    <x v="0"/>
    <x v="1"/>
    <n v="0"/>
    <x v="1"/>
    <n v="76"/>
    <n v="82.08"/>
    <n v="738.72"/>
    <n v="684"/>
    <n v="54.720000000000027"/>
    <n v="7.4074074074074112E-2"/>
  </r>
  <r>
    <x v="12"/>
    <x v="15"/>
    <n v="7"/>
    <x v="1"/>
    <x v="1"/>
    <n v="0"/>
    <x v="3"/>
    <n v="75"/>
    <n v="85.5"/>
    <n v="598.5"/>
    <n v="525"/>
    <n v="73.5"/>
    <n v="0.12280701754385964"/>
  </r>
  <r>
    <x v="12"/>
    <x v="16"/>
    <n v="7"/>
    <x v="1"/>
    <x v="0"/>
    <n v="0"/>
    <x v="3"/>
    <n v="98"/>
    <n v="103.88"/>
    <n v="727.16"/>
    <n v="686"/>
    <n v="41.159999999999968"/>
    <n v="5.660377358490562E-2"/>
  </r>
  <r>
    <x v="13"/>
    <x v="17"/>
    <n v="7"/>
    <x v="0"/>
    <x v="0"/>
    <n v="0"/>
    <x v="1"/>
    <n v="90"/>
    <n v="115.2"/>
    <n v="806.4"/>
    <n v="630"/>
    <n v="176.39999999999998"/>
    <n v="0.21874999999999997"/>
  </r>
  <r>
    <x v="13"/>
    <x v="18"/>
    <n v="3"/>
    <x v="0"/>
    <x v="0"/>
    <n v="0"/>
    <x v="4"/>
    <n v="89"/>
    <n v="117.48"/>
    <n v="352.44"/>
    <n v="267"/>
    <n v="85.44"/>
    <n v="0.24242424242424243"/>
  </r>
  <r>
    <x v="14"/>
    <x v="3"/>
    <n v="10"/>
    <x v="1"/>
    <x v="1"/>
    <n v="0"/>
    <x v="3"/>
    <n v="44"/>
    <n v="48.84"/>
    <n v="488.40000000000003"/>
    <n v="440"/>
    <n v="48.400000000000034"/>
    <n v="9.9099099099099155E-2"/>
  </r>
  <r>
    <x v="14"/>
    <x v="19"/>
    <n v="2"/>
    <x v="2"/>
    <x v="1"/>
    <n v="0"/>
    <x v="4"/>
    <n v="47"/>
    <n v="53.11"/>
    <n v="106.22"/>
    <n v="94"/>
    <n v="12.219999999999999"/>
    <n v="0.1150442477876106"/>
  </r>
  <r>
    <x v="15"/>
    <x v="20"/>
    <n v="7"/>
    <x v="1"/>
    <x v="0"/>
    <n v="0"/>
    <x v="2"/>
    <n v="148"/>
    <n v="164.28"/>
    <n v="1149.96"/>
    <n v="1036"/>
    <n v="113.96000000000004"/>
    <n v="9.9099099099099128E-2"/>
  </r>
  <r>
    <x v="16"/>
    <x v="21"/>
    <n v="13"/>
    <x v="2"/>
    <x v="0"/>
    <n v="0"/>
    <x v="2"/>
    <n v="13"/>
    <n v="16.64"/>
    <n v="216.32"/>
    <n v="169"/>
    <n v="47.319999999999993"/>
    <n v="0.21874999999999997"/>
  </r>
  <r>
    <x v="16"/>
    <x v="22"/>
    <n v="2"/>
    <x v="0"/>
    <x v="1"/>
    <n v="0"/>
    <x v="0"/>
    <n v="121"/>
    <n v="141.57"/>
    <n v="283.14"/>
    <n v="242"/>
    <n v="41.139999999999986"/>
    <n v="0.14529914529914525"/>
  </r>
  <r>
    <x v="17"/>
    <x v="8"/>
    <n v="4"/>
    <x v="1"/>
    <x v="0"/>
    <n v="0"/>
    <x v="1"/>
    <n v="67"/>
    <n v="85.76"/>
    <n v="343.04"/>
    <n v="268"/>
    <n v="75.04000000000002"/>
    <n v="0.21875000000000006"/>
  </r>
  <r>
    <x v="18"/>
    <x v="23"/>
    <n v="7"/>
    <x v="1"/>
    <x v="1"/>
    <n v="0"/>
    <x v="1"/>
    <n v="67"/>
    <n v="83.08"/>
    <n v="581.55999999999995"/>
    <n v="469"/>
    <n v="112.55999999999995"/>
    <n v="0.1935483870967741"/>
  </r>
  <r>
    <x v="18"/>
    <x v="24"/>
    <n v="1"/>
    <x v="2"/>
    <x v="1"/>
    <n v="0"/>
    <x v="3"/>
    <n v="133"/>
    <n v="155.61000000000001"/>
    <n v="155.61000000000001"/>
    <n v="133"/>
    <n v="22.610000000000014"/>
    <n v="0.14529914529914537"/>
  </r>
  <r>
    <x v="18"/>
    <x v="23"/>
    <n v="9"/>
    <x v="2"/>
    <x v="1"/>
    <n v="0"/>
    <x v="1"/>
    <n v="67"/>
    <n v="83.08"/>
    <n v="747.72"/>
    <n v="603"/>
    <n v="144.72000000000003"/>
    <n v="0.19354838709677422"/>
  </r>
  <r>
    <x v="19"/>
    <x v="4"/>
    <n v="1"/>
    <x v="2"/>
    <x v="1"/>
    <n v="0"/>
    <x v="4"/>
    <n v="5"/>
    <n v="6.7"/>
    <n v="6.7"/>
    <n v="5"/>
    <n v="1.7000000000000002"/>
    <n v="0.2537313432835821"/>
  </r>
  <r>
    <x v="20"/>
    <x v="13"/>
    <n v="14"/>
    <x v="2"/>
    <x v="0"/>
    <n v="0"/>
    <x v="4"/>
    <n v="55"/>
    <n v="58.3"/>
    <n v="816.19999999999993"/>
    <n v="770"/>
    <n v="46.199999999999932"/>
    <n v="5.6603773584905578E-2"/>
  </r>
  <r>
    <x v="21"/>
    <x v="25"/>
    <n v="7"/>
    <x v="2"/>
    <x v="1"/>
    <n v="0"/>
    <x v="3"/>
    <n v="83"/>
    <n v="94.62"/>
    <n v="662.34"/>
    <n v="581"/>
    <n v="81.340000000000032"/>
    <n v="0.1228070175438597"/>
  </r>
  <r>
    <x v="21"/>
    <x v="12"/>
    <n v="9"/>
    <x v="1"/>
    <x v="1"/>
    <n v="0"/>
    <x v="0"/>
    <n v="141"/>
    <n v="149.46"/>
    <n v="1345.14"/>
    <n v="1269"/>
    <n v="76.1400000000001"/>
    <n v="5.6603773584905731E-2"/>
  </r>
  <r>
    <x v="22"/>
    <x v="26"/>
    <n v="4"/>
    <x v="2"/>
    <x v="0"/>
    <n v="0"/>
    <x v="4"/>
    <n v="48"/>
    <n v="57.120000000000005"/>
    <n v="228.48000000000002"/>
    <n v="192"/>
    <n v="36.480000000000018"/>
    <n v="0.15966386554621856"/>
  </r>
  <r>
    <x v="23"/>
    <x v="27"/>
    <n v="6"/>
    <x v="1"/>
    <x v="1"/>
    <n v="0"/>
    <x v="2"/>
    <n v="12"/>
    <n v="15.719999999999999"/>
    <n v="94.32"/>
    <n v="72"/>
    <n v="22.319999999999993"/>
    <n v="0.23664122137404575"/>
  </r>
  <r>
    <x v="24"/>
    <x v="28"/>
    <n v="11"/>
    <x v="1"/>
    <x v="1"/>
    <n v="0"/>
    <x v="4"/>
    <n v="148"/>
    <n v="201.28"/>
    <n v="2214.08"/>
    <n v="1628"/>
    <n v="586.07999999999993"/>
    <n v="0.26470588235294118"/>
  </r>
  <r>
    <x v="25"/>
    <x v="2"/>
    <n v="5"/>
    <x v="1"/>
    <x v="1"/>
    <n v="0"/>
    <x v="2"/>
    <n v="112"/>
    <n v="122.08"/>
    <n v="610.4"/>
    <n v="560"/>
    <n v="50.399999999999977"/>
    <n v="8.2568807339449504E-2"/>
  </r>
  <r>
    <x v="26"/>
    <x v="7"/>
    <n v="3"/>
    <x v="2"/>
    <x v="1"/>
    <n v="0"/>
    <x v="0"/>
    <n v="7"/>
    <n v="8.33"/>
    <n v="24.990000000000002"/>
    <n v="21"/>
    <n v="3.990000000000002"/>
    <n v="0.15966386554621856"/>
  </r>
  <r>
    <x v="26"/>
    <x v="24"/>
    <n v="2"/>
    <x v="2"/>
    <x v="0"/>
    <n v="0"/>
    <x v="3"/>
    <n v="133"/>
    <n v="155.61000000000001"/>
    <n v="311.22000000000003"/>
    <n v="266"/>
    <n v="45.220000000000027"/>
    <n v="0.14529914529914537"/>
  </r>
  <r>
    <x v="27"/>
    <x v="29"/>
    <n v="4"/>
    <x v="0"/>
    <x v="0"/>
    <n v="0"/>
    <x v="3"/>
    <n v="105"/>
    <n v="142.80000000000001"/>
    <n v="571.20000000000005"/>
    <n v="420"/>
    <n v="151.20000000000005"/>
    <n v="0.26470588235294124"/>
  </r>
  <r>
    <x v="27"/>
    <x v="18"/>
    <n v="11"/>
    <x v="1"/>
    <x v="1"/>
    <n v="0"/>
    <x v="4"/>
    <n v="89"/>
    <n v="117.48"/>
    <n v="1292.28"/>
    <n v="979"/>
    <n v="313.27999999999997"/>
    <n v="0.2424242424242424"/>
  </r>
  <r>
    <x v="27"/>
    <x v="28"/>
    <n v="2"/>
    <x v="2"/>
    <x v="0"/>
    <n v="0"/>
    <x v="4"/>
    <n v="148"/>
    <n v="201.28"/>
    <n v="402.56"/>
    <n v="296"/>
    <n v="106.56"/>
    <n v="0.26470588235294118"/>
  </r>
  <r>
    <x v="28"/>
    <x v="30"/>
    <n v="11"/>
    <x v="0"/>
    <x v="0"/>
    <n v="0"/>
    <x v="2"/>
    <n v="37"/>
    <n v="49.21"/>
    <n v="541.31000000000006"/>
    <n v="407"/>
    <n v="134.31000000000006"/>
    <n v="0.24812030075187977"/>
  </r>
  <r>
    <x v="29"/>
    <x v="31"/>
    <n v="1"/>
    <x v="2"/>
    <x v="0"/>
    <n v="0"/>
    <x v="2"/>
    <n v="44"/>
    <n v="48.4"/>
    <n v="48.4"/>
    <n v="44"/>
    <n v="4.3999999999999986"/>
    <n v="9.0909090909090884E-2"/>
  </r>
  <r>
    <x v="30"/>
    <x v="32"/>
    <n v="9"/>
    <x v="2"/>
    <x v="1"/>
    <n v="0"/>
    <x v="0"/>
    <n v="126"/>
    <n v="162.54"/>
    <n v="1462.86"/>
    <n v="1134"/>
    <n v="328.8599999999999"/>
    <n v="0.22480620155038755"/>
  </r>
  <r>
    <x v="31"/>
    <x v="26"/>
    <n v="6"/>
    <x v="1"/>
    <x v="1"/>
    <n v="0"/>
    <x v="4"/>
    <n v="48"/>
    <n v="57.120000000000005"/>
    <n v="342.72"/>
    <n v="288"/>
    <n v="54.720000000000027"/>
    <n v="0.15966386554621856"/>
  </r>
  <r>
    <x v="31"/>
    <x v="11"/>
    <n v="9"/>
    <x v="1"/>
    <x v="0"/>
    <n v="0"/>
    <x v="1"/>
    <n v="76"/>
    <n v="82.08"/>
    <n v="738.72"/>
    <n v="684"/>
    <n v="54.720000000000027"/>
    <n v="7.4074074074074112E-2"/>
  </r>
  <r>
    <x v="32"/>
    <x v="19"/>
    <n v="6"/>
    <x v="0"/>
    <x v="0"/>
    <n v="0"/>
    <x v="4"/>
    <n v="47"/>
    <n v="53.11"/>
    <n v="318.65999999999997"/>
    <n v="282"/>
    <n v="36.659999999999968"/>
    <n v="0.11504424778761053"/>
  </r>
  <r>
    <x v="33"/>
    <x v="7"/>
    <n v="11"/>
    <x v="2"/>
    <x v="1"/>
    <n v="0"/>
    <x v="0"/>
    <n v="7"/>
    <n v="8.33"/>
    <n v="91.63"/>
    <n v="77"/>
    <n v="14.629999999999995"/>
    <n v="0.15966386554621845"/>
  </r>
  <r>
    <x v="34"/>
    <x v="33"/>
    <n v="10"/>
    <x v="0"/>
    <x v="1"/>
    <n v="0"/>
    <x v="4"/>
    <n v="37"/>
    <n v="41.81"/>
    <n v="418.1"/>
    <n v="370"/>
    <n v="48.100000000000023"/>
    <n v="0.11504424778761067"/>
  </r>
  <r>
    <x v="35"/>
    <x v="34"/>
    <n v="11"/>
    <x v="1"/>
    <x v="1"/>
    <n v="0"/>
    <x v="1"/>
    <n v="37"/>
    <n v="42.55"/>
    <n v="468.04999999999995"/>
    <n v="407"/>
    <n v="61.049999999999955"/>
    <n v="0.13043478260869557"/>
  </r>
  <r>
    <x v="36"/>
    <x v="35"/>
    <n v="14"/>
    <x v="2"/>
    <x v="1"/>
    <n v="0"/>
    <x v="2"/>
    <n v="73"/>
    <n v="94.17"/>
    <n v="1318.38"/>
    <n v="1022"/>
    <n v="296.38000000000011"/>
    <n v="0.22480620155038766"/>
  </r>
  <r>
    <x v="37"/>
    <x v="10"/>
    <n v="8"/>
    <x v="0"/>
    <x v="1"/>
    <n v="0"/>
    <x v="1"/>
    <n v="120"/>
    <n v="162"/>
    <n v="1296"/>
    <n v="960"/>
    <n v="336"/>
    <n v="0.25925925925925924"/>
  </r>
  <r>
    <x v="38"/>
    <x v="33"/>
    <n v="9"/>
    <x v="1"/>
    <x v="1"/>
    <n v="0"/>
    <x v="4"/>
    <n v="37"/>
    <n v="41.81"/>
    <n v="376.29"/>
    <n v="333"/>
    <n v="43.29000000000002"/>
    <n v="0.11504424778761067"/>
  </r>
  <r>
    <x v="39"/>
    <x v="14"/>
    <n v="13"/>
    <x v="1"/>
    <x v="0"/>
    <n v="0"/>
    <x v="0"/>
    <n v="61"/>
    <n v="76.25"/>
    <n v="991.25"/>
    <n v="793"/>
    <n v="198.25"/>
    <n v="0.2"/>
  </r>
  <r>
    <x v="39"/>
    <x v="34"/>
    <n v="7"/>
    <x v="2"/>
    <x v="0"/>
    <n v="0"/>
    <x v="1"/>
    <n v="37"/>
    <n v="42.55"/>
    <n v="297.84999999999997"/>
    <n v="259"/>
    <n v="38.849999999999966"/>
    <n v="0.13043478260869557"/>
  </r>
  <r>
    <x v="40"/>
    <x v="29"/>
    <n v="8"/>
    <x v="1"/>
    <x v="0"/>
    <n v="0"/>
    <x v="3"/>
    <n v="105"/>
    <n v="142.80000000000001"/>
    <n v="1142.4000000000001"/>
    <n v="840"/>
    <n v="302.40000000000009"/>
    <n v="0.26470588235294124"/>
  </r>
  <r>
    <x v="40"/>
    <x v="35"/>
    <n v="4"/>
    <x v="1"/>
    <x v="0"/>
    <n v="0"/>
    <x v="2"/>
    <n v="73"/>
    <n v="94.17"/>
    <n v="376.68"/>
    <n v="292"/>
    <n v="84.68"/>
    <n v="0.22480620155038761"/>
  </r>
  <r>
    <x v="41"/>
    <x v="0"/>
    <n v="14"/>
    <x v="1"/>
    <x v="1"/>
    <n v="0"/>
    <x v="0"/>
    <n v="144"/>
    <n v="156.96"/>
    <n v="2197.44"/>
    <n v="2016"/>
    <n v="181.44000000000005"/>
    <n v="8.256880733944956E-2"/>
  </r>
  <r>
    <x v="41"/>
    <x v="15"/>
    <n v="4"/>
    <x v="2"/>
    <x v="1"/>
    <n v="0"/>
    <x v="3"/>
    <n v="75"/>
    <n v="85.5"/>
    <n v="342"/>
    <n v="300"/>
    <n v="42"/>
    <n v="0.12280701754385964"/>
  </r>
  <r>
    <x v="41"/>
    <x v="19"/>
    <n v="8"/>
    <x v="2"/>
    <x v="1"/>
    <n v="0"/>
    <x v="4"/>
    <n v="47"/>
    <n v="53.11"/>
    <n v="424.88"/>
    <n v="376"/>
    <n v="48.879999999999995"/>
    <n v="0.1150442477876106"/>
  </r>
  <r>
    <x v="41"/>
    <x v="1"/>
    <n v="2"/>
    <x v="2"/>
    <x v="0"/>
    <n v="0"/>
    <x v="1"/>
    <n v="72"/>
    <n v="79.92"/>
    <n v="159.84"/>
    <n v="144"/>
    <n v="15.840000000000003"/>
    <n v="9.9099099099099114E-2"/>
  </r>
  <r>
    <x v="42"/>
    <x v="16"/>
    <n v="4"/>
    <x v="2"/>
    <x v="1"/>
    <n v="0"/>
    <x v="3"/>
    <n v="98"/>
    <n v="103.88"/>
    <n v="415.52"/>
    <n v="392"/>
    <n v="23.519999999999982"/>
    <n v="5.660377358490562E-2"/>
  </r>
  <r>
    <x v="42"/>
    <x v="10"/>
    <n v="1"/>
    <x v="2"/>
    <x v="1"/>
    <n v="0"/>
    <x v="1"/>
    <n v="120"/>
    <n v="162"/>
    <n v="162"/>
    <n v="120"/>
    <n v="42"/>
    <n v="0.25925925925925924"/>
  </r>
  <r>
    <x v="42"/>
    <x v="20"/>
    <n v="9"/>
    <x v="2"/>
    <x v="0"/>
    <n v="0"/>
    <x v="2"/>
    <n v="148"/>
    <n v="164.28"/>
    <n v="1478.52"/>
    <n v="1332"/>
    <n v="146.51999999999998"/>
    <n v="9.9099099099099086E-2"/>
  </r>
  <r>
    <x v="43"/>
    <x v="28"/>
    <n v="3"/>
    <x v="2"/>
    <x v="0"/>
    <n v="0"/>
    <x v="4"/>
    <n v="148"/>
    <n v="201.28"/>
    <n v="603.84"/>
    <n v="444"/>
    <n v="159.84000000000003"/>
    <n v="0.26470588235294124"/>
  </r>
  <r>
    <x v="44"/>
    <x v="36"/>
    <n v="8"/>
    <x v="1"/>
    <x v="1"/>
    <n v="0"/>
    <x v="3"/>
    <n v="43"/>
    <n v="47.730000000000004"/>
    <n v="381.84000000000003"/>
    <n v="344"/>
    <n v="37.840000000000032"/>
    <n v="9.9099099099099169E-2"/>
  </r>
  <r>
    <x v="45"/>
    <x v="1"/>
    <n v="1"/>
    <x v="1"/>
    <x v="1"/>
    <n v="0"/>
    <x v="1"/>
    <n v="72"/>
    <n v="79.92"/>
    <n v="79.92"/>
    <n v="72"/>
    <n v="7.9200000000000017"/>
    <n v="9.9099099099099114E-2"/>
  </r>
  <r>
    <x v="46"/>
    <x v="10"/>
    <n v="3"/>
    <x v="2"/>
    <x v="1"/>
    <n v="0"/>
    <x v="1"/>
    <n v="120"/>
    <n v="162"/>
    <n v="486"/>
    <n v="360"/>
    <n v="126"/>
    <n v="0.25925925925925924"/>
  </r>
  <r>
    <x v="47"/>
    <x v="17"/>
    <n v="4"/>
    <x v="2"/>
    <x v="1"/>
    <n v="0"/>
    <x v="1"/>
    <n v="90"/>
    <n v="115.2"/>
    <n v="460.8"/>
    <n v="360"/>
    <n v="100.80000000000001"/>
    <n v="0.21875000000000003"/>
  </r>
  <r>
    <x v="47"/>
    <x v="37"/>
    <n v="9"/>
    <x v="1"/>
    <x v="1"/>
    <n v="0"/>
    <x v="3"/>
    <n v="6"/>
    <n v="7.8599999999999994"/>
    <n v="70.739999999999995"/>
    <n v="54"/>
    <n v="16.739999999999995"/>
    <n v="0.23664122137404575"/>
  </r>
  <r>
    <x v="48"/>
    <x v="5"/>
    <n v="15"/>
    <x v="1"/>
    <x v="0"/>
    <n v="0"/>
    <x v="4"/>
    <n v="93"/>
    <n v="104.16"/>
    <n v="1562.3999999999999"/>
    <n v="1395"/>
    <n v="167.39999999999986"/>
    <n v="0.10714285714285707"/>
  </r>
  <r>
    <x v="49"/>
    <x v="24"/>
    <n v="3"/>
    <x v="1"/>
    <x v="0"/>
    <n v="0"/>
    <x v="3"/>
    <n v="133"/>
    <n v="155.61000000000001"/>
    <n v="466.83000000000004"/>
    <n v="399"/>
    <n v="67.830000000000041"/>
    <n v="0.14529914529914537"/>
  </r>
  <r>
    <x v="50"/>
    <x v="22"/>
    <n v="14"/>
    <x v="2"/>
    <x v="0"/>
    <n v="0"/>
    <x v="0"/>
    <n v="121"/>
    <n v="141.57"/>
    <n v="1981.98"/>
    <n v="1694"/>
    <n v="287.98"/>
    <n v="0.14529914529914531"/>
  </r>
  <r>
    <x v="51"/>
    <x v="8"/>
    <n v="3"/>
    <x v="2"/>
    <x v="1"/>
    <n v="0"/>
    <x v="1"/>
    <n v="67"/>
    <n v="85.76"/>
    <n v="257.28000000000003"/>
    <n v="201"/>
    <n v="56.28000000000003"/>
    <n v="0.21875000000000008"/>
  </r>
  <r>
    <x v="51"/>
    <x v="19"/>
    <n v="4"/>
    <x v="2"/>
    <x v="0"/>
    <n v="0"/>
    <x v="4"/>
    <n v="47"/>
    <n v="53.11"/>
    <n v="212.44"/>
    <n v="188"/>
    <n v="24.439999999999998"/>
    <n v="0.1150442477876106"/>
  </r>
  <r>
    <x v="51"/>
    <x v="26"/>
    <n v="9"/>
    <x v="2"/>
    <x v="0"/>
    <n v="0"/>
    <x v="4"/>
    <n v="48"/>
    <n v="57.120000000000005"/>
    <n v="514.08000000000004"/>
    <n v="432"/>
    <n v="82.080000000000041"/>
    <n v="0.15966386554621856"/>
  </r>
  <r>
    <x v="51"/>
    <x v="38"/>
    <n v="13"/>
    <x v="2"/>
    <x v="1"/>
    <n v="0"/>
    <x v="4"/>
    <n v="95"/>
    <n v="119.7"/>
    <n v="1556.1000000000001"/>
    <n v="1235"/>
    <n v="321.10000000000014"/>
    <n v="0.20634920634920642"/>
  </r>
  <r>
    <x v="52"/>
    <x v="39"/>
    <n v="3"/>
    <x v="2"/>
    <x v="0"/>
    <n v="0"/>
    <x v="2"/>
    <n v="134"/>
    <n v="156.78"/>
    <n v="470.34000000000003"/>
    <n v="402"/>
    <n v="68.340000000000032"/>
    <n v="0.14529914529914537"/>
  </r>
  <r>
    <x v="53"/>
    <x v="30"/>
    <n v="15"/>
    <x v="2"/>
    <x v="1"/>
    <n v="0"/>
    <x v="2"/>
    <n v="37"/>
    <n v="49.21"/>
    <n v="738.15"/>
    <n v="555"/>
    <n v="183.14999999999998"/>
    <n v="0.24812030075187969"/>
  </r>
  <r>
    <x v="54"/>
    <x v="1"/>
    <n v="9"/>
    <x v="0"/>
    <x v="0"/>
    <n v="0"/>
    <x v="1"/>
    <n v="72"/>
    <n v="79.92"/>
    <n v="719.28"/>
    <n v="648"/>
    <n v="71.279999999999973"/>
    <n v="9.9099099099099058E-2"/>
  </r>
  <r>
    <x v="54"/>
    <x v="40"/>
    <n v="13"/>
    <x v="2"/>
    <x v="1"/>
    <n v="0"/>
    <x v="2"/>
    <n v="150"/>
    <n v="210"/>
    <n v="2730"/>
    <n v="1950"/>
    <n v="780"/>
    <n v="0.2857142857142857"/>
  </r>
  <r>
    <x v="55"/>
    <x v="10"/>
    <n v="6"/>
    <x v="2"/>
    <x v="0"/>
    <n v="0"/>
    <x v="1"/>
    <n v="120"/>
    <n v="162"/>
    <n v="972"/>
    <n v="720"/>
    <n v="252"/>
    <n v="0.25925925925925924"/>
  </r>
  <r>
    <x v="55"/>
    <x v="33"/>
    <n v="10"/>
    <x v="2"/>
    <x v="0"/>
    <n v="0"/>
    <x v="4"/>
    <n v="37"/>
    <n v="41.81"/>
    <n v="418.1"/>
    <n v="370"/>
    <n v="48.100000000000023"/>
    <n v="0.11504424778761067"/>
  </r>
  <r>
    <x v="56"/>
    <x v="28"/>
    <n v="2"/>
    <x v="1"/>
    <x v="0"/>
    <n v="0"/>
    <x v="4"/>
    <n v="148"/>
    <n v="201.28"/>
    <n v="402.56"/>
    <n v="296"/>
    <n v="106.56"/>
    <n v="0.26470588235294118"/>
  </r>
  <r>
    <x v="57"/>
    <x v="8"/>
    <n v="3"/>
    <x v="2"/>
    <x v="0"/>
    <n v="0"/>
    <x v="1"/>
    <n v="67"/>
    <n v="85.76"/>
    <n v="257.28000000000003"/>
    <n v="201"/>
    <n v="56.28000000000003"/>
    <n v="0.21875000000000008"/>
  </r>
  <r>
    <x v="58"/>
    <x v="28"/>
    <n v="7"/>
    <x v="2"/>
    <x v="0"/>
    <n v="0"/>
    <x v="4"/>
    <n v="148"/>
    <n v="201.28"/>
    <n v="1408.96"/>
    <n v="1036"/>
    <n v="372.96000000000004"/>
    <n v="0.26470588235294118"/>
  </r>
  <r>
    <x v="59"/>
    <x v="19"/>
    <n v="1"/>
    <x v="2"/>
    <x v="0"/>
    <n v="0"/>
    <x v="4"/>
    <n v="47"/>
    <n v="53.11"/>
    <n v="53.11"/>
    <n v="47"/>
    <n v="6.1099999999999994"/>
    <n v="0.1150442477876106"/>
  </r>
  <r>
    <x v="60"/>
    <x v="30"/>
    <n v="3"/>
    <x v="1"/>
    <x v="1"/>
    <n v="0"/>
    <x v="2"/>
    <n v="37"/>
    <n v="49.21"/>
    <n v="147.63"/>
    <n v="111"/>
    <n v="36.629999999999995"/>
    <n v="0.24812030075187969"/>
  </r>
  <r>
    <x v="60"/>
    <x v="10"/>
    <n v="1"/>
    <x v="1"/>
    <x v="1"/>
    <n v="0"/>
    <x v="1"/>
    <n v="120"/>
    <n v="162"/>
    <n v="162"/>
    <n v="120"/>
    <n v="42"/>
    <n v="0.25925925925925924"/>
  </r>
  <r>
    <x v="61"/>
    <x v="13"/>
    <n v="3"/>
    <x v="1"/>
    <x v="0"/>
    <n v="0"/>
    <x v="4"/>
    <n v="55"/>
    <n v="58.3"/>
    <n v="174.89999999999998"/>
    <n v="165"/>
    <n v="9.8999999999999773"/>
    <n v="5.6603773584905537E-2"/>
  </r>
  <r>
    <x v="62"/>
    <x v="27"/>
    <n v="13"/>
    <x v="1"/>
    <x v="0"/>
    <n v="0"/>
    <x v="2"/>
    <n v="12"/>
    <n v="15.719999999999999"/>
    <n v="204.35999999999999"/>
    <n v="156"/>
    <n v="48.359999999999985"/>
    <n v="0.23664122137404575"/>
  </r>
  <r>
    <x v="62"/>
    <x v="9"/>
    <n v="4"/>
    <x v="2"/>
    <x v="1"/>
    <n v="0"/>
    <x v="2"/>
    <n v="112"/>
    <n v="146.72"/>
    <n v="586.88"/>
    <n v="448"/>
    <n v="138.88"/>
    <n v="0.23664122137404581"/>
  </r>
  <r>
    <x v="63"/>
    <x v="37"/>
    <n v="13"/>
    <x v="2"/>
    <x v="1"/>
    <n v="0"/>
    <x v="3"/>
    <n v="6"/>
    <n v="7.8599999999999994"/>
    <n v="102.17999999999999"/>
    <n v="78"/>
    <n v="24.179999999999993"/>
    <n v="0.23664122137404575"/>
  </r>
  <r>
    <x v="64"/>
    <x v="25"/>
    <n v="15"/>
    <x v="2"/>
    <x v="0"/>
    <n v="0"/>
    <x v="3"/>
    <n v="83"/>
    <n v="94.62"/>
    <n v="1419.3000000000002"/>
    <n v="1245"/>
    <n v="174.30000000000018"/>
    <n v="0.12280701754385977"/>
  </r>
  <r>
    <x v="64"/>
    <x v="37"/>
    <n v="6"/>
    <x v="1"/>
    <x v="0"/>
    <n v="0"/>
    <x v="3"/>
    <n v="6"/>
    <n v="7.8599999999999994"/>
    <n v="47.16"/>
    <n v="36"/>
    <n v="11.159999999999997"/>
    <n v="0.23664122137404575"/>
  </r>
  <r>
    <x v="65"/>
    <x v="30"/>
    <n v="1"/>
    <x v="2"/>
    <x v="1"/>
    <n v="0"/>
    <x v="2"/>
    <n v="37"/>
    <n v="49.21"/>
    <n v="49.21"/>
    <n v="37"/>
    <n v="12.21"/>
    <n v="0.24812030075187971"/>
  </r>
  <r>
    <x v="66"/>
    <x v="21"/>
    <n v="6"/>
    <x v="1"/>
    <x v="0"/>
    <n v="0"/>
    <x v="2"/>
    <n v="13"/>
    <n v="16.64"/>
    <n v="99.84"/>
    <n v="78"/>
    <n v="21.840000000000003"/>
    <n v="0.21875000000000003"/>
  </r>
  <r>
    <x v="66"/>
    <x v="33"/>
    <n v="8"/>
    <x v="2"/>
    <x v="1"/>
    <n v="0"/>
    <x v="4"/>
    <n v="37"/>
    <n v="41.81"/>
    <n v="334.48"/>
    <n v="296"/>
    <n v="38.480000000000018"/>
    <n v="0.11504424778761067"/>
  </r>
  <r>
    <x v="67"/>
    <x v="21"/>
    <n v="3"/>
    <x v="2"/>
    <x v="0"/>
    <n v="0"/>
    <x v="2"/>
    <n v="13"/>
    <n v="16.64"/>
    <n v="49.92"/>
    <n v="39"/>
    <n v="10.920000000000002"/>
    <n v="0.21875000000000003"/>
  </r>
  <r>
    <x v="67"/>
    <x v="4"/>
    <n v="15"/>
    <x v="2"/>
    <x v="0"/>
    <n v="0"/>
    <x v="4"/>
    <n v="5"/>
    <n v="6.7"/>
    <n v="100.5"/>
    <n v="75"/>
    <n v="25.5"/>
    <n v="0.2537313432835821"/>
  </r>
  <r>
    <x v="68"/>
    <x v="19"/>
    <n v="4"/>
    <x v="2"/>
    <x v="0"/>
    <n v="0"/>
    <x v="4"/>
    <n v="47"/>
    <n v="53.11"/>
    <n v="212.44"/>
    <n v="188"/>
    <n v="24.439999999999998"/>
    <n v="0.1150442477876106"/>
  </r>
  <r>
    <x v="69"/>
    <x v="10"/>
    <n v="2"/>
    <x v="1"/>
    <x v="1"/>
    <n v="0"/>
    <x v="1"/>
    <n v="120"/>
    <n v="162"/>
    <n v="324"/>
    <n v="240"/>
    <n v="84"/>
    <n v="0.25925925925925924"/>
  </r>
  <r>
    <x v="70"/>
    <x v="17"/>
    <n v="11"/>
    <x v="2"/>
    <x v="0"/>
    <n v="0"/>
    <x v="1"/>
    <n v="90"/>
    <n v="115.2"/>
    <n v="1267.2"/>
    <n v="990"/>
    <n v="277.20000000000005"/>
    <n v="0.21875000000000003"/>
  </r>
  <r>
    <x v="71"/>
    <x v="12"/>
    <n v="13"/>
    <x v="1"/>
    <x v="0"/>
    <n v="0"/>
    <x v="0"/>
    <n v="141"/>
    <n v="149.46"/>
    <n v="1942.98"/>
    <n v="1833"/>
    <n v="109.98000000000002"/>
    <n v="5.6603773584905669E-2"/>
  </r>
  <r>
    <x v="71"/>
    <x v="2"/>
    <n v="6"/>
    <x v="1"/>
    <x v="1"/>
    <n v="0"/>
    <x v="2"/>
    <n v="112"/>
    <n v="122.08"/>
    <n v="732.48"/>
    <n v="672"/>
    <n v="60.480000000000018"/>
    <n v="8.256880733944956E-2"/>
  </r>
  <r>
    <x v="72"/>
    <x v="32"/>
    <n v="10"/>
    <x v="2"/>
    <x v="1"/>
    <n v="0"/>
    <x v="0"/>
    <n v="126"/>
    <n v="162.54"/>
    <n v="1625.3999999999999"/>
    <n v="1260"/>
    <n v="365.39999999999986"/>
    <n v="0.22480620155038752"/>
  </r>
  <r>
    <x v="73"/>
    <x v="14"/>
    <n v="8"/>
    <x v="0"/>
    <x v="0"/>
    <n v="0"/>
    <x v="0"/>
    <n v="61"/>
    <n v="76.25"/>
    <n v="610"/>
    <n v="488"/>
    <n v="122"/>
    <n v="0.2"/>
  </r>
  <r>
    <x v="73"/>
    <x v="14"/>
    <n v="12"/>
    <x v="1"/>
    <x v="1"/>
    <n v="0"/>
    <x v="0"/>
    <n v="61"/>
    <n v="76.25"/>
    <n v="915"/>
    <n v="732"/>
    <n v="183"/>
    <n v="0.2"/>
  </r>
  <r>
    <x v="74"/>
    <x v="22"/>
    <n v="15"/>
    <x v="0"/>
    <x v="0"/>
    <n v="0"/>
    <x v="0"/>
    <n v="121"/>
    <n v="141.57"/>
    <n v="2123.5499999999997"/>
    <n v="1815"/>
    <n v="308.54999999999973"/>
    <n v="0.1452991452991452"/>
  </r>
  <r>
    <x v="74"/>
    <x v="4"/>
    <n v="10"/>
    <x v="2"/>
    <x v="0"/>
    <n v="0"/>
    <x v="4"/>
    <n v="5"/>
    <n v="6.7"/>
    <n v="67"/>
    <n v="50"/>
    <n v="17"/>
    <n v="0.2537313432835821"/>
  </r>
  <r>
    <x v="75"/>
    <x v="38"/>
    <n v="6"/>
    <x v="2"/>
    <x v="0"/>
    <n v="0"/>
    <x v="4"/>
    <n v="95"/>
    <n v="119.7"/>
    <n v="718.2"/>
    <n v="570"/>
    <n v="148.20000000000005"/>
    <n v="0.20634920634920639"/>
  </r>
  <r>
    <x v="76"/>
    <x v="33"/>
    <n v="11"/>
    <x v="2"/>
    <x v="0"/>
    <n v="0"/>
    <x v="4"/>
    <n v="37"/>
    <n v="41.81"/>
    <n v="459.91"/>
    <n v="407"/>
    <n v="52.910000000000025"/>
    <n v="0.11504424778761067"/>
  </r>
  <r>
    <x v="76"/>
    <x v="3"/>
    <n v="11"/>
    <x v="0"/>
    <x v="1"/>
    <n v="0"/>
    <x v="3"/>
    <n v="44"/>
    <n v="48.84"/>
    <n v="537.24"/>
    <n v="484"/>
    <n v="53.240000000000009"/>
    <n v="9.9099099099099114E-2"/>
  </r>
  <r>
    <x v="77"/>
    <x v="16"/>
    <n v="7"/>
    <x v="2"/>
    <x v="0"/>
    <n v="0"/>
    <x v="3"/>
    <n v="98"/>
    <n v="103.88"/>
    <n v="727.16"/>
    <n v="686"/>
    <n v="41.159999999999968"/>
    <n v="5.660377358490562E-2"/>
  </r>
  <r>
    <x v="78"/>
    <x v="18"/>
    <n v="12"/>
    <x v="0"/>
    <x v="1"/>
    <n v="0"/>
    <x v="4"/>
    <n v="89"/>
    <n v="117.48"/>
    <n v="1409.76"/>
    <n v="1068"/>
    <n v="341.76"/>
    <n v="0.24242424242424243"/>
  </r>
  <r>
    <x v="79"/>
    <x v="41"/>
    <n v="6"/>
    <x v="2"/>
    <x v="0"/>
    <n v="0"/>
    <x v="1"/>
    <n v="138"/>
    <n v="173.88"/>
    <n v="1043.28"/>
    <n v="828"/>
    <n v="215.27999999999997"/>
    <n v="0.20634920634920634"/>
  </r>
  <r>
    <x v="80"/>
    <x v="7"/>
    <n v="10"/>
    <x v="1"/>
    <x v="1"/>
    <n v="0"/>
    <x v="0"/>
    <n v="7"/>
    <n v="8.33"/>
    <n v="83.3"/>
    <n v="70"/>
    <n v="13.299999999999997"/>
    <n v="0.15966386554621845"/>
  </r>
  <r>
    <x v="81"/>
    <x v="40"/>
    <n v="5"/>
    <x v="0"/>
    <x v="1"/>
    <n v="0"/>
    <x v="2"/>
    <n v="150"/>
    <n v="210"/>
    <n v="1050"/>
    <n v="750"/>
    <n v="300"/>
    <n v="0.2857142857142857"/>
  </r>
  <r>
    <x v="81"/>
    <x v="27"/>
    <n v="12"/>
    <x v="1"/>
    <x v="1"/>
    <n v="0"/>
    <x v="2"/>
    <n v="12"/>
    <n v="15.719999999999999"/>
    <n v="188.64"/>
    <n v="144"/>
    <n v="44.639999999999986"/>
    <n v="0.23664122137404575"/>
  </r>
  <r>
    <x v="81"/>
    <x v="34"/>
    <n v="11"/>
    <x v="2"/>
    <x v="1"/>
    <n v="0"/>
    <x v="1"/>
    <n v="37"/>
    <n v="42.55"/>
    <n v="468.04999999999995"/>
    <n v="407"/>
    <n v="61.049999999999955"/>
    <n v="0.13043478260869557"/>
  </r>
  <r>
    <x v="82"/>
    <x v="7"/>
    <n v="13"/>
    <x v="2"/>
    <x v="1"/>
    <n v="0"/>
    <x v="0"/>
    <n v="7"/>
    <n v="8.33"/>
    <n v="108.29"/>
    <n v="91"/>
    <n v="17.290000000000006"/>
    <n v="0.15966386554621853"/>
  </r>
  <r>
    <x v="83"/>
    <x v="41"/>
    <n v="5"/>
    <x v="2"/>
    <x v="0"/>
    <n v="0"/>
    <x v="1"/>
    <n v="138"/>
    <n v="173.88"/>
    <n v="869.4"/>
    <n v="690"/>
    <n v="179.39999999999998"/>
    <n v="0.20634920634920634"/>
  </r>
  <r>
    <x v="84"/>
    <x v="21"/>
    <n v="1"/>
    <x v="0"/>
    <x v="1"/>
    <n v="0"/>
    <x v="2"/>
    <n v="13"/>
    <n v="16.64"/>
    <n v="16.64"/>
    <n v="13"/>
    <n v="3.6400000000000006"/>
    <n v="0.21875000000000003"/>
  </r>
  <r>
    <x v="85"/>
    <x v="21"/>
    <n v="4"/>
    <x v="2"/>
    <x v="0"/>
    <n v="0"/>
    <x v="2"/>
    <n v="13"/>
    <n v="16.64"/>
    <n v="66.56"/>
    <n v="52"/>
    <n v="14.560000000000002"/>
    <n v="0.21875000000000003"/>
  </r>
  <r>
    <x v="86"/>
    <x v="31"/>
    <n v="13"/>
    <x v="2"/>
    <x v="0"/>
    <n v="0"/>
    <x v="2"/>
    <n v="44"/>
    <n v="48.4"/>
    <n v="629.19999999999993"/>
    <n v="572"/>
    <n v="57.199999999999932"/>
    <n v="9.0909090909090814E-2"/>
  </r>
  <r>
    <x v="87"/>
    <x v="37"/>
    <n v="7"/>
    <x v="1"/>
    <x v="0"/>
    <n v="0"/>
    <x v="3"/>
    <n v="6"/>
    <n v="7.8599999999999994"/>
    <n v="55.019999999999996"/>
    <n v="42"/>
    <n v="13.019999999999996"/>
    <n v="0.23664122137404575"/>
  </r>
  <r>
    <x v="88"/>
    <x v="24"/>
    <n v="11"/>
    <x v="2"/>
    <x v="1"/>
    <n v="0"/>
    <x v="3"/>
    <n v="133"/>
    <n v="155.61000000000001"/>
    <n v="1711.71"/>
    <n v="1463"/>
    <n v="248.71000000000004"/>
    <n v="0.14529914529914531"/>
  </r>
  <r>
    <x v="89"/>
    <x v="32"/>
    <n v="2"/>
    <x v="1"/>
    <x v="1"/>
    <n v="0"/>
    <x v="0"/>
    <n v="126"/>
    <n v="162.54"/>
    <n v="325.08"/>
    <n v="252"/>
    <n v="73.079999999999984"/>
    <n v="0.22480620155038755"/>
  </r>
  <r>
    <x v="89"/>
    <x v="4"/>
    <n v="7"/>
    <x v="1"/>
    <x v="0"/>
    <n v="0"/>
    <x v="4"/>
    <n v="5"/>
    <n v="6.7"/>
    <n v="46.9"/>
    <n v="35"/>
    <n v="11.899999999999999"/>
    <n v="0.25373134328358204"/>
  </r>
  <r>
    <x v="90"/>
    <x v="9"/>
    <n v="4"/>
    <x v="2"/>
    <x v="0"/>
    <n v="0"/>
    <x v="2"/>
    <n v="112"/>
    <n v="146.72"/>
    <n v="586.88"/>
    <n v="448"/>
    <n v="138.88"/>
    <n v="0.23664122137404581"/>
  </r>
  <r>
    <x v="91"/>
    <x v="24"/>
    <n v="11"/>
    <x v="2"/>
    <x v="1"/>
    <n v="0"/>
    <x v="3"/>
    <n v="133"/>
    <n v="155.61000000000001"/>
    <n v="1711.71"/>
    <n v="1463"/>
    <n v="248.71000000000004"/>
    <n v="0.14529914529914531"/>
  </r>
  <r>
    <x v="92"/>
    <x v="20"/>
    <n v="11"/>
    <x v="2"/>
    <x v="1"/>
    <n v="0"/>
    <x v="2"/>
    <n v="148"/>
    <n v="164.28"/>
    <n v="1807.08"/>
    <n v="1628"/>
    <n v="179.07999999999993"/>
    <n v="9.9099099099099058E-2"/>
  </r>
  <r>
    <x v="93"/>
    <x v="38"/>
    <n v="9"/>
    <x v="1"/>
    <x v="1"/>
    <n v="0"/>
    <x v="4"/>
    <n v="95"/>
    <n v="119.7"/>
    <n v="1077.3"/>
    <n v="855"/>
    <n v="222.29999999999995"/>
    <n v="0.20634920634920631"/>
  </r>
  <r>
    <x v="93"/>
    <x v="6"/>
    <n v="8"/>
    <x v="1"/>
    <x v="1"/>
    <n v="0"/>
    <x v="3"/>
    <n v="71"/>
    <n v="80.94"/>
    <n v="647.52"/>
    <n v="568"/>
    <n v="79.519999999999982"/>
    <n v="0.12280701754385963"/>
  </r>
  <r>
    <x v="94"/>
    <x v="29"/>
    <n v="8"/>
    <x v="2"/>
    <x v="0"/>
    <n v="0"/>
    <x v="3"/>
    <n v="105"/>
    <n v="142.80000000000001"/>
    <n v="1142.4000000000001"/>
    <n v="840"/>
    <n v="302.40000000000009"/>
    <n v="0.26470588235294124"/>
  </r>
  <r>
    <x v="95"/>
    <x v="41"/>
    <n v="15"/>
    <x v="2"/>
    <x v="1"/>
    <n v="0"/>
    <x v="1"/>
    <n v="138"/>
    <n v="173.88"/>
    <n v="2608.1999999999998"/>
    <n v="2070"/>
    <n v="538.19999999999982"/>
    <n v="0.20634920634920628"/>
  </r>
  <r>
    <x v="96"/>
    <x v="3"/>
    <n v="10"/>
    <x v="2"/>
    <x v="0"/>
    <n v="0"/>
    <x v="3"/>
    <n v="44"/>
    <n v="48.84"/>
    <n v="488.40000000000003"/>
    <n v="440"/>
    <n v="48.400000000000034"/>
    <n v="9.9099099099099155E-2"/>
  </r>
  <r>
    <x v="97"/>
    <x v="13"/>
    <n v="6"/>
    <x v="0"/>
    <x v="1"/>
    <n v="0"/>
    <x v="4"/>
    <n v="55"/>
    <n v="58.3"/>
    <n v="349.79999999999995"/>
    <n v="330"/>
    <n v="19.799999999999955"/>
    <n v="5.6603773584905537E-2"/>
  </r>
  <r>
    <x v="98"/>
    <x v="37"/>
    <n v="4"/>
    <x v="0"/>
    <x v="0"/>
    <n v="0"/>
    <x v="3"/>
    <n v="6"/>
    <n v="7.8599999999999994"/>
    <n v="31.439999999999998"/>
    <n v="24"/>
    <n v="7.4399999999999977"/>
    <n v="0.23664122137404575"/>
  </r>
  <r>
    <x v="99"/>
    <x v="40"/>
    <n v="1"/>
    <x v="2"/>
    <x v="1"/>
    <n v="0"/>
    <x v="2"/>
    <n v="150"/>
    <n v="210"/>
    <n v="210"/>
    <n v="150"/>
    <n v="60"/>
    <n v="0.2857142857142857"/>
  </r>
  <r>
    <x v="100"/>
    <x v="12"/>
    <n v="8"/>
    <x v="0"/>
    <x v="1"/>
    <n v="0"/>
    <x v="0"/>
    <n v="141"/>
    <n v="149.46"/>
    <n v="1195.68"/>
    <n v="1128"/>
    <n v="67.680000000000064"/>
    <n v="5.660377358490571E-2"/>
  </r>
  <r>
    <x v="101"/>
    <x v="26"/>
    <n v="14"/>
    <x v="1"/>
    <x v="0"/>
    <n v="0"/>
    <x v="4"/>
    <n v="48"/>
    <n v="57.120000000000005"/>
    <n v="799.68000000000006"/>
    <n v="672"/>
    <n v="127.68000000000006"/>
    <n v="0.15966386554621856"/>
  </r>
  <r>
    <x v="102"/>
    <x v="1"/>
    <n v="11"/>
    <x v="1"/>
    <x v="0"/>
    <n v="0"/>
    <x v="1"/>
    <n v="72"/>
    <n v="79.92"/>
    <n v="879.12"/>
    <n v="792"/>
    <n v="87.12"/>
    <n v="9.90990990990991E-2"/>
  </r>
  <r>
    <x v="102"/>
    <x v="23"/>
    <n v="5"/>
    <x v="2"/>
    <x v="0"/>
    <n v="0"/>
    <x v="1"/>
    <n v="67"/>
    <n v="83.08"/>
    <n v="415.4"/>
    <n v="335"/>
    <n v="80.399999999999977"/>
    <n v="0.19354838709677416"/>
  </r>
  <r>
    <x v="103"/>
    <x v="19"/>
    <n v="15"/>
    <x v="2"/>
    <x v="0"/>
    <n v="0"/>
    <x v="4"/>
    <n v="47"/>
    <n v="53.11"/>
    <n v="796.65"/>
    <n v="705"/>
    <n v="91.649999999999977"/>
    <n v="0.11504424778761059"/>
  </r>
  <r>
    <x v="104"/>
    <x v="42"/>
    <n v="3"/>
    <x v="0"/>
    <x v="1"/>
    <n v="0"/>
    <x v="4"/>
    <n v="18"/>
    <n v="24.66"/>
    <n v="73.98"/>
    <n v="54"/>
    <n v="19.980000000000004"/>
    <n v="0.27007299270072999"/>
  </r>
  <r>
    <x v="104"/>
    <x v="0"/>
    <n v="14"/>
    <x v="1"/>
    <x v="1"/>
    <n v="0"/>
    <x v="0"/>
    <n v="144"/>
    <n v="156.96"/>
    <n v="2197.44"/>
    <n v="2016"/>
    <n v="181.44000000000005"/>
    <n v="8.256880733944956E-2"/>
  </r>
  <r>
    <x v="105"/>
    <x v="43"/>
    <n v="7"/>
    <x v="0"/>
    <x v="0"/>
    <n v="0"/>
    <x v="4"/>
    <n v="90"/>
    <n v="96.3"/>
    <n v="674.1"/>
    <n v="630"/>
    <n v="44.100000000000023"/>
    <n v="6.5420560747663586E-2"/>
  </r>
  <r>
    <x v="105"/>
    <x v="8"/>
    <n v="8"/>
    <x v="2"/>
    <x v="0"/>
    <n v="0"/>
    <x v="1"/>
    <n v="67"/>
    <n v="85.76"/>
    <n v="686.08"/>
    <n v="536"/>
    <n v="150.08000000000004"/>
    <n v="0.21875000000000006"/>
  </r>
  <r>
    <x v="106"/>
    <x v="37"/>
    <n v="4"/>
    <x v="1"/>
    <x v="1"/>
    <n v="0"/>
    <x v="3"/>
    <n v="6"/>
    <n v="7.8599999999999994"/>
    <n v="31.439999999999998"/>
    <n v="24"/>
    <n v="7.4399999999999977"/>
    <n v="0.23664122137404575"/>
  </r>
  <r>
    <x v="107"/>
    <x v="11"/>
    <n v="15"/>
    <x v="1"/>
    <x v="1"/>
    <n v="0"/>
    <x v="1"/>
    <n v="76"/>
    <n v="82.08"/>
    <n v="1231.2"/>
    <n v="1140"/>
    <n v="91.200000000000045"/>
    <n v="7.4074074074074112E-2"/>
  </r>
  <r>
    <x v="108"/>
    <x v="16"/>
    <n v="11"/>
    <x v="2"/>
    <x v="1"/>
    <n v="0"/>
    <x v="3"/>
    <n v="98"/>
    <n v="103.88"/>
    <n v="1142.6799999999998"/>
    <n v="1078"/>
    <n v="64.679999999999836"/>
    <n v="5.6603773584905523E-2"/>
  </r>
  <r>
    <x v="109"/>
    <x v="12"/>
    <n v="3"/>
    <x v="2"/>
    <x v="0"/>
    <n v="0"/>
    <x v="0"/>
    <n v="141"/>
    <n v="149.46"/>
    <n v="448.38"/>
    <n v="423"/>
    <n v="25.379999999999995"/>
    <n v="5.6603773584905648E-2"/>
  </r>
  <r>
    <x v="110"/>
    <x v="22"/>
    <n v="13"/>
    <x v="1"/>
    <x v="0"/>
    <n v="0"/>
    <x v="0"/>
    <n v="121"/>
    <n v="141.57"/>
    <n v="1840.4099999999999"/>
    <n v="1573"/>
    <n v="267.40999999999985"/>
    <n v="0.14529914529914523"/>
  </r>
  <r>
    <x v="110"/>
    <x v="13"/>
    <n v="12"/>
    <x v="1"/>
    <x v="0"/>
    <n v="0"/>
    <x v="4"/>
    <n v="55"/>
    <n v="58.3"/>
    <n v="699.59999999999991"/>
    <n v="660"/>
    <n v="39.599999999999909"/>
    <n v="5.6603773584905537E-2"/>
  </r>
  <r>
    <x v="111"/>
    <x v="33"/>
    <n v="14"/>
    <x v="2"/>
    <x v="1"/>
    <n v="0"/>
    <x v="4"/>
    <n v="37"/>
    <n v="41.81"/>
    <n v="585.34"/>
    <n v="518"/>
    <n v="67.340000000000032"/>
    <n v="0.11504424778761067"/>
  </r>
  <r>
    <x v="112"/>
    <x v="8"/>
    <n v="1"/>
    <x v="0"/>
    <x v="1"/>
    <n v="0"/>
    <x v="1"/>
    <n v="67"/>
    <n v="85.76"/>
    <n v="85.76"/>
    <n v="67"/>
    <n v="18.760000000000005"/>
    <n v="0.21875000000000006"/>
  </r>
  <r>
    <x v="113"/>
    <x v="24"/>
    <n v="4"/>
    <x v="0"/>
    <x v="1"/>
    <n v="0"/>
    <x v="3"/>
    <n v="133"/>
    <n v="155.61000000000001"/>
    <n v="622.44000000000005"/>
    <n v="532"/>
    <n v="90.440000000000055"/>
    <n v="0.14529914529914537"/>
  </r>
  <r>
    <x v="113"/>
    <x v="11"/>
    <n v="10"/>
    <x v="1"/>
    <x v="1"/>
    <n v="0"/>
    <x v="1"/>
    <n v="76"/>
    <n v="82.08"/>
    <n v="820.8"/>
    <n v="760"/>
    <n v="60.799999999999955"/>
    <n v="7.4074074074074028E-2"/>
  </r>
  <r>
    <x v="113"/>
    <x v="15"/>
    <n v="6"/>
    <x v="2"/>
    <x v="1"/>
    <n v="0"/>
    <x v="3"/>
    <n v="75"/>
    <n v="85.5"/>
    <n v="513"/>
    <n v="450"/>
    <n v="63"/>
    <n v="0.12280701754385964"/>
  </r>
  <r>
    <x v="114"/>
    <x v="12"/>
    <n v="4"/>
    <x v="2"/>
    <x v="0"/>
    <n v="0"/>
    <x v="0"/>
    <n v="141"/>
    <n v="149.46"/>
    <n v="597.84"/>
    <n v="564"/>
    <n v="33.840000000000032"/>
    <n v="5.660377358490571E-2"/>
  </r>
  <r>
    <x v="115"/>
    <x v="31"/>
    <n v="13"/>
    <x v="2"/>
    <x v="0"/>
    <n v="0"/>
    <x v="2"/>
    <n v="44"/>
    <n v="48.4"/>
    <n v="629.19999999999993"/>
    <n v="572"/>
    <n v="57.199999999999932"/>
    <n v="9.0909090909090814E-2"/>
  </r>
  <r>
    <x v="115"/>
    <x v="26"/>
    <n v="9"/>
    <x v="2"/>
    <x v="0"/>
    <n v="0"/>
    <x v="4"/>
    <n v="48"/>
    <n v="57.120000000000005"/>
    <n v="514.08000000000004"/>
    <n v="432"/>
    <n v="82.080000000000041"/>
    <n v="0.15966386554621856"/>
  </r>
  <r>
    <x v="116"/>
    <x v="6"/>
    <n v="3"/>
    <x v="1"/>
    <x v="0"/>
    <n v="0"/>
    <x v="3"/>
    <n v="71"/>
    <n v="80.94"/>
    <n v="242.82"/>
    <n v="213"/>
    <n v="29.819999999999993"/>
    <n v="0.12280701754385963"/>
  </r>
  <r>
    <x v="117"/>
    <x v="7"/>
    <n v="6"/>
    <x v="2"/>
    <x v="0"/>
    <n v="0"/>
    <x v="0"/>
    <n v="7"/>
    <n v="8.33"/>
    <n v="49.980000000000004"/>
    <n v="42"/>
    <n v="7.980000000000004"/>
    <n v="0.15966386554621856"/>
  </r>
  <r>
    <x v="118"/>
    <x v="14"/>
    <n v="15"/>
    <x v="2"/>
    <x v="1"/>
    <n v="0"/>
    <x v="0"/>
    <n v="61"/>
    <n v="76.25"/>
    <n v="1143.75"/>
    <n v="915"/>
    <n v="228.75"/>
    <n v="0.2"/>
  </r>
  <r>
    <x v="118"/>
    <x v="5"/>
    <n v="9"/>
    <x v="2"/>
    <x v="0"/>
    <n v="0"/>
    <x v="4"/>
    <n v="93"/>
    <n v="104.16"/>
    <n v="937.43999999999994"/>
    <n v="837"/>
    <n v="100.43999999999994"/>
    <n v="0.10714285714285708"/>
  </r>
  <r>
    <x v="118"/>
    <x v="33"/>
    <n v="13"/>
    <x v="2"/>
    <x v="0"/>
    <n v="0"/>
    <x v="4"/>
    <n v="37"/>
    <n v="41.81"/>
    <n v="543.53"/>
    <n v="481"/>
    <n v="62.529999999999973"/>
    <n v="0.11504424778761058"/>
  </r>
  <r>
    <x v="119"/>
    <x v="34"/>
    <n v="4"/>
    <x v="2"/>
    <x v="0"/>
    <n v="0"/>
    <x v="1"/>
    <n v="37"/>
    <n v="42.55"/>
    <n v="170.2"/>
    <n v="148"/>
    <n v="22.199999999999989"/>
    <n v="0.13043478260869559"/>
  </r>
  <r>
    <x v="120"/>
    <x v="13"/>
    <n v="12"/>
    <x v="0"/>
    <x v="0"/>
    <n v="0"/>
    <x v="4"/>
    <n v="55"/>
    <n v="58.3"/>
    <n v="699.59999999999991"/>
    <n v="660"/>
    <n v="39.599999999999909"/>
    <n v="5.6603773584905537E-2"/>
  </r>
  <r>
    <x v="121"/>
    <x v="2"/>
    <n v="13"/>
    <x v="2"/>
    <x v="0"/>
    <n v="0"/>
    <x v="2"/>
    <n v="112"/>
    <n v="122.08"/>
    <n v="1587.04"/>
    <n v="1456"/>
    <n v="131.03999999999996"/>
    <n v="8.2568807339449518E-2"/>
  </r>
  <r>
    <x v="122"/>
    <x v="16"/>
    <n v="2"/>
    <x v="2"/>
    <x v="0"/>
    <n v="0"/>
    <x v="3"/>
    <n v="98"/>
    <n v="103.88"/>
    <n v="207.76"/>
    <n v="196"/>
    <n v="11.759999999999991"/>
    <n v="5.660377358490562E-2"/>
  </r>
  <r>
    <x v="122"/>
    <x v="4"/>
    <n v="11"/>
    <x v="2"/>
    <x v="0"/>
    <n v="0"/>
    <x v="4"/>
    <n v="5"/>
    <n v="6.7"/>
    <n v="73.7"/>
    <n v="55"/>
    <n v="18.700000000000003"/>
    <n v="0.2537313432835821"/>
  </r>
  <r>
    <x v="123"/>
    <x v="0"/>
    <n v="1"/>
    <x v="0"/>
    <x v="1"/>
    <n v="0"/>
    <x v="0"/>
    <n v="144"/>
    <n v="156.96"/>
    <n v="156.96"/>
    <n v="144"/>
    <n v="12.960000000000008"/>
    <n v="8.2568807339449588E-2"/>
  </r>
  <r>
    <x v="123"/>
    <x v="6"/>
    <n v="14"/>
    <x v="1"/>
    <x v="0"/>
    <n v="0"/>
    <x v="3"/>
    <n v="71"/>
    <n v="80.94"/>
    <n v="1133.1599999999999"/>
    <n v="994"/>
    <n v="139.15999999999985"/>
    <n v="0.12280701754385953"/>
  </r>
  <r>
    <x v="124"/>
    <x v="41"/>
    <n v="8"/>
    <x v="2"/>
    <x v="0"/>
    <n v="0"/>
    <x v="1"/>
    <n v="138"/>
    <n v="173.88"/>
    <n v="1391.04"/>
    <n v="1104"/>
    <n v="287.03999999999996"/>
    <n v="0.20634920634920634"/>
  </r>
  <r>
    <x v="125"/>
    <x v="33"/>
    <n v="7"/>
    <x v="2"/>
    <x v="0"/>
    <n v="0"/>
    <x v="4"/>
    <n v="37"/>
    <n v="41.81"/>
    <n v="292.67"/>
    <n v="259"/>
    <n v="33.670000000000016"/>
    <n v="0.11504424778761067"/>
  </r>
  <r>
    <x v="125"/>
    <x v="12"/>
    <n v="15"/>
    <x v="2"/>
    <x v="0"/>
    <n v="0"/>
    <x v="0"/>
    <n v="141"/>
    <n v="149.46"/>
    <n v="2241.9"/>
    <n v="2115"/>
    <n v="126.90000000000009"/>
    <n v="5.6603773584905696E-2"/>
  </r>
  <r>
    <x v="126"/>
    <x v="18"/>
    <n v="1"/>
    <x v="2"/>
    <x v="1"/>
    <n v="0"/>
    <x v="4"/>
    <n v="89"/>
    <n v="117.48"/>
    <n v="117.48"/>
    <n v="89"/>
    <n v="28.480000000000004"/>
    <n v="0.24242424242424246"/>
  </r>
  <r>
    <x v="127"/>
    <x v="40"/>
    <n v="5"/>
    <x v="2"/>
    <x v="0"/>
    <n v="0"/>
    <x v="2"/>
    <n v="150"/>
    <n v="210"/>
    <n v="1050"/>
    <n v="750"/>
    <n v="300"/>
    <n v="0.2857142857142857"/>
  </r>
  <r>
    <x v="128"/>
    <x v="11"/>
    <n v="4"/>
    <x v="2"/>
    <x v="0"/>
    <n v="0"/>
    <x v="1"/>
    <n v="76"/>
    <n v="82.08"/>
    <n v="328.32"/>
    <n v="304"/>
    <n v="24.319999999999993"/>
    <n v="7.4074074074074056E-2"/>
  </r>
  <r>
    <x v="129"/>
    <x v="28"/>
    <n v="6"/>
    <x v="2"/>
    <x v="0"/>
    <n v="0"/>
    <x v="4"/>
    <n v="148"/>
    <n v="201.28"/>
    <n v="1207.68"/>
    <n v="888"/>
    <n v="319.68000000000006"/>
    <n v="0.26470588235294124"/>
  </r>
  <r>
    <x v="129"/>
    <x v="16"/>
    <n v="9"/>
    <x v="0"/>
    <x v="0"/>
    <n v="0"/>
    <x v="3"/>
    <n v="98"/>
    <n v="103.88"/>
    <n v="934.92"/>
    <n v="882"/>
    <n v="52.919999999999959"/>
    <n v="5.660377358490562E-2"/>
  </r>
  <r>
    <x v="129"/>
    <x v="42"/>
    <n v="2"/>
    <x v="2"/>
    <x v="0"/>
    <n v="0"/>
    <x v="4"/>
    <n v="18"/>
    <n v="24.66"/>
    <n v="49.32"/>
    <n v="36"/>
    <n v="13.32"/>
    <n v="0.27007299270072993"/>
  </r>
  <r>
    <x v="130"/>
    <x v="16"/>
    <n v="6"/>
    <x v="0"/>
    <x v="0"/>
    <n v="0"/>
    <x v="3"/>
    <n v="98"/>
    <n v="103.88"/>
    <n v="623.28"/>
    <n v="588"/>
    <n v="35.279999999999973"/>
    <n v="5.660377358490562E-2"/>
  </r>
  <r>
    <x v="131"/>
    <x v="41"/>
    <n v="7"/>
    <x v="2"/>
    <x v="1"/>
    <n v="0"/>
    <x v="1"/>
    <n v="138"/>
    <n v="173.88"/>
    <n v="1217.1599999999999"/>
    <n v="966"/>
    <n v="251.15999999999985"/>
    <n v="0.20634920634920625"/>
  </r>
  <r>
    <x v="132"/>
    <x v="10"/>
    <n v="6"/>
    <x v="2"/>
    <x v="0"/>
    <n v="0"/>
    <x v="1"/>
    <n v="120"/>
    <n v="162"/>
    <n v="972"/>
    <n v="720"/>
    <n v="252"/>
    <n v="0.25925925925925924"/>
  </r>
  <r>
    <x v="132"/>
    <x v="10"/>
    <n v="14"/>
    <x v="2"/>
    <x v="0"/>
    <n v="0"/>
    <x v="1"/>
    <n v="120"/>
    <n v="162"/>
    <n v="2268"/>
    <n v="1680"/>
    <n v="588"/>
    <n v="0.25925925925925924"/>
  </r>
  <r>
    <x v="133"/>
    <x v="14"/>
    <n v="7"/>
    <x v="0"/>
    <x v="1"/>
    <n v="0"/>
    <x v="0"/>
    <n v="61"/>
    <n v="76.25"/>
    <n v="533.75"/>
    <n v="427"/>
    <n v="106.75"/>
    <n v="0.2"/>
  </r>
  <r>
    <x v="134"/>
    <x v="17"/>
    <n v="2"/>
    <x v="1"/>
    <x v="1"/>
    <n v="0"/>
    <x v="1"/>
    <n v="90"/>
    <n v="115.2"/>
    <n v="230.4"/>
    <n v="180"/>
    <n v="50.400000000000006"/>
    <n v="0.21875000000000003"/>
  </r>
  <r>
    <x v="134"/>
    <x v="29"/>
    <n v="4"/>
    <x v="2"/>
    <x v="1"/>
    <n v="0"/>
    <x v="3"/>
    <n v="105"/>
    <n v="142.80000000000001"/>
    <n v="571.20000000000005"/>
    <n v="420"/>
    <n v="151.20000000000005"/>
    <n v="0.26470588235294124"/>
  </r>
  <r>
    <x v="135"/>
    <x v="30"/>
    <n v="12"/>
    <x v="2"/>
    <x v="1"/>
    <n v="0"/>
    <x v="2"/>
    <n v="37"/>
    <n v="49.21"/>
    <n v="590.52"/>
    <n v="444"/>
    <n v="146.51999999999998"/>
    <n v="0.24812030075187969"/>
  </r>
  <r>
    <x v="135"/>
    <x v="32"/>
    <n v="7"/>
    <x v="1"/>
    <x v="0"/>
    <n v="0"/>
    <x v="0"/>
    <n v="126"/>
    <n v="162.54"/>
    <n v="1137.78"/>
    <n v="882"/>
    <n v="255.77999999999997"/>
    <n v="0.22480620155038758"/>
  </r>
  <r>
    <x v="136"/>
    <x v="13"/>
    <n v="1"/>
    <x v="2"/>
    <x v="1"/>
    <n v="0"/>
    <x v="4"/>
    <n v="55"/>
    <n v="58.3"/>
    <n v="58.3"/>
    <n v="55"/>
    <n v="3.2999999999999972"/>
    <n v="5.6603773584905613E-2"/>
  </r>
  <r>
    <x v="137"/>
    <x v="9"/>
    <n v="9"/>
    <x v="1"/>
    <x v="0"/>
    <n v="0"/>
    <x v="2"/>
    <n v="112"/>
    <n v="146.72"/>
    <n v="1320.48"/>
    <n v="1008"/>
    <n v="312.48"/>
    <n v="0.23664122137404581"/>
  </r>
  <r>
    <x v="137"/>
    <x v="15"/>
    <n v="5"/>
    <x v="1"/>
    <x v="0"/>
    <n v="0"/>
    <x v="3"/>
    <n v="75"/>
    <n v="85.5"/>
    <n v="427.5"/>
    <n v="375"/>
    <n v="52.5"/>
    <n v="0.12280701754385964"/>
  </r>
  <r>
    <x v="138"/>
    <x v="28"/>
    <n v="14"/>
    <x v="1"/>
    <x v="1"/>
    <n v="0"/>
    <x v="4"/>
    <n v="148"/>
    <n v="201.28"/>
    <n v="2817.92"/>
    <n v="2072"/>
    <n v="745.92000000000007"/>
    <n v="0.26470588235294118"/>
  </r>
  <r>
    <x v="139"/>
    <x v="9"/>
    <n v="15"/>
    <x v="2"/>
    <x v="0"/>
    <n v="0"/>
    <x v="2"/>
    <n v="112"/>
    <n v="146.72"/>
    <n v="2200.8000000000002"/>
    <n v="1680"/>
    <n v="520.80000000000018"/>
    <n v="0.23664122137404586"/>
  </r>
  <r>
    <x v="140"/>
    <x v="40"/>
    <n v="9"/>
    <x v="2"/>
    <x v="0"/>
    <n v="0"/>
    <x v="2"/>
    <n v="150"/>
    <n v="210"/>
    <n v="1890"/>
    <n v="1350"/>
    <n v="540"/>
    <n v="0.2857142857142857"/>
  </r>
  <r>
    <x v="141"/>
    <x v="4"/>
    <n v="1"/>
    <x v="2"/>
    <x v="0"/>
    <n v="0"/>
    <x v="4"/>
    <n v="5"/>
    <n v="6.7"/>
    <n v="6.7"/>
    <n v="5"/>
    <n v="1.7000000000000002"/>
    <n v="0.2537313432835821"/>
  </r>
  <r>
    <x v="141"/>
    <x v="43"/>
    <n v="12"/>
    <x v="1"/>
    <x v="0"/>
    <n v="0"/>
    <x v="4"/>
    <n v="90"/>
    <n v="96.3"/>
    <n v="1155.5999999999999"/>
    <n v="1080"/>
    <n v="75.599999999999909"/>
    <n v="6.5420560747663475E-2"/>
  </r>
  <r>
    <x v="142"/>
    <x v="42"/>
    <n v="6"/>
    <x v="2"/>
    <x v="1"/>
    <n v="0"/>
    <x v="4"/>
    <n v="18"/>
    <n v="24.66"/>
    <n v="147.96"/>
    <n v="108"/>
    <n v="39.960000000000008"/>
    <n v="0.27007299270072999"/>
  </r>
  <r>
    <x v="143"/>
    <x v="1"/>
    <n v="5"/>
    <x v="2"/>
    <x v="1"/>
    <n v="0"/>
    <x v="1"/>
    <n v="72"/>
    <n v="79.92"/>
    <n v="399.6"/>
    <n v="360"/>
    <n v="39.600000000000023"/>
    <n v="9.9099099099099155E-2"/>
  </r>
  <r>
    <x v="143"/>
    <x v="18"/>
    <n v="11"/>
    <x v="1"/>
    <x v="1"/>
    <n v="0"/>
    <x v="4"/>
    <n v="89"/>
    <n v="117.48"/>
    <n v="1292.28"/>
    <n v="979"/>
    <n v="313.27999999999997"/>
    <n v="0.2424242424242424"/>
  </r>
  <r>
    <x v="144"/>
    <x v="4"/>
    <n v="14"/>
    <x v="2"/>
    <x v="1"/>
    <n v="0"/>
    <x v="4"/>
    <n v="5"/>
    <n v="6.7"/>
    <n v="93.8"/>
    <n v="70"/>
    <n v="23.799999999999997"/>
    <n v="0.25373134328358204"/>
  </r>
  <r>
    <x v="145"/>
    <x v="31"/>
    <n v="15"/>
    <x v="2"/>
    <x v="1"/>
    <n v="0"/>
    <x v="2"/>
    <n v="44"/>
    <n v="48.4"/>
    <n v="726"/>
    <n v="660"/>
    <n v="66"/>
    <n v="9.0909090909090912E-2"/>
  </r>
  <r>
    <x v="146"/>
    <x v="26"/>
    <n v="8"/>
    <x v="1"/>
    <x v="0"/>
    <n v="0"/>
    <x v="4"/>
    <n v="48"/>
    <n v="57.120000000000005"/>
    <n v="456.96000000000004"/>
    <n v="384"/>
    <n v="72.960000000000036"/>
    <n v="0.15966386554621856"/>
  </r>
  <r>
    <x v="147"/>
    <x v="16"/>
    <n v="13"/>
    <x v="2"/>
    <x v="0"/>
    <n v="0"/>
    <x v="3"/>
    <n v="98"/>
    <n v="103.88"/>
    <n v="1350.44"/>
    <n v="1274"/>
    <n v="76.440000000000055"/>
    <n v="5.6603773584905696E-2"/>
  </r>
  <r>
    <x v="148"/>
    <x v="7"/>
    <n v="6"/>
    <x v="1"/>
    <x v="1"/>
    <n v="0"/>
    <x v="0"/>
    <n v="7"/>
    <n v="8.33"/>
    <n v="49.980000000000004"/>
    <n v="42"/>
    <n v="7.980000000000004"/>
    <n v="0.15966386554621856"/>
  </r>
  <r>
    <x v="148"/>
    <x v="32"/>
    <n v="13"/>
    <x v="1"/>
    <x v="1"/>
    <n v="0"/>
    <x v="0"/>
    <n v="126"/>
    <n v="162.54"/>
    <n v="2113.02"/>
    <n v="1638"/>
    <n v="475.02"/>
    <n v="0.22480620155038758"/>
  </r>
  <r>
    <x v="149"/>
    <x v="31"/>
    <n v="7"/>
    <x v="2"/>
    <x v="1"/>
    <n v="0"/>
    <x v="2"/>
    <n v="44"/>
    <n v="48.4"/>
    <n v="338.8"/>
    <n v="308"/>
    <n v="30.800000000000011"/>
    <n v="9.0909090909090939E-2"/>
  </r>
  <r>
    <x v="149"/>
    <x v="0"/>
    <n v="13"/>
    <x v="1"/>
    <x v="1"/>
    <n v="0"/>
    <x v="0"/>
    <n v="144"/>
    <n v="156.96"/>
    <n v="2040.48"/>
    <n v="1872"/>
    <n v="168.48000000000002"/>
    <n v="8.2568807339449546E-2"/>
  </r>
  <r>
    <x v="149"/>
    <x v="37"/>
    <n v="1"/>
    <x v="2"/>
    <x v="1"/>
    <n v="0"/>
    <x v="3"/>
    <n v="6"/>
    <n v="7.8599999999999994"/>
    <n v="7.8599999999999994"/>
    <n v="6"/>
    <n v="1.8599999999999994"/>
    <n v="0.23664122137404575"/>
  </r>
  <r>
    <x v="150"/>
    <x v="31"/>
    <n v="3"/>
    <x v="0"/>
    <x v="1"/>
    <n v="0"/>
    <x v="2"/>
    <n v="44"/>
    <n v="48.4"/>
    <n v="145.19999999999999"/>
    <n v="132"/>
    <n v="13.199999999999989"/>
    <n v="9.0909090909090842E-2"/>
  </r>
  <r>
    <x v="151"/>
    <x v="11"/>
    <n v="9"/>
    <x v="1"/>
    <x v="1"/>
    <n v="0"/>
    <x v="1"/>
    <n v="76"/>
    <n v="82.08"/>
    <n v="738.72"/>
    <n v="684"/>
    <n v="54.720000000000027"/>
    <n v="7.4074074074074112E-2"/>
  </r>
  <r>
    <x v="152"/>
    <x v="3"/>
    <n v="6"/>
    <x v="0"/>
    <x v="1"/>
    <n v="0"/>
    <x v="3"/>
    <n v="44"/>
    <n v="48.84"/>
    <n v="293.04000000000002"/>
    <n v="264"/>
    <n v="29.04000000000002"/>
    <n v="9.9099099099099155E-2"/>
  </r>
  <r>
    <x v="153"/>
    <x v="25"/>
    <n v="1"/>
    <x v="2"/>
    <x v="1"/>
    <n v="0"/>
    <x v="3"/>
    <n v="83"/>
    <n v="94.62"/>
    <n v="94.62"/>
    <n v="83"/>
    <n v="11.620000000000005"/>
    <n v="0.1228070175438597"/>
  </r>
  <r>
    <x v="154"/>
    <x v="1"/>
    <n v="14"/>
    <x v="1"/>
    <x v="0"/>
    <n v="0"/>
    <x v="1"/>
    <n v="72"/>
    <n v="79.92"/>
    <n v="1118.8800000000001"/>
    <n v="1008"/>
    <n v="110.88000000000011"/>
    <n v="9.9099099099099183E-2"/>
  </r>
  <r>
    <x v="155"/>
    <x v="32"/>
    <n v="6"/>
    <x v="1"/>
    <x v="1"/>
    <n v="0"/>
    <x v="0"/>
    <n v="126"/>
    <n v="162.54"/>
    <n v="975.24"/>
    <n v="756"/>
    <n v="219.24"/>
    <n v="0.22480620155038761"/>
  </r>
  <r>
    <x v="156"/>
    <x v="2"/>
    <n v="12"/>
    <x v="2"/>
    <x v="1"/>
    <n v="0"/>
    <x v="2"/>
    <n v="112"/>
    <n v="122.08"/>
    <n v="1464.96"/>
    <n v="1344"/>
    <n v="120.96000000000004"/>
    <n v="8.256880733944956E-2"/>
  </r>
  <r>
    <x v="157"/>
    <x v="43"/>
    <n v="10"/>
    <x v="2"/>
    <x v="0"/>
    <n v="0"/>
    <x v="4"/>
    <n v="90"/>
    <n v="96.3"/>
    <n v="963"/>
    <n v="900"/>
    <n v="63"/>
    <n v="6.5420560747663545E-2"/>
  </r>
  <r>
    <x v="158"/>
    <x v="36"/>
    <n v="15"/>
    <x v="2"/>
    <x v="0"/>
    <n v="0"/>
    <x v="3"/>
    <n v="43"/>
    <n v="47.730000000000004"/>
    <n v="715.95"/>
    <n v="645"/>
    <n v="70.950000000000045"/>
    <n v="9.9099099099099155E-2"/>
  </r>
  <r>
    <x v="159"/>
    <x v="10"/>
    <n v="6"/>
    <x v="1"/>
    <x v="1"/>
    <n v="0"/>
    <x v="1"/>
    <n v="120"/>
    <n v="162"/>
    <n v="972"/>
    <n v="720"/>
    <n v="252"/>
    <n v="0.25925925925925924"/>
  </r>
  <r>
    <x v="160"/>
    <x v="17"/>
    <n v="12"/>
    <x v="0"/>
    <x v="0"/>
    <n v="0"/>
    <x v="1"/>
    <n v="90"/>
    <n v="115.2"/>
    <n v="1382.4"/>
    <n v="1080"/>
    <n v="302.40000000000009"/>
    <n v="0.21875000000000006"/>
  </r>
  <r>
    <x v="161"/>
    <x v="20"/>
    <n v="3"/>
    <x v="1"/>
    <x v="1"/>
    <n v="0"/>
    <x v="2"/>
    <n v="148"/>
    <n v="164.28"/>
    <n v="492.84000000000003"/>
    <n v="444"/>
    <n v="48.840000000000032"/>
    <n v="9.9099099099099155E-2"/>
  </r>
  <r>
    <x v="162"/>
    <x v="13"/>
    <n v="14"/>
    <x v="1"/>
    <x v="0"/>
    <n v="0"/>
    <x v="4"/>
    <n v="55"/>
    <n v="58.3"/>
    <n v="816.19999999999993"/>
    <n v="770"/>
    <n v="46.199999999999932"/>
    <n v="5.6603773584905578E-2"/>
  </r>
  <r>
    <x v="162"/>
    <x v="25"/>
    <n v="11"/>
    <x v="1"/>
    <x v="1"/>
    <n v="0"/>
    <x v="3"/>
    <n v="83"/>
    <n v="94.62"/>
    <n v="1040.8200000000002"/>
    <n v="913"/>
    <n v="127.82000000000016"/>
    <n v="0.12280701754385978"/>
  </r>
  <r>
    <x v="163"/>
    <x v="9"/>
    <n v="1"/>
    <x v="0"/>
    <x v="0"/>
    <n v="0"/>
    <x v="2"/>
    <n v="112"/>
    <n v="146.72"/>
    <n v="146.72"/>
    <n v="112"/>
    <n v="34.72"/>
    <n v="0.23664122137404581"/>
  </r>
  <r>
    <x v="163"/>
    <x v="15"/>
    <n v="1"/>
    <x v="1"/>
    <x v="1"/>
    <n v="0"/>
    <x v="3"/>
    <n v="75"/>
    <n v="85.5"/>
    <n v="85.5"/>
    <n v="75"/>
    <n v="10.5"/>
    <n v="0.12280701754385964"/>
  </r>
  <r>
    <x v="164"/>
    <x v="35"/>
    <n v="8"/>
    <x v="1"/>
    <x v="0"/>
    <n v="0"/>
    <x v="2"/>
    <n v="73"/>
    <n v="94.17"/>
    <n v="753.36"/>
    <n v="584"/>
    <n v="169.36"/>
    <n v="0.22480620155038761"/>
  </r>
  <r>
    <x v="165"/>
    <x v="17"/>
    <n v="2"/>
    <x v="2"/>
    <x v="1"/>
    <n v="0"/>
    <x v="1"/>
    <n v="90"/>
    <n v="115.2"/>
    <n v="230.4"/>
    <n v="180"/>
    <n v="50.400000000000006"/>
    <n v="0.21875000000000003"/>
  </r>
  <r>
    <x v="166"/>
    <x v="34"/>
    <n v="15"/>
    <x v="2"/>
    <x v="0"/>
    <n v="0"/>
    <x v="1"/>
    <n v="37"/>
    <n v="42.55"/>
    <n v="638.25"/>
    <n v="555"/>
    <n v="83.25"/>
    <n v="0.13043478260869565"/>
  </r>
  <r>
    <x v="167"/>
    <x v="21"/>
    <n v="10"/>
    <x v="2"/>
    <x v="1"/>
    <n v="0"/>
    <x v="2"/>
    <n v="13"/>
    <n v="16.64"/>
    <n v="166.4"/>
    <n v="130"/>
    <n v="36.400000000000006"/>
    <n v="0.21875000000000003"/>
  </r>
  <r>
    <x v="168"/>
    <x v="13"/>
    <n v="2"/>
    <x v="1"/>
    <x v="1"/>
    <n v="0"/>
    <x v="4"/>
    <n v="55"/>
    <n v="58.3"/>
    <n v="116.6"/>
    <n v="110"/>
    <n v="6.5999999999999943"/>
    <n v="5.6603773584905613E-2"/>
  </r>
  <r>
    <x v="168"/>
    <x v="40"/>
    <n v="8"/>
    <x v="1"/>
    <x v="0"/>
    <n v="0"/>
    <x v="2"/>
    <n v="150"/>
    <n v="210"/>
    <n v="1680"/>
    <n v="1200"/>
    <n v="480"/>
    <n v="0.2857142857142857"/>
  </r>
  <r>
    <x v="169"/>
    <x v="3"/>
    <n v="15"/>
    <x v="2"/>
    <x v="1"/>
    <n v="0"/>
    <x v="3"/>
    <n v="44"/>
    <n v="48.84"/>
    <n v="732.6"/>
    <n v="660"/>
    <n v="72.600000000000023"/>
    <n v="9.9099099099099128E-2"/>
  </r>
  <r>
    <x v="169"/>
    <x v="20"/>
    <n v="1"/>
    <x v="2"/>
    <x v="0"/>
    <n v="0"/>
    <x v="2"/>
    <n v="148"/>
    <n v="164.28"/>
    <n v="164.28"/>
    <n v="148"/>
    <n v="16.28"/>
    <n v="9.90990990990991E-2"/>
  </r>
  <r>
    <x v="170"/>
    <x v="2"/>
    <n v="8"/>
    <x v="2"/>
    <x v="0"/>
    <n v="0"/>
    <x v="2"/>
    <n v="112"/>
    <n v="122.08"/>
    <n v="976.64"/>
    <n v="896"/>
    <n v="80.639999999999986"/>
    <n v="8.2568807339449532E-2"/>
  </r>
  <r>
    <x v="171"/>
    <x v="11"/>
    <n v="14"/>
    <x v="2"/>
    <x v="0"/>
    <n v="0"/>
    <x v="1"/>
    <n v="76"/>
    <n v="82.08"/>
    <n v="1149.1199999999999"/>
    <n v="1064"/>
    <n v="85.119999999999891"/>
    <n v="7.4074074074073987E-2"/>
  </r>
  <r>
    <x v="172"/>
    <x v="10"/>
    <n v="4"/>
    <x v="2"/>
    <x v="0"/>
    <n v="0"/>
    <x v="1"/>
    <n v="120"/>
    <n v="162"/>
    <n v="648"/>
    <n v="480"/>
    <n v="168"/>
    <n v="0.25925925925925924"/>
  </r>
  <r>
    <x v="173"/>
    <x v="6"/>
    <n v="2"/>
    <x v="2"/>
    <x v="1"/>
    <n v="0"/>
    <x v="3"/>
    <n v="71"/>
    <n v="80.94"/>
    <n v="161.88"/>
    <n v="142"/>
    <n v="19.879999999999995"/>
    <n v="0.12280701754385963"/>
  </r>
  <r>
    <x v="173"/>
    <x v="22"/>
    <n v="8"/>
    <x v="1"/>
    <x v="1"/>
    <n v="0"/>
    <x v="0"/>
    <n v="121"/>
    <n v="141.57"/>
    <n v="1132.56"/>
    <n v="968"/>
    <n v="164.55999999999995"/>
    <n v="0.14529914529914525"/>
  </r>
  <r>
    <x v="174"/>
    <x v="12"/>
    <n v="12"/>
    <x v="2"/>
    <x v="0"/>
    <n v="0"/>
    <x v="0"/>
    <n v="141"/>
    <n v="149.46"/>
    <n v="1793.52"/>
    <n v="1692"/>
    <n v="101.51999999999998"/>
    <n v="5.6603773584905648E-2"/>
  </r>
  <r>
    <x v="174"/>
    <x v="19"/>
    <n v="3"/>
    <x v="0"/>
    <x v="0"/>
    <n v="0"/>
    <x v="4"/>
    <n v="47"/>
    <n v="53.11"/>
    <n v="159.32999999999998"/>
    <n v="141"/>
    <n v="18.329999999999984"/>
    <n v="0.11504424778761053"/>
  </r>
  <r>
    <x v="174"/>
    <x v="31"/>
    <n v="10"/>
    <x v="1"/>
    <x v="0"/>
    <n v="0"/>
    <x v="2"/>
    <n v="44"/>
    <n v="48.4"/>
    <n v="484"/>
    <n v="440"/>
    <n v="44"/>
    <n v="9.0909090909090912E-2"/>
  </r>
  <r>
    <x v="175"/>
    <x v="35"/>
    <n v="14"/>
    <x v="2"/>
    <x v="0"/>
    <n v="0"/>
    <x v="2"/>
    <n v="73"/>
    <n v="94.17"/>
    <n v="1318.38"/>
    <n v="1022"/>
    <n v="296.38000000000011"/>
    <n v="0.22480620155038766"/>
  </r>
  <r>
    <x v="176"/>
    <x v="42"/>
    <n v="10"/>
    <x v="1"/>
    <x v="1"/>
    <n v="0"/>
    <x v="4"/>
    <n v="18"/>
    <n v="24.66"/>
    <n v="246.6"/>
    <n v="180"/>
    <n v="66.599999999999994"/>
    <n v="0.27007299270072993"/>
  </r>
  <r>
    <x v="177"/>
    <x v="10"/>
    <n v="8"/>
    <x v="0"/>
    <x v="1"/>
    <n v="0"/>
    <x v="1"/>
    <n v="120"/>
    <n v="162"/>
    <n v="1296"/>
    <n v="960"/>
    <n v="336"/>
    <n v="0.25925925925925924"/>
  </r>
  <r>
    <x v="177"/>
    <x v="43"/>
    <n v="8"/>
    <x v="0"/>
    <x v="0"/>
    <n v="0"/>
    <x v="4"/>
    <n v="90"/>
    <n v="96.3"/>
    <n v="770.4"/>
    <n v="720"/>
    <n v="50.399999999999977"/>
    <n v="6.5420560747663517E-2"/>
  </r>
  <r>
    <x v="178"/>
    <x v="41"/>
    <n v="14"/>
    <x v="1"/>
    <x v="1"/>
    <n v="0"/>
    <x v="1"/>
    <n v="138"/>
    <n v="173.88"/>
    <n v="2434.3199999999997"/>
    <n v="1932"/>
    <n v="502.31999999999971"/>
    <n v="0.20634920634920625"/>
  </r>
  <r>
    <x v="179"/>
    <x v="19"/>
    <n v="14"/>
    <x v="2"/>
    <x v="1"/>
    <n v="0"/>
    <x v="4"/>
    <n v="47"/>
    <n v="53.11"/>
    <n v="743.54"/>
    <n v="658"/>
    <n v="85.539999999999964"/>
    <n v="0.11504424778761058"/>
  </r>
  <r>
    <x v="180"/>
    <x v="19"/>
    <n v="6"/>
    <x v="2"/>
    <x v="1"/>
    <n v="0"/>
    <x v="4"/>
    <n v="47"/>
    <n v="53.11"/>
    <n v="318.65999999999997"/>
    <n v="282"/>
    <n v="36.659999999999968"/>
    <n v="0.11504424778761053"/>
  </r>
  <r>
    <x v="181"/>
    <x v="20"/>
    <n v="13"/>
    <x v="1"/>
    <x v="0"/>
    <n v="0"/>
    <x v="2"/>
    <n v="148"/>
    <n v="164.28"/>
    <n v="2135.64"/>
    <n v="1924"/>
    <n v="211.63999999999987"/>
    <n v="9.9099099099099044E-2"/>
  </r>
  <r>
    <x v="182"/>
    <x v="22"/>
    <n v="1"/>
    <x v="0"/>
    <x v="1"/>
    <n v="0"/>
    <x v="0"/>
    <n v="121"/>
    <n v="141.57"/>
    <n v="141.57"/>
    <n v="121"/>
    <n v="20.569999999999993"/>
    <n v="0.14529914529914525"/>
  </r>
  <r>
    <x v="183"/>
    <x v="20"/>
    <n v="7"/>
    <x v="2"/>
    <x v="1"/>
    <n v="0"/>
    <x v="2"/>
    <n v="148"/>
    <n v="164.28"/>
    <n v="1149.96"/>
    <n v="1036"/>
    <n v="113.96000000000004"/>
    <n v="9.9099099099099128E-2"/>
  </r>
  <r>
    <x v="183"/>
    <x v="27"/>
    <n v="2"/>
    <x v="1"/>
    <x v="1"/>
    <n v="0"/>
    <x v="2"/>
    <n v="12"/>
    <n v="15.719999999999999"/>
    <n v="31.439999999999998"/>
    <n v="24"/>
    <n v="7.4399999999999977"/>
    <n v="0.23664122137404575"/>
  </r>
  <r>
    <x v="183"/>
    <x v="38"/>
    <n v="1"/>
    <x v="2"/>
    <x v="1"/>
    <n v="0"/>
    <x v="4"/>
    <n v="95"/>
    <n v="119.7"/>
    <n v="119.7"/>
    <n v="95"/>
    <n v="24.700000000000003"/>
    <n v="0.20634920634920637"/>
  </r>
  <r>
    <x v="184"/>
    <x v="23"/>
    <n v="9"/>
    <x v="2"/>
    <x v="1"/>
    <n v="0"/>
    <x v="1"/>
    <n v="67"/>
    <n v="83.08"/>
    <n v="747.72"/>
    <n v="603"/>
    <n v="144.72000000000003"/>
    <n v="0.19354838709677422"/>
  </r>
  <r>
    <x v="185"/>
    <x v="35"/>
    <n v="8"/>
    <x v="2"/>
    <x v="0"/>
    <n v="0"/>
    <x v="2"/>
    <n v="73"/>
    <n v="94.17"/>
    <n v="753.36"/>
    <n v="584"/>
    <n v="169.36"/>
    <n v="0.22480620155038761"/>
  </r>
  <r>
    <x v="185"/>
    <x v="19"/>
    <n v="1"/>
    <x v="1"/>
    <x v="0"/>
    <n v="0"/>
    <x v="4"/>
    <n v="47"/>
    <n v="53.11"/>
    <n v="53.11"/>
    <n v="47"/>
    <n v="6.1099999999999994"/>
    <n v="0.1150442477876106"/>
  </r>
  <r>
    <x v="186"/>
    <x v="18"/>
    <n v="12"/>
    <x v="2"/>
    <x v="0"/>
    <n v="0"/>
    <x v="4"/>
    <n v="89"/>
    <n v="117.48"/>
    <n v="1409.76"/>
    <n v="1068"/>
    <n v="341.76"/>
    <n v="0.24242424242424243"/>
  </r>
  <r>
    <x v="187"/>
    <x v="13"/>
    <n v="14"/>
    <x v="1"/>
    <x v="0"/>
    <n v="0"/>
    <x v="4"/>
    <n v="55"/>
    <n v="58.3"/>
    <n v="816.19999999999993"/>
    <n v="770"/>
    <n v="46.199999999999932"/>
    <n v="5.6603773584905578E-2"/>
  </r>
  <r>
    <x v="188"/>
    <x v="18"/>
    <n v="2"/>
    <x v="2"/>
    <x v="0"/>
    <n v="0"/>
    <x v="4"/>
    <n v="89"/>
    <n v="117.48"/>
    <n v="234.96"/>
    <n v="178"/>
    <n v="56.960000000000008"/>
    <n v="0.24242424242424246"/>
  </r>
  <r>
    <x v="189"/>
    <x v="40"/>
    <n v="6"/>
    <x v="1"/>
    <x v="0"/>
    <n v="0"/>
    <x v="2"/>
    <n v="150"/>
    <n v="210"/>
    <n v="1260"/>
    <n v="900"/>
    <n v="360"/>
    <n v="0.2857142857142857"/>
  </r>
  <r>
    <x v="190"/>
    <x v="31"/>
    <n v="14"/>
    <x v="2"/>
    <x v="0"/>
    <n v="0"/>
    <x v="2"/>
    <n v="44"/>
    <n v="48.4"/>
    <n v="677.6"/>
    <n v="616"/>
    <n v="61.600000000000023"/>
    <n v="9.0909090909090939E-2"/>
  </r>
  <r>
    <x v="191"/>
    <x v="22"/>
    <n v="10"/>
    <x v="2"/>
    <x v="1"/>
    <n v="0"/>
    <x v="0"/>
    <n v="121"/>
    <n v="141.57"/>
    <n v="1415.6999999999998"/>
    <n v="1210"/>
    <n v="205.69999999999982"/>
    <n v="0.1452991452991452"/>
  </r>
  <r>
    <x v="192"/>
    <x v="9"/>
    <n v="11"/>
    <x v="1"/>
    <x v="1"/>
    <n v="0"/>
    <x v="2"/>
    <n v="112"/>
    <n v="146.72"/>
    <n v="1613.92"/>
    <n v="1232"/>
    <n v="381.92000000000007"/>
    <n v="0.23664122137404583"/>
  </r>
  <r>
    <x v="193"/>
    <x v="17"/>
    <n v="4"/>
    <x v="1"/>
    <x v="0"/>
    <n v="0"/>
    <x v="1"/>
    <n v="90"/>
    <n v="115.2"/>
    <n v="460.8"/>
    <n v="360"/>
    <n v="100.80000000000001"/>
    <n v="0.21875000000000003"/>
  </r>
  <r>
    <x v="194"/>
    <x v="25"/>
    <n v="9"/>
    <x v="0"/>
    <x v="1"/>
    <n v="0"/>
    <x v="3"/>
    <n v="83"/>
    <n v="94.62"/>
    <n v="851.58"/>
    <n v="747"/>
    <n v="104.58000000000004"/>
    <n v="0.1228070175438597"/>
  </r>
  <r>
    <x v="195"/>
    <x v="32"/>
    <n v="2"/>
    <x v="2"/>
    <x v="1"/>
    <n v="0"/>
    <x v="0"/>
    <n v="126"/>
    <n v="162.54"/>
    <n v="325.08"/>
    <n v="252"/>
    <n v="73.079999999999984"/>
    <n v="0.22480620155038755"/>
  </r>
  <r>
    <x v="195"/>
    <x v="9"/>
    <n v="7"/>
    <x v="1"/>
    <x v="0"/>
    <n v="0"/>
    <x v="2"/>
    <n v="112"/>
    <n v="146.72"/>
    <n v="1027.04"/>
    <n v="784"/>
    <n v="243.03999999999996"/>
    <n v="0.23664122137404578"/>
  </r>
  <r>
    <x v="196"/>
    <x v="16"/>
    <n v="6"/>
    <x v="1"/>
    <x v="1"/>
    <n v="0"/>
    <x v="3"/>
    <n v="98"/>
    <n v="103.88"/>
    <n v="623.28"/>
    <n v="588"/>
    <n v="35.279999999999973"/>
    <n v="5.660377358490562E-2"/>
  </r>
  <r>
    <x v="197"/>
    <x v="29"/>
    <n v="5"/>
    <x v="0"/>
    <x v="1"/>
    <n v="0"/>
    <x v="3"/>
    <n v="105"/>
    <n v="142.80000000000001"/>
    <n v="714"/>
    <n v="525"/>
    <n v="189"/>
    <n v="0.26470588235294118"/>
  </r>
  <r>
    <x v="197"/>
    <x v="10"/>
    <n v="8"/>
    <x v="2"/>
    <x v="0"/>
    <n v="0"/>
    <x v="1"/>
    <n v="120"/>
    <n v="162"/>
    <n v="1296"/>
    <n v="960"/>
    <n v="336"/>
    <n v="0.25925925925925924"/>
  </r>
  <r>
    <x v="198"/>
    <x v="28"/>
    <n v="15"/>
    <x v="1"/>
    <x v="0"/>
    <n v="0"/>
    <x v="4"/>
    <n v="148"/>
    <n v="201.28"/>
    <n v="3019.2"/>
    <n v="2220"/>
    <n v="799.19999999999982"/>
    <n v="0.26470588235294112"/>
  </r>
  <r>
    <x v="199"/>
    <x v="39"/>
    <n v="14"/>
    <x v="2"/>
    <x v="1"/>
    <n v="0"/>
    <x v="2"/>
    <n v="134"/>
    <n v="156.78"/>
    <n v="2194.92"/>
    <n v="1876"/>
    <n v="318.92000000000007"/>
    <n v="0.14529914529914534"/>
  </r>
  <r>
    <x v="200"/>
    <x v="21"/>
    <n v="11"/>
    <x v="2"/>
    <x v="0"/>
    <n v="0"/>
    <x v="2"/>
    <n v="13"/>
    <n v="16.64"/>
    <n v="183.04000000000002"/>
    <n v="143"/>
    <n v="40.04000000000002"/>
    <n v="0.21875000000000008"/>
  </r>
  <r>
    <x v="201"/>
    <x v="12"/>
    <n v="6"/>
    <x v="1"/>
    <x v="1"/>
    <n v="0"/>
    <x v="0"/>
    <n v="141"/>
    <n v="149.46"/>
    <n v="896.76"/>
    <n v="846"/>
    <n v="50.759999999999991"/>
    <n v="5.6603773584905648E-2"/>
  </r>
  <r>
    <x v="201"/>
    <x v="41"/>
    <n v="9"/>
    <x v="2"/>
    <x v="1"/>
    <n v="0"/>
    <x v="1"/>
    <n v="138"/>
    <n v="173.88"/>
    <n v="1564.92"/>
    <n v="1242"/>
    <n v="322.92000000000007"/>
    <n v="0.20634920634920639"/>
  </r>
  <r>
    <x v="202"/>
    <x v="24"/>
    <n v="9"/>
    <x v="2"/>
    <x v="1"/>
    <n v="0"/>
    <x v="3"/>
    <n v="133"/>
    <n v="155.61000000000001"/>
    <n v="1400.4900000000002"/>
    <n v="1197"/>
    <n v="203.49000000000024"/>
    <n v="0.14529914529914545"/>
  </r>
  <r>
    <x v="203"/>
    <x v="9"/>
    <n v="8"/>
    <x v="2"/>
    <x v="0"/>
    <n v="0"/>
    <x v="2"/>
    <n v="112"/>
    <n v="146.72"/>
    <n v="1173.76"/>
    <n v="896"/>
    <n v="277.76"/>
    <n v="0.23664122137404581"/>
  </r>
  <r>
    <x v="204"/>
    <x v="30"/>
    <n v="6"/>
    <x v="2"/>
    <x v="1"/>
    <n v="0"/>
    <x v="2"/>
    <n v="37"/>
    <n v="49.21"/>
    <n v="295.26"/>
    <n v="222"/>
    <n v="73.259999999999991"/>
    <n v="0.24812030075187969"/>
  </r>
  <r>
    <x v="205"/>
    <x v="29"/>
    <n v="6"/>
    <x v="2"/>
    <x v="1"/>
    <n v="0"/>
    <x v="3"/>
    <n v="105"/>
    <n v="142.80000000000001"/>
    <n v="856.80000000000007"/>
    <n v="630"/>
    <n v="226.80000000000007"/>
    <n v="0.26470588235294124"/>
  </r>
  <r>
    <x v="206"/>
    <x v="24"/>
    <n v="11"/>
    <x v="1"/>
    <x v="1"/>
    <n v="0"/>
    <x v="3"/>
    <n v="133"/>
    <n v="155.61000000000001"/>
    <n v="1711.71"/>
    <n v="1463"/>
    <n v="248.71000000000004"/>
    <n v="0.14529914529914531"/>
  </r>
  <r>
    <x v="206"/>
    <x v="3"/>
    <n v="3"/>
    <x v="1"/>
    <x v="1"/>
    <n v="0"/>
    <x v="3"/>
    <n v="44"/>
    <n v="48.84"/>
    <n v="146.52000000000001"/>
    <n v="132"/>
    <n v="14.52000000000001"/>
    <n v="9.9099099099099155E-2"/>
  </r>
  <r>
    <x v="207"/>
    <x v="18"/>
    <n v="14"/>
    <x v="1"/>
    <x v="0"/>
    <n v="0"/>
    <x v="4"/>
    <n v="89"/>
    <n v="117.48"/>
    <n v="1644.72"/>
    <n v="1246"/>
    <n v="398.72"/>
    <n v="0.24242424242424243"/>
  </r>
  <r>
    <x v="208"/>
    <x v="20"/>
    <n v="13"/>
    <x v="2"/>
    <x v="1"/>
    <n v="0"/>
    <x v="2"/>
    <n v="148"/>
    <n v="164.28"/>
    <n v="2135.64"/>
    <n v="1924"/>
    <n v="211.63999999999987"/>
    <n v="9.9099099099099044E-2"/>
  </r>
  <r>
    <x v="209"/>
    <x v="42"/>
    <n v="8"/>
    <x v="1"/>
    <x v="1"/>
    <n v="0"/>
    <x v="4"/>
    <n v="18"/>
    <n v="24.66"/>
    <n v="197.28"/>
    <n v="144"/>
    <n v="53.28"/>
    <n v="0.27007299270072993"/>
  </r>
  <r>
    <x v="209"/>
    <x v="33"/>
    <n v="3"/>
    <x v="2"/>
    <x v="1"/>
    <n v="0"/>
    <x v="4"/>
    <n v="37"/>
    <n v="41.81"/>
    <n v="125.43"/>
    <n v="111"/>
    <n v="14.430000000000007"/>
    <n v="0.11504424778761067"/>
  </r>
  <r>
    <x v="210"/>
    <x v="18"/>
    <n v="1"/>
    <x v="1"/>
    <x v="1"/>
    <n v="0"/>
    <x v="4"/>
    <n v="89"/>
    <n v="117.48"/>
    <n v="117.48"/>
    <n v="89"/>
    <n v="28.480000000000004"/>
    <n v="0.24242424242424246"/>
  </r>
  <r>
    <x v="211"/>
    <x v="29"/>
    <n v="13"/>
    <x v="1"/>
    <x v="1"/>
    <n v="0"/>
    <x v="3"/>
    <n v="105"/>
    <n v="142.80000000000001"/>
    <n v="1856.4"/>
    <n v="1365"/>
    <n v="491.40000000000009"/>
    <n v="0.26470588235294124"/>
  </r>
  <r>
    <x v="212"/>
    <x v="35"/>
    <n v="6"/>
    <x v="2"/>
    <x v="1"/>
    <n v="0"/>
    <x v="2"/>
    <n v="73"/>
    <n v="94.17"/>
    <n v="565.02"/>
    <n v="438"/>
    <n v="127.01999999999998"/>
    <n v="0.22480620155038758"/>
  </r>
  <r>
    <x v="213"/>
    <x v="2"/>
    <n v="6"/>
    <x v="1"/>
    <x v="0"/>
    <n v="0"/>
    <x v="2"/>
    <n v="112"/>
    <n v="122.08"/>
    <n v="732.48"/>
    <n v="672"/>
    <n v="60.480000000000018"/>
    <n v="8.256880733944956E-2"/>
  </r>
  <r>
    <x v="213"/>
    <x v="21"/>
    <n v="15"/>
    <x v="1"/>
    <x v="1"/>
    <n v="0"/>
    <x v="2"/>
    <n v="13"/>
    <n v="16.64"/>
    <n v="249.60000000000002"/>
    <n v="195"/>
    <n v="54.600000000000023"/>
    <n v="0.21875000000000008"/>
  </r>
  <r>
    <x v="213"/>
    <x v="43"/>
    <n v="8"/>
    <x v="2"/>
    <x v="0"/>
    <n v="0"/>
    <x v="4"/>
    <n v="90"/>
    <n v="96.3"/>
    <n v="770.4"/>
    <n v="720"/>
    <n v="50.399999999999977"/>
    <n v="6.5420560747663517E-2"/>
  </r>
  <r>
    <x v="214"/>
    <x v="35"/>
    <n v="7"/>
    <x v="2"/>
    <x v="1"/>
    <n v="0"/>
    <x v="2"/>
    <n v="73"/>
    <n v="94.17"/>
    <n v="659.19"/>
    <n v="511"/>
    <n v="148.19000000000005"/>
    <n v="0.22480620155038766"/>
  </r>
  <r>
    <x v="214"/>
    <x v="24"/>
    <n v="15"/>
    <x v="2"/>
    <x v="0"/>
    <n v="0"/>
    <x v="3"/>
    <n v="133"/>
    <n v="155.61000000000001"/>
    <n v="2334.15"/>
    <n v="1995"/>
    <n v="339.15000000000009"/>
    <n v="0.14529914529914534"/>
  </r>
  <r>
    <x v="215"/>
    <x v="8"/>
    <n v="15"/>
    <x v="2"/>
    <x v="1"/>
    <n v="0"/>
    <x v="1"/>
    <n v="67"/>
    <n v="85.76"/>
    <n v="1286.4000000000001"/>
    <n v="1005"/>
    <n v="281.40000000000009"/>
    <n v="0.21875000000000006"/>
  </r>
  <r>
    <x v="216"/>
    <x v="42"/>
    <n v="13"/>
    <x v="0"/>
    <x v="0"/>
    <n v="0"/>
    <x v="4"/>
    <n v="18"/>
    <n v="24.66"/>
    <n v="320.58"/>
    <n v="234"/>
    <n v="86.579999999999984"/>
    <n v="0.27007299270072987"/>
  </r>
  <r>
    <x v="217"/>
    <x v="3"/>
    <n v="2"/>
    <x v="2"/>
    <x v="1"/>
    <n v="0"/>
    <x v="3"/>
    <n v="44"/>
    <n v="48.84"/>
    <n v="97.68"/>
    <n v="88"/>
    <n v="9.6800000000000068"/>
    <n v="9.9099099099099155E-2"/>
  </r>
  <r>
    <x v="218"/>
    <x v="6"/>
    <n v="1"/>
    <x v="2"/>
    <x v="1"/>
    <n v="0"/>
    <x v="3"/>
    <n v="71"/>
    <n v="80.94"/>
    <n v="80.94"/>
    <n v="71"/>
    <n v="9.9399999999999977"/>
    <n v="0.12280701754385963"/>
  </r>
  <r>
    <x v="219"/>
    <x v="11"/>
    <n v="6"/>
    <x v="2"/>
    <x v="0"/>
    <n v="0"/>
    <x v="1"/>
    <n v="76"/>
    <n v="82.08"/>
    <n v="492.48"/>
    <n v="456"/>
    <n v="36.480000000000018"/>
    <n v="7.4074074074074112E-2"/>
  </r>
  <r>
    <x v="220"/>
    <x v="28"/>
    <n v="3"/>
    <x v="2"/>
    <x v="0"/>
    <n v="0"/>
    <x v="4"/>
    <n v="148"/>
    <n v="201.28"/>
    <n v="603.84"/>
    <n v="444"/>
    <n v="159.84000000000003"/>
    <n v="0.26470588235294124"/>
  </r>
  <r>
    <x v="220"/>
    <x v="3"/>
    <n v="11"/>
    <x v="1"/>
    <x v="1"/>
    <n v="0"/>
    <x v="3"/>
    <n v="44"/>
    <n v="48.84"/>
    <n v="537.24"/>
    <n v="484"/>
    <n v="53.240000000000009"/>
    <n v="9.9099099099099114E-2"/>
  </r>
  <r>
    <x v="221"/>
    <x v="38"/>
    <n v="12"/>
    <x v="0"/>
    <x v="0"/>
    <n v="0"/>
    <x v="4"/>
    <n v="95"/>
    <n v="119.7"/>
    <n v="1436.4"/>
    <n v="1140"/>
    <n v="296.40000000000009"/>
    <n v="0.20634920634920639"/>
  </r>
  <r>
    <x v="222"/>
    <x v="21"/>
    <n v="2"/>
    <x v="2"/>
    <x v="1"/>
    <n v="0"/>
    <x v="2"/>
    <n v="13"/>
    <n v="16.64"/>
    <n v="33.28"/>
    <n v="26"/>
    <n v="7.2800000000000011"/>
    <n v="0.21875000000000003"/>
  </r>
  <r>
    <x v="222"/>
    <x v="42"/>
    <n v="13"/>
    <x v="2"/>
    <x v="0"/>
    <n v="0"/>
    <x v="4"/>
    <n v="18"/>
    <n v="24.66"/>
    <n v="320.58"/>
    <n v="234"/>
    <n v="86.579999999999984"/>
    <n v="0.27007299270072987"/>
  </r>
  <r>
    <x v="223"/>
    <x v="40"/>
    <n v="2"/>
    <x v="1"/>
    <x v="1"/>
    <n v="0"/>
    <x v="2"/>
    <n v="150"/>
    <n v="210"/>
    <n v="420"/>
    <n v="300"/>
    <n v="120"/>
    <n v="0.2857142857142857"/>
  </r>
  <r>
    <x v="223"/>
    <x v="26"/>
    <n v="10"/>
    <x v="2"/>
    <x v="1"/>
    <n v="0"/>
    <x v="4"/>
    <n v="48"/>
    <n v="57.120000000000005"/>
    <n v="571.20000000000005"/>
    <n v="480"/>
    <n v="91.200000000000045"/>
    <n v="0.15966386554621856"/>
  </r>
  <r>
    <x v="224"/>
    <x v="41"/>
    <n v="6"/>
    <x v="0"/>
    <x v="1"/>
    <n v="0"/>
    <x v="1"/>
    <n v="138"/>
    <n v="173.88"/>
    <n v="1043.28"/>
    <n v="828"/>
    <n v="215.27999999999997"/>
    <n v="0.20634920634920634"/>
  </r>
  <r>
    <x v="225"/>
    <x v="18"/>
    <n v="9"/>
    <x v="2"/>
    <x v="1"/>
    <n v="0"/>
    <x v="4"/>
    <n v="89"/>
    <n v="117.48"/>
    <n v="1057.32"/>
    <n v="801"/>
    <n v="256.31999999999994"/>
    <n v="0.24242424242424238"/>
  </r>
  <r>
    <x v="226"/>
    <x v="16"/>
    <n v="2"/>
    <x v="0"/>
    <x v="0"/>
    <n v="0"/>
    <x v="3"/>
    <n v="98"/>
    <n v="103.88"/>
    <n v="207.76"/>
    <n v="196"/>
    <n v="11.759999999999991"/>
    <n v="5.660377358490562E-2"/>
  </r>
  <r>
    <x v="226"/>
    <x v="28"/>
    <n v="11"/>
    <x v="2"/>
    <x v="0"/>
    <n v="0"/>
    <x v="4"/>
    <n v="148"/>
    <n v="201.28"/>
    <n v="2214.08"/>
    <n v="1628"/>
    <n v="586.07999999999993"/>
    <n v="0.26470588235294118"/>
  </r>
  <r>
    <x v="227"/>
    <x v="18"/>
    <n v="12"/>
    <x v="1"/>
    <x v="0"/>
    <n v="0"/>
    <x v="4"/>
    <n v="89"/>
    <n v="117.48"/>
    <n v="1409.76"/>
    <n v="1068"/>
    <n v="341.76"/>
    <n v="0.24242424242424243"/>
  </r>
  <r>
    <x v="228"/>
    <x v="16"/>
    <n v="13"/>
    <x v="1"/>
    <x v="1"/>
    <n v="0"/>
    <x v="3"/>
    <n v="98"/>
    <n v="103.88"/>
    <n v="1350.44"/>
    <n v="1274"/>
    <n v="76.440000000000055"/>
    <n v="5.6603773584905696E-2"/>
  </r>
  <r>
    <x v="229"/>
    <x v="29"/>
    <n v="2"/>
    <x v="1"/>
    <x v="1"/>
    <n v="0"/>
    <x v="3"/>
    <n v="105"/>
    <n v="142.80000000000001"/>
    <n v="285.60000000000002"/>
    <n v="210"/>
    <n v="75.600000000000023"/>
    <n v="0.26470588235294124"/>
  </r>
  <r>
    <x v="230"/>
    <x v="29"/>
    <n v="3"/>
    <x v="2"/>
    <x v="1"/>
    <n v="0"/>
    <x v="3"/>
    <n v="105"/>
    <n v="142.80000000000001"/>
    <n v="428.40000000000003"/>
    <n v="315"/>
    <n v="113.40000000000003"/>
    <n v="0.26470588235294124"/>
  </r>
  <r>
    <x v="231"/>
    <x v="17"/>
    <n v="2"/>
    <x v="0"/>
    <x v="1"/>
    <n v="0"/>
    <x v="1"/>
    <n v="90"/>
    <n v="115.2"/>
    <n v="230.4"/>
    <n v="180"/>
    <n v="50.400000000000006"/>
    <n v="0.21875000000000003"/>
  </r>
  <r>
    <x v="232"/>
    <x v="42"/>
    <n v="7"/>
    <x v="2"/>
    <x v="0"/>
    <n v="0"/>
    <x v="4"/>
    <n v="18"/>
    <n v="24.66"/>
    <n v="172.62"/>
    <n v="126"/>
    <n v="46.620000000000005"/>
    <n v="0.27007299270072993"/>
  </r>
  <r>
    <x v="233"/>
    <x v="34"/>
    <n v="12"/>
    <x v="0"/>
    <x v="1"/>
    <n v="0"/>
    <x v="1"/>
    <n v="37"/>
    <n v="42.55"/>
    <n v="510.59999999999997"/>
    <n v="444"/>
    <n v="66.599999999999966"/>
    <n v="0.13043478260869559"/>
  </r>
  <r>
    <x v="233"/>
    <x v="29"/>
    <n v="9"/>
    <x v="1"/>
    <x v="0"/>
    <n v="0"/>
    <x v="3"/>
    <n v="105"/>
    <n v="142.80000000000001"/>
    <n v="1285.2"/>
    <n v="945"/>
    <n v="340.20000000000005"/>
    <n v="0.26470588235294118"/>
  </r>
  <r>
    <x v="234"/>
    <x v="21"/>
    <n v="14"/>
    <x v="0"/>
    <x v="0"/>
    <n v="0"/>
    <x v="2"/>
    <n v="13"/>
    <n v="16.64"/>
    <n v="232.96"/>
    <n v="182"/>
    <n v="50.960000000000008"/>
    <n v="0.21875000000000003"/>
  </r>
  <r>
    <x v="235"/>
    <x v="41"/>
    <n v="9"/>
    <x v="2"/>
    <x v="1"/>
    <n v="0"/>
    <x v="1"/>
    <n v="138"/>
    <n v="173.88"/>
    <n v="1564.92"/>
    <n v="1242"/>
    <n v="322.92000000000007"/>
    <n v="0.20634920634920639"/>
  </r>
  <r>
    <x v="236"/>
    <x v="30"/>
    <n v="2"/>
    <x v="0"/>
    <x v="0"/>
    <n v="0"/>
    <x v="2"/>
    <n v="37"/>
    <n v="49.21"/>
    <n v="98.42"/>
    <n v="74"/>
    <n v="24.42"/>
    <n v="0.24812030075187971"/>
  </r>
  <r>
    <x v="236"/>
    <x v="35"/>
    <n v="4"/>
    <x v="2"/>
    <x v="0"/>
    <n v="0"/>
    <x v="2"/>
    <n v="73"/>
    <n v="94.17"/>
    <n v="376.68"/>
    <n v="292"/>
    <n v="84.68"/>
    <n v="0.22480620155038761"/>
  </r>
  <r>
    <x v="237"/>
    <x v="28"/>
    <n v="2"/>
    <x v="2"/>
    <x v="1"/>
    <n v="0"/>
    <x v="4"/>
    <n v="148"/>
    <n v="201.28"/>
    <n v="402.56"/>
    <n v="296"/>
    <n v="106.56"/>
    <n v="0.26470588235294118"/>
  </r>
  <r>
    <x v="237"/>
    <x v="42"/>
    <n v="14"/>
    <x v="1"/>
    <x v="0"/>
    <n v="0"/>
    <x v="4"/>
    <n v="18"/>
    <n v="24.66"/>
    <n v="345.24"/>
    <n v="252"/>
    <n v="93.240000000000009"/>
    <n v="0.27007299270072993"/>
  </r>
  <r>
    <x v="238"/>
    <x v="11"/>
    <n v="15"/>
    <x v="1"/>
    <x v="0"/>
    <n v="0"/>
    <x v="1"/>
    <n v="76"/>
    <n v="82.08"/>
    <n v="1231.2"/>
    <n v="1140"/>
    <n v="91.200000000000045"/>
    <n v="7.4074074074074112E-2"/>
  </r>
  <r>
    <x v="239"/>
    <x v="13"/>
    <n v="4"/>
    <x v="2"/>
    <x v="0"/>
    <n v="0"/>
    <x v="4"/>
    <n v="55"/>
    <n v="58.3"/>
    <n v="233.2"/>
    <n v="220"/>
    <n v="13.199999999999989"/>
    <n v="5.6603773584905613E-2"/>
  </r>
  <r>
    <x v="240"/>
    <x v="3"/>
    <n v="9"/>
    <x v="2"/>
    <x v="1"/>
    <n v="0"/>
    <x v="3"/>
    <n v="44"/>
    <n v="48.84"/>
    <n v="439.56000000000006"/>
    <n v="396"/>
    <n v="43.560000000000059"/>
    <n v="9.9099099099099225E-2"/>
  </r>
  <r>
    <x v="240"/>
    <x v="6"/>
    <n v="8"/>
    <x v="1"/>
    <x v="0"/>
    <n v="0"/>
    <x v="3"/>
    <n v="71"/>
    <n v="80.94"/>
    <n v="647.52"/>
    <n v="568"/>
    <n v="79.519999999999982"/>
    <n v="0.12280701754385963"/>
  </r>
  <r>
    <x v="241"/>
    <x v="26"/>
    <n v="2"/>
    <x v="2"/>
    <x v="1"/>
    <n v="0"/>
    <x v="4"/>
    <n v="48"/>
    <n v="57.120000000000005"/>
    <n v="114.24000000000001"/>
    <n v="96"/>
    <n v="18.240000000000009"/>
    <n v="0.15966386554621856"/>
  </r>
  <r>
    <x v="242"/>
    <x v="9"/>
    <n v="14"/>
    <x v="2"/>
    <x v="1"/>
    <n v="0"/>
    <x v="2"/>
    <n v="112"/>
    <n v="146.72"/>
    <n v="2054.08"/>
    <n v="1568"/>
    <n v="486.07999999999993"/>
    <n v="0.23664122137404578"/>
  </r>
  <r>
    <x v="243"/>
    <x v="21"/>
    <n v="13"/>
    <x v="1"/>
    <x v="0"/>
    <n v="0"/>
    <x v="2"/>
    <n v="13"/>
    <n v="16.64"/>
    <n v="216.32"/>
    <n v="169"/>
    <n v="47.319999999999993"/>
    <n v="0.21874999999999997"/>
  </r>
  <r>
    <x v="243"/>
    <x v="26"/>
    <n v="8"/>
    <x v="2"/>
    <x v="0"/>
    <n v="0"/>
    <x v="4"/>
    <n v="48"/>
    <n v="57.120000000000005"/>
    <n v="456.96000000000004"/>
    <n v="384"/>
    <n v="72.960000000000036"/>
    <n v="0.15966386554621856"/>
  </r>
  <r>
    <x v="244"/>
    <x v="13"/>
    <n v="9"/>
    <x v="0"/>
    <x v="0"/>
    <n v="0"/>
    <x v="4"/>
    <n v="55"/>
    <n v="58.3"/>
    <n v="524.69999999999993"/>
    <n v="495"/>
    <n v="29.699999999999932"/>
    <n v="5.6603773584905537E-2"/>
  </r>
  <r>
    <x v="244"/>
    <x v="38"/>
    <n v="6"/>
    <x v="1"/>
    <x v="0"/>
    <n v="0"/>
    <x v="4"/>
    <n v="95"/>
    <n v="119.7"/>
    <n v="718.2"/>
    <n v="570"/>
    <n v="148.20000000000005"/>
    <n v="0.20634920634920639"/>
  </r>
  <r>
    <x v="245"/>
    <x v="2"/>
    <n v="4"/>
    <x v="1"/>
    <x v="1"/>
    <n v="0"/>
    <x v="2"/>
    <n v="112"/>
    <n v="122.08"/>
    <n v="488.32"/>
    <n v="448"/>
    <n v="40.319999999999993"/>
    <n v="8.2568807339449532E-2"/>
  </r>
  <r>
    <x v="246"/>
    <x v="14"/>
    <n v="10"/>
    <x v="2"/>
    <x v="0"/>
    <n v="0"/>
    <x v="0"/>
    <n v="61"/>
    <n v="76.25"/>
    <n v="762.5"/>
    <n v="610"/>
    <n v="152.5"/>
    <n v="0.2"/>
  </r>
  <r>
    <x v="247"/>
    <x v="13"/>
    <n v="7"/>
    <x v="2"/>
    <x v="0"/>
    <n v="0"/>
    <x v="4"/>
    <n v="55"/>
    <n v="58.3"/>
    <n v="408.09999999999997"/>
    <n v="385"/>
    <n v="23.099999999999966"/>
    <n v="5.6603773584905578E-2"/>
  </r>
  <r>
    <x v="248"/>
    <x v="27"/>
    <n v="4"/>
    <x v="1"/>
    <x v="1"/>
    <n v="0"/>
    <x v="2"/>
    <n v="12"/>
    <n v="15.719999999999999"/>
    <n v="62.879999999999995"/>
    <n v="48"/>
    <n v="14.879999999999995"/>
    <n v="0.23664122137404575"/>
  </r>
  <r>
    <x v="248"/>
    <x v="26"/>
    <n v="1"/>
    <x v="1"/>
    <x v="0"/>
    <n v="0"/>
    <x v="4"/>
    <n v="48"/>
    <n v="57.120000000000005"/>
    <n v="57.120000000000005"/>
    <n v="48"/>
    <n v="9.1200000000000045"/>
    <n v="0.15966386554621856"/>
  </r>
  <r>
    <x v="249"/>
    <x v="22"/>
    <n v="7"/>
    <x v="1"/>
    <x v="0"/>
    <n v="0"/>
    <x v="0"/>
    <n v="121"/>
    <n v="141.57"/>
    <n v="990.99"/>
    <n v="847"/>
    <n v="143.99"/>
    <n v="0.14529914529914531"/>
  </r>
  <r>
    <x v="250"/>
    <x v="39"/>
    <n v="12"/>
    <x v="0"/>
    <x v="1"/>
    <n v="0"/>
    <x v="2"/>
    <n v="134"/>
    <n v="156.78"/>
    <n v="1881.3600000000001"/>
    <n v="1608"/>
    <n v="273.36000000000013"/>
    <n v="0.14529914529914537"/>
  </r>
  <r>
    <x v="251"/>
    <x v="37"/>
    <n v="6"/>
    <x v="2"/>
    <x v="0"/>
    <n v="0"/>
    <x v="3"/>
    <n v="6"/>
    <n v="7.8599999999999994"/>
    <n v="47.16"/>
    <n v="36"/>
    <n v="11.159999999999997"/>
    <n v="0.23664122137404575"/>
  </r>
  <r>
    <x v="252"/>
    <x v="31"/>
    <n v="7"/>
    <x v="1"/>
    <x v="1"/>
    <n v="0"/>
    <x v="2"/>
    <n v="44"/>
    <n v="48.4"/>
    <n v="338.8"/>
    <n v="308"/>
    <n v="30.800000000000011"/>
    <n v="9.0909090909090939E-2"/>
  </r>
  <r>
    <x v="253"/>
    <x v="35"/>
    <n v="5"/>
    <x v="2"/>
    <x v="0"/>
    <n v="0"/>
    <x v="2"/>
    <n v="73"/>
    <n v="94.17"/>
    <n v="470.85"/>
    <n v="365"/>
    <n v="105.85000000000002"/>
    <n v="0.22480620155038764"/>
  </r>
  <r>
    <x v="254"/>
    <x v="25"/>
    <n v="14"/>
    <x v="2"/>
    <x v="1"/>
    <n v="0"/>
    <x v="3"/>
    <n v="83"/>
    <n v="94.62"/>
    <n v="1324.68"/>
    <n v="1162"/>
    <n v="162.68000000000006"/>
    <n v="0.1228070175438597"/>
  </r>
  <r>
    <x v="255"/>
    <x v="14"/>
    <n v="5"/>
    <x v="1"/>
    <x v="0"/>
    <n v="0"/>
    <x v="0"/>
    <n v="61"/>
    <n v="76.25"/>
    <n v="381.25"/>
    <n v="305"/>
    <n v="76.25"/>
    <n v="0.2"/>
  </r>
  <r>
    <x v="256"/>
    <x v="20"/>
    <n v="13"/>
    <x v="2"/>
    <x v="1"/>
    <n v="0"/>
    <x v="2"/>
    <n v="148"/>
    <n v="164.28"/>
    <n v="2135.64"/>
    <n v="1924"/>
    <n v="211.63999999999987"/>
    <n v="9.9099099099099044E-2"/>
  </r>
  <r>
    <x v="256"/>
    <x v="5"/>
    <n v="13"/>
    <x v="1"/>
    <x v="0"/>
    <n v="0"/>
    <x v="4"/>
    <n v="93"/>
    <n v="104.16"/>
    <n v="1354.08"/>
    <n v="1209"/>
    <n v="145.07999999999993"/>
    <n v="0.1071428571428571"/>
  </r>
  <r>
    <x v="257"/>
    <x v="26"/>
    <n v="8"/>
    <x v="2"/>
    <x v="1"/>
    <n v="0"/>
    <x v="4"/>
    <n v="48"/>
    <n v="57.120000000000005"/>
    <n v="456.96000000000004"/>
    <n v="384"/>
    <n v="72.960000000000036"/>
    <n v="0.15966386554621856"/>
  </r>
  <r>
    <x v="258"/>
    <x v="26"/>
    <n v="4"/>
    <x v="0"/>
    <x v="0"/>
    <n v="0"/>
    <x v="4"/>
    <n v="48"/>
    <n v="57.120000000000005"/>
    <n v="228.48000000000002"/>
    <n v="192"/>
    <n v="36.480000000000018"/>
    <n v="0.15966386554621856"/>
  </r>
  <r>
    <x v="258"/>
    <x v="1"/>
    <n v="8"/>
    <x v="0"/>
    <x v="0"/>
    <n v="0"/>
    <x v="1"/>
    <n v="72"/>
    <n v="79.92"/>
    <n v="639.36"/>
    <n v="576"/>
    <n v="63.360000000000014"/>
    <n v="9.9099099099099114E-2"/>
  </r>
  <r>
    <x v="259"/>
    <x v="11"/>
    <n v="15"/>
    <x v="1"/>
    <x v="1"/>
    <n v="0"/>
    <x v="1"/>
    <n v="76"/>
    <n v="82.08"/>
    <n v="1231.2"/>
    <n v="1140"/>
    <n v="91.200000000000045"/>
    <n v="7.4074074074074112E-2"/>
  </r>
  <r>
    <x v="260"/>
    <x v="27"/>
    <n v="12"/>
    <x v="2"/>
    <x v="0"/>
    <n v="0"/>
    <x v="2"/>
    <n v="12"/>
    <n v="15.719999999999999"/>
    <n v="188.64"/>
    <n v="144"/>
    <n v="44.639999999999986"/>
    <n v="0.23664122137404575"/>
  </r>
  <r>
    <x v="261"/>
    <x v="29"/>
    <n v="7"/>
    <x v="1"/>
    <x v="0"/>
    <n v="0"/>
    <x v="3"/>
    <n v="105"/>
    <n v="142.80000000000001"/>
    <n v="999.60000000000014"/>
    <n v="735"/>
    <n v="264.60000000000014"/>
    <n v="0.26470588235294129"/>
  </r>
  <r>
    <x v="262"/>
    <x v="33"/>
    <n v="2"/>
    <x v="2"/>
    <x v="0"/>
    <n v="0"/>
    <x v="4"/>
    <n v="37"/>
    <n v="41.81"/>
    <n v="83.62"/>
    <n v="74"/>
    <n v="9.6200000000000045"/>
    <n v="0.11504424778761067"/>
  </r>
  <r>
    <x v="262"/>
    <x v="26"/>
    <n v="2"/>
    <x v="1"/>
    <x v="0"/>
    <n v="0"/>
    <x v="4"/>
    <n v="48"/>
    <n v="57.120000000000005"/>
    <n v="114.24000000000001"/>
    <n v="96"/>
    <n v="18.240000000000009"/>
    <n v="0.15966386554621856"/>
  </r>
  <r>
    <x v="263"/>
    <x v="41"/>
    <n v="10"/>
    <x v="0"/>
    <x v="1"/>
    <n v="0"/>
    <x v="1"/>
    <n v="138"/>
    <n v="173.88"/>
    <n v="1738.8"/>
    <n v="1380"/>
    <n v="358.79999999999995"/>
    <n v="0.20634920634920634"/>
  </r>
  <r>
    <x v="263"/>
    <x v="25"/>
    <n v="5"/>
    <x v="0"/>
    <x v="0"/>
    <n v="0"/>
    <x v="3"/>
    <n v="83"/>
    <n v="94.62"/>
    <n v="473.1"/>
    <n v="415"/>
    <n v="58.100000000000023"/>
    <n v="0.1228070175438597"/>
  </r>
  <r>
    <x v="263"/>
    <x v="20"/>
    <n v="9"/>
    <x v="1"/>
    <x v="1"/>
    <n v="0"/>
    <x v="2"/>
    <n v="148"/>
    <n v="164.28"/>
    <n v="1478.52"/>
    <n v="1332"/>
    <n v="146.51999999999998"/>
    <n v="9.9099099099099086E-2"/>
  </r>
  <r>
    <x v="263"/>
    <x v="3"/>
    <n v="12"/>
    <x v="1"/>
    <x v="0"/>
    <n v="0"/>
    <x v="3"/>
    <n v="44"/>
    <n v="48.84"/>
    <n v="586.08000000000004"/>
    <n v="528"/>
    <n v="58.080000000000041"/>
    <n v="9.9099099099099155E-2"/>
  </r>
  <r>
    <x v="263"/>
    <x v="14"/>
    <n v="14"/>
    <x v="2"/>
    <x v="1"/>
    <n v="0"/>
    <x v="0"/>
    <n v="61"/>
    <n v="76.25"/>
    <n v="1067.5"/>
    <n v="854"/>
    <n v="213.5"/>
    <n v="0.2"/>
  </r>
  <r>
    <x v="264"/>
    <x v="11"/>
    <n v="9"/>
    <x v="2"/>
    <x v="0"/>
    <n v="0"/>
    <x v="1"/>
    <n v="76"/>
    <n v="82.08"/>
    <n v="738.72"/>
    <n v="684"/>
    <n v="54.720000000000027"/>
    <n v="7.4074074074074112E-2"/>
  </r>
  <r>
    <x v="264"/>
    <x v="24"/>
    <n v="4"/>
    <x v="0"/>
    <x v="1"/>
    <n v="0"/>
    <x v="3"/>
    <n v="133"/>
    <n v="155.61000000000001"/>
    <n v="622.44000000000005"/>
    <n v="532"/>
    <n v="90.440000000000055"/>
    <n v="0.14529914529914537"/>
  </r>
  <r>
    <x v="264"/>
    <x v="38"/>
    <n v="3"/>
    <x v="1"/>
    <x v="1"/>
    <n v="0"/>
    <x v="4"/>
    <n v="95"/>
    <n v="119.7"/>
    <n v="359.1"/>
    <n v="285"/>
    <n v="74.100000000000023"/>
    <n v="0.20634920634920639"/>
  </r>
  <r>
    <x v="265"/>
    <x v="25"/>
    <n v="14"/>
    <x v="1"/>
    <x v="0"/>
    <n v="0"/>
    <x v="3"/>
    <n v="83"/>
    <n v="94.62"/>
    <n v="1324.68"/>
    <n v="1162"/>
    <n v="162.68000000000006"/>
    <n v="0.1228070175438597"/>
  </r>
  <r>
    <x v="266"/>
    <x v="33"/>
    <n v="8"/>
    <x v="0"/>
    <x v="0"/>
    <n v="0"/>
    <x v="4"/>
    <n v="37"/>
    <n v="41.81"/>
    <n v="334.48"/>
    <n v="296"/>
    <n v="38.480000000000018"/>
    <n v="0.11504424778761067"/>
  </r>
  <r>
    <x v="267"/>
    <x v="34"/>
    <n v="13"/>
    <x v="1"/>
    <x v="1"/>
    <n v="0"/>
    <x v="1"/>
    <n v="37"/>
    <n v="42.55"/>
    <n v="553.15"/>
    <n v="481"/>
    <n v="72.149999999999977"/>
    <n v="0.13043478260869562"/>
  </r>
  <r>
    <x v="267"/>
    <x v="32"/>
    <n v="6"/>
    <x v="2"/>
    <x v="0"/>
    <n v="0"/>
    <x v="0"/>
    <n v="126"/>
    <n v="162.54"/>
    <n v="975.24"/>
    <n v="756"/>
    <n v="219.24"/>
    <n v="0.22480620155038761"/>
  </r>
  <r>
    <x v="268"/>
    <x v="42"/>
    <n v="6"/>
    <x v="2"/>
    <x v="1"/>
    <n v="0"/>
    <x v="4"/>
    <n v="18"/>
    <n v="24.66"/>
    <n v="147.96"/>
    <n v="108"/>
    <n v="39.960000000000008"/>
    <n v="0.27007299270072999"/>
  </r>
  <r>
    <x v="269"/>
    <x v="10"/>
    <n v="15"/>
    <x v="0"/>
    <x v="0"/>
    <n v="0"/>
    <x v="1"/>
    <n v="120"/>
    <n v="162"/>
    <n v="2430"/>
    <n v="1800"/>
    <n v="630"/>
    <n v="0.25925925925925924"/>
  </r>
  <r>
    <x v="270"/>
    <x v="19"/>
    <n v="15"/>
    <x v="1"/>
    <x v="1"/>
    <n v="0"/>
    <x v="4"/>
    <n v="47"/>
    <n v="53.11"/>
    <n v="796.65"/>
    <n v="705"/>
    <n v="91.649999999999977"/>
    <n v="0.11504424778761059"/>
  </r>
  <r>
    <x v="271"/>
    <x v="29"/>
    <n v="8"/>
    <x v="2"/>
    <x v="1"/>
    <n v="0"/>
    <x v="3"/>
    <n v="105"/>
    <n v="142.80000000000001"/>
    <n v="1142.4000000000001"/>
    <n v="840"/>
    <n v="302.40000000000009"/>
    <n v="0.26470588235294124"/>
  </r>
  <r>
    <x v="272"/>
    <x v="39"/>
    <n v="14"/>
    <x v="2"/>
    <x v="1"/>
    <n v="0"/>
    <x v="2"/>
    <n v="134"/>
    <n v="156.78"/>
    <n v="2194.92"/>
    <n v="1876"/>
    <n v="318.92000000000007"/>
    <n v="0.14529914529914534"/>
  </r>
  <r>
    <x v="273"/>
    <x v="17"/>
    <n v="10"/>
    <x v="1"/>
    <x v="1"/>
    <n v="0"/>
    <x v="1"/>
    <n v="90"/>
    <n v="115.2"/>
    <n v="1152"/>
    <n v="900"/>
    <n v="252"/>
    <n v="0.21875"/>
  </r>
  <r>
    <x v="273"/>
    <x v="16"/>
    <n v="4"/>
    <x v="2"/>
    <x v="1"/>
    <n v="0"/>
    <x v="3"/>
    <n v="98"/>
    <n v="103.88"/>
    <n v="415.52"/>
    <n v="392"/>
    <n v="23.519999999999982"/>
    <n v="5.660377358490562E-2"/>
  </r>
  <r>
    <x v="274"/>
    <x v="3"/>
    <n v="8"/>
    <x v="2"/>
    <x v="0"/>
    <n v="0"/>
    <x v="3"/>
    <n v="44"/>
    <n v="48.84"/>
    <n v="390.72"/>
    <n v="352"/>
    <n v="38.720000000000027"/>
    <n v="9.9099099099099155E-2"/>
  </r>
  <r>
    <x v="275"/>
    <x v="30"/>
    <n v="7"/>
    <x v="2"/>
    <x v="1"/>
    <n v="0"/>
    <x v="2"/>
    <n v="37"/>
    <n v="49.21"/>
    <n v="344.47"/>
    <n v="259"/>
    <n v="85.470000000000027"/>
    <n v="0.24812030075187977"/>
  </r>
  <r>
    <x v="276"/>
    <x v="35"/>
    <n v="7"/>
    <x v="1"/>
    <x v="0"/>
    <n v="0"/>
    <x v="2"/>
    <n v="73"/>
    <n v="94.17"/>
    <n v="659.19"/>
    <n v="511"/>
    <n v="148.19000000000005"/>
    <n v="0.22480620155038766"/>
  </r>
  <r>
    <x v="277"/>
    <x v="13"/>
    <n v="4"/>
    <x v="2"/>
    <x v="1"/>
    <n v="0"/>
    <x v="4"/>
    <n v="55"/>
    <n v="58.3"/>
    <n v="233.2"/>
    <n v="220"/>
    <n v="13.199999999999989"/>
    <n v="5.6603773584905613E-2"/>
  </r>
  <r>
    <x v="277"/>
    <x v="23"/>
    <n v="12"/>
    <x v="2"/>
    <x v="0"/>
    <n v="0"/>
    <x v="1"/>
    <n v="67"/>
    <n v="83.08"/>
    <n v="996.96"/>
    <n v="804"/>
    <n v="192.96000000000004"/>
    <n v="0.19354838709677422"/>
  </r>
  <r>
    <x v="278"/>
    <x v="38"/>
    <n v="15"/>
    <x v="2"/>
    <x v="1"/>
    <n v="0"/>
    <x v="4"/>
    <n v="95"/>
    <n v="119.7"/>
    <n v="1795.5"/>
    <n v="1425"/>
    <n v="370.5"/>
    <n v="0.20634920634920634"/>
  </r>
  <r>
    <x v="279"/>
    <x v="36"/>
    <n v="7"/>
    <x v="2"/>
    <x v="0"/>
    <n v="0"/>
    <x v="3"/>
    <n v="43"/>
    <n v="47.730000000000004"/>
    <n v="334.11"/>
    <n v="301"/>
    <n v="33.110000000000014"/>
    <n v="9.9099099099099142E-2"/>
  </r>
  <r>
    <x v="280"/>
    <x v="7"/>
    <n v="7"/>
    <x v="1"/>
    <x v="1"/>
    <n v="0"/>
    <x v="0"/>
    <n v="7"/>
    <n v="8.33"/>
    <n v="58.31"/>
    <n v="49"/>
    <n v="9.3100000000000023"/>
    <n v="0.15966386554621853"/>
  </r>
  <r>
    <x v="280"/>
    <x v="27"/>
    <n v="8"/>
    <x v="2"/>
    <x v="0"/>
    <n v="0"/>
    <x v="2"/>
    <n v="12"/>
    <n v="15.719999999999999"/>
    <n v="125.75999999999999"/>
    <n v="96"/>
    <n v="29.759999999999991"/>
    <n v="0.23664122137404575"/>
  </r>
  <r>
    <x v="281"/>
    <x v="41"/>
    <n v="2"/>
    <x v="2"/>
    <x v="1"/>
    <n v="0"/>
    <x v="1"/>
    <n v="138"/>
    <n v="173.88"/>
    <n v="347.76"/>
    <n v="276"/>
    <n v="71.759999999999991"/>
    <n v="0.20634920634920634"/>
  </r>
  <r>
    <x v="282"/>
    <x v="30"/>
    <n v="2"/>
    <x v="2"/>
    <x v="0"/>
    <n v="0"/>
    <x v="2"/>
    <n v="37"/>
    <n v="49.21"/>
    <n v="98.42"/>
    <n v="74"/>
    <n v="24.42"/>
    <n v="0.24812030075187971"/>
  </r>
  <r>
    <x v="283"/>
    <x v="18"/>
    <n v="12"/>
    <x v="1"/>
    <x v="1"/>
    <n v="0"/>
    <x v="4"/>
    <n v="89"/>
    <n v="117.48"/>
    <n v="1409.76"/>
    <n v="1068"/>
    <n v="341.76"/>
    <n v="0.24242424242424243"/>
  </r>
  <r>
    <x v="284"/>
    <x v="33"/>
    <n v="12"/>
    <x v="2"/>
    <x v="1"/>
    <n v="0"/>
    <x v="4"/>
    <n v="37"/>
    <n v="41.81"/>
    <n v="501.72"/>
    <n v="444"/>
    <n v="57.720000000000027"/>
    <n v="0.11504424778761067"/>
  </r>
  <r>
    <x v="285"/>
    <x v="7"/>
    <n v="7"/>
    <x v="2"/>
    <x v="0"/>
    <n v="0"/>
    <x v="0"/>
    <n v="7"/>
    <n v="8.33"/>
    <n v="58.31"/>
    <n v="49"/>
    <n v="9.3100000000000023"/>
    <n v="0.15966386554621853"/>
  </r>
  <r>
    <x v="286"/>
    <x v="38"/>
    <n v="9"/>
    <x v="2"/>
    <x v="0"/>
    <n v="0"/>
    <x v="4"/>
    <n v="95"/>
    <n v="119.7"/>
    <n v="1077.3"/>
    <n v="855"/>
    <n v="222.29999999999995"/>
    <n v="0.20634920634920631"/>
  </r>
  <r>
    <x v="287"/>
    <x v="3"/>
    <n v="2"/>
    <x v="1"/>
    <x v="0"/>
    <n v="0"/>
    <x v="3"/>
    <n v="44"/>
    <n v="48.84"/>
    <n v="97.68"/>
    <n v="88"/>
    <n v="9.6800000000000068"/>
    <n v="9.9099099099099155E-2"/>
  </r>
  <r>
    <x v="288"/>
    <x v="41"/>
    <n v="8"/>
    <x v="1"/>
    <x v="1"/>
    <n v="0"/>
    <x v="1"/>
    <n v="138"/>
    <n v="173.88"/>
    <n v="1391.04"/>
    <n v="1104"/>
    <n v="287.03999999999996"/>
    <n v="0.20634920634920634"/>
  </r>
  <r>
    <x v="289"/>
    <x v="20"/>
    <n v="12"/>
    <x v="2"/>
    <x v="0"/>
    <n v="0"/>
    <x v="2"/>
    <n v="148"/>
    <n v="164.28"/>
    <n v="1971.3600000000001"/>
    <n v="1776"/>
    <n v="195.36000000000013"/>
    <n v="9.9099099099099155E-2"/>
  </r>
  <r>
    <x v="290"/>
    <x v="10"/>
    <n v="8"/>
    <x v="0"/>
    <x v="0"/>
    <n v="0"/>
    <x v="1"/>
    <n v="120"/>
    <n v="162"/>
    <n v="1296"/>
    <n v="960"/>
    <n v="336"/>
    <n v="0.25925925925925924"/>
  </r>
  <r>
    <x v="291"/>
    <x v="13"/>
    <n v="6"/>
    <x v="2"/>
    <x v="1"/>
    <n v="0"/>
    <x v="4"/>
    <n v="55"/>
    <n v="58.3"/>
    <n v="349.79999999999995"/>
    <n v="330"/>
    <n v="19.799999999999955"/>
    <n v="5.6603773584905537E-2"/>
  </r>
  <r>
    <x v="292"/>
    <x v="30"/>
    <n v="2"/>
    <x v="1"/>
    <x v="0"/>
    <n v="0"/>
    <x v="2"/>
    <n v="37"/>
    <n v="49.21"/>
    <n v="98.42"/>
    <n v="74"/>
    <n v="24.42"/>
    <n v="0.24812030075187971"/>
  </r>
  <r>
    <x v="293"/>
    <x v="15"/>
    <n v="14"/>
    <x v="2"/>
    <x v="1"/>
    <n v="0"/>
    <x v="3"/>
    <n v="75"/>
    <n v="85.5"/>
    <n v="1197"/>
    <n v="1050"/>
    <n v="147"/>
    <n v="0.12280701754385964"/>
  </r>
  <r>
    <x v="293"/>
    <x v="26"/>
    <n v="1"/>
    <x v="1"/>
    <x v="0"/>
    <n v="0"/>
    <x v="4"/>
    <n v="48"/>
    <n v="57.120000000000005"/>
    <n v="57.120000000000005"/>
    <n v="48"/>
    <n v="9.1200000000000045"/>
    <n v="0.15966386554621856"/>
  </r>
  <r>
    <x v="294"/>
    <x v="11"/>
    <n v="2"/>
    <x v="2"/>
    <x v="1"/>
    <n v="0"/>
    <x v="1"/>
    <n v="76"/>
    <n v="82.08"/>
    <n v="164.16"/>
    <n v="152"/>
    <n v="12.159999999999997"/>
    <n v="7.4074074074074056E-2"/>
  </r>
  <r>
    <x v="294"/>
    <x v="39"/>
    <n v="12"/>
    <x v="2"/>
    <x v="1"/>
    <n v="0"/>
    <x v="2"/>
    <n v="134"/>
    <n v="156.78"/>
    <n v="1881.3600000000001"/>
    <n v="1608"/>
    <n v="273.36000000000013"/>
    <n v="0.14529914529914537"/>
  </r>
  <r>
    <x v="294"/>
    <x v="6"/>
    <n v="13"/>
    <x v="1"/>
    <x v="1"/>
    <n v="0"/>
    <x v="3"/>
    <n v="71"/>
    <n v="80.94"/>
    <n v="1052.22"/>
    <n v="923"/>
    <n v="129.22000000000003"/>
    <n v="0.12280701754385967"/>
  </r>
  <r>
    <x v="295"/>
    <x v="6"/>
    <n v="10"/>
    <x v="1"/>
    <x v="0"/>
    <n v="0"/>
    <x v="3"/>
    <n v="71"/>
    <n v="80.94"/>
    <n v="809.4"/>
    <n v="710"/>
    <n v="99.399999999999977"/>
    <n v="0.12280701754385963"/>
  </r>
  <r>
    <x v="295"/>
    <x v="42"/>
    <n v="1"/>
    <x v="1"/>
    <x v="1"/>
    <n v="0"/>
    <x v="4"/>
    <n v="18"/>
    <n v="24.66"/>
    <n v="24.66"/>
    <n v="18"/>
    <n v="6.66"/>
    <n v="0.27007299270072993"/>
  </r>
  <r>
    <x v="296"/>
    <x v="35"/>
    <n v="5"/>
    <x v="2"/>
    <x v="1"/>
    <n v="0"/>
    <x v="2"/>
    <n v="73"/>
    <n v="94.17"/>
    <n v="470.85"/>
    <n v="365"/>
    <n v="105.85000000000002"/>
    <n v="0.22480620155038764"/>
  </r>
  <r>
    <x v="297"/>
    <x v="21"/>
    <n v="9"/>
    <x v="1"/>
    <x v="0"/>
    <n v="0"/>
    <x v="2"/>
    <n v="13"/>
    <n v="16.64"/>
    <n v="149.76"/>
    <n v="117"/>
    <n v="32.759999999999991"/>
    <n v="0.21874999999999994"/>
  </r>
  <r>
    <x v="298"/>
    <x v="21"/>
    <n v="2"/>
    <x v="2"/>
    <x v="0"/>
    <n v="0"/>
    <x v="2"/>
    <n v="13"/>
    <n v="16.64"/>
    <n v="33.28"/>
    <n v="26"/>
    <n v="7.2800000000000011"/>
    <n v="0.21875000000000003"/>
  </r>
  <r>
    <x v="298"/>
    <x v="18"/>
    <n v="12"/>
    <x v="2"/>
    <x v="1"/>
    <n v="0"/>
    <x v="4"/>
    <n v="89"/>
    <n v="117.48"/>
    <n v="1409.76"/>
    <n v="1068"/>
    <n v="341.76"/>
    <n v="0.24242424242424243"/>
  </r>
  <r>
    <x v="298"/>
    <x v="32"/>
    <n v="11"/>
    <x v="2"/>
    <x v="1"/>
    <n v="0"/>
    <x v="0"/>
    <n v="126"/>
    <n v="162.54"/>
    <n v="1787.9399999999998"/>
    <n v="1386"/>
    <n v="401.93999999999983"/>
    <n v="0.22480620155038752"/>
  </r>
  <r>
    <x v="299"/>
    <x v="28"/>
    <n v="14"/>
    <x v="2"/>
    <x v="1"/>
    <n v="0"/>
    <x v="4"/>
    <n v="148"/>
    <n v="201.28"/>
    <n v="2817.92"/>
    <n v="2072"/>
    <n v="745.92000000000007"/>
    <n v="0.26470588235294118"/>
  </r>
  <r>
    <x v="300"/>
    <x v="31"/>
    <n v="10"/>
    <x v="0"/>
    <x v="1"/>
    <n v="0"/>
    <x v="2"/>
    <n v="44"/>
    <n v="48.4"/>
    <n v="484"/>
    <n v="440"/>
    <n v="44"/>
    <n v="9.0909090909090912E-2"/>
  </r>
  <r>
    <x v="300"/>
    <x v="27"/>
    <n v="7"/>
    <x v="2"/>
    <x v="0"/>
    <n v="0"/>
    <x v="2"/>
    <n v="12"/>
    <n v="15.719999999999999"/>
    <n v="110.03999999999999"/>
    <n v="84"/>
    <n v="26.039999999999992"/>
    <n v="0.23664122137404575"/>
  </r>
  <r>
    <x v="301"/>
    <x v="19"/>
    <n v="8"/>
    <x v="1"/>
    <x v="0"/>
    <n v="0"/>
    <x v="4"/>
    <n v="47"/>
    <n v="53.11"/>
    <n v="424.88"/>
    <n v="376"/>
    <n v="48.879999999999995"/>
    <n v="0.1150442477876106"/>
  </r>
  <r>
    <x v="301"/>
    <x v="20"/>
    <n v="2"/>
    <x v="1"/>
    <x v="1"/>
    <n v="0"/>
    <x v="2"/>
    <n v="148"/>
    <n v="164.28"/>
    <n v="328.56"/>
    <n v="296"/>
    <n v="32.56"/>
    <n v="9.90990990990991E-2"/>
  </r>
  <r>
    <x v="302"/>
    <x v="36"/>
    <n v="3"/>
    <x v="1"/>
    <x v="0"/>
    <n v="0"/>
    <x v="3"/>
    <n v="43"/>
    <n v="47.730000000000004"/>
    <n v="143.19"/>
    <n v="129"/>
    <n v="14.189999999999998"/>
    <n v="9.9099099099099086E-2"/>
  </r>
  <r>
    <x v="303"/>
    <x v="12"/>
    <n v="13"/>
    <x v="2"/>
    <x v="0"/>
    <n v="0"/>
    <x v="0"/>
    <n v="141"/>
    <n v="149.46"/>
    <n v="1942.98"/>
    <n v="1833"/>
    <n v="109.98000000000002"/>
    <n v="5.6603773584905669E-2"/>
  </r>
  <r>
    <x v="303"/>
    <x v="38"/>
    <n v="14"/>
    <x v="2"/>
    <x v="0"/>
    <n v="0"/>
    <x v="4"/>
    <n v="95"/>
    <n v="119.7"/>
    <n v="1675.8"/>
    <n v="1330"/>
    <n v="345.79999999999995"/>
    <n v="0.20634920634920634"/>
  </r>
  <r>
    <x v="304"/>
    <x v="21"/>
    <n v="4"/>
    <x v="2"/>
    <x v="0"/>
    <n v="0"/>
    <x v="2"/>
    <n v="13"/>
    <n v="16.64"/>
    <n v="66.56"/>
    <n v="52"/>
    <n v="14.560000000000002"/>
    <n v="0.21875000000000003"/>
  </r>
  <r>
    <x v="305"/>
    <x v="11"/>
    <n v="11"/>
    <x v="1"/>
    <x v="0"/>
    <n v="0"/>
    <x v="1"/>
    <n v="76"/>
    <n v="82.08"/>
    <n v="902.88"/>
    <n v="836"/>
    <n v="66.88"/>
    <n v="7.407407407407407E-2"/>
  </r>
  <r>
    <x v="305"/>
    <x v="19"/>
    <n v="14"/>
    <x v="2"/>
    <x v="1"/>
    <n v="0"/>
    <x v="4"/>
    <n v="47"/>
    <n v="53.11"/>
    <n v="743.54"/>
    <n v="658"/>
    <n v="85.539999999999964"/>
    <n v="0.11504424778761058"/>
  </r>
  <r>
    <x v="306"/>
    <x v="24"/>
    <n v="5"/>
    <x v="2"/>
    <x v="1"/>
    <n v="0"/>
    <x v="3"/>
    <n v="133"/>
    <n v="155.61000000000001"/>
    <n v="778.05000000000007"/>
    <n v="665"/>
    <n v="113.05000000000007"/>
    <n v="0.14529914529914537"/>
  </r>
  <r>
    <x v="307"/>
    <x v="40"/>
    <n v="13"/>
    <x v="0"/>
    <x v="1"/>
    <n v="0"/>
    <x v="2"/>
    <n v="150"/>
    <n v="210"/>
    <n v="2730"/>
    <n v="1950"/>
    <n v="780"/>
    <n v="0.2857142857142857"/>
  </r>
  <r>
    <x v="307"/>
    <x v="8"/>
    <n v="8"/>
    <x v="1"/>
    <x v="0"/>
    <n v="0"/>
    <x v="1"/>
    <n v="67"/>
    <n v="85.76"/>
    <n v="686.08"/>
    <n v="536"/>
    <n v="150.08000000000004"/>
    <n v="0.21875000000000006"/>
  </r>
  <r>
    <x v="308"/>
    <x v="34"/>
    <n v="15"/>
    <x v="0"/>
    <x v="0"/>
    <n v="0"/>
    <x v="1"/>
    <n v="37"/>
    <n v="42.55"/>
    <n v="638.25"/>
    <n v="555"/>
    <n v="83.25"/>
    <n v="0.13043478260869565"/>
  </r>
  <r>
    <x v="309"/>
    <x v="24"/>
    <n v="9"/>
    <x v="1"/>
    <x v="0"/>
    <n v="0"/>
    <x v="3"/>
    <n v="133"/>
    <n v="155.61000000000001"/>
    <n v="1400.4900000000002"/>
    <n v="1197"/>
    <n v="203.49000000000024"/>
    <n v="0.14529914529914545"/>
  </r>
  <r>
    <x v="309"/>
    <x v="34"/>
    <n v="5"/>
    <x v="2"/>
    <x v="0"/>
    <n v="0"/>
    <x v="1"/>
    <n v="37"/>
    <n v="42.55"/>
    <n v="212.75"/>
    <n v="185"/>
    <n v="27.75"/>
    <n v="0.13043478260869565"/>
  </r>
  <r>
    <x v="310"/>
    <x v="15"/>
    <n v="6"/>
    <x v="1"/>
    <x v="1"/>
    <n v="0"/>
    <x v="3"/>
    <n v="75"/>
    <n v="85.5"/>
    <n v="513"/>
    <n v="450"/>
    <n v="63"/>
    <n v="0.12280701754385964"/>
  </r>
  <r>
    <x v="310"/>
    <x v="23"/>
    <n v="6"/>
    <x v="2"/>
    <x v="1"/>
    <n v="0"/>
    <x v="1"/>
    <n v="67"/>
    <n v="83.08"/>
    <n v="498.48"/>
    <n v="402"/>
    <n v="96.480000000000018"/>
    <n v="0.19354838709677422"/>
  </r>
  <r>
    <x v="310"/>
    <x v="7"/>
    <n v="5"/>
    <x v="2"/>
    <x v="1"/>
    <n v="0"/>
    <x v="0"/>
    <n v="7"/>
    <n v="8.33"/>
    <n v="41.65"/>
    <n v="35"/>
    <n v="6.6499999999999986"/>
    <n v="0.15966386554621845"/>
  </r>
  <r>
    <x v="311"/>
    <x v="27"/>
    <n v="13"/>
    <x v="2"/>
    <x v="1"/>
    <n v="0"/>
    <x v="2"/>
    <n v="12"/>
    <n v="15.719999999999999"/>
    <n v="204.35999999999999"/>
    <n v="156"/>
    <n v="48.359999999999985"/>
    <n v="0.23664122137404575"/>
  </r>
  <r>
    <x v="312"/>
    <x v="29"/>
    <n v="1"/>
    <x v="2"/>
    <x v="1"/>
    <n v="0"/>
    <x v="3"/>
    <n v="105"/>
    <n v="142.80000000000001"/>
    <n v="142.80000000000001"/>
    <n v="105"/>
    <n v="37.800000000000011"/>
    <n v="0.26470588235294124"/>
  </r>
  <r>
    <x v="313"/>
    <x v="24"/>
    <n v="12"/>
    <x v="0"/>
    <x v="0"/>
    <n v="0"/>
    <x v="3"/>
    <n v="133"/>
    <n v="155.61000000000001"/>
    <n v="1867.3200000000002"/>
    <n v="1596"/>
    <n v="271.32000000000016"/>
    <n v="0.14529914529914537"/>
  </r>
  <r>
    <x v="314"/>
    <x v="41"/>
    <n v="9"/>
    <x v="2"/>
    <x v="0"/>
    <n v="0"/>
    <x v="1"/>
    <n v="138"/>
    <n v="173.88"/>
    <n v="1564.92"/>
    <n v="1242"/>
    <n v="322.92000000000007"/>
    <n v="0.20634920634920639"/>
  </r>
  <r>
    <x v="314"/>
    <x v="6"/>
    <n v="3"/>
    <x v="2"/>
    <x v="0"/>
    <n v="0"/>
    <x v="3"/>
    <n v="71"/>
    <n v="80.94"/>
    <n v="242.82"/>
    <n v="213"/>
    <n v="29.819999999999993"/>
    <n v="0.12280701754385963"/>
  </r>
  <r>
    <x v="315"/>
    <x v="4"/>
    <n v="15"/>
    <x v="1"/>
    <x v="1"/>
    <n v="0"/>
    <x v="4"/>
    <n v="5"/>
    <n v="6.7"/>
    <n v="100.5"/>
    <n v="75"/>
    <n v="25.5"/>
    <n v="0.2537313432835821"/>
  </r>
  <r>
    <x v="315"/>
    <x v="1"/>
    <n v="4"/>
    <x v="2"/>
    <x v="1"/>
    <n v="0"/>
    <x v="1"/>
    <n v="72"/>
    <n v="79.92"/>
    <n v="319.68"/>
    <n v="288"/>
    <n v="31.680000000000007"/>
    <n v="9.9099099099099114E-2"/>
  </r>
  <r>
    <x v="316"/>
    <x v="19"/>
    <n v="3"/>
    <x v="2"/>
    <x v="1"/>
    <n v="0"/>
    <x v="4"/>
    <n v="47"/>
    <n v="53.11"/>
    <n v="159.32999999999998"/>
    <n v="141"/>
    <n v="18.329999999999984"/>
    <n v="0.11504424778761053"/>
  </r>
  <r>
    <x v="317"/>
    <x v="8"/>
    <n v="15"/>
    <x v="1"/>
    <x v="0"/>
    <n v="0"/>
    <x v="1"/>
    <n v="67"/>
    <n v="85.76"/>
    <n v="1286.4000000000001"/>
    <n v="1005"/>
    <n v="281.40000000000009"/>
    <n v="0.21875000000000006"/>
  </r>
  <r>
    <x v="318"/>
    <x v="42"/>
    <n v="14"/>
    <x v="1"/>
    <x v="1"/>
    <n v="0"/>
    <x v="4"/>
    <n v="18"/>
    <n v="24.66"/>
    <n v="345.24"/>
    <n v="252"/>
    <n v="93.240000000000009"/>
    <n v="0.27007299270072993"/>
  </r>
  <r>
    <x v="319"/>
    <x v="38"/>
    <n v="8"/>
    <x v="0"/>
    <x v="1"/>
    <n v="0"/>
    <x v="4"/>
    <n v="95"/>
    <n v="119.7"/>
    <n v="957.6"/>
    <n v="760"/>
    <n v="197.60000000000002"/>
    <n v="0.20634920634920637"/>
  </r>
  <r>
    <x v="320"/>
    <x v="38"/>
    <n v="6"/>
    <x v="2"/>
    <x v="0"/>
    <n v="0"/>
    <x v="4"/>
    <n v="95"/>
    <n v="119.7"/>
    <n v="718.2"/>
    <n v="570"/>
    <n v="148.20000000000005"/>
    <n v="0.20634920634920639"/>
  </r>
  <r>
    <x v="320"/>
    <x v="16"/>
    <n v="10"/>
    <x v="2"/>
    <x v="0"/>
    <n v="0"/>
    <x v="3"/>
    <n v="98"/>
    <n v="103.88"/>
    <n v="1038.8"/>
    <n v="980"/>
    <n v="58.799999999999955"/>
    <n v="5.660377358490562E-2"/>
  </r>
  <r>
    <x v="321"/>
    <x v="30"/>
    <n v="14"/>
    <x v="1"/>
    <x v="0"/>
    <n v="0"/>
    <x v="2"/>
    <n v="37"/>
    <n v="49.21"/>
    <n v="688.94"/>
    <n v="518"/>
    <n v="170.94000000000005"/>
    <n v="0.24812030075187977"/>
  </r>
  <r>
    <x v="321"/>
    <x v="42"/>
    <n v="5"/>
    <x v="2"/>
    <x v="1"/>
    <n v="0"/>
    <x v="4"/>
    <n v="18"/>
    <n v="24.66"/>
    <n v="123.3"/>
    <n v="90"/>
    <n v="33.299999999999997"/>
    <n v="0.27007299270072993"/>
  </r>
  <r>
    <x v="322"/>
    <x v="23"/>
    <n v="12"/>
    <x v="1"/>
    <x v="0"/>
    <n v="0"/>
    <x v="1"/>
    <n v="67"/>
    <n v="83.08"/>
    <n v="996.96"/>
    <n v="804"/>
    <n v="192.96000000000004"/>
    <n v="0.19354838709677422"/>
  </r>
  <r>
    <x v="323"/>
    <x v="35"/>
    <n v="12"/>
    <x v="2"/>
    <x v="0"/>
    <n v="0"/>
    <x v="2"/>
    <n v="73"/>
    <n v="94.17"/>
    <n v="1130.04"/>
    <n v="876"/>
    <n v="254.03999999999996"/>
    <n v="0.22480620155038758"/>
  </r>
  <r>
    <x v="324"/>
    <x v="18"/>
    <n v="14"/>
    <x v="2"/>
    <x v="0"/>
    <n v="0"/>
    <x v="4"/>
    <n v="89"/>
    <n v="117.48"/>
    <n v="1644.72"/>
    <n v="1246"/>
    <n v="398.72"/>
    <n v="0.24242424242424243"/>
  </r>
  <r>
    <x v="324"/>
    <x v="18"/>
    <n v="8"/>
    <x v="2"/>
    <x v="1"/>
    <n v="0"/>
    <x v="4"/>
    <n v="89"/>
    <n v="117.48"/>
    <n v="939.84"/>
    <n v="712"/>
    <n v="227.84000000000003"/>
    <n v="0.24242424242424246"/>
  </r>
  <r>
    <x v="325"/>
    <x v="43"/>
    <n v="4"/>
    <x v="2"/>
    <x v="1"/>
    <n v="0"/>
    <x v="4"/>
    <n v="90"/>
    <n v="96.3"/>
    <n v="385.2"/>
    <n v="360"/>
    <n v="25.199999999999989"/>
    <n v="6.5420560747663517E-2"/>
  </r>
  <r>
    <x v="325"/>
    <x v="11"/>
    <n v="9"/>
    <x v="2"/>
    <x v="1"/>
    <n v="0"/>
    <x v="1"/>
    <n v="76"/>
    <n v="82.08"/>
    <n v="738.72"/>
    <n v="684"/>
    <n v="54.720000000000027"/>
    <n v="7.4074074074074112E-2"/>
  </r>
  <r>
    <x v="325"/>
    <x v="1"/>
    <n v="3"/>
    <x v="0"/>
    <x v="1"/>
    <n v="0"/>
    <x v="1"/>
    <n v="72"/>
    <n v="79.92"/>
    <n v="239.76"/>
    <n v="216"/>
    <n v="23.759999999999991"/>
    <n v="9.9099099099099058E-2"/>
  </r>
  <r>
    <x v="326"/>
    <x v="13"/>
    <n v="13"/>
    <x v="2"/>
    <x v="0"/>
    <n v="0"/>
    <x v="4"/>
    <n v="55"/>
    <n v="58.3"/>
    <n v="757.9"/>
    <n v="715"/>
    <n v="42.899999999999977"/>
    <n v="5.6603773584905634E-2"/>
  </r>
  <r>
    <x v="327"/>
    <x v="31"/>
    <n v="5"/>
    <x v="2"/>
    <x v="1"/>
    <n v="0"/>
    <x v="2"/>
    <n v="44"/>
    <n v="48.4"/>
    <n v="242"/>
    <n v="220"/>
    <n v="22"/>
    <n v="9.0909090909090912E-2"/>
  </r>
  <r>
    <x v="328"/>
    <x v="36"/>
    <n v="15"/>
    <x v="2"/>
    <x v="0"/>
    <n v="0"/>
    <x v="3"/>
    <n v="43"/>
    <n v="47.730000000000004"/>
    <n v="715.95"/>
    <n v="645"/>
    <n v="70.950000000000045"/>
    <n v="9.9099099099099155E-2"/>
  </r>
  <r>
    <x v="329"/>
    <x v="4"/>
    <n v="1"/>
    <x v="2"/>
    <x v="0"/>
    <n v="0"/>
    <x v="4"/>
    <n v="5"/>
    <n v="6.7"/>
    <n v="6.7"/>
    <n v="5"/>
    <n v="1.7000000000000002"/>
    <n v="0.2537313432835821"/>
  </r>
  <r>
    <x v="330"/>
    <x v="1"/>
    <n v="14"/>
    <x v="1"/>
    <x v="0"/>
    <n v="0"/>
    <x v="1"/>
    <n v="72"/>
    <n v="79.92"/>
    <n v="1118.8800000000001"/>
    <n v="1008"/>
    <n v="110.88000000000011"/>
    <n v="9.9099099099099183E-2"/>
  </r>
  <r>
    <x v="331"/>
    <x v="40"/>
    <n v="9"/>
    <x v="2"/>
    <x v="0"/>
    <n v="0"/>
    <x v="2"/>
    <n v="150"/>
    <n v="210"/>
    <n v="1890"/>
    <n v="1350"/>
    <n v="540"/>
    <n v="0.2857142857142857"/>
  </r>
  <r>
    <x v="331"/>
    <x v="11"/>
    <n v="12"/>
    <x v="1"/>
    <x v="0"/>
    <n v="0"/>
    <x v="1"/>
    <n v="76"/>
    <n v="82.08"/>
    <n v="984.96"/>
    <n v="912"/>
    <n v="72.960000000000036"/>
    <n v="7.4074074074074112E-2"/>
  </r>
  <r>
    <x v="332"/>
    <x v="25"/>
    <n v="10"/>
    <x v="2"/>
    <x v="0"/>
    <n v="0"/>
    <x v="3"/>
    <n v="83"/>
    <n v="94.62"/>
    <n v="946.2"/>
    <n v="830"/>
    <n v="116.20000000000005"/>
    <n v="0.1228070175438597"/>
  </r>
  <r>
    <x v="333"/>
    <x v="29"/>
    <n v="15"/>
    <x v="1"/>
    <x v="0"/>
    <n v="0"/>
    <x v="3"/>
    <n v="105"/>
    <n v="142.80000000000001"/>
    <n v="2142"/>
    <n v="1575"/>
    <n v="567"/>
    <n v="0.26470588235294118"/>
  </r>
  <r>
    <x v="334"/>
    <x v="11"/>
    <n v="15"/>
    <x v="0"/>
    <x v="0"/>
    <n v="0"/>
    <x v="1"/>
    <n v="76"/>
    <n v="82.08"/>
    <n v="1231.2"/>
    <n v="1140"/>
    <n v="91.200000000000045"/>
    <n v="7.4074074074074112E-2"/>
  </r>
  <r>
    <x v="335"/>
    <x v="27"/>
    <n v="10"/>
    <x v="2"/>
    <x v="1"/>
    <n v="0"/>
    <x v="2"/>
    <n v="12"/>
    <n v="15.719999999999999"/>
    <n v="157.19999999999999"/>
    <n v="120"/>
    <n v="37.199999999999989"/>
    <n v="0.23664122137404575"/>
  </r>
  <r>
    <x v="336"/>
    <x v="43"/>
    <n v="3"/>
    <x v="1"/>
    <x v="0"/>
    <n v="0"/>
    <x v="4"/>
    <n v="90"/>
    <n v="96.3"/>
    <n v="288.89999999999998"/>
    <n v="270"/>
    <n v="18.899999999999977"/>
    <n v="6.5420560747663475E-2"/>
  </r>
  <r>
    <x v="337"/>
    <x v="0"/>
    <n v="14"/>
    <x v="1"/>
    <x v="1"/>
    <n v="0"/>
    <x v="0"/>
    <n v="144"/>
    <n v="156.96"/>
    <n v="2197.44"/>
    <n v="2016"/>
    <n v="181.44000000000005"/>
    <n v="8.256880733944956E-2"/>
  </r>
  <r>
    <x v="338"/>
    <x v="10"/>
    <n v="3"/>
    <x v="2"/>
    <x v="1"/>
    <n v="0"/>
    <x v="1"/>
    <n v="120"/>
    <n v="162"/>
    <n v="486"/>
    <n v="360"/>
    <n v="126"/>
    <n v="0.25925925925925924"/>
  </r>
  <r>
    <x v="339"/>
    <x v="1"/>
    <n v="8"/>
    <x v="2"/>
    <x v="0"/>
    <n v="0"/>
    <x v="1"/>
    <n v="72"/>
    <n v="79.92"/>
    <n v="639.36"/>
    <n v="576"/>
    <n v="63.360000000000014"/>
    <n v="9.9099099099099114E-2"/>
  </r>
  <r>
    <x v="340"/>
    <x v="35"/>
    <n v="15"/>
    <x v="0"/>
    <x v="0"/>
    <n v="0"/>
    <x v="2"/>
    <n v="73"/>
    <n v="94.17"/>
    <n v="1412.55"/>
    <n v="1095"/>
    <n v="317.54999999999995"/>
    <n v="0.22480620155038758"/>
  </r>
  <r>
    <x v="341"/>
    <x v="27"/>
    <n v="15"/>
    <x v="0"/>
    <x v="1"/>
    <n v="0"/>
    <x v="2"/>
    <n v="12"/>
    <n v="15.719999999999999"/>
    <n v="235.79999999999998"/>
    <n v="180"/>
    <n v="55.799999999999983"/>
    <n v="0.23664122137404575"/>
  </r>
  <r>
    <x v="341"/>
    <x v="28"/>
    <n v="15"/>
    <x v="2"/>
    <x v="1"/>
    <n v="0"/>
    <x v="4"/>
    <n v="148"/>
    <n v="201.28"/>
    <n v="3019.2"/>
    <n v="2220"/>
    <n v="799.19999999999982"/>
    <n v="0.26470588235294112"/>
  </r>
  <r>
    <x v="341"/>
    <x v="4"/>
    <n v="5"/>
    <x v="2"/>
    <x v="1"/>
    <n v="0"/>
    <x v="4"/>
    <n v="5"/>
    <n v="6.7"/>
    <n v="33.5"/>
    <n v="25"/>
    <n v="8.5"/>
    <n v="0.2537313432835821"/>
  </r>
  <r>
    <x v="342"/>
    <x v="14"/>
    <n v="11"/>
    <x v="1"/>
    <x v="0"/>
    <n v="0"/>
    <x v="0"/>
    <n v="61"/>
    <n v="76.25"/>
    <n v="838.75"/>
    <n v="671"/>
    <n v="167.75"/>
    <n v="0.2"/>
  </r>
  <r>
    <x v="343"/>
    <x v="25"/>
    <n v="10"/>
    <x v="2"/>
    <x v="0"/>
    <n v="0"/>
    <x v="3"/>
    <n v="83"/>
    <n v="94.62"/>
    <n v="946.2"/>
    <n v="830"/>
    <n v="116.20000000000005"/>
    <n v="0.1228070175438597"/>
  </r>
  <r>
    <x v="344"/>
    <x v="40"/>
    <n v="15"/>
    <x v="2"/>
    <x v="1"/>
    <n v="0"/>
    <x v="2"/>
    <n v="150"/>
    <n v="210"/>
    <n v="3150"/>
    <n v="2250"/>
    <n v="900"/>
    <n v="0.2857142857142857"/>
  </r>
  <r>
    <x v="345"/>
    <x v="23"/>
    <n v="13"/>
    <x v="2"/>
    <x v="1"/>
    <n v="0"/>
    <x v="1"/>
    <n v="67"/>
    <n v="83.08"/>
    <n v="1080.04"/>
    <n v="871"/>
    <n v="209.03999999999996"/>
    <n v="0.19354838709677416"/>
  </r>
  <r>
    <x v="345"/>
    <x v="27"/>
    <n v="13"/>
    <x v="1"/>
    <x v="0"/>
    <n v="0"/>
    <x v="2"/>
    <n v="12"/>
    <n v="15.719999999999999"/>
    <n v="204.35999999999999"/>
    <n v="156"/>
    <n v="48.359999999999985"/>
    <n v="0.23664122137404575"/>
  </r>
  <r>
    <x v="345"/>
    <x v="10"/>
    <n v="13"/>
    <x v="2"/>
    <x v="1"/>
    <n v="0"/>
    <x v="1"/>
    <n v="120"/>
    <n v="162"/>
    <n v="2106"/>
    <n v="1560"/>
    <n v="546"/>
    <n v="0.25925925925925924"/>
  </r>
  <r>
    <x v="346"/>
    <x v="17"/>
    <n v="13"/>
    <x v="1"/>
    <x v="1"/>
    <n v="0"/>
    <x v="1"/>
    <n v="90"/>
    <n v="115.2"/>
    <n v="1497.6000000000001"/>
    <n v="1170"/>
    <n v="327.60000000000014"/>
    <n v="0.21875000000000008"/>
  </r>
  <r>
    <x v="347"/>
    <x v="43"/>
    <n v="11"/>
    <x v="0"/>
    <x v="1"/>
    <n v="0"/>
    <x v="4"/>
    <n v="90"/>
    <n v="96.3"/>
    <n v="1059.3"/>
    <n v="990"/>
    <n v="69.299999999999955"/>
    <n v="6.5420560747663517E-2"/>
  </r>
  <r>
    <x v="347"/>
    <x v="40"/>
    <n v="10"/>
    <x v="0"/>
    <x v="0"/>
    <n v="0"/>
    <x v="2"/>
    <n v="150"/>
    <n v="210"/>
    <n v="2100"/>
    <n v="1500"/>
    <n v="600"/>
    <n v="0.2857142857142857"/>
  </r>
  <r>
    <x v="348"/>
    <x v="26"/>
    <n v="8"/>
    <x v="1"/>
    <x v="1"/>
    <n v="0"/>
    <x v="4"/>
    <n v="48"/>
    <n v="57.120000000000005"/>
    <n v="456.96000000000004"/>
    <n v="384"/>
    <n v="72.960000000000036"/>
    <n v="0.15966386554621856"/>
  </r>
  <r>
    <x v="349"/>
    <x v="30"/>
    <n v="7"/>
    <x v="2"/>
    <x v="0"/>
    <n v="0"/>
    <x v="2"/>
    <n v="37"/>
    <n v="49.21"/>
    <n v="344.47"/>
    <n v="259"/>
    <n v="85.470000000000027"/>
    <n v="0.24812030075187977"/>
  </r>
  <r>
    <x v="350"/>
    <x v="26"/>
    <n v="10"/>
    <x v="0"/>
    <x v="1"/>
    <n v="0"/>
    <x v="4"/>
    <n v="48"/>
    <n v="57.120000000000005"/>
    <n v="571.20000000000005"/>
    <n v="480"/>
    <n v="91.200000000000045"/>
    <n v="0.15966386554621856"/>
  </r>
  <r>
    <x v="351"/>
    <x v="29"/>
    <n v="1"/>
    <x v="2"/>
    <x v="1"/>
    <n v="0"/>
    <x v="3"/>
    <n v="105"/>
    <n v="142.80000000000001"/>
    <n v="142.80000000000001"/>
    <n v="105"/>
    <n v="37.800000000000011"/>
    <n v="0.26470588235294124"/>
  </r>
  <r>
    <x v="352"/>
    <x v="35"/>
    <n v="14"/>
    <x v="2"/>
    <x v="1"/>
    <n v="0"/>
    <x v="2"/>
    <n v="73"/>
    <n v="94.17"/>
    <n v="1318.38"/>
    <n v="1022"/>
    <n v="296.38000000000011"/>
    <n v="0.22480620155038766"/>
  </r>
  <r>
    <x v="353"/>
    <x v="39"/>
    <n v="8"/>
    <x v="1"/>
    <x v="0"/>
    <n v="0"/>
    <x v="2"/>
    <n v="134"/>
    <n v="156.78"/>
    <n v="1254.24"/>
    <n v="1072"/>
    <n v="182.24"/>
    <n v="0.14529914529914531"/>
  </r>
  <r>
    <x v="354"/>
    <x v="13"/>
    <n v="8"/>
    <x v="2"/>
    <x v="1"/>
    <n v="0"/>
    <x v="4"/>
    <n v="55"/>
    <n v="58.3"/>
    <n v="466.4"/>
    <n v="440"/>
    <n v="26.399999999999977"/>
    <n v="5.6603773584905613E-2"/>
  </r>
  <r>
    <x v="355"/>
    <x v="14"/>
    <n v="6"/>
    <x v="2"/>
    <x v="1"/>
    <n v="0"/>
    <x v="0"/>
    <n v="61"/>
    <n v="76.25"/>
    <n v="457.5"/>
    <n v="366"/>
    <n v="91.5"/>
    <n v="0.2"/>
  </r>
  <r>
    <x v="356"/>
    <x v="43"/>
    <n v="12"/>
    <x v="1"/>
    <x v="0"/>
    <n v="0"/>
    <x v="4"/>
    <n v="90"/>
    <n v="96.3"/>
    <n v="1155.5999999999999"/>
    <n v="1080"/>
    <n v="75.599999999999909"/>
    <n v="6.5420560747663475E-2"/>
  </r>
  <r>
    <x v="357"/>
    <x v="3"/>
    <n v="5"/>
    <x v="2"/>
    <x v="1"/>
    <n v="0"/>
    <x v="3"/>
    <n v="44"/>
    <n v="48.84"/>
    <n v="244.20000000000002"/>
    <n v="220"/>
    <n v="24.200000000000017"/>
    <n v="9.9099099099099155E-2"/>
  </r>
  <r>
    <x v="358"/>
    <x v="18"/>
    <n v="5"/>
    <x v="2"/>
    <x v="0"/>
    <n v="0"/>
    <x v="4"/>
    <n v="89"/>
    <n v="117.48"/>
    <n v="587.4"/>
    <n v="445"/>
    <n v="142.39999999999998"/>
    <n v="0.2424242424242424"/>
  </r>
  <r>
    <x v="359"/>
    <x v="13"/>
    <n v="15"/>
    <x v="2"/>
    <x v="0"/>
    <n v="0"/>
    <x v="4"/>
    <n v="55"/>
    <n v="58.3"/>
    <n v="874.5"/>
    <n v="825"/>
    <n v="49.5"/>
    <n v="5.6603773584905662E-2"/>
  </r>
  <r>
    <x v="360"/>
    <x v="5"/>
    <n v="8"/>
    <x v="2"/>
    <x v="1"/>
    <n v="0"/>
    <x v="4"/>
    <n v="93"/>
    <n v="104.16"/>
    <n v="833.28"/>
    <n v="744"/>
    <n v="89.279999999999973"/>
    <n v="0.10714285714285711"/>
  </r>
  <r>
    <x v="361"/>
    <x v="27"/>
    <n v="2"/>
    <x v="2"/>
    <x v="0"/>
    <n v="0"/>
    <x v="2"/>
    <n v="12"/>
    <n v="15.719999999999999"/>
    <n v="31.439999999999998"/>
    <n v="24"/>
    <n v="7.4399999999999977"/>
    <n v="0.23664122137404575"/>
  </r>
  <r>
    <x v="362"/>
    <x v="33"/>
    <n v="5"/>
    <x v="0"/>
    <x v="1"/>
    <n v="0"/>
    <x v="4"/>
    <n v="37"/>
    <n v="41.81"/>
    <n v="209.05"/>
    <n v="185"/>
    <n v="24.050000000000011"/>
    <n v="0.11504424778761067"/>
  </r>
  <r>
    <x v="363"/>
    <x v="42"/>
    <n v="10"/>
    <x v="2"/>
    <x v="1"/>
    <n v="0"/>
    <x v="4"/>
    <n v="18"/>
    <n v="24.66"/>
    <n v="246.6"/>
    <n v="180"/>
    <n v="66.599999999999994"/>
    <n v="0.27007299270072993"/>
  </r>
  <r>
    <x v="363"/>
    <x v="11"/>
    <n v="15"/>
    <x v="2"/>
    <x v="1"/>
    <n v="0"/>
    <x v="1"/>
    <n v="76"/>
    <n v="82.08"/>
    <n v="1231.2"/>
    <n v="1140"/>
    <n v="91.200000000000045"/>
    <n v="7.4074074074074112E-2"/>
  </r>
  <r>
    <x v="364"/>
    <x v="1"/>
    <n v="12"/>
    <x v="2"/>
    <x v="1"/>
    <n v="0"/>
    <x v="1"/>
    <n v="72"/>
    <n v="79.92"/>
    <n v="959.04"/>
    <n v="864"/>
    <n v="95.039999999999964"/>
    <n v="9.9099099099099058E-2"/>
  </r>
  <r>
    <x v="364"/>
    <x v="21"/>
    <n v="13"/>
    <x v="2"/>
    <x v="0"/>
    <n v="0"/>
    <x v="2"/>
    <n v="13"/>
    <n v="16.64"/>
    <n v="216.32"/>
    <n v="169"/>
    <n v="47.319999999999993"/>
    <n v="0.21874999999999997"/>
  </r>
  <r>
    <x v="364"/>
    <x v="1"/>
    <n v="5"/>
    <x v="2"/>
    <x v="1"/>
    <n v="0"/>
    <x v="1"/>
    <n v="72"/>
    <n v="79.92"/>
    <n v="399.6"/>
    <n v="360"/>
    <n v="39.600000000000023"/>
    <n v="9.9099099099099155E-2"/>
  </r>
  <r>
    <x v="365"/>
    <x v="26"/>
    <n v="5"/>
    <x v="2"/>
    <x v="0"/>
    <n v="0"/>
    <x v="4"/>
    <n v="48"/>
    <n v="57.120000000000005"/>
    <n v="285.60000000000002"/>
    <n v="240"/>
    <n v="45.600000000000023"/>
    <n v="0.15966386554621856"/>
  </r>
  <r>
    <x v="365"/>
    <x v="2"/>
    <n v="9"/>
    <x v="0"/>
    <x v="0"/>
    <n v="0"/>
    <x v="2"/>
    <n v="112"/>
    <n v="122.08"/>
    <n v="1098.72"/>
    <n v="1008"/>
    <n v="90.720000000000027"/>
    <n v="8.256880733944956E-2"/>
  </r>
  <r>
    <x v="365"/>
    <x v="9"/>
    <n v="10"/>
    <x v="1"/>
    <x v="1"/>
    <n v="0"/>
    <x v="2"/>
    <n v="112"/>
    <n v="146.72"/>
    <n v="1467.2"/>
    <n v="1120"/>
    <n v="347.20000000000005"/>
    <n v="0.23664122137404583"/>
  </r>
  <r>
    <x v="366"/>
    <x v="28"/>
    <n v="9"/>
    <x v="0"/>
    <x v="1"/>
    <n v="0"/>
    <x v="4"/>
    <n v="148"/>
    <n v="201.28"/>
    <n v="1811.52"/>
    <n v="1332"/>
    <n v="479.52"/>
    <n v="0.26470588235294118"/>
  </r>
  <r>
    <x v="366"/>
    <x v="41"/>
    <n v="10"/>
    <x v="0"/>
    <x v="0"/>
    <n v="0"/>
    <x v="1"/>
    <n v="138"/>
    <n v="173.88"/>
    <n v="1738.8"/>
    <n v="1380"/>
    <n v="358.79999999999995"/>
    <n v="0.20634920634920634"/>
  </r>
  <r>
    <x v="367"/>
    <x v="24"/>
    <n v="4"/>
    <x v="2"/>
    <x v="1"/>
    <n v="0"/>
    <x v="3"/>
    <n v="133"/>
    <n v="155.61000000000001"/>
    <n v="622.44000000000005"/>
    <n v="532"/>
    <n v="90.440000000000055"/>
    <n v="0.14529914529914537"/>
  </r>
  <r>
    <x v="368"/>
    <x v="37"/>
    <n v="13"/>
    <x v="2"/>
    <x v="0"/>
    <n v="0"/>
    <x v="3"/>
    <n v="6"/>
    <n v="7.8599999999999994"/>
    <n v="102.17999999999999"/>
    <n v="78"/>
    <n v="24.179999999999993"/>
    <n v="0.23664122137404575"/>
  </r>
  <r>
    <x v="369"/>
    <x v="11"/>
    <n v="7"/>
    <x v="2"/>
    <x v="0"/>
    <n v="0"/>
    <x v="1"/>
    <n v="76"/>
    <n v="82.08"/>
    <n v="574.55999999999995"/>
    <n v="532"/>
    <n v="42.559999999999945"/>
    <n v="7.4074074074073987E-2"/>
  </r>
  <r>
    <x v="369"/>
    <x v="31"/>
    <n v="14"/>
    <x v="2"/>
    <x v="1"/>
    <n v="0"/>
    <x v="2"/>
    <n v="44"/>
    <n v="48.4"/>
    <n v="677.6"/>
    <n v="616"/>
    <n v="61.600000000000023"/>
    <n v="9.0909090909090939E-2"/>
  </r>
  <r>
    <x v="369"/>
    <x v="37"/>
    <n v="11"/>
    <x v="1"/>
    <x v="0"/>
    <n v="0"/>
    <x v="3"/>
    <n v="6"/>
    <n v="7.8599999999999994"/>
    <n v="86.46"/>
    <n v="66"/>
    <n v="20.459999999999994"/>
    <n v="0.23664122137404575"/>
  </r>
  <r>
    <x v="370"/>
    <x v="15"/>
    <n v="10"/>
    <x v="2"/>
    <x v="0"/>
    <n v="0"/>
    <x v="3"/>
    <n v="75"/>
    <n v="85.5"/>
    <n v="855"/>
    <n v="750"/>
    <n v="105"/>
    <n v="0.12280701754385964"/>
  </r>
  <r>
    <x v="371"/>
    <x v="25"/>
    <n v="15"/>
    <x v="2"/>
    <x v="0"/>
    <n v="0"/>
    <x v="3"/>
    <n v="83"/>
    <n v="94.62"/>
    <n v="1419.3000000000002"/>
    <n v="1245"/>
    <n v="174.30000000000018"/>
    <n v="0.12280701754385977"/>
  </r>
  <r>
    <x v="371"/>
    <x v="10"/>
    <n v="1"/>
    <x v="0"/>
    <x v="1"/>
    <n v="0"/>
    <x v="1"/>
    <n v="120"/>
    <n v="162"/>
    <n v="162"/>
    <n v="120"/>
    <n v="42"/>
    <n v="0.25925925925925924"/>
  </r>
  <r>
    <x v="372"/>
    <x v="41"/>
    <n v="14"/>
    <x v="2"/>
    <x v="0"/>
    <n v="0"/>
    <x v="1"/>
    <n v="138"/>
    <n v="173.88"/>
    <n v="2434.3199999999997"/>
    <n v="1932"/>
    <n v="502.31999999999971"/>
    <n v="0.20634920634920625"/>
  </r>
  <r>
    <x v="373"/>
    <x v="38"/>
    <n v="12"/>
    <x v="1"/>
    <x v="0"/>
    <n v="0"/>
    <x v="4"/>
    <n v="95"/>
    <n v="119.7"/>
    <n v="1436.4"/>
    <n v="1140"/>
    <n v="296.40000000000009"/>
    <n v="0.20634920634920639"/>
  </r>
  <r>
    <x v="373"/>
    <x v="31"/>
    <n v="6"/>
    <x v="1"/>
    <x v="0"/>
    <n v="0"/>
    <x v="2"/>
    <n v="44"/>
    <n v="48.4"/>
    <n v="290.39999999999998"/>
    <n v="264"/>
    <n v="26.399999999999977"/>
    <n v="9.0909090909090842E-2"/>
  </r>
  <r>
    <x v="373"/>
    <x v="31"/>
    <n v="3"/>
    <x v="0"/>
    <x v="1"/>
    <n v="0"/>
    <x v="2"/>
    <n v="44"/>
    <n v="48.4"/>
    <n v="145.19999999999999"/>
    <n v="132"/>
    <n v="13.199999999999989"/>
    <n v="9.0909090909090842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7E3307-598E-460F-B811-2DB2285F6CB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pivotField numFmtId="164"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profit margin" fld="12"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F93BF6-BD75-4F69-996D-9386C580210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F3"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pivotField numFmtId="164"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profit margin" fld="12"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41533B-8FB4-40E1-8027-A9A822D558E1}"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ayment">
  <location ref="E10:F13"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pivotField axis="axisRow" dataField="1" showAll="0">
      <items count="3">
        <item x="1"/>
        <item x="0"/>
        <item t="default"/>
      </items>
    </pivotField>
    <pivotField numFmtId="164" showAll="0"/>
    <pivotField showAll="0"/>
    <pivotField showAll="0"/>
    <pivotField showAll="0"/>
    <pivotField numFmtId="165" showAll="0"/>
    <pivotField showAll="0"/>
    <pivotField numFmtId="165"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i>
    <i>
      <x v="1"/>
    </i>
    <i t="grand">
      <x/>
    </i>
  </rowItems>
  <colItems count="1">
    <i/>
  </colItems>
  <dataFields count="1">
    <dataField name="c- PAYMENT MODE" fld="4" subtotal="count" showDataAs="percentOfTotal" baseField="0" baseItem="0" numFmtId="10"/>
  </dataFields>
  <formats count="4">
    <format dxfId="14">
      <pivotArea field="4" type="button" dataOnly="0" labelOnly="1" outline="0" axis="axisRow" fieldPosition="0"/>
    </format>
    <format dxfId="13">
      <pivotArea dataOnly="0" labelOnly="1" outline="0" axis="axisValues" fieldPosition="0"/>
    </format>
    <format dxfId="12">
      <pivotArea field="4" type="button" dataOnly="0" labelOnly="1" outline="0" axis="axisRow" fieldPosition="0"/>
    </format>
    <format dxfId="11">
      <pivotArea dataOnly="0" labelOnly="1" outline="0" axis="axisValues"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D9C4020-D572-45D0-95B4-F3BA44E6B10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pivotField showAll="0"/>
    <pivotField numFmtId="164" showAll="0"/>
    <pivotField showAll="0"/>
    <pivotField showAll="0"/>
    <pivotField showAll="0"/>
    <pivotField numFmtId="165" showAll="0"/>
    <pivotField dataField="1" showAll="0"/>
    <pivotField numFmtId="165"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cost" fld="10" baseField="0" baseItem="0" numFmtId="166"/>
  </dataFields>
  <formats count="4">
    <format dxfId="18">
      <pivotArea dataOnly="0" labelOnly="1" outline="0" axis="axisValues" fieldPosition="0"/>
    </format>
    <format dxfId="17">
      <pivotArea dataOnly="0" labelOnly="1" outline="0" axis="axisValues" fieldPosition="0"/>
    </format>
    <format dxfId="16">
      <pivotArea dataOnly="0" labelOnly="1" outline="0" axis="axisValues" fieldPosition="0"/>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F7B567D-C8A1-4D65-BE45-31F918E6B2B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pivotField numFmtId="164" showAll="0"/>
    <pivotField showAll="0"/>
    <pivotField showAll="0"/>
    <pivotField showAll="0"/>
    <pivotField dataField="1" numFmtId="165" showAll="0"/>
    <pivotField showAll="0"/>
    <pivotField numFmtId="165"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sales" fld="9" baseField="0" baseItem="0" numFmtId="166"/>
  </dataFields>
  <formats count="4">
    <format dxfId="22">
      <pivotArea outline="0" collapsedLevelsAreSubtotals="1" fieldPosition="0"/>
    </format>
    <format dxfId="21">
      <pivotArea dataOnly="0" labelOnly="1" outline="0" axis="axisValues" fieldPosition="0"/>
    </format>
    <format dxfId="20">
      <pivotArea dataOnly="0" labelOnly="1" outline="0" axis="axisValues" fieldPosition="0"/>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BAF766A-4A9F-438E-A319-20BE03803A7C}"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ID">
  <location ref="A10:B21"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axis="axisRow" showAll="0" measureFilter="1" sortType="a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showAll="0"/>
    <pivotField showAll="0"/>
    <pivotField dataField="1" numFmtId="165" showAll="0"/>
    <pivotField showAll="0"/>
    <pivotField numFmtId="165"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42"/>
    </i>
    <i>
      <x v="11"/>
    </i>
    <i>
      <x v="39"/>
    </i>
    <i>
      <x v="12"/>
    </i>
    <i>
      <x/>
    </i>
    <i>
      <x v="34"/>
    </i>
    <i>
      <x v="25"/>
    </i>
    <i>
      <x v="2"/>
    </i>
    <i>
      <x v="14"/>
    </i>
    <i>
      <x v="3"/>
    </i>
    <i t="grand">
      <x/>
    </i>
  </rowItems>
  <colItems count="1">
    <i/>
  </colItems>
  <dataFields count="1">
    <dataField name="T- sales" fld="9" baseField="1" baseItem="0" numFmtId="167"/>
  </dataFields>
  <formats count="5">
    <format dxfId="27">
      <pivotArea outline="0" collapsedLevelsAreSubtotals="1" fieldPosition="0"/>
    </format>
    <format dxfId="26">
      <pivotArea field="1" type="button" dataOnly="0" labelOnly="1" outline="0" axis="axisRow" fieldPosition="0"/>
    </format>
    <format dxfId="25">
      <pivotArea dataOnly="0" labelOnly="1" outline="0" axis="axisValues" fieldPosition="0"/>
    </format>
    <format dxfId="24">
      <pivotArea field="1" type="button" dataOnly="0" labelOnly="1" outline="0" axis="axisRow" fieldPosition="0"/>
    </format>
    <format dxfId="2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9ABCB86-9EEB-4F94-9D9A-B7EB4627855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pivotField showAll="0"/>
    <pivotField numFmtId="164" showAll="0"/>
    <pivotField showAll="0"/>
    <pivotField showAll="0"/>
    <pivotField showAll="0"/>
    <pivotField numFmtId="165" showAll="0"/>
    <pivotField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profit" fld="11" baseField="0" baseItem="0" numFmtId="166"/>
  </dataFields>
  <formats count="4">
    <format dxfId="31">
      <pivotArea outline="0" collapsedLevelsAreSubtotals="1" fieldPosition="0"/>
    </format>
    <format dxfId="30">
      <pivotArea dataOnly="0" outline="0" axis="axisValues" fieldPosition="0"/>
    </format>
    <format dxfId="29">
      <pivotArea dataOnly="0" outline="0" axis="axisValues" fieldPosition="0"/>
    </format>
    <format dxfId="28">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70D0195-B2FB-4CC6-92DB-EEA050C6B853}"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ategory">
  <location ref="H6:J12" firstHeaderRow="0"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dataField="1" showAll="0"/>
    <pivotField showAll="0"/>
    <pivotField showAll="0"/>
    <pivotField numFmtId="164" showAll="0"/>
    <pivotField axis="axisRow" showAll="0" sortType="descending">
      <items count="6">
        <item x="3"/>
        <item x="2"/>
        <item x="0"/>
        <item x="4"/>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showAll="0"/>
    <pivotField numFmtId="165" showAll="0"/>
    <pivotField numFmtId="9" showAll="0"/>
    <pivotField showAll="0" defaultSubtotal="0"/>
    <pivotField showAll="0" defaultSubtotal="0"/>
    <pivotField showAll="0" defaultSubtotal="0">
      <items count="5">
        <item x="0"/>
        <item x="1"/>
        <item x="2"/>
        <item x="3"/>
        <item x="4"/>
      </items>
    </pivotField>
  </pivotFields>
  <rowFields count="1">
    <field x="6"/>
  </rowFields>
  <rowItems count="6">
    <i>
      <x v="3"/>
    </i>
    <i>
      <x v="1"/>
    </i>
    <i>
      <x v="4"/>
    </i>
    <i>
      <x/>
    </i>
    <i>
      <x v="2"/>
    </i>
    <i t="grand">
      <x/>
    </i>
  </rowItems>
  <colFields count="1">
    <field x="-2"/>
  </colFields>
  <colItems count="2">
    <i>
      <x/>
    </i>
    <i i="1">
      <x v="1"/>
    </i>
  </colItems>
  <dataFields count="2">
    <dataField name="T- sales" fld="9" baseField="6" baseItem="0" numFmtId="165"/>
    <dataField name="T- QUANTITY" fld="2" baseField="6"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48CFA0E-EAE9-449E-BD28-1616CE606C60}"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ID">
  <location ref="H14:I25"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axis="axisRow" showAll="0" measureFilter="1" sortType="ascending">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showAll="0"/>
    <pivotField showAll="0"/>
    <pivotField dataField="1" numFmtId="165" showAll="0"/>
    <pivotField showAll="0"/>
    <pivotField numFmtId="165"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35"/>
    </i>
    <i>
      <x v="19"/>
    </i>
    <i>
      <x v="9"/>
    </i>
    <i>
      <x v="29"/>
    </i>
    <i>
      <x v="28"/>
    </i>
    <i>
      <x v="37"/>
    </i>
    <i>
      <x v="18"/>
    </i>
    <i>
      <x v="5"/>
    </i>
    <i>
      <x v="26"/>
    </i>
    <i>
      <x v="38"/>
    </i>
    <i t="grand">
      <x/>
    </i>
  </rowItems>
  <colItems count="1">
    <i/>
  </colItems>
  <dataFields count="1">
    <dataField name="T- sales" fld="9" baseField="1" baseItem="38" numFmtId="167"/>
  </dataFields>
  <formats count="5">
    <format dxfId="36">
      <pivotArea outline="0" collapsedLevelsAreSubtotals="1" fieldPosition="0"/>
    </format>
    <format dxfId="35">
      <pivotArea field="1" type="button" dataOnly="0" labelOnly="1" outline="0" axis="axisRow" fieldPosition="0"/>
    </format>
    <format dxfId="34">
      <pivotArea dataOnly="0" labelOnly="1" outline="0" axis="axisValues" fieldPosition="0"/>
    </format>
    <format dxfId="33">
      <pivotArea field="1" type="button" dataOnly="0" labelOnly="1" outline="0" axis="axisRow" fieldPosition="0"/>
    </format>
    <format dxfId="3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F3F1788-DBA7-4AF6-B2F3-65301AE90626}"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s">
  <location ref="L9:M22"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dataField="1" showAll="0"/>
    <pivotField showAll="0"/>
    <pivotField showAll="0"/>
    <pivotField showAll="0"/>
    <pivotField numFmtId="164" showAll="0"/>
    <pivotField showAll="0"/>
    <pivotField showAll="0"/>
    <pivotField showAll="0"/>
    <pivotField numFmtId="165" showAll="0"/>
    <pivotField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C- PRODUCT ID" fld="1" subtotal="count" baseField="13" baseItem="1"/>
  </dataFields>
  <formats count="2">
    <format dxfId="38">
      <pivotArea outline="0" collapsedLevelsAreSubtotals="1" fieldPosition="0"/>
    </format>
    <format dxfId="3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6D77E8B-5ED1-4F0C-9A83-A6C182D2374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dataField="1" showAll="0"/>
    <pivotField showAll="0"/>
    <pivotField showAll="0"/>
    <pivotField numFmtId="164" showAll="0"/>
    <pivotField showAll="0"/>
    <pivotField showAll="0"/>
    <pivotField showAll="0"/>
    <pivotField numFmtId="165" showAll="0"/>
    <pivotField showAll="0"/>
    <pivotField numFmtId="165"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QUANTITY" fld="2" baseField="0" baseItem="0"/>
  </dataFields>
  <formats count="3">
    <format dxfId="41">
      <pivotArea dataOnly="0" labelOnly="1" outline="0" axis="axisValues" fieldPosition="0"/>
    </format>
    <format dxfId="40">
      <pivotArea dataOnly="0" labelOnly="1" outline="0" axis="axisValues" fieldPosition="0"/>
    </format>
    <format dxfId="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7FC76C-F3B8-4866-A236-5BBB64A7D13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6:C72" firstHeaderRow="0"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items count="6">
        <item x="3"/>
        <item x="2"/>
        <item x="0"/>
        <item x="4"/>
        <item x="1"/>
        <item t="default"/>
      </items>
    </pivotField>
    <pivotField showAll="0"/>
    <pivotField showAll="0"/>
    <pivotField dataField="1" showAll="0"/>
    <pivotField showAll="0"/>
    <pivotField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Fields count="1">
    <field x="-2"/>
  </colFields>
  <colItems count="2">
    <i>
      <x/>
    </i>
    <i i="1">
      <x v="1"/>
    </i>
  </colItems>
  <dataFields count="2">
    <dataField name="Sum of QUANTITY" fld="2" baseField="0" baseItem="0"/>
    <dataField name="Sum of sales" fld="9" baseField="0" baseItem="0"/>
  </dataFields>
  <formats count="3">
    <format dxfId="56">
      <pivotArea grandRow="1" outline="0" collapsedLevelsAreSubtotals="1" fieldPosition="0"/>
    </format>
    <format dxfId="55">
      <pivotArea collapsedLevelsAreSubtotals="1" fieldPosition="0">
        <references count="2">
          <reference field="4294967294" count="1" selected="0">
            <x v="1"/>
          </reference>
          <reference field="6" count="0"/>
        </references>
      </pivotArea>
    </format>
    <format dxfId="54">
      <pivotArea field="6" grandRow="1" outline="0" collapsedLevelsAreSubtotals="1" axis="axisRow"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5BBB320-4051-4D18-8556-D8A102C5E85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4" firstHeaderRow="1" firstDataRow="1" firstDataCol="0"/>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pivotField showAll="0"/>
    <pivotField numFmtId="164" showAll="0"/>
    <pivotField showAll="0"/>
    <pivotField showAll="0"/>
    <pivotField showAll="0"/>
    <pivotField numFmtId="165" showAll="0"/>
    <pivotField showAll="0"/>
    <pivotField numFmtId="165" showAll="0"/>
    <pivotField dataField="1"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Average of profit margin" fld="12" subtotal="average" baseField="0" baseItem="0" numFmtId="9"/>
  </dataFields>
  <formats count="9">
    <format dxfId="50">
      <pivotArea type="all" dataOnly="0" outline="0" fieldPosition="0"/>
    </format>
    <format dxfId="49">
      <pivotArea outline="0" collapsedLevelsAreSubtotals="1"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1EBF5B9-995B-467E-BA75-2BE632CC8D71}"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tegory">
  <location ref="E17:F23"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45">
        <item x="11"/>
        <item x="23"/>
        <item x="10"/>
        <item x="41"/>
        <item x="17"/>
        <item x="34"/>
        <item x="1"/>
        <item x="8"/>
        <item x="43"/>
        <item x="4"/>
        <item x="13"/>
        <item x="38"/>
        <item x="18"/>
        <item x="5"/>
        <item x="28"/>
        <item x="19"/>
        <item x="33"/>
        <item x="26"/>
        <item x="42"/>
        <item x="7"/>
        <item x="0"/>
        <item x="12"/>
        <item x="22"/>
        <item x="32"/>
        <item x="14"/>
        <item x="40"/>
        <item x="30"/>
        <item x="39"/>
        <item x="21"/>
        <item x="27"/>
        <item x="9"/>
        <item x="2"/>
        <item x="35"/>
        <item x="31"/>
        <item x="20"/>
        <item x="37"/>
        <item x="25"/>
        <item x="36"/>
        <item x="15"/>
        <item x="24"/>
        <item x="3"/>
        <item x="6"/>
        <item x="29"/>
        <item x="16"/>
        <item t="default"/>
      </items>
    </pivotField>
    <pivotField showAll="0"/>
    <pivotField showAll="0"/>
    <pivotField showAll="0"/>
    <pivotField numFmtId="164" showAll="0"/>
    <pivotField axis="axisRow" showAll="0">
      <items count="6">
        <item x="3"/>
        <item x="2"/>
        <item x="0"/>
        <item x="4"/>
        <item x="1"/>
        <item t="default"/>
      </items>
    </pivotField>
    <pivotField showAll="0"/>
    <pivotField showAll="0"/>
    <pivotField numFmtId="165" showAll="0"/>
    <pivotField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6">
    <i>
      <x/>
    </i>
    <i>
      <x v="1"/>
    </i>
    <i>
      <x v="2"/>
    </i>
    <i>
      <x v="3"/>
    </i>
    <i>
      <x v="4"/>
    </i>
    <i t="grand">
      <x/>
    </i>
  </rowItems>
  <colItems count="1">
    <i/>
  </colItems>
  <dataFields count="1">
    <dataField name="Avg profit" fld="11" subtotal="average" baseField="6" baseItem="0" numFmtId="165"/>
  </dataFields>
  <formats count="3">
    <format dxfId="53">
      <pivotArea outline="0" collapsedLevelsAreSubtotals="1" fieldPosition="0"/>
    </format>
    <format dxfId="52">
      <pivotArea dataOnly="0" labelOnly="1" outline="0" axis="axisValues" fieldPosition="0"/>
    </format>
    <format dxfId="51">
      <pivotArea dataOnly="0" labelOnly="1" outline="0" axis="axisValues"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A0FB5F-1B9B-4635-80EF-21850B2FB09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B32"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axis="axisRow" showAll="0" measureFilter="1" sortType="descending">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dataField="1"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40"/>
    </i>
    <i>
      <x v="29"/>
    </i>
    <i>
      <x v="41"/>
    </i>
    <i>
      <x v="18"/>
    </i>
    <i>
      <x v="9"/>
    </i>
    <i>
      <x v="43"/>
    </i>
    <i>
      <x v="31"/>
    </i>
    <i>
      <x v="4"/>
    </i>
    <i>
      <x v="32"/>
    </i>
    <i>
      <x v="1"/>
    </i>
    <i t="grand">
      <x/>
    </i>
  </rowItems>
  <colItems count="1">
    <i/>
  </colItems>
  <dataFields count="1">
    <dataField name="Sum of sales"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9F4C3D-57CE-4504-AFBD-FA5C28B35AE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17"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axis="axisRow" dataField="1" showAll="0">
      <items count="3">
        <item x="1"/>
        <item x="0"/>
        <item t="default"/>
      </items>
    </pivotField>
    <pivotField numFmtId="164" showAll="0"/>
    <pivotField showAll="0"/>
    <pivotField showAll="0"/>
    <pivotField showAll="0"/>
    <pivotField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i>
    <i>
      <x v="1"/>
    </i>
    <i t="grand">
      <x/>
    </i>
  </rowItems>
  <colItems count="1">
    <i/>
  </colItems>
  <dataFields count="1">
    <dataField name="Count of PAYMENT MODE" fld="4" subtotal="count" showDataAs="percentOfTotal" baseField="4" baseItem="0" numFmtId="1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8075C2-70D8-40F6-A87B-FD392E14085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B43"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axis="axisRow" showAll="0" sortType="descending">
      <items count="6">
        <item x="3"/>
        <item x="2"/>
        <item x="0"/>
        <item x="4"/>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6">
    <i>
      <x v="4"/>
    </i>
    <i>
      <x v="1"/>
    </i>
    <i>
      <x v="2"/>
    </i>
    <i>
      <x v="3"/>
    </i>
    <i>
      <x/>
    </i>
    <i t="grand">
      <x/>
    </i>
  </rowItems>
  <colItems count="1">
    <i/>
  </colItems>
  <dataFields count="1">
    <dataField name="Average of profit" fld="11" subtotal="average" baseField="6" baseItem="0"/>
  </dataFields>
  <formats count="2">
    <format dxfId="58">
      <pivotArea collapsedLevelsAreSubtotals="1" fieldPosition="0">
        <references count="1">
          <reference field="6" count="0"/>
        </references>
      </pivotArea>
    </format>
    <format dxfId="57">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13498F-B330-4940-9E66-0C8CB44E988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B61"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showAll="0">
      <items count="4">
        <item x="2"/>
        <item x="1"/>
        <item x="0"/>
        <item t="default"/>
      </items>
    </pivotField>
    <pivotField showAll="0">
      <items count="3">
        <item x="1"/>
        <item x="0"/>
        <item t="default"/>
      </items>
    </pivotField>
    <pivotField numFmtId="164" showAll="0"/>
    <pivotField showAll="0">
      <items count="6">
        <item x="3"/>
        <item x="2"/>
        <item x="0"/>
        <item x="4"/>
        <item x="1"/>
        <item t="default"/>
      </items>
    </pivotField>
    <pivotField showAll="0"/>
    <pivotField showAll="0"/>
    <pivotField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pivotField showAll="0"/>
    <pivotField numFmtId="9" showAll="0"/>
    <pivotField axis="axisRow" dataField="1"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Count of Months (DATE)" fld="13" subtotal="count" baseField="0" baseItem="0"/>
  </dataFields>
  <formats count="1">
    <format dxfId="59">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832FDA-AE9E-4046-8CCA-5D0FD026AAA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21:E32" firstHeaderRow="1" firstDataRow="1" firstDataCol="1"/>
  <pivotFields count="16">
    <pivotField numFmtId="14"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axis="axisRow" showAll="0" measureFilter="1" sortType="ascending">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dataField="1" showAll="0"/>
    <pivotField showAll="0"/>
    <pivotField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8"/>
    </i>
    <i>
      <x v="24"/>
    </i>
    <i>
      <x v="34"/>
    </i>
    <i>
      <x v="14"/>
    </i>
    <i>
      <x v="15"/>
    </i>
    <i>
      <x v="6"/>
    </i>
    <i>
      <x v="25"/>
    </i>
    <i>
      <x v="38"/>
    </i>
    <i>
      <x v="17"/>
    </i>
    <i>
      <x v="5"/>
    </i>
    <i t="grand">
      <x/>
    </i>
  </rowItems>
  <colItems count="1">
    <i/>
  </colItems>
  <dataFields count="1">
    <dataField name="Sum of sales"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2758E3-7504-4C55-9038-1DC611E01AF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numFmtId="14" showAll="0"/>
    <pivotField showAll="0"/>
    <pivotField dataField="1" showAll="0"/>
    <pivotField showAll="0"/>
    <pivotField showAll="0"/>
    <pivotField numFmtId="164" showAll="0"/>
    <pivotField showAll="0"/>
    <pivotField showAll="0"/>
    <pivotField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sales" fld="9" baseField="0" baseItem="0"/>
    <dataField name="Sum of QUANTITY" fld="2" baseField="0" baseItem="0"/>
    <dataField name="Sum of profit" fld="11" baseField="0" baseItem="0"/>
    <dataField name="Sum of cos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A9553F-50F5-40E9-8840-B5832775FEA2}"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E3" firstHeaderRow="0" firstDataRow="1" firstDataCol="0"/>
  <pivotFields count="12">
    <pivotField numFmtId="14" showAll="0"/>
    <pivotField showAll="0"/>
    <pivotField dataField="1" showAll="0"/>
    <pivotField showAll="0">
      <items count="4">
        <item h="1" x="2"/>
        <item h="1" x="1"/>
        <item x="0"/>
        <item t="default"/>
      </items>
    </pivotField>
    <pivotField showAll="0"/>
    <pivotField numFmtId="164" showAll="0"/>
    <pivotField showAll="0"/>
    <pivotField showAll="0"/>
    <pivotField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sales" fld="9" baseField="0" baseItem="0"/>
    <dataField name="Sum of QUANTITY" fld="2" baseField="0" baseItem="0"/>
    <dataField name="Sum of profit" fld="11" baseField="0" baseItem="0"/>
    <dataField name="Sum of cos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9152F726-B657-47D9-A212-5173C3CF5083}" sourceName="Years (DATE)">
  <pivotTables>
    <pivotTable tabId="4" name="PivotTable9"/>
    <pivotTable tabId="5" name="PivotTable12"/>
    <pivotTable tabId="4" name="PivotTable10"/>
    <pivotTable tabId="4" name="PivotTable4"/>
    <pivotTable tabId="4" name="PivotTable5"/>
    <pivotTable tabId="4" name="PivotTable6"/>
    <pivotTable tabId="4" name="PivotTable7"/>
    <pivotTable tabId="4" name="PivotTable8"/>
  </pivotTables>
  <data>
    <tabular pivotCacheId="257132442">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A59FC7F1-4BFC-41F5-B990-1232B8571984}" sourceName="Quarters (DATE)">
  <pivotTables>
    <pivotTable tabId="4" name="PivotTable9"/>
    <pivotTable tabId="5" name="PivotTable12"/>
    <pivotTable tabId="4" name="PivotTable10"/>
    <pivotTable tabId="4" name="PivotTable4"/>
    <pivotTable tabId="4" name="PivotTable5"/>
    <pivotTable tabId="4" name="PivotTable6"/>
    <pivotTable tabId="4" name="PivotTable7"/>
    <pivotTable tabId="4" name="PivotTable8"/>
  </pivotTables>
  <data>
    <tabular pivotCacheId="257132442">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CDCEBBDB-32BF-4296-A840-A07A2EBF4F9F}" sourceName="SALE TYPE">
  <pivotTables>
    <pivotTable tabId="4" name="PivotTable9"/>
    <pivotTable tabId="5" name="PivotTable12"/>
    <pivotTable tabId="4" name="PivotTable10"/>
    <pivotTable tabId="4" name="PivotTable4"/>
    <pivotTable tabId="4" name="PivotTable5"/>
    <pivotTable tabId="4" name="PivotTable6"/>
    <pivotTable tabId="4" name="PivotTable7"/>
    <pivotTable tabId="4" name="PivotTable8"/>
  </pivotTables>
  <data>
    <tabular pivotCacheId="25713244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1" xr10:uid="{62AB23F7-0805-4B7E-9BC3-51C290FE17F3}" sourceName="Years (DATE)">
  <pivotTables>
    <pivotTable tabId="6" name="PivotTable1"/>
  </pivotTables>
  <data>
    <tabular pivotCacheId="1811655738">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1" xr10:uid="{DB4876DF-9D59-43DD-8055-8D4C94CD0B49}" sourceName="SALE TYPE">
  <pivotTables>
    <pivotTable tabId="6" name="PivotTable1"/>
  </pivotTables>
  <data>
    <tabular pivotCacheId="1811655738">
      <items count="3">
        <i x="2" s="1"/>
        <i x="1" s="1"/>
        <i x="0"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1" xr10:uid="{F27C03F1-4959-414F-A0A7-5AA9D65A3EBC}" sourceName="Quarters (DATE)">
  <pivotTables>
    <pivotTable tabId="6" name="PivotTable1"/>
  </pivotTables>
  <data>
    <tabular pivotCacheId="1811655738">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92BF29CD-3D6E-4EC7-A53C-56304F0F87A2}" cache="Slicer_Years__DATE" caption="Years (DATE)" rowHeight="234950"/>
  <slicer name="Quarters (DATE)" xr10:uid="{350FE98F-5BA6-41FF-9158-B67FDCA81018}" cache="Slicer_Quarters__DATE" caption="Quarters (DATE)" rowHeight="234950"/>
  <slicer name="SALE TYPE" xr10:uid="{6DDFFD9B-92EA-4666-A155-FEFC9A8B9B58}" cache="Slicer_SALE_TYPE" caption="SALE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1" xr10:uid="{01FBF700-A4D3-4BB8-9692-7AD2870F6BA2}" cache="Slicer_Years__DATE1" caption="Years (DATE)" rowHeight="241300"/>
  <slicer name="SALE TYPE 1" xr10:uid="{6504FC14-CB87-4600-9A18-B29FB7B97FD4}" cache="Slicer_SALE_TYPE1" caption="SALE TYPE" rowHeight="241300"/>
  <slicer name="Quarters (DATE) 1" xr10:uid="{A995564D-A7EE-4D65-A6B2-06FECBBEE93D}" cache="Slicer_Quarters__DATE1" caption="Quarter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8F7C95-2FAA-471A-A703-09C9163E2931}" name="DS" displayName="DS" ref="A1:M528" totalsRowShown="0" headerRowDxfId="10">
  <autoFilter ref="A1:M528" xr:uid="{6C8F7C95-2FAA-471A-A703-09C9163E2931}"/>
  <tableColumns count="13">
    <tableColumn id="1" xr3:uid="{548A33E8-30EC-478C-AFAD-B99F7C9C5D7F}" name="DATE" dataDxfId="9"/>
    <tableColumn id="2" xr3:uid="{22D464B7-6891-4F74-B860-1F46760B53FB}" name="PRODUCT ID" dataDxfId="8"/>
    <tableColumn id="3" xr3:uid="{000D0A2F-7F2E-4E36-8D28-3792F3AC2A18}" name="QUANTITY"/>
    <tableColumn id="4" xr3:uid="{082A6959-6901-41F5-B631-4799959DAB35}" name="SALE TYPE"/>
    <tableColumn id="5" xr3:uid="{B14A2168-9DD4-45D8-B5F9-8502138B0CB7}" name="PAYMENT MODE"/>
    <tableColumn id="6" xr3:uid="{81C3FAED-D6BF-48E2-915A-1B200F68E20B}" name="DISCOUNT %" dataDxfId="7"/>
    <tableColumn id="7" xr3:uid="{10DF4988-0B8F-4190-807C-34F8CA5DB741}" name="CATEGORY" dataDxfId="6">
      <calculatedColumnFormula>VLOOKUP(B2,'Master Data'!$A$1:$F$46,3,FALSE)</calculatedColumnFormula>
    </tableColumn>
    <tableColumn id="8" xr3:uid="{3B7190C2-9036-4435-9481-3DF4B0463931}" name="Cost_Price">
      <calculatedColumnFormula>VLOOKUP(B2,'Master Data'!$A$1:$F$46,5,FALSE)</calculatedColumnFormula>
    </tableColumn>
    <tableColumn id="9" xr3:uid="{84F0B21D-3901-4D94-B579-E67D91214008}" name="Unit_Price">
      <calculatedColumnFormula>VLOOKUP(B2,'Master Data'!$A$1:$F$46,6,FALSE)</calculatedColumnFormula>
    </tableColumn>
    <tableColumn id="10" xr3:uid="{A4BE10C8-E4AA-4717-B3DC-6371158325EE}" name="sales" dataDxfId="5">
      <calculatedColumnFormula>C2*I2</calculatedColumnFormula>
    </tableColumn>
    <tableColumn id="11" xr3:uid="{C2A09782-B0FD-4660-AD50-4DE78D3BF04B}" name="cost">
      <calculatedColumnFormula>C2*H2</calculatedColumnFormula>
    </tableColumn>
    <tableColumn id="12" xr3:uid="{0C2500B3-7DBD-4C2A-A5B0-0FA402D6262B}" name="profit" dataDxfId="4">
      <calculatedColumnFormula>J2-K2</calculatedColumnFormula>
    </tableColumn>
    <tableColumn id="13" xr3:uid="{60A99B44-6F21-41D4-80D9-1B8465282F86}" name="profit margin" dataDxfId="3" dataCellStyle="Percent">
      <calculatedColumnFormula>L2/J2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8.xml"/><Relationship Id="rId3" Type="http://schemas.openxmlformats.org/officeDocument/2006/relationships/pivotTable" Target="../pivotTables/pivotTable13.xml"/><Relationship Id="rId7" Type="http://schemas.openxmlformats.org/officeDocument/2006/relationships/pivotTable" Target="../pivotTables/pivotTable17.xml"/><Relationship Id="rId12"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ivotTable" Target="../pivotTables/pivotTable16.xml"/><Relationship Id="rId11" Type="http://schemas.openxmlformats.org/officeDocument/2006/relationships/pivotTable" Target="../pivotTables/pivotTable21.xml"/><Relationship Id="rId5" Type="http://schemas.openxmlformats.org/officeDocument/2006/relationships/pivotTable" Target="../pivotTables/pivotTable15.xml"/><Relationship Id="rId10" Type="http://schemas.openxmlformats.org/officeDocument/2006/relationships/pivotTable" Target="../pivotTables/pivotTable20.xml"/><Relationship Id="rId4" Type="http://schemas.openxmlformats.org/officeDocument/2006/relationships/pivotTable" Target="../pivotTables/pivotTable14.xml"/><Relationship Id="rId9" Type="http://schemas.openxmlformats.org/officeDocument/2006/relationships/pivotTable" Target="../pivotTables/pivotTable1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918E2-1C42-4B72-88AC-92C5E7FBB02B}">
  <dimension ref="A3:E72"/>
  <sheetViews>
    <sheetView workbookViewId="0">
      <selection activeCell="C4" sqref="A3:D4"/>
    </sheetView>
  </sheetViews>
  <sheetFormatPr defaultRowHeight="15" x14ac:dyDescent="0.25"/>
  <cols>
    <col min="1" max="1" width="12.5703125" bestFit="1" customWidth="1"/>
    <col min="2" max="2" width="15.28515625" bestFit="1" customWidth="1"/>
    <col min="3" max="3" width="11.42578125" bestFit="1" customWidth="1"/>
    <col min="4" max="4" width="12.5703125" bestFit="1" customWidth="1"/>
    <col min="5" max="5" width="11.42578125" bestFit="1" customWidth="1"/>
  </cols>
  <sheetData>
    <row r="3" spans="1:4" x14ac:dyDescent="0.25">
      <c r="A3" t="s">
        <v>117</v>
      </c>
      <c r="B3" t="s">
        <v>120</v>
      </c>
      <c r="C3" t="s">
        <v>119</v>
      </c>
      <c r="D3" t="s">
        <v>118</v>
      </c>
    </row>
    <row r="4" spans="1:4" x14ac:dyDescent="0.25">
      <c r="A4">
        <v>401411.91999999969</v>
      </c>
      <c r="B4">
        <v>4280</v>
      </c>
      <c r="C4">
        <v>68907.920000000027</v>
      </c>
      <c r="D4">
        <v>332504</v>
      </c>
    </row>
    <row r="7" spans="1:4" x14ac:dyDescent="0.25">
      <c r="A7" s="12" t="s">
        <v>141</v>
      </c>
    </row>
    <row r="8" spans="1:4" x14ac:dyDescent="0.25">
      <c r="A8" t="s">
        <v>122</v>
      </c>
    </row>
    <row r="9" spans="1:4" x14ac:dyDescent="0.25">
      <c r="A9" s="7">
        <v>88.950886062135979</v>
      </c>
    </row>
    <row r="13" spans="1:4" x14ac:dyDescent="0.25">
      <c r="A13" s="20" t="s">
        <v>140</v>
      </c>
      <c r="B13" s="20"/>
    </row>
    <row r="14" spans="1:4" x14ac:dyDescent="0.25">
      <c r="A14" s="6" t="s">
        <v>123</v>
      </c>
      <c r="B14" t="s">
        <v>125</v>
      </c>
    </row>
    <row r="15" spans="1:4" x14ac:dyDescent="0.25">
      <c r="A15" s="8" t="s">
        <v>10</v>
      </c>
      <c r="B15" s="9">
        <v>0.50094876660341559</v>
      </c>
    </row>
    <row r="16" spans="1:4" x14ac:dyDescent="0.25">
      <c r="A16" s="8" t="s">
        <v>8</v>
      </c>
      <c r="B16" s="9">
        <v>0.49905123339658441</v>
      </c>
    </row>
    <row r="17" spans="1:5" x14ac:dyDescent="0.25">
      <c r="A17" s="8" t="s">
        <v>124</v>
      </c>
      <c r="B17" s="9">
        <v>1</v>
      </c>
    </row>
    <row r="20" spans="1:5" x14ac:dyDescent="0.25">
      <c r="A20" s="20" t="s">
        <v>142</v>
      </c>
      <c r="B20" s="20"/>
      <c r="D20" s="20" t="s">
        <v>143</v>
      </c>
      <c r="E20" s="20"/>
    </row>
    <row r="21" spans="1:5" x14ac:dyDescent="0.25">
      <c r="A21" s="6" t="s">
        <v>123</v>
      </c>
      <c r="B21" t="s">
        <v>117</v>
      </c>
      <c r="D21" s="6" t="s">
        <v>123</v>
      </c>
      <c r="E21" t="s">
        <v>117</v>
      </c>
    </row>
    <row r="22" spans="1:5" x14ac:dyDescent="0.25">
      <c r="A22" s="8" t="s">
        <v>51</v>
      </c>
      <c r="B22">
        <v>22952.16</v>
      </c>
      <c r="D22" s="8" t="s">
        <v>47</v>
      </c>
      <c r="E22">
        <v>581.64</v>
      </c>
    </row>
    <row r="23" spans="1:5" x14ac:dyDescent="0.25">
      <c r="A23" s="8" t="s">
        <v>38</v>
      </c>
      <c r="B23">
        <v>22945.919999999998</v>
      </c>
      <c r="D23" s="8" t="s">
        <v>17</v>
      </c>
      <c r="E23">
        <v>599.7600000000001</v>
      </c>
    </row>
    <row r="24" spans="1:5" x14ac:dyDescent="0.25">
      <c r="A24" s="8" t="s">
        <v>20</v>
      </c>
      <c r="B24">
        <v>20574</v>
      </c>
      <c r="D24" s="8" t="s">
        <v>14</v>
      </c>
      <c r="E24">
        <v>703.5</v>
      </c>
    </row>
    <row r="25" spans="1:5" x14ac:dyDescent="0.25">
      <c r="A25" s="8" t="s">
        <v>50</v>
      </c>
      <c r="B25">
        <v>20160</v>
      </c>
      <c r="D25" s="8" t="s">
        <v>37</v>
      </c>
      <c r="E25">
        <v>1839.2399999999998</v>
      </c>
    </row>
    <row r="26" spans="1:5" x14ac:dyDescent="0.25">
      <c r="A26" s="8" t="s">
        <v>30</v>
      </c>
      <c r="B26">
        <v>16428</v>
      </c>
      <c r="D26" s="8" t="s">
        <v>31</v>
      </c>
      <c r="E26">
        <v>1996.8</v>
      </c>
    </row>
    <row r="27" spans="1:5" x14ac:dyDescent="0.25">
      <c r="A27" s="8" t="s">
        <v>21</v>
      </c>
      <c r="B27">
        <v>16333.92</v>
      </c>
      <c r="D27" s="8" t="s">
        <v>46</v>
      </c>
      <c r="E27">
        <v>2291.04</v>
      </c>
    </row>
    <row r="28" spans="1:5" x14ac:dyDescent="0.25">
      <c r="A28" s="8" t="s">
        <v>28</v>
      </c>
      <c r="B28">
        <v>16329.72</v>
      </c>
      <c r="D28" s="8" t="s">
        <v>52</v>
      </c>
      <c r="E28">
        <v>2761.9200000000005</v>
      </c>
    </row>
    <row r="29" spans="1:5" x14ac:dyDescent="0.25">
      <c r="A29" s="8" t="s">
        <v>34</v>
      </c>
      <c r="B29">
        <v>15716.61</v>
      </c>
      <c r="D29" s="8" t="s">
        <v>44</v>
      </c>
      <c r="E29">
        <v>3957.15</v>
      </c>
    </row>
    <row r="30" spans="1:5" x14ac:dyDescent="0.25">
      <c r="A30" s="8" t="s">
        <v>48</v>
      </c>
      <c r="B30">
        <v>13645.800000000001</v>
      </c>
      <c r="D30" s="8" t="s">
        <v>40</v>
      </c>
      <c r="E30">
        <v>4035.2200000000003</v>
      </c>
    </row>
    <row r="31" spans="1:5" x14ac:dyDescent="0.25">
      <c r="A31" s="8" t="s">
        <v>39</v>
      </c>
      <c r="B31">
        <v>13423.199999999999</v>
      </c>
      <c r="D31" s="8" t="s">
        <v>25</v>
      </c>
      <c r="E31">
        <v>4531.5</v>
      </c>
    </row>
    <row r="32" spans="1:5" x14ac:dyDescent="0.25">
      <c r="A32" s="8" t="s">
        <v>124</v>
      </c>
      <c r="B32">
        <v>178509.33000000002</v>
      </c>
      <c r="D32" s="8" t="s">
        <v>124</v>
      </c>
      <c r="E32">
        <v>23297.77</v>
      </c>
    </row>
    <row r="37" spans="1:2" x14ac:dyDescent="0.25">
      <c r="A37" s="6" t="s">
        <v>123</v>
      </c>
      <c r="B37" t="s">
        <v>126</v>
      </c>
    </row>
    <row r="38" spans="1:2" x14ac:dyDescent="0.25">
      <c r="A38" s="8" t="s">
        <v>102</v>
      </c>
      <c r="B38" s="10">
        <v>160.22298076923076</v>
      </c>
    </row>
    <row r="39" spans="1:2" x14ac:dyDescent="0.25">
      <c r="A39" s="8" t="s">
        <v>72</v>
      </c>
      <c r="B39" s="10">
        <v>148.71923728813567</v>
      </c>
    </row>
    <row r="40" spans="1:2" x14ac:dyDescent="0.25">
      <c r="A40" s="8" t="s">
        <v>83</v>
      </c>
      <c r="B40" s="10">
        <v>131.82425925925924</v>
      </c>
    </row>
    <row r="41" spans="1:2" x14ac:dyDescent="0.25">
      <c r="A41" s="8" t="s">
        <v>90</v>
      </c>
      <c r="B41" s="10">
        <v>118.06308724832216</v>
      </c>
    </row>
    <row r="42" spans="1:2" x14ac:dyDescent="0.25">
      <c r="A42" s="8" t="s">
        <v>58</v>
      </c>
      <c r="B42" s="10">
        <v>97.901470588235341</v>
      </c>
    </row>
    <row r="43" spans="1:2" x14ac:dyDescent="0.25">
      <c r="A43" s="8" t="s">
        <v>124</v>
      </c>
      <c r="B43" s="10">
        <v>130.75506641366226</v>
      </c>
    </row>
    <row r="47" spans="1:2" x14ac:dyDescent="0.25">
      <c r="A47" s="22" t="s">
        <v>145</v>
      </c>
      <c r="B47" s="22"/>
    </row>
    <row r="48" spans="1:2" x14ac:dyDescent="0.25">
      <c r="A48" s="6" t="s">
        <v>123</v>
      </c>
      <c r="B48" t="s">
        <v>139</v>
      </c>
    </row>
    <row r="49" spans="1:2" x14ac:dyDescent="0.25">
      <c r="A49" s="8" t="s">
        <v>127</v>
      </c>
      <c r="B49">
        <v>56</v>
      </c>
    </row>
    <row r="50" spans="1:2" x14ac:dyDescent="0.25">
      <c r="A50" s="8" t="s">
        <v>128</v>
      </c>
      <c r="B50">
        <v>40</v>
      </c>
    </row>
    <row r="51" spans="1:2" x14ac:dyDescent="0.25">
      <c r="A51" s="8" t="s">
        <v>129</v>
      </c>
      <c r="B51">
        <v>43</v>
      </c>
    </row>
    <row r="52" spans="1:2" x14ac:dyDescent="0.25">
      <c r="A52" s="8" t="s">
        <v>130</v>
      </c>
      <c r="B52">
        <v>39</v>
      </c>
    </row>
    <row r="53" spans="1:2" x14ac:dyDescent="0.25">
      <c r="A53" s="8" t="s">
        <v>131</v>
      </c>
      <c r="B53">
        <v>50</v>
      </c>
    </row>
    <row r="54" spans="1:2" x14ac:dyDescent="0.25">
      <c r="A54" s="8" t="s">
        <v>132</v>
      </c>
      <c r="B54">
        <v>41</v>
      </c>
    </row>
    <row r="55" spans="1:2" x14ac:dyDescent="0.25">
      <c r="A55" s="8" t="s">
        <v>133</v>
      </c>
      <c r="B55">
        <v>44</v>
      </c>
    </row>
    <row r="56" spans="1:2" x14ac:dyDescent="0.25">
      <c r="A56" s="8" t="s">
        <v>134</v>
      </c>
      <c r="B56">
        <v>48</v>
      </c>
    </row>
    <row r="57" spans="1:2" x14ac:dyDescent="0.25">
      <c r="A57" s="8" t="s">
        <v>135</v>
      </c>
      <c r="B57">
        <v>45</v>
      </c>
    </row>
    <row r="58" spans="1:2" x14ac:dyDescent="0.25">
      <c r="A58" s="8" t="s">
        <v>136</v>
      </c>
      <c r="B58">
        <v>37</v>
      </c>
    </row>
    <row r="59" spans="1:2" x14ac:dyDescent="0.25">
      <c r="A59" s="8" t="s">
        <v>137</v>
      </c>
      <c r="B59">
        <v>40</v>
      </c>
    </row>
    <row r="60" spans="1:2" x14ac:dyDescent="0.25">
      <c r="A60" s="8" t="s">
        <v>138</v>
      </c>
      <c r="B60">
        <v>44</v>
      </c>
    </row>
    <row r="61" spans="1:2" x14ac:dyDescent="0.25">
      <c r="A61" s="8" t="s">
        <v>124</v>
      </c>
      <c r="B61" s="10">
        <v>527</v>
      </c>
    </row>
    <row r="65" spans="1:3" x14ac:dyDescent="0.25">
      <c r="A65" s="21" t="s">
        <v>144</v>
      </c>
      <c r="B65" s="21"/>
      <c r="C65" s="21"/>
    </row>
    <row r="66" spans="1:3" x14ac:dyDescent="0.25">
      <c r="A66" s="6" t="s">
        <v>123</v>
      </c>
      <c r="B66" t="s">
        <v>120</v>
      </c>
      <c r="C66" t="s">
        <v>117</v>
      </c>
    </row>
    <row r="67" spans="1:3" x14ac:dyDescent="0.25">
      <c r="A67" s="8" t="s">
        <v>58</v>
      </c>
      <c r="B67">
        <v>778</v>
      </c>
      <c r="C67" s="10">
        <v>69261.950000000012</v>
      </c>
    </row>
    <row r="68" spans="1:3" x14ac:dyDescent="0.25">
      <c r="A68" s="8" t="s">
        <v>72</v>
      </c>
      <c r="B68">
        <v>978</v>
      </c>
      <c r="C68" s="10">
        <v>92963.87</v>
      </c>
    </row>
    <row r="69" spans="1:3" x14ac:dyDescent="0.25">
      <c r="A69" s="8" t="s">
        <v>83</v>
      </c>
      <c r="B69">
        <v>464</v>
      </c>
      <c r="C69" s="10">
        <v>52299.509999999995</v>
      </c>
    </row>
    <row r="70" spans="1:3" x14ac:dyDescent="0.25">
      <c r="A70" s="8" t="s">
        <v>90</v>
      </c>
      <c r="B70">
        <v>1198</v>
      </c>
      <c r="C70" s="10">
        <v>95269.4</v>
      </c>
    </row>
    <row r="71" spans="1:3" x14ac:dyDescent="0.25">
      <c r="A71" s="8" t="s">
        <v>102</v>
      </c>
      <c r="B71">
        <v>862</v>
      </c>
      <c r="C71" s="10">
        <v>91617.19</v>
      </c>
    </row>
    <row r="72" spans="1:3" x14ac:dyDescent="0.25">
      <c r="A72" s="8" t="s">
        <v>124</v>
      </c>
      <c r="B72" s="11">
        <v>4280</v>
      </c>
      <c r="C72" s="10">
        <v>401411.92</v>
      </c>
    </row>
  </sheetData>
  <mergeCells count="5">
    <mergeCell ref="A13:B13"/>
    <mergeCell ref="A20:B20"/>
    <mergeCell ref="D20:E20"/>
    <mergeCell ref="A65:C65"/>
    <mergeCell ref="A47:B4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CDF6A-176C-4C43-8E15-1869FEBB13E2}">
  <dimension ref="B2:F3"/>
  <sheetViews>
    <sheetView topLeftCell="A36" workbookViewId="0">
      <selection activeCell="M46" sqref="M46"/>
    </sheetView>
  </sheetViews>
  <sheetFormatPr defaultRowHeight="15" x14ac:dyDescent="0.25"/>
  <cols>
    <col min="2" max="2" width="11.42578125" bestFit="1" customWidth="1"/>
    <col min="3" max="3" width="16.28515625" bestFit="1" customWidth="1"/>
    <col min="4" max="4" width="12.140625" bestFit="1" customWidth="1"/>
    <col min="5" max="5" width="10.85546875" bestFit="1" customWidth="1"/>
    <col min="6" max="6" width="18.7109375" bestFit="1" customWidth="1"/>
  </cols>
  <sheetData>
    <row r="2" spans="2:6" x14ac:dyDescent="0.25">
      <c r="B2" t="s">
        <v>117</v>
      </c>
      <c r="C2" t="s">
        <v>120</v>
      </c>
      <c r="D2" t="s">
        <v>119</v>
      </c>
      <c r="E2" t="s">
        <v>118</v>
      </c>
      <c r="F2" t="s">
        <v>122</v>
      </c>
    </row>
    <row r="3" spans="2:6" x14ac:dyDescent="0.25">
      <c r="B3">
        <v>401411.91999999969</v>
      </c>
      <c r="C3">
        <v>4280</v>
      </c>
      <c r="D3">
        <v>68907.920000000027</v>
      </c>
      <c r="E3">
        <v>332504</v>
      </c>
      <c r="F3" s="7">
        <v>88.950886062135979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78154-B7F0-4E3F-8583-F620895F0858}">
  <dimension ref="A3:M25"/>
  <sheetViews>
    <sheetView zoomScale="85" zoomScaleNormal="85" workbookViewId="0">
      <selection activeCell="N27" sqref="N27"/>
    </sheetView>
  </sheetViews>
  <sheetFormatPr defaultRowHeight="15" x14ac:dyDescent="0.25"/>
  <cols>
    <col min="1" max="1" width="11.5703125" bestFit="1" customWidth="1"/>
    <col min="2" max="2" width="10" bestFit="1" customWidth="1"/>
    <col min="3" max="3" width="15.28515625" bestFit="1" customWidth="1"/>
    <col min="5" max="5" width="11.28515625" bestFit="1" customWidth="1"/>
    <col min="6" max="6" width="18.140625" bestFit="1" customWidth="1"/>
    <col min="7" max="7" width="11.5703125" bestFit="1" customWidth="1"/>
    <col min="8" max="8" width="11.28515625" bestFit="1" customWidth="1"/>
    <col min="9" max="9" width="23" bestFit="1" customWidth="1"/>
    <col min="10" max="10" width="12.42578125" bestFit="1" customWidth="1"/>
    <col min="11" max="11" width="5" customWidth="1"/>
    <col min="12" max="12" width="11.28515625" bestFit="1" customWidth="1"/>
    <col min="13" max="13" width="14.28515625" bestFit="1" customWidth="1"/>
  </cols>
  <sheetData>
    <row r="3" spans="1:13" x14ac:dyDescent="0.25">
      <c r="A3" s="15" t="s">
        <v>146</v>
      </c>
      <c r="C3" s="15" t="s">
        <v>147</v>
      </c>
      <c r="E3" s="15" t="s">
        <v>148</v>
      </c>
      <c r="G3" s="15" t="s">
        <v>149</v>
      </c>
      <c r="I3" s="15" t="s">
        <v>150</v>
      </c>
    </row>
    <row r="4" spans="1:13" x14ac:dyDescent="0.25">
      <c r="A4" s="14">
        <v>401411.91999999969</v>
      </c>
      <c r="C4">
        <v>4280</v>
      </c>
      <c r="E4" s="14">
        <v>68907.920000000027</v>
      </c>
      <c r="G4" s="14">
        <v>332504</v>
      </c>
      <c r="I4" s="16">
        <v>0.16878726007995443</v>
      </c>
    </row>
    <row r="6" spans="1:13" x14ac:dyDescent="0.25">
      <c r="H6" s="6" t="s">
        <v>151</v>
      </c>
      <c r="I6" t="s">
        <v>152</v>
      </c>
      <c r="J6" t="s">
        <v>153</v>
      </c>
    </row>
    <row r="7" spans="1:13" x14ac:dyDescent="0.25">
      <c r="H7" s="8" t="s">
        <v>90</v>
      </c>
      <c r="I7" s="13">
        <v>95269.4</v>
      </c>
      <c r="J7">
        <v>1198</v>
      </c>
    </row>
    <row r="8" spans="1:13" x14ac:dyDescent="0.25">
      <c r="H8" s="8" t="s">
        <v>72</v>
      </c>
      <c r="I8" s="13">
        <v>92963.87</v>
      </c>
      <c r="J8">
        <v>978</v>
      </c>
    </row>
    <row r="9" spans="1:13" x14ac:dyDescent="0.25">
      <c r="H9" s="8" t="s">
        <v>102</v>
      </c>
      <c r="I9" s="13">
        <v>91617.19</v>
      </c>
      <c r="J9">
        <v>862</v>
      </c>
      <c r="L9" s="6" t="s">
        <v>158</v>
      </c>
      <c r="M9" t="s">
        <v>159</v>
      </c>
    </row>
    <row r="10" spans="1:13" x14ac:dyDescent="0.25">
      <c r="A10" s="18" t="s">
        <v>154</v>
      </c>
      <c r="B10" s="3" t="s">
        <v>152</v>
      </c>
      <c r="E10" s="18" t="s">
        <v>155</v>
      </c>
      <c r="F10" s="3" t="s">
        <v>156</v>
      </c>
      <c r="H10" s="8" t="s">
        <v>58</v>
      </c>
      <c r="I10" s="13">
        <v>69261.950000000012</v>
      </c>
      <c r="J10">
        <v>778</v>
      </c>
      <c r="L10" s="8" t="s">
        <v>127</v>
      </c>
      <c r="M10" s="3">
        <v>56</v>
      </c>
    </row>
    <row r="11" spans="1:13" x14ac:dyDescent="0.25">
      <c r="A11" s="8" t="s">
        <v>39</v>
      </c>
      <c r="B11" s="17">
        <v>13423.199999999999</v>
      </c>
      <c r="E11" s="8" t="s">
        <v>10</v>
      </c>
      <c r="F11" s="9">
        <v>0.50094876660341559</v>
      </c>
      <c r="H11" s="8" t="s">
        <v>83</v>
      </c>
      <c r="I11" s="13">
        <v>52299.509999999995</v>
      </c>
      <c r="J11">
        <v>464</v>
      </c>
      <c r="L11" s="8" t="s">
        <v>128</v>
      </c>
      <c r="M11" s="3">
        <v>40</v>
      </c>
    </row>
    <row r="12" spans="1:13" x14ac:dyDescent="0.25">
      <c r="A12" s="8" t="s">
        <v>48</v>
      </c>
      <c r="B12" s="17">
        <v>13645.800000000001</v>
      </c>
      <c r="E12" s="8" t="s">
        <v>8</v>
      </c>
      <c r="F12" s="9">
        <v>0.49905123339658441</v>
      </c>
      <c r="H12" s="8" t="s">
        <v>124</v>
      </c>
      <c r="I12" s="13">
        <v>401411.92</v>
      </c>
      <c r="J12">
        <v>4280</v>
      </c>
      <c r="L12" s="8" t="s">
        <v>129</v>
      </c>
      <c r="M12" s="3">
        <v>43</v>
      </c>
    </row>
    <row r="13" spans="1:13" x14ac:dyDescent="0.25">
      <c r="A13" s="8" t="s">
        <v>34</v>
      </c>
      <c r="B13" s="17">
        <v>15716.61</v>
      </c>
      <c r="E13" s="8" t="s">
        <v>124</v>
      </c>
      <c r="F13" s="9">
        <v>1</v>
      </c>
      <c r="L13" s="8" t="s">
        <v>130</v>
      </c>
      <c r="M13" s="3">
        <v>39</v>
      </c>
    </row>
    <row r="14" spans="1:13" x14ac:dyDescent="0.25">
      <c r="A14" s="8" t="s">
        <v>28</v>
      </c>
      <c r="B14" s="17">
        <v>16329.72</v>
      </c>
      <c r="H14" s="18" t="s">
        <v>154</v>
      </c>
      <c r="I14" s="3" t="s">
        <v>152</v>
      </c>
      <c r="L14" s="8" t="s">
        <v>131</v>
      </c>
      <c r="M14" s="3">
        <v>50</v>
      </c>
    </row>
    <row r="15" spans="1:13" x14ac:dyDescent="0.25">
      <c r="A15" s="8" t="s">
        <v>21</v>
      </c>
      <c r="B15" s="17">
        <v>16333.92</v>
      </c>
      <c r="H15" s="8" t="s">
        <v>47</v>
      </c>
      <c r="I15" s="17">
        <v>581.64</v>
      </c>
      <c r="L15" s="8" t="s">
        <v>132</v>
      </c>
      <c r="M15" s="3">
        <v>41</v>
      </c>
    </row>
    <row r="16" spans="1:13" x14ac:dyDescent="0.25">
      <c r="A16" s="8" t="s">
        <v>30</v>
      </c>
      <c r="B16" s="17">
        <v>16428</v>
      </c>
      <c r="H16" s="8" t="s">
        <v>17</v>
      </c>
      <c r="I16" s="17">
        <v>599.7600000000001</v>
      </c>
      <c r="L16" s="8" t="s">
        <v>133</v>
      </c>
      <c r="M16" s="3">
        <v>44</v>
      </c>
    </row>
    <row r="17" spans="1:13" x14ac:dyDescent="0.25">
      <c r="A17" s="8" t="s">
        <v>50</v>
      </c>
      <c r="B17" s="17">
        <v>20160</v>
      </c>
      <c r="E17" s="6" t="s">
        <v>151</v>
      </c>
      <c r="F17" s="3" t="s">
        <v>157</v>
      </c>
      <c r="H17" s="8" t="s">
        <v>14</v>
      </c>
      <c r="I17" s="17">
        <v>703.5</v>
      </c>
      <c r="L17" s="8" t="s">
        <v>134</v>
      </c>
      <c r="M17" s="3">
        <v>48</v>
      </c>
    </row>
    <row r="18" spans="1:13" x14ac:dyDescent="0.25">
      <c r="A18" s="8" t="s">
        <v>20</v>
      </c>
      <c r="B18" s="17">
        <v>20574</v>
      </c>
      <c r="E18" s="8" t="s">
        <v>58</v>
      </c>
      <c r="F18" s="17">
        <v>97.901470588235341</v>
      </c>
      <c r="H18" s="8" t="s">
        <v>37</v>
      </c>
      <c r="I18" s="17">
        <v>1839.2399999999998</v>
      </c>
      <c r="L18" s="8" t="s">
        <v>135</v>
      </c>
      <c r="M18" s="3">
        <v>45</v>
      </c>
    </row>
    <row r="19" spans="1:13" x14ac:dyDescent="0.25">
      <c r="A19" s="8" t="s">
        <v>38</v>
      </c>
      <c r="B19" s="17">
        <v>22945.919999999998</v>
      </c>
      <c r="E19" s="8" t="s">
        <v>72</v>
      </c>
      <c r="F19" s="17">
        <v>148.71923728813567</v>
      </c>
      <c r="H19" s="8" t="s">
        <v>31</v>
      </c>
      <c r="I19" s="17">
        <v>1996.8</v>
      </c>
      <c r="L19" s="8" t="s">
        <v>136</v>
      </c>
      <c r="M19" s="3">
        <v>37</v>
      </c>
    </row>
    <row r="20" spans="1:13" x14ac:dyDescent="0.25">
      <c r="A20" s="8" t="s">
        <v>51</v>
      </c>
      <c r="B20" s="17">
        <v>22952.16</v>
      </c>
      <c r="E20" s="8" t="s">
        <v>83</v>
      </c>
      <c r="F20" s="17">
        <v>131.82425925925924</v>
      </c>
      <c r="H20" s="8" t="s">
        <v>46</v>
      </c>
      <c r="I20" s="17">
        <v>2291.04</v>
      </c>
      <c r="L20" s="8" t="s">
        <v>137</v>
      </c>
      <c r="M20" s="3">
        <v>40</v>
      </c>
    </row>
    <row r="21" spans="1:13" x14ac:dyDescent="0.25">
      <c r="A21" s="8" t="s">
        <v>124</v>
      </c>
      <c r="B21" s="17">
        <v>178509.33000000002</v>
      </c>
      <c r="E21" s="8" t="s">
        <v>90</v>
      </c>
      <c r="F21" s="17">
        <v>118.06308724832216</v>
      </c>
      <c r="H21" s="8" t="s">
        <v>52</v>
      </c>
      <c r="I21" s="17">
        <v>2761.9200000000005</v>
      </c>
      <c r="L21" s="8" t="s">
        <v>138</v>
      </c>
      <c r="M21" s="3">
        <v>44</v>
      </c>
    </row>
    <row r="22" spans="1:13" x14ac:dyDescent="0.25">
      <c r="E22" s="8" t="s">
        <v>102</v>
      </c>
      <c r="F22" s="17">
        <v>160.22298076923076</v>
      </c>
      <c r="H22" s="8" t="s">
        <v>44</v>
      </c>
      <c r="I22" s="17">
        <v>3957.15</v>
      </c>
      <c r="L22" s="8" t="s">
        <v>124</v>
      </c>
      <c r="M22" s="3">
        <v>527</v>
      </c>
    </row>
    <row r="23" spans="1:13" x14ac:dyDescent="0.25">
      <c r="E23" s="8" t="s">
        <v>124</v>
      </c>
      <c r="F23" s="17">
        <v>130.75506641366226</v>
      </c>
      <c r="H23" s="8" t="s">
        <v>40</v>
      </c>
      <c r="I23" s="17">
        <v>4035.2200000000003</v>
      </c>
    </row>
    <row r="24" spans="1:13" x14ac:dyDescent="0.25">
      <c r="H24" s="8" t="s">
        <v>25</v>
      </c>
      <c r="I24" s="17">
        <v>4531.5</v>
      </c>
    </row>
    <row r="25" spans="1:13" x14ac:dyDescent="0.25">
      <c r="H25" s="8" t="s">
        <v>124</v>
      </c>
      <c r="I25" s="17">
        <v>23297.77</v>
      </c>
    </row>
  </sheetData>
  <conditionalFormatting sqref="A10">
    <cfRule type="top10" dxfId="2" priority="3" rank="10"/>
  </conditionalFormatting>
  <conditionalFormatting sqref="E17">
    <cfRule type="top10" dxfId="1" priority="1" rank="10"/>
  </conditionalFormatting>
  <conditionalFormatting sqref="H14">
    <cfRule type="top10" dxfId="0" priority="2" rank="10"/>
  </conditionalFormatting>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7ABB8-18AA-4E9D-AD94-DA91609CAE5C}">
  <dimension ref="A1"/>
  <sheetViews>
    <sheetView tabSelected="1" zoomScale="75" zoomScaleNormal="75" workbookViewId="0">
      <selection activeCell="AB6" sqref="AB6"/>
    </sheetView>
  </sheetViews>
  <sheetFormatPr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76DD6-23F9-4BCF-A80A-F17DC8464906}">
  <sheetPr>
    <tabColor theme="1" tint="0.34998626667073579"/>
  </sheetPr>
  <dimension ref="A1:M528"/>
  <sheetViews>
    <sheetView zoomScale="110" zoomScaleNormal="110" workbookViewId="0">
      <selection activeCell="J14" sqref="J14"/>
    </sheetView>
  </sheetViews>
  <sheetFormatPr defaultColWidth="9.140625" defaultRowHeight="15" x14ac:dyDescent="0.25"/>
  <cols>
    <col min="1" max="1" width="10.5703125" bestFit="1" customWidth="1"/>
    <col min="2" max="2" width="13.5703125" customWidth="1"/>
    <col min="3" max="4" width="12" customWidth="1"/>
    <col min="5" max="5" width="17.85546875" customWidth="1"/>
    <col min="6" max="6" width="14" customWidth="1"/>
    <col min="7" max="7" width="15.140625" bestFit="1" customWidth="1"/>
    <col min="8" max="9" width="14.85546875" bestFit="1" customWidth="1"/>
    <col min="10" max="10" width="11.85546875" customWidth="1"/>
    <col min="13" max="13" width="14.7109375" customWidth="1"/>
  </cols>
  <sheetData>
    <row r="1" spans="1:13" x14ac:dyDescent="0.25">
      <c r="A1" s="1" t="s">
        <v>0</v>
      </c>
      <c r="B1" s="1" t="s">
        <v>1</v>
      </c>
      <c r="C1" s="1" t="s">
        <v>2</v>
      </c>
      <c r="D1" s="1" t="s">
        <v>3</v>
      </c>
      <c r="E1" s="1" t="s">
        <v>4</v>
      </c>
      <c r="F1" s="1" t="s">
        <v>5</v>
      </c>
      <c r="G1" s="1" t="s">
        <v>55</v>
      </c>
      <c r="H1" s="1" t="s">
        <v>112</v>
      </c>
      <c r="I1" s="1" t="s">
        <v>113</v>
      </c>
      <c r="J1" s="1" t="s">
        <v>114</v>
      </c>
      <c r="K1" s="1" t="s">
        <v>115</v>
      </c>
      <c r="L1" s="1" t="s">
        <v>116</v>
      </c>
      <c r="M1" s="1" t="s">
        <v>121</v>
      </c>
    </row>
    <row r="2" spans="1:13" x14ac:dyDescent="0.25">
      <c r="A2" s="2">
        <v>44197</v>
      </c>
      <c r="B2" s="3" t="s">
        <v>6</v>
      </c>
      <c r="C2">
        <v>9</v>
      </c>
      <c r="D2" t="s">
        <v>7</v>
      </c>
      <c r="E2" t="s">
        <v>8</v>
      </c>
      <c r="F2" s="4">
        <v>0</v>
      </c>
      <c r="G2" s="4" t="str">
        <f>VLOOKUP(B2,'Master Data'!$A$1:$F$46,3,FALSE)</f>
        <v>Category03</v>
      </c>
      <c r="H2">
        <f>VLOOKUP(B2,'Master Data'!$A$1:$F$46,5,FALSE)</f>
        <v>144</v>
      </c>
      <c r="I2">
        <f>VLOOKUP(B2,'Master Data'!$A$1:$F$46,6,FALSE)</f>
        <v>156.96</v>
      </c>
      <c r="J2" s="13">
        <f>C2*I2</f>
        <v>1412.64</v>
      </c>
      <c r="K2">
        <f>C2*H2</f>
        <v>1296</v>
      </c>
      <c r="L2" s="13">
        <f>J2-K2</f>
        <v>116.6400000000001</v>
      </c>
      <c r="M2" s="5">
        <f>L2/J2</f>
        <v>8.2568807339449601E-2</v>
      </c>
    </row>
    <row r="3" spans="1:13" x14ac:dyDescent="0.25">
      <c r="A3" s="2">
        <v>44198</v>
      </c>
      <c r="B3" s="3" t="s">
        <v>9</v>
      </c>
      <c r="C3">
        <v>15</v>
      </c>
      <c r="D3" t="s">
        <v>8</v>
      </c>
      <c r="E3" t="s">
        <v>10</v>
      </c>
      <c r="F3" s="4">
        <v>0</v>
      </c>
      <c r="G3" s="4" t="str">
        <f>VLOOKUP(B3,'Master Data'!$A$1:$F$46,3,FALSE)</f>
        <v>Category05</v>
      </c>
      <c r="H3">
        <f>VLOOKUP(B3,'Master Data'!$A$1:$F$46,5,FALSE)</f>
        <v>72</v>
      </c>
      <c r="I3">
        <f>VLOOKUP(B3,'Master Data'!$A$1:$F$46,6,FALSE)</f>
        <v>79.92</v>
      </c>
      <c r="J3" s="13">
        <f t="shared" ref="J3:J66" si="0">C3*I3</f>
        <v>1198.8</v>
      </c>
      <c r="K3">
        <f t="shared" ref="K3:K66" si="1">C3*H3</f>
        <v>1080</v>
      </c>
      <c r="L3" s="13">
        <f t="shared" ref="L3:L66" si="2">J3-K3</f>
        <v>118.79999999999995</v>
      </c>
      <c r="M3" s="5">
        <f t="shared" ref="M3:M66" si="3">L3/J3</f>
        <v>9.9099099099099058E-2</v>
      </c>
    </row>
    <row r="4" spans="1:13" x14ac:dyDescent="0.25">
      <c r="A4" s="2">
        <v>44198</v>
      </c>
      <c r="B4" s="3" t="s">
        <v>11</v>
      </c>
      <c r="C4">
        <v>6</v>
      </c>
      <c r="D4" t="s">
        <v>12</v>
      </c>
      <c r="E4" t="s">
        <v>10</v>
      </c>
      <c r="F4" s="4">
        <v>0</v>
      </c>
      <c r="G4" s="4" t="str">
        <f>VLOOKUP(B4,'Master Data'!$A$1:$F$46,3,FALSE)</f>
        <v>Category02</v>
      </c>
      <c r="H4">
        <f>VLOOKUP(B4,'Master Data'!$A$1:$F$46,5,FALSE)</f>
        <v>112</v>
      </c>
      <c r="I4">
        <f>VLOOKUP(B4,'Master Data'!$A$1:$F$46,6,FALSE)</f>
        <v>122.08</v>
      </c>
      <c r="J4" s="13">
        <f t="shared" si="0"/>
        <v>732.48</v>
      </c>
      <c r="K4">
        <f t="shared" si="1"/>
        <v>672</v>
      </c>
      <c r="L4" s="13">
        <f t="shared" si="2"/>
        <v>60.480000000000018</v>
      </c>
      <c r="M4" s="5">
        <f t="shared" si="3"/>
        <v>8.256880733944956E-2</v>
      </c>
    </row>
    <row r="5" spans="1:13" x14ac:dyDescent="0.25">
      <c r="A5" s="2">
        <v>44199</v>
      </c>
      <c r="B5" s="3" t="s">
        <v>13</v>
      </c>
      <c r="C5">
        <v>5</v>
      </c>
      <c r="D5" t="s">
        <v>12</v>
      </c>
      <c r="E5" t="s">
        <v>8</v>
      </c>
      <c r="F5" s="4">
        <v>0</v>
      </c>
      <c r="G5" s="4" t="str">
        <f>VLOOKUP(B5,'Master Data'!$A$1:$F$46,3,FALSE)</f>
        <v>Category01</v>
      </c>
      <c r="H5">
        <f>VLOOKUP(B5,'Master Data'!$A$1:$F$46,5,FALSE)</f>
        <v>44</v>
      </c>
      <c r="I5">
        <f>VLOOKUP(B5,'Master Data'!$A$1:$F$46,6,FALSE)</f>
        <v>48.84</v>
      </c>
      <c r="J5" s="13">
        <f t="shared" si="0"/>
        <v>244.20000000000002</v>
      </c>
      <c r="K5">
        <f t="shared" si="1"/>
        <v>220</v>
      </c>
      <c r="L5" s="13">
        <f t="shared" si="2"/>
        <v>24.200000000000017</v>
      </c>
      <c r="M5" s="5">
        <f t="shared" si="3"/>
        <v>9.9099099099099155E-2</v>
      </c>
    </row>
    <row r="6" spans="1:13" x14ac:dyDescent="0.25">
      <c r="A6" s="2">
        <v>44200</v>
      </c>
      <c r="B6" s="3" t="s">
        <v>14</v>
      </c>
      <c r="C6">
        <v>12</v>
      </c>
      <c r="D6" t="s">
        <v>8</v>
      </c>
      <c r="E6" t="s">
        <v>8</v>
      </c>
      <c r="F6" s="4">
        <v>0</v>
      </c>
      <c r="G6" s="4" t="str">
        <f>VLOOKUP(B6,'Master Data'!$A$1:$F$46,3,FALSE)</f>
        <v>Category04</v>
      </c>
      <c r="H6">
        <f>VLOOKUP(B6,'Master Data'!$A$1:$F$46,5,FALSE)</f>
        <v>5</v>
      </c>
      <c r="I6">
        <f>VLOOKUP(B6,'Master Data'!$A$1:$F$46,6,FALSE)</f>
        <v>6.7</v>
      </c>
      <c r="J6" s="13">
        <f t="shared" si="0"/>
        <v>80.400000000000006</v>
      </c>
      <c r="K6">
        <f t="shared" si="1"/>
        <v>60</v>
      </c>
      <c r="L6" s="13">
        <f t="shared" si="2"/>
        <v>20.400000000000006</v>
      </c>
      <c r="M6" s="5">
        <f t="shared" si="3"/>
        <v>0.25373134328358216</v>
      </c>
    </row>
    <row r="7" spans="1:13" x14ac:dyDescent="0.25">
      <c r="A7" s="2">
        <v>44205</v>
      </c>
      <c r="B7" s="3" t="s">
        <v>15</v>
      </c>
      <c r="C7">
        <v>1</v>
      </c>
      <c r="D7" t="s">
        <v>12</v>
      </c>
      <c r="E7" t="s">
        <v>10</v>
      </c>
      <c r="F7" s="4">
        <v>0</v>
      </c>
      <c r="G7" s="4" t="str">
        <f>VLOOKUP(B7,'Master Data'!$A$1:$F$46,3,FALSE)</f>
        <v>Category04</v>
      </c>
      <c r="H7">
        <f>VLOOKUP(B7,'Master Data'!$A$1:$F$46,5,FALSE)</f>
        <v>93</v>
      </c>
      <c r="I7">
        <f>VLOOKUP(B7,'Master Data'!$A$1:$F$46,6,FALSE)</f>
        <v>104.16</v>
      </c>
      <c r="J7" s="13">
        <f t="shared" si="0"/>
        <v>104.16</v>
      </c>
      <c r="K7">
        <f t="shared" si="1"/>
        <v>93</v>
      </c>
      <c r="L7" s="13">
        <f t="shared" si="2"/>
        <v>11.159999999999997</v>
      </c>
      <c r="M7" s="5">
        <f t="shared" si="3"/>
        <v>0.10714285714285711</v>
      </c>
    </row>
    <row r="8" spans="1:13" x14ac:dyDescent="0.25">
      <c r="A8" s="2">
        <v>44205</v>
      </c>
      <c r="B8" s="3" t="s">
        <v>16</v>
      </c>
      <c r="C8">
        <v>8</v>
      </c>
      <c r="D8" t="s">
        <v>12</v>
      </c>
      <c r="E8" t="s">
        <v>10</v>
      </c>
      <c r="F8" s="4">
        <v>0</v>
      </c>
      <c r="G8" s="4" t="str">
        <f>VLOOKUP(B8,'Master Data'!$A$1:$F$46,3,FALSE)</f>
        <v>Category01</v>
      </c>
      <c r="H8">
        <f>VLOOKUP(B8,'Master Data'!$A$1:$F$46,5,FALSE)</f>
        <v>71</v>
      </c>
      <c r="I8">
        <f>VLOOKUP(B8,'Master Data'!$A$1:$F$46,6,FALSE)</f>
        <v>80.94</v>
      </c>
      <c r="J8" s="13">
        <f t="shared" si="0"/>
        <v>647.52</v>
      </c>
      <c r="K8">
        <f t="shared" si="1"/>
        <v>568</v>
      </c>
      <c r="L8" s="13">
        <f t="shared" si="2"/>
        <v>79.519999999999982</v>
      </c>
      <c r="M8" s="5">
        <f t="shared" si="3"/>
        <v>0.12280701754385963</v>
      </c>
    </row>
    <row r="9" spans="1:13" x14ac:dyDescent="0.25">
      <c r="A9" s="2">
        <v>44205</v>
      </c>
      <c r="B9" s="3" t="s">
        <v>17</v>
      </c>
      <c r="C9">
        <v>4</v>
      </c>
      <c r="D9" t="s">
        <v>12</v>
      </c>
      <c r="E9" t="s">
        <v>8</v>
      </c>
      <c r="F9" s="4">
        <v>0</v>
      </c>
      <c r="G9" s="4" t="str">
        <f>VLOOKUP(B9,'Master Data'!$A$1:$F$46,3,FALSE)</f>
        <v>Category03</v>
      </c>
      <c r="H9">
        <f>VLOOKUP(B9,'Master Data'!$A$1:$F$46,5,FALSE)</f>
        <v>7</v>
      </c>
      <c r="I9">
        <f>VLOOKUP(B9,'Master Data'!$A$1:$F$46,6,FALSE)</f>
        <v>8.33</v>
      </c>
      <c r="J9" s="13">
        <f t="shared" si="0"/>
        <v>33.32</v>
      </c>
      <c r="K9">
        <f t="shared" si="1"/>
        <v>28</v>
      </c>
      <c r="L9" s="13">
        <f t="shared" si="2"/>
        <v>5.32</v>
      </c>
      <c r="M9" s="5">
        <f t="shared" si="3"/>
        <v>0.1596638655462185</v>
      </c>
    </row>
    <row r="10" spans="1:13" x14ac:dyDescent="0.25">
      <c r="A10" s="2">
        <v>44207</v>
      </c>
      <c r="B10" s="3" t="s">
        <v>18</v>
      </c>
      <c r="C10">
        <v>3</v>
      </c>
      <c r="D10" t="s">
        <v>12</v>
      </c>
      <c r="E10" t="s">
        <v>10</v>
      </c>
      <c r="F10" s="4">
        <v>0</v>
      </c>
      <c r="G10" s="4" t="str">
        <f>VLOOKUP(B10,'Master Data'!$A$1:$F$46,3,FALSE)</f>
        <v>Category05</v>
      </c>
      <c r="H10">
        <f>VLOOKUP(B10,'Master Data'!$A$1:$F$46,5,FALSE)</f>
        <v>67</v>
      </c>
      <c r="I10">
        <f>VLOOKUP(B10,'Master Data'!$A$1:$F$46,6,FALSE)</f>
        <v>85.76</v>
      </c>
      <c r="J10" s="13">
        <f t="shared" si="0"/>
        <v>257.28000000000003</v>
      </c>
      <c r="K10">
        <f t="shared" si="1"/>
        <v>201</v>
      </c>
      <c r="L10" s="13">
        <f t="shared" si="2"/>
        <v>56.28000000000003</v>
      </c>
      <c r="M10" s="5">
        <f t="shared" si="3"/>
        <v>0.21875000000000008</v>
      </c>
    </row>
    <row r="11" spans="1:13" x14ac:dyDescent="0.25">
      <c r="A11" s="2">
        <v>44207</v>
      </c>
      <c r="B11" s="3" t="s">
        <v>19</v>
      </c>
      <c r="C11">
        <v>4</v>
      </c>
      <c r="D11" t="s">
        <v>7</v>
      </c>
      <c r="E11" t="s">
        <v>8</v>
      </c>
      <c r="F11" s="4">
        <v>0</v>
      </c>
      <c r="G11" s="4" t="str">
        <f>VLOOKUP(B11,'Master Data'!$A$1:$F$46,3,FALSE)</f>
        <v>Category02</v>
      </c>
      <c r="H11">
        <f>VLOOKUP(B11,'Master Data'!$A$1:$F$46,5,FALSE)</f>
        <v>112</v>
      </c>
      <c r="I11">
        <f>VLOOKUP(B11,'Master Data'!$A$1:$F$46,6,FALSE)</f>
        <v>146.72</v>
      </c>
      <c r="J11" s="13">
        <f t="shared" si="0"/>
        <v>586.88</v>
      </c>
      <c r="K11">
        <f t="shared" si="1"/>
        <v>448</v>
      </c>
      <c r="L11" s="13">
        <f t="shared" si="2"/>
        <v>138.88</v>
      </c>
      <c r="M11" s="5">
        <f>L11/J11</f>
        <v>0.23664122137404581</v>
      </c>
    </row>
    <row r="12" spans="1:13" x14ac:dyDescent="0.25">
      <c r="A12" s="2">
        <v>44207</v>
      </c>
      <c r="B12" s="3" t="s">
        <v>20</v>
      </c>
      <c r="C12">
        <v>4</v>
      </c>
      <c r="D12" t="s">
        <v>12</v>
      </c>
      <c r="E12" t="s">
        <v>8</v>
      </c>
      <c r="F12" s="4">
        <v>0</v>
      </c>
      <c r="G12" s="4" t="str">
        <f>VLOOKUP(B12,'Master Data'!$A$1:$F$46,3,FALSE)</f>
        <v>Category05</v>
      </c>
      <c r="H12">
        <f>VLOOKUP(B12,'Master Data'!$A$1:$F$46,5,FALSE)</f>
        <v>120</v>
      </c>
      <c r="I12">
        <f>VLOOKUP(B12,'Master Data'!$A$1:$F$46,6,FALSE)</f>
        <v>162</v>
      </c>
      <c r="J12" s="13">
        <f t="shared" si="0"/>
        <v>648</v>
      </c>
      <c r="K12">
        <f t="shared" si="1"/>
        <v>480</v>
      </c>
      <c r="L12" s="13">
        <f t="shared" si="2"/>
        <v>168</v>
      </c>
      <c r="M12" s="5">
        <f t="shared" si="3"/>
        <v>0.25925925925925924</v>
      </c>
    </row>
    <row r="13" spans="1:13" x14ac:dyDescent="0.25">
      <c r="A13" s="2">
        <v>44208</v>
      </c>
      <c r="B13" s="3" t="s">
        <v>20</v>
      </c>
      <c r="C13">
        <v>10</v>
      </c>
      <c r="D13" t="s">
        <v>8</v>
      </c>
      <c r="E13" t="s">
        <v>10</v>
      </c>
      <c r="F13" s="4">
        <v>0</v>
      </c>
      <c r="G13" s="4" t="str">
        <f>VLOOKUP(B13,'Master Data'!$A$1:$F$46,3,FALSE)</f>
        <v>Category05</v>
      </c>
      <c r="H13">
        <f>VLOOKUP(B13,'Master Data'!$A$1:$F$46,5,FALSE)</f>
        <v>120</v>
      </c>
      <c r="I13">
        <f>VLOOKUP(B13,'Master Data'!$A$1:$F$46,6,FALSE)</f>
        <v>162</v>
      </c>
      <c r="J13" s="13">
        <f t="shared" si="0"/>
        <v>1620</v>
      </c>
      <c r="K13">
        <f t="shared" si="1"/>
        <v>1200</v>
      </c>
      <c r="L13" s="13">
        <f t="shared" si="2"/>
        <v>420</v>
      </c>
      <c r="M13" s="5">
        <f t="shared" si="3"/>
        <v>0.25925925925925924</v>
      </c>
    </row>
    <row r="14" spans="1:13" x14ac:dyDescent="0.25">
      <c r="A14" s="2">
        <v>44214</v>
      </c>
      <c r="B14" s="3" t="s">
        <v>21</v>
      </c>
      <c r="C14">
        <v>13</v>
      </c>
      <c r="D14" t="s">
        <v>12</v>
      </c>
      <c r="E14" t="s">
        <v>8</v>
      </c>
      <c r="F14" s="4">
        <v>0</v>
      </c>
      <c r="G14" s="4" t="str">
        <f>VLOOKUP(B14,'Master Data'!$A$1:$F$46,3,FALSE)</f>
        <v>Category05</v>
      </c>
      <c r="H14">
        <f>VLOOKUP(B14,'Master Data'!$A$1:$F$46,5,FALSE)</f>
        <v>76</v>
      </c>
      <c r="I14">
        <f>VLOOKUP(B14,'Master Data'!$A$1:$F$46,6,FALSE)</f>
        <v>82.08</v>
      </c>
      <c r="J14" s="13">
        <f t="shared" si="0"/>
        <v>1067.04</v>
      </c>
      <c r="K14">
        <f t="shared" si="1"/>
        <v>988</v>
      </c>
      <c r="L14" s="13">
        <f t="shared" si="2"/>
        <v>79.039999999999964</v>
      </c>
      <c r="M14" s="5">
        <f t="shared" si="3"/>
        <v>7.4074074074074042E-2</v>
      </c>
    </row>
    <row r="15" spans="1:13" x14ac:dyDescent="0.25">
      <c r="A15" s="2">
        <v>44214</v>
      </c>
      <c r="B15" s="3" t="s">
        <v>22</v>
      </c>
      <c r="C15">
        <v>3</v>
      </c>
      <c r="D15" t="s">
        <v>8</v>
      </c>
      <c r="E15" t="s">
        <v>10</v>
      </c>
      <c r="F15" s="4">
        <v>0</v>
      </c>
      <c r="G15" s="4" t="str">
        <f>VLOOKUP(B15,'Master Data'!$A$1:$F$46,3,FALSE)</f>
        <v>Category03</v>
      </c>
      <c r="H15">
        <f>VLOOKUP(B15,'Master Data'!$A$1:$F$46,5,FALSE)</f>
        <v>141</v>
      </c>
      <c r="I15">
        <f>VLOOKUP(B15,'Master Data'!$A$1:$F$46,6,FALSE)</f>
        <v>149.46</v>
      </c>
      <c r="J15" s="13">
        <f t="shared" si="0"/>
        <v>448.38</v>
      </c>
      <c r="K15">
        <f t="shared" si="1"/>
        <v>423</v>
      </c>
      <c r="L15" s="13">
        <f t="shared" si="2"/>
        <v>25.379999999999995</v>
      </c>
      <c r="M15" s="5">
        <f t="shared" si="3"/>
        <v>5.6603773584905648E-2</v>
      </c>
    </row>
    <row r="16" spans="1:13" x14ac:dyDescent="0.25">
      <c r="A16" s="2">
        <v>44215</v>
      </c>
      <c r="B16" s="3" t="s">
        <v>14</v>
      </c>
      <c r="C16">
        <v>6</v>
      </c>
      <c r="D16" t="s">
        <v>12</v>
      </c>
      <c r="E16" t="s">
        <v>10</v>
      </c>
      <c r="F16" s="4">
        <v>0</v>
      </c>
      <c r="G16" s="4" t="str">
        <f>VLOOKUP(B16,'Master Data'!$A$1:$F$46,3,FALSE)</f>
        <v>Category04</v>
      </c>
      <c r="H16">
        <f>VLOOKUP(B16,'Master Data'!$A$1:$F$46,5,FALSE)</f>
        <v>5</v>
      </c>
      <c r="I16">
        <f>VLOOKUP(B16,'Master Data'!$A$1:$F$46,6,FALSE)</f>
        <v>6.7</v>
      </c>
      <c r="J16" s="13">
        <f t="shared" si="0"/>
        <v>40.200000000000003</v>
      </c>
      <c r="K16">
        <f t="shared" si="1"/>
        <v>30</v>
      </c>
      <c r="L16" s="13">
        <f t="shared" si="2"/>
        <v>10.200000000000003</v>
      </c>
      <c r="M16" s="5">
        <f t="shared" si="3"/>
        <v>0.25373134328358216</v>
      </c>
    </row>
    <row r="17" spans="1:13" x14ac:dyDescent="0.25">
      <c r="A17" s="2">
        <v>44216</v>
      </c>
      <c r="B17" s="3" t="s">
        <v>23</v>
      </c>
      <c r="C17">
        <v>4</v>
      </c>
      <c r="D17" t="s">
        <v>12</v>
      </c>
      <c r="E17" t="s">
        <v>10</v>
      </c>
      <c r="F17" s="4">
        <v>0</v>
      </c>
      <c r="G17" s="4" t="str">
        <f>VLOOKUP(B17,'Master Data'!$A$1:$F$46,3,FALSE)</f>
        <v>Category04</v>
      </c>
      <c r="H17">
        <f>VLOOKUP(B17,'Master Data'!$A$1:$F$46,5,FALSE)</f>
        <v>55</v>
      </c>
      <c r="I17">
        <f>VLOOKUP(B17,'Master Data'!$A$1:$F$46,6,FALSE)</f>
        <v>58.3</v>
      </c>
      <c r="J17" s="13">
        <f t="shared" si="0"/>
        <v>233.2</v>
      </c>
      <c r="K17">
        <f t="shared" si="1"/>
        <v>220</v>
      </c>
      <c r="L17" s="13">
        <f t="shared" si="2"/>
        <v>13.199999999999989</v>
      </c>
      <c r="M17" s="5">
        <f t="shared" si="3"/>
        <v>5.6603773584905613E-2</v>
      </c>
    </row>
    <row r="18" spans="1:13" x14ac:dyDescent="0.25">
      <c r="A18" s="2">
        <v>44216</v>
      </c>
      <c r="B18" s="3" t="s">
        <v>24</v>
      </c>
      <c r="C18">
        <v>4</v>
      </c>
      <c r="D18" t="s">
        <v>12</v>
      </c>
      <c r="E18" t="s">
        <v>10</v>
      </c>
      <c r="F18" s="4">
        <v>0</v>
      </c>
      <c r="G18" s="4" t="str">
        <f>VLOOKUP(B18,'Master Data'!$A$1:$F$46,3,FALSE)</f>
        <v>Category03</v>
      </c>
      <c r="H18">
        <f>VLOOKUP(B18,'Master Data'!$A$1:$F$46,5,FALSE)</f>
        <v>61</v>
      </c>
      <c r="I18">
        <f>VLOOKUP(B18,'Master Data'!$A$1:$F$46,6,FALSE)</f>
        <v>76.25</v>
      </c>
      <c r="J18" s="13">
        <f t="shared" si="0"/>
        <v>305</v>
      </c>
      <c r="K18">
        <f t="shared" si="1"/>
        <v>244</v>
      </c>
      <c r="L18" s="13">
        <f t="shared" si="2"/>
        <v>61</v>
      </c>
      <c r="M18" s="5">
        <f t="shared" si="3"/>
        <v>0.2</v>
      </c>
    </row>
    <row r="19" spans="1:13" x14ac:dyDescent="0.25">
      <c r="A19" s="2">
        <v>44217</v>
      </c>
      <c r="B19" s="3" t="s">
        <v>13</v>
      </c>
      <c r="C19">
        <v>15</v>
      </c>
      <c r="D19" t="s">
        <v>7</v>
      </c>
      <c r="E19" t="s">
        <v>10</v>
      </c>
      <c r="F19" s="4">
        <v>0</v>
      </c>
      <c r="G19" s="4" t="str">
        <f>VLOOKUP(B19,'Master Data'!$A$1:$F$46,3,FALSE)</f>
        <v>Category01</v>
      </c>
      <c r="H19">
        <f>VLOOKUP(B19,'Master Data'!$A$1:$F$46,5,FALSE)</f>
        <v>44</v>
      </c>
      <c r="I19">
        <f>VLOOKUP(B19,'Master Data'!$A$1:$F$46,6,FALSE)</f>
        <v>48.84</v>
      </c>
      <c r="J19" s="13">
        <f t="shared" si="0"/>
        <v>732.6</v>
      </c>
      <c r="K19">
        <f t="shared" si="1"/>
        <v>660</v>
      </c>
      <c r="L19" s="13">
        <f t="shared" si="2"/>
        <v>72.600000000000023</v>
      </c>
      <c r="M19" s="5">
        <f t="shared" si="3"/>
        <v>9.9099099099099128E-2</v>
      </c>
    </row>
    <row r="20" spans="1:13" x14ac:dyDescent="0.25">
      <c r="A20" s="2">
        <v>44217</v>
      </c>
      <c r="B20" s="3" t="s">
        <v>16</v>
      </c>
      <c r="C20">
        <v>9</v>
      </c>
      <c r="D20" t="s">
        <v>12</v>
      </c>
      <c r="E20" t="s">
        <v>8</v>
      </c>
      <c r="F20" s="4">
        <v>0</v>
      </c>
      <c r="G20" s="4" t="str">
        <f>VLOOKUP(B20,'Master Data'!$A$1:$F$46,3,FALSE)</f>
        <v>Category01</v>
      </c>
      <c r="H20">
        <f>VLOOKUP(B20,'Master Data'!$A$1:$F$46,5,FALSE)</f>
        <v>71</v>
      </c>
      <c r="I20">
        <f>VLOOKUP(B20,'Master Data'!$A$1:$F$46,6,FALSE)</f>
        <v>80.94</v>
      </c>
      <c r="J20" s="13">
        <f t="shared" si="0"/>
        <v>728.46</v>
      </c>
      <c r="K20">
        <f t="shared" si="1"/>
        <v>639</v>
      </c>
      <c r="L20" s="13">
        <f t="shared" si="2"/>
        <v>89.460000000000036</v>
      </c>
      <c r="M20" s="5">
        <f t="shared" si="3"/>
        <v>0.1228070175438597</v>
      </c>
    </row>
    <row r="21" spans="1:13" x14ac:dyDescent="0.25">
      <c r="A21" s="2">
        <v>44217</v>
      </c>
      <c r="B21" s="3" t="s">
        <v>20</v>
      </c>
      <c r="C21">
        <v>6</v>
      </c>
      <c r="D21" t="s">
        <v>12</v>
      </c>
      <c r="E21" t="s">
        <v>8</v>
      </c>
      <c r="F21" s="4">
        <v>0</v>
      </c>
      <c r="G21" s="4" t="str">
        <f>VLOOKUP(B21,'Master Data'!$A$1:$F$46,3,FALSE)</f>
        <v>Category05</v>
      </c>
      <c r="H21">
        <f>VLOOKUP(B21,'Master Data'!$A$1:$F$46,5,FALSE)</f>
        <v>120</v>
      </c>
      <c r="I21">
        <f>VLOOKUP(B21,'Master Data'!$A$1:$F$46,6,FALSE)</f>
        <v>162</v>
      </c>
      <c r="J21" s="13">
        <f t="shared" si="0"/>
        <v>972</v>
      </c>
      <c r="K21">
        <f t="shared" si="1"/>
        <v>720</v>
      </c>
      <c r="L21" s="13">
        <f t="shared" si="2"/>
        <v>252</v>
      </c>
      <c r="M21" s="5">
        <f t="shared" si="3"/>
        <v>0.25925925925925924</v>
      </c>
    </row>
    <row r="22" spans="1:13" x14ac:dyDescent="0.25">
      <c r="A22" s="2">
        <v>44221</v>
      </c>
      <c r="B22" s="3" t="s">
        <v>23</v>
      </c>
      <c r="C22">
        <v>6</v>
      </c>
      <c r="D22" t="s">
        <v>12</v>
      </c>
      <c r="E22" t="s">
        <v>10</v>
      </c>
      <c r="F22" s="4">
        <v>0</v>
      </c>
      <c r="G22" s="4" t="str">
        <f>VLOOKUP(B22,'Master Data'!$A$1:$F$46,3,FALSE)</f>
        <v>Category04</v>
      </c>
      <c r="H22">
        <f>VLOOKUP(B22,'Master Data'!$A$1:$F$46,5,FALSE)</f>
        <v>55</v>
      </c>
      <c r="I22">
        <f>VLOOKUP(B22,'Master Data'!$A$1:$F$46,6,FALSE)</f>
        <v>58.3</v>
      </c>
      <c r="J22" s="13">
        <f t="shared" si="0"/>
        <v>349.79999999999995</v>
      </c>
      <c r="K22">
        <f t="shared" si="1"/>
        <v>330</v>
      </c>
      <c r="L22" s="13">
        <f t="shared" si="2"/>
        <v>19.799999999999955</v>
      </c>
      <c r="M22" s="5">
        <f t="shared" si="3"/>
        <v>5.6603773584905537E-2</v>
      </c>
    </row>
    <row r="23" spans="1:13" x14ac:dyDescent="0.25">
      <c r="A23" s="2">
        <v>44221</v>
      </c>
      <c r="B23" s="3" t="s">
        <v>14</v>
      </c>
      <c r="C23">
        <v>7</v>
      </c>
      <c r="D23" t="s">
        <v>12</v>
      </c>
      <c r="E23" t="s">
        <v>8</v>
      </c>
      <c r="F23" s="4">
        <v>0</v>
      </c>
      <c r="G23" s="4" t="str">
        <f>VLOOKUP(B23,'Master Data'!$A$1:$F$46,3,FALSE)</f>
        <v>Category04</v>
      </c>
      <c r="H23">
        <f>VLOOKUP(B23,'Master Data'!$A$1:$F$46,5,FALSE)</f>
        <v>5</v>
      </c>
      <c r="I23">
        <f>VLOOKUP(B23,'Master Data'!$A$1:$F$46,6,FALSE)</f>
        <v>6.7</v>
      </c>
      <c r="J23" s="13">
        <f t="shared" si="0"/>
        <v>46.9</v>
      </c>
      <c r="K23">
        <f t="shared" si="1"/>
        <v>35</v>
      </c>
      <c r="L23" s="13">
        <f t="shared" si="2"/>
        <v>11.899999999999999</v>
      </c>
      <c r="M23" s="5">
        <f t="shared" si="3"/>
        <v>0.25373134328358204</v>
      </c>
    </row>
    <row r="24" spans="1:13" x14ac:dyDescent="0.25">
      <c r="A24" s="2">
        <v>44221</v>
      </c>
      <c r="B24" s="3" t="s">
        <v>15</v>
      </c>
      <c r="C24">
        <v>14</v>
      </c>
      <c r="D24" t="s">
        <v>12</v>
      </c>
      <c r="E24" t="s">
        <v>8</v>
      </c>
      <c r="F24" s="4">
        <v>0</v>
      </c>
      <c r="G24" s="4" t="str">
        <f>VLOOKUP(B24,'Master Data'!$A$1:$F$46,3,FALSE)</f>
        <v>Category04</v>
      </c>
      <c r="H24">
        <f>VLOOKUP(B24,'Master Data'!$A$1:$F$46,5,FALSE)</f>
        <v>93</v>
      </c>
      <c r="I24">
        <f>VLOOKUP(B24,'Master Data'!$A$1:$F$46,6,FALSE)</f>
        <v>104.16</v>
      </c>
      <c r="J24" s="13">
        <f t="shared" si="0"/>
        <v>1458.24</v>
      </c>
      <c r="K24">
        <f t="shared" si="1"/>
        <v>1302</v>
      </c>
      <c r="L24" s="13">
        <f t="shared" si="2"/>
        <v>156.24</v>
      </c>
      <c r="M24" s="5">
        <f t="shared" si="3"/>
        <v>0.10714285714285715</v>
      </c>
    </row>
    <row r="25" spans="1:13" x14ac:dyDescent="0.25">
      <c r="A25" s="2">
        <v>44222</v>
      </c>
      <c r="B25" s="3" t="s">
        <v>21</v>
      </c>
      <c r="C25">
        <v>9</v>
      </c>
      <c r="D25" t="s">
        <v>7</v>
      </c>
      <c r="E25" t="s">
        <v>10</v>
      </c>
      <c r="F25" s="4">
        <v>0</v>
      </c>
      <c r="G25" s="4" t="str">
        <f>VLOOKUP(B25,'Master Data'!$A$1:$F$46,3,FALSE)</f>
        <v>Category05</v>
      </c>
      <c r="H25">
        <f>VLOOKUP(B25,'Master Data'!$A$1:$F$46,5,FALSE)</f>
        <v>76</v>
      </c>
      <c r="I25">
        <f>VLOOKUP(B25,'Master Data'!$A$1:$F$46,6,FALSE)</f>
        <v>82.08</v>
      </c>
      <c r="J25" s="13">
        <f t="shared" si="0"/>
        <v>738.72</v>
      </c>
      <c r="K25">
        <f t="shared" si="1"/>
        <v>684</v>
      </c>
      <c r="L25" s="13">
        <f t="shared" si="2"/>
        <v>54.720000000000027</v>
      </c>
      <c r="M25" s="5">
        <f t="shared" si="3"/>
        <v>7.4074074074074112E-2</v>
      </c>
    </row>
    <row r="26" spans="1:13" x14ac:dyDescent="0.25">
      <c r="A26" s="2">
        <v>44222</v>
      </c>
      <c r="B26" s="3" t="s">
        <v>25</v>
      </c>
      <c r="C26">
        <v>7</v>
      </c>
      <c r="D26" t="s">
        <v>8</v>
      </c>
      <c r="E26" t="s">
        <v>10</v>
      </c>
      <c r="F26" s="4">
        <v>0</v>
      </c>
      <c r="G26" s="4" t="str">
        <f>VLOOKUP(B26,'Master Data'!$A$1:$F$46,3,FALSE)</f>
        <v>Category01</v>
      </c>
      <c r="H26">
        <f>VLOOKUP(B26,'Master Data'!$A$1:$F$46,5,FALSE)</f>
        <v>75</v>
      </c>
      <c r="I26">
        <f>VLOOKUP(B26,'Master Data'!$A$1:$F$46,6,FALSE)</f>
        <v>85.5</v>
      </c>
      <c r="J26" s="13">
        <f t="shared" si="0"/>
        <v>598.5</v>
      </c>
      <c r="K26">
        <f t="shared" si="1"/>
        <v>525</v>
      </c>
      <c r="L26" s="13">
        <f t="shared" si="2"/>
        <v>73.5</v>
      </c>
      <c r="M26" s="5">
        <f t="shared" si="3"/>
        <v>0.12280701754385964</v>
      </c>
    </row>
    <row r="27" spans="1:13" x14ac:dyDescent="0.25">
      <c r="A27" s="2">
        <v>44222</v>
      </c>
      <c r="B27" s="3" t="s">
        <v>26</v>
      </c>
      <c r="C27">
        <v>7</v>
      </c>
      <c r="D27" t="s">
        <v>8</v>
      </c>
      <c r="E27" t="s">
        <v>8</v>
      </c>
      <c r="F27" s="4">
        <v>0</v>
      </c>
      <c r="G27" s="4" t="str">
        <f>VLOOKUP(B27,'Master Data'!$A$1:$F$46,3,FALSE)</f>
        <v>Category01</v>
      </c>
      <c r="H27">
        <f>VLOOKUP(B27,'Master Data'!$A$1:$F$46,5,FALSE)</f>
        <v>98</v>
      </c>
      <c r="I27">
        <f>VLOOKUP(B27,'Master Data'!$A$1:$F$46,6,FALSE)</f>
        <v>103.88</v>
      </c>
      <c r="J27" s="13">
        <f t="shared" si="0"/>
        <v>727.16</v>
      </c>
      <c r="K27">
        <f t="shared" si="1"/>
        <v>686</v>
      </c>
      <c r="L27" s="13">
        <f t="shared" si="2"/>
        <v>41.159999999999968</v>
      </c>
      <c r="M27" s="5">
        <f t="shared" si="3"/>
        <v>5.660377358490562E-2</v>
      </c>
    </row>
    <row r="28" spans="1:13" x14ac:dyDescent="0.25">
      <c r="A28" s="2">
        <v>44223</v>
      </c>
      <c r="B28" s="3" t="s">
        <v>27</v>
      </c>
      <c r="C28">
        <v>7</v>
      </c>
      <c r="D28" t="s">
        <v>7</v>
      </c>
      <c r="E28" t="s">
        <v>8</v>
      </c>
      <c r="F28" s="4">
        <v>0</v>
      </c>
      <c r="G28" s="4" t="str">
        <f>VLOOKUP(B28,'Master Data'!$A$1:$F$46,3,FALSE)</f>
        <v>Category05</v>
      </c>
      <c r="H28">
        <f>VLOOKUP(B28,'Master Data'!$A$1:$F$46,5,FALSE)</f>
        <v>90</v>
      </c>
      <c r="I28">
        <f>VLOOKUP(B28,'Master Data'!$A$1:$F$46,6,FALSE)</f>
        <v>115.2</v>
      </c>
      <c r="J28" s="13">
        <f t="shared" si="0"/>
        <v>806.4</v>
      </c>
      <c r="K28">
        <f t="shared" si="1"/>
        <v>630</v>
      </c>
      <c r="L28" s="13">
        <f t="shared" si="2"/>
        <v>176.39999999999998</v>
      </c>
      <c r="M28" s="5">
        <f t="shared" si="3"/>
        <v>0.21874999999999997</v>
      </c>
    </row>
    <row r="29" spans="1:13" x14ac:dyDescent="0.25">
      <c r="A29" s="2">
        <v>44223</v>
      </c>
      <c r="B29" s="3" t="s">
        <v>28</v>
      </c>
      <c r="C29">
        <v>3</v>
      </c>
      <c r="D29" t="s">
        <v>7</v>
      </c>
      <c r="E29" t="s">
        <v>8</v>
      </c>
      <c r="F29" s="4">
        <v>0</v>
      </c>
      <c r="G29" s="4" t="str">
        <f>VLOOKUP(B29,'Master Data'!$A$1:$F$46,3,FALSE)</f>
        <v>Category04</v>
      </c>
      <c r="H29">
        <f>VLOOKUP(B29,'Master Data'!$A$1:$F$46,5,FALSE)</f>
        <v>89</v>
      </c>
      <c r="I29">
        <f>VLOOKUP(B29,'Master Data'!$A$1:$F$46,6,FALSE)</f>
        <v>117.48</v>
      </c>
      <c r="J29" s="13">
        <f t="shared" si="0"/>
        <v>352.44</v>
      </c>
      <c r="K29">
        <f t="shared" si="1"/>
        <v>267</v>
      </c>
      <c r="L29" s="13">
        <f t="shared" si="2"/>
        <v>85.44</v>
      </c>
      <c r="M29" s="5">
        <f t="shared" si="3"/>
        <v>0.24242424242424243</v>
      </c>
    </row>
    <row r="30" spans="1:13" x14ac:dyDescent="0.25">
      <c r="A30" s="2">
        <v>44224</v>
      </c>
      <c r="B30" s="3" t="s">
        <v>13</v>
      </c>
      <c r="C30">
        <v>10</v>
      </c>
      <c r="D30" t="s">
        <v>8</v>
      </c>
      <c r="E30" t="s">
        <v>10</v>
      </c>
      <c r="F30" s="4">
        <v>0</v>
      </c>
      <c r="G30" s="4" t="str">
        <f>VLOOKUP(B30,'Master Data'!$A$1:$F$46,3,FALSE)</f>
        <v>Category01</v>
      </c>
      <c r="H30">
        <f>VLOOKUP(B30,'Master Data'!$A$1:$F$46,5,FALSE)</f>
        <v>44</v>
      </c>
      <c r="I30">
        <f>VLOOKUP(B30,'Master Data'!$A$1:$F$46,6,FALSE)</f>
        <v>48.84</v>
      </c>
      <c r="J30" s="13">
        <f t="shared" si="0"/>
        <v>488.40000000000003</v>
      </c>
      <c r="K30">
        <f t="shared" si="1"/>
        <v>440</v>
      </c>
      <c r="L30" s="13">
        <f t="shared" si="2"/>
        <v>48.400000000000034</v>
      </c>
      <c r="M30" s="5">
        <f t="shared" si="3"/>
        <v>9.9099099099099155E-2</v>
      </c>
    </row>
    <row r="31" spans="1:13" x14ac:dyDescent="0.25">
      <c r="A31" s="2">
        <v>44224</v>
      </c>
      <c r="B31" s="3" t="s">
        <v>29</v>
      </c>
      <c r="C31">
        <v>2</v>
      </c>
      <c r="D31" t="s">
        <v>12</v>
      </c>
      <c r="E31" t="s">
        <v>10</v>
      </c>
      <c r="F31" s="4">
        <v>0</v>
      </c>
      <c r="G31" s="4" t="str">
        <f>VLOOKUP(B31,'Master Data'!$A$1:$F$46,3,FALSE)</f>
        <v>Category04</v>
      </c>
      <c r="H31">
        <f>VLOOKUP(B31,'Master Data'!$A$1:$F$46,5,FALSE)</f>
        <v>47</v>
      </c>
      <c r="I31">
        <f>VLOOKUP(B31,'Master Data'!$A$1:$F$46,6,FALSE)</f>
        <v>53.11</v>
      </c>
      <c r="J31" s="13">
        <f t="shared" si="0"/>
        <v>106.22</v>
      </c>
      <c r="K31">
        <f t="shared" si="1"/>
        <v>94</v>
      </c>
      <c r="L31" s="13">
        <f t="shared" si="2"/>
        <v>12.219999999999999</v>
      </c>
      <c r="M31" s="5">
        <f t="shared" si="3"/>
        <v>0.1150442477876106</v>
      </c>
    </row>
    <row r="32" spans="1:13" x14ac:dyDescent="0.25">
      <c r="A32" s="2">
        <v>44229</v>
      </c>
      <c r="B32" s="3" t="s">
        <v>30</v>
      </c>
      <c r="C32">
        <v>7</v>
      </c>
      <c r="D32" t="s">
        <v>8</v>
      </c>
      <c r="E32" t="s">
        <v>8</v>
      </c>
      <c r="F32" s="4">
        <v>0</v>
      </c>
      <c r="G32" s="4" t="str">
        <f>VLOOKUP(B32,'Master Data'!$A$1:$F$46,3,FALSE)</f>
        <v>Category02</v>
      </c>
      <c r="H32">
        <f>VLOOKUP(B32,'Master Data'!$A$1:$F$46,5,FALSE)</f>
        <v>148</v>
      </c>
      <c r="I32">
        <f>VLOOKUP(B32,'Master Data'!$A$1:$F$46,6,FALSE)</f>
        <v>164.28</v>
      </c>
      <c r="J32" s="13">
        <f t="shared" si="0"/>
        <v>1149.96</v>
      </c>
      <c r="K32">
        <f t="shared" si="1"/>
        <v>1036</v>
      </c>
      <c r="L32" s="13">
        <f t="shared" si="2"/>
        <v>113.96000000000004</v>
      </c>
      <c r="M32" s="5">
        <f t="shared" si="3"/>
        <v>9.9099099099099128E-2</v>
      </c>
    </row>
    <row r="33" spans="1:13" x14ac:dyDescent="0.25">
      <c r="A33" s="2">
        <v>44230</v>
      </c>
      <c r="B33" s="3" t="s">
        <v>31</v>
      </c>
      <c r="C33">
        <v>13</v>
      </c>
      <c r="D33" t="s">
        <v>12</v>
      </c>
      <c r="E33" t="s">
        <v>8</v>
      </c>
      <c r="F33" s="4">
        <v>0</v>
      </c>
      <c r="G33" s="4" t="str">
        <f>VLOOKUP(B33,'Master Data'!$A$1:$F$46,3,FALSE)</f>
        <v>Category02</v>
      </c>
      <c r="H33">
        <f>VLOOKUP(B33,'Master Data'!$A$1:$F$46,5,FALSE)</f>
        <v>13</v>
      </c>
      <c r="I33">
        <f>VLOOKUP(B33,'Master Data'!$A$1:$F$46,6,FALSE)</f>
        <v>16.64</v>
      </c>
      <c r="J33" s="13">
        <f t="shared" si="0"/>
        <v>216.32</v>
      </c>
      <c r="K33">
        <f t="shared" si="1"/>
        <v>169</v>
      </c>
      <c r="L33" s="13">
        <f t="shared" si="2"/>
        <v>47.319999999999993</v>
      </c>
      <c r="M33" s="5">
        <f t="shared" si="3"/>
        <v>0.21874999999999997</v>
      </c>
    </row>
    <row r="34" spans="1:13" x14ac:dyDescent="0.25">
      <c r="A34" s="2">
        <v>44230</v>
      </c>
      <c r="B34" s="3" t="s">
        <v>32</v>
      </c>
      <c r="C34">
        <v>2</v>
      </c>
      <c r="D34" t="s">
        <v>7</v>
      </c>
      <c r="E34" t="s">
        <v>10</v>
      </c>
      <c r="F34" s="4">
        <v>0</v>
      </c>
      <c r="G34" s="4" t="str">
        <f>VLOOKUP(B34,'Master Data'!$A$1:$F$46,3,FALSE)</f>
        <v>Category03</v>
      </c>
      <c r="H34">
        <f>VLOOKUP(B34,'Master Data'!$A$1:$F$46,5,FALSE)</f>
        <v>121</v>
      </c>
      <c r="I34">
        <f>VLOOKUP(B34,'Master Data'!$A$1:$F$46,6,FALSE)</f>
        <v>141.57</v>
      </c>
      <c r="J34" s="13">
        <f t="shared" si="0"/>
        <v>283.14</v>
      </c>
      <c r="K34">
        <f t="shared" si="1"/>
        <v>242</v>
      </c>
      <c r="L34" s="13">
        <f t="shared" si="2"/>
        <v>41.139999999999986</v>
      </c>
      <c r="M34" s="5">
        <f t="shared" si="3"/>
        <v>0.14529914529914525</v>
      </c>
    </row>
    <row r="35" spans="1:13" x14ac:dyDescent="0.25">
      <c r="A35" s="2">
        <v>44231</v>
      </c>
      <c r="B35" s="3" t="s">
        <v>18</v>
      </c>
      <c r="C35">
        <v>4</v>
      </c>
      <c r="D35" t="s">
        <v>8</v>
      </c>
      <c r="E35" t="s">
        <v>8</v>
      </c>
      <c r="F35" s="4">
        <v>0</v>
      </c>
      <c r="G35" s="4" t="str">
        <f>VLOOKUP(B35,'Master Data'!$A$1:$F$46,3,FALSE)</f>
        <v>Category05</v>
      </c>
      <c r="H35">
        <f>VLOOKUP(B35,'Master Data'!$A$1:$F$46,5,FALSE)</f>
        <v>67</v>
      </c>
      <c r="I35">
        <f>VLOOKUP(B35,'Master Data'!$A$1:$F$46,6,FALSE)</f>
        <v>85.76</v>
      </c>
      <c r="J35" s="13">
        <f t="shared" si="0"/>
        <v>343.04</v>
      </c>
      <c r="K35">
        <f t="shared" si="1"/>
        <v>268</v>
      </c>
      <c r="L35" s="13">
        <f t="shared" si="2"/>
        <v>75.04000000000002</v>
      </c>
      <c r="M35" s="5">
        <f t="shared" si="3"/>
        <v>0.21875000000000006</v>
      </c>
    </row>
    <row r="36" spans="1:13" x14ac:dyDescent="0.25">
      <c r="A36" s="2">
        <v>44232</v>
      </c>
      <c r="B36" s="3" t="s">
        <v>33</v>
      </c>
      <c r="C36">
        <v>7</v>
      </c>
      <c r="D36" t="s">
        <v>8</v>
      </c>
      <c r="E36" t="s">
        <v>10</v>
      </c>
      <c r="F36" s="4">
        <v>0</v>
      </c>
      <c r="G36" s="4" t="str">
        <f>VLOOKUP(B36,'Master Data'!$A$1:$F$46,3,FALSE)</f>
        <v>Category05</v>
      </c>
      <c r="H36">
        <f>VLOOKUP(B36,'Master Data'!$A$1:$F$46,5,FALSE)</f>
        <v>67</v>
      </c>
      <c r="I36">
        <f>VLOOKUP(B36,'Master Data'!$A$1:$F$46,6,FALSE)</f>
        <v>83.08</v>
      </c>
      <c r="J36" s="13">
        <f t="shared" si="0"/>
        <v>581.55999999999995</v>
      </c>
      <c r="K36">
        <f t="shared" si="1"/>
        <v>469</v>
      </c>
      <c r="L36" s="13">
        <f t="shared" si="2"/>
        <v>112.55999999999995</v>
      </c>
      <c r="M36" s="5">
        <f t="shared" si="3"/>
        <v>0.1935483870967741</v>
      </c>
    </row>
    <row r="37" spans="1:13" x14ac:dyDescent="0.25">
      <c r="A37" s="2">
        <v>44232</v>
      </c>
      <c r="B37" s="3" t="s">
        <v>34</v>
      </c>
      <c r="C37">
        <v>1</v>
      </c>
      <c r="D37" t="s">
        <v>12</v>
      </c>
      <c r="E37" t="s">
        <v>10</v>
      </c>
      <c r="F37" s="4">
        <v>0</v>
      </c>
      <c r="G37" s="4" t="str">
        <f>VLOOKUP(B37,'Master Data'!$A$1:$F$46,3,FALSE)</f>
        <v>Category01</v>
      </c>
      <c r="H37">
        <f>VLOOKUP(B37,'Master Data'!$A$1:$F$46,5,FALSE)</f>
        <v>133</v>
      </c>
      <c r="I37">
        <f>VLOOKUP(B37,'Master Data'!$A$1:$F$46,6,FALSE)</f>
        <v>155.61000000000001</v>
      </c>
      <c r="J37" s="13">
        <f t="shared" si="0"/>
        <v>155.61000000000001</v>
      </c>
      <c r="K37">
        <f t="shared" si="1"/>
        <v>133</v>
      </c>
      <c r="L37" s="13">
        <f t="shared" si="2"/>
        <v>22.610000000000014</v>
      </c>
      <c r="M37" s="5">
        <f t="shared" si="3"/>
        <v>0.14529914529914537</v>
      </c>
    </row>
    <row r="38" spans="1:13" x14ac:dyDescent="0.25">
      <c r="A38" s="2">
        <v>44232</v>
      </c>
      <c r="B38" s="3" t="s">
        <v>33</v>
      </c>
      <c r="C38">
        <v>9</v>
      </c>
      <c r="D38" t="s">
        <v>12</v>
      </c>
      <c r="E38" t="s">
        <v>10</v>
      </c>
      <c r="F38" s="4">
        <v>0</v>
      </c>
      <c r="G38" s="4" t="str">
        <f>VLOOKUP(B38,'Master Data'!$A$1:$F$46,3,FALSE)</f>
        <v>Category05</v>
      </c>
      <c r="H38">
        <f>VLOOKUP(B38,'Master Data'!$A$1:$F$46,5,FALSE)</f>
        <v>67</v>
      </c>
      <c r="I38">
        <f>VLOOKUP(B38,'Master Data'!$A$1:$F$46,6,FALSE)</f>
        <v>83.08</v>
      </c>
      <c r="J38" s="13">
        <f t="shared" si="0"/>
        <v>747.72</v>
      </c>
      <c r="K38">
        <f t="shared" si="1"/>
        <v>603</v>
      </c>
      <c r="L38" s="13">
        <f t="shared" si="2"/>
        <v>144.72000000000003</v>
      </c>
      <c r="M38" s="5">
        <f t="shared" si="3"/>
        <v>0.19354838709677422</v>
      </c>
    </row>
    <row r="39" spans="1:13" x14ac:dyDescent="0.25">
      <c r="A39" s="2">
        <v>44233</v>
      </c>
      <c r="B39" s="3" t="s">
        <v>14</v>
      </c>
      <c r="C39">
        <v>1</v>
      </c>
      <c r="D39" t="s">
        <v>12</v>
      </c>
      <c r="E39" t="s">
        <v>10</v>
      </c>
      <c r="F39" s="4">
        <v>0</v>
      </c>
      <c r="G39" s="4" t="str">
        <f>VLOOKUP(B39,'Master Data'!$A$1:$F$46,3,FALSE)</f>
        <v>Category04</v>
      </c>
      <c r="H39">
        <f>VLOOKUP(B39,'Master Data'!$A$1:$F$46,5,FALSE)</f>
        <v>5</v>
      </c>
      <c r="I39">
        <f>VLOOKUP(B39,'Master Data'!$A$1:$F$46,6,FALSE)</f>
        <v>6.7</v>
      </c>
      <c r="J39" s="13">
        <f t="shared" si="0"/>
        <v>6.7</v>
      </c>
      <c r="K39">
        <f t="shared" si="1"/>
        <v>5</v>
      </c>
      <c r="L39" s="13">
        <f t="shared" si="2"/>
        <v>1.7000000000000002</v>
      </c>
      <c r="M39" s="5">
        <f t="shared" si="3"/>
        <v>0.2537313432835821</v>
      </c>
    </row>
    <row r="40" spans="1:13" x14ac:dyDescent="0.25">
      <c r="A40" s="2">
        <v>44236</v>
      </c>
      <c r="B40" s="3" t="s">
        <v>23</v>
      </c>
      <c r="C40">
        <v>14</v>
      </c>
      <c r="D40" t="s">
        <v>12</v>
      </c>
      <c r="E40" t="s">
        <v>8</v>
      </c>
      <c r="F40" s="4">
        <v>0</v>
      </c>
      <c r="G40" s="4" t="str">
        <f>VLOOKUP(B40,'Master Data'!$A$1:$F$46,3,FALSE)</f>
        <v>Category04</v>
      </c>
      <c r="H40">
        <f>VLOOKUP(B40,'Master Data'!$A$1:$F$46,5,FALSE)</f>
        <v>55</v>
      </c>
      <c r="I40">
        <f>VLOOKUP(B40,'Master Data'!$A$1:$F$46,6,FALSE)</f>
        <v>58.3</v>
      </c>
      <c r="J40" s="13">
        <f t="shared" si="0"/>
        <v>816.19999999999993</v>
      </c>
      <c r="K40">
        <f t="shared" si="1"/>
        <v>770</v>
      </c>
      <c r="L40" s="13">
        <f t="shared" si="2"/>
        <v>46.199999999999932</v>
      </c>
      <c r="M40" s="5">
        <f t="shared" si="3"/>
        <v>5.6603773584905578E-2</v>
      </c>
    </row>
    <row r="41" spans="1:13" x14ac:dyDescent="0.25">
      <c r="A41" s="2">
        <v>44239</v>
      </c>
      <c r="B41" s="3" t="s">
        <v>35</v>
      </c>
      <c r="C41">
        <v>7</v>
      </c>
      <c r="D41" t="s">
        <v>12</v>
      </c>
      <c r="E41" t="s">
        <v>10</v>
      </c>
      <c r="F41" s="4">
        <v>0</v>
      </c>
      <c r="G41" s="4" t="str">
        <f>VLOOKUP(B41,'Master Data'!$A$1:$F$46,3,FALSE)</f>
        <v>Category01</v>
      </c>
      <c r="H41">
        <f>VLOOKUP(B41,'Master Data'!$A$1:$F$46,5,FALSE)</f>
        <v>83</v>
      </c>
      <c r="I41">
        <f>VLOOKUP(B41,'Master Data'!$A$1:$F$46,6,FALSE)</f>
        <v>94.62</v>
      </c>
      <c r="J41" s="13">
        <f t="shared" si="0"/>
        <v>662.34</v>
      </c>
      <c r="K41">
        <f t="shared" si="1"/>
        <v>581</v>
      </c>
      <c r="L41" s="13">
        <f t="shared" si="2"/>
        <v>81.340000000000032</v>
      </c>
      <c r="M41" s="5">
        <f t="shared" si="3"/>
        <v>0.1228070175438597</v>
      </c>
    </row>
    <row r="42" spans="1:13" x14ac:dyDescent="0.25">
      <c r="A42" s="2">
        <v>44239</v>
      </c>
      <c r="B42" s="3" t="s">
        <v>22</v>
      </c>
      <c r="C42">
        <v>9</v>
      </c>
      <c r="D42" t="s">
        <v>8</v>
      </c>
      <c r="E42" t="s">
        <v>10</v>
      </c>
      <c r="F42" s="4">
        <v>0</v>
      </c>
      <c r="G42" s="4" t="str">
        <f>VLOOKUP(B42,'Master Data'!$A$1:$F$46,3,FALSE)</f>
        <v>Category03</v>
      </c>
      <c r="H42">
        <f>VLOOKUP(B42,'Master Data'!$A$1:$F$46,5,FALSE)</f>
        <v>141</v>
      </c>
      <c r="I42">
        <f>VLOOKUP(B42,'Master Data'!$A$1:$F$46,6,FALSE)</f>
        <v>149.46</v>
      </c>
      <c r="J42" s="13">
        <f t="shared" si="0"/>
        <v>1345.14</v>
      </c>
      <c r="K42">
        <f t="shared" si="1"/>
        <v>1269</v>
      </c>
      <c r="L42" s="13">
        <f t="shared" si="2"/>
        <v>76.1400000000001</v>
      </c>
      <c r="M42" s="5">
        <f t="shared" si="3"/>
        <v>5.6603773584905731E-2</v>
      </c>
    </row>
    <row r="43" spans="1:13" x14ac:dyDescent="0.25">
      <c r="A43" s="2">
        <v>44242</v>
      </c>
      <c r="B43" s="3" t="s">
        <v>36</v>
      </c>
      <c r="C43">
        <v>4</v>
      </c>
      <c r="D43" t="s">
        <v>12</v>
      </c>
      <c r="E43" t="s">
        <v>8</v>
      </c>
      <c r="F43" s="4">
        <v>0</v>
      </c>
      <c r="G43" s="4" t="str">
        <f>VLOOKUP(B43,'Master Data'!$A$1:$F$46,3,FALSE)</f>
        <v>Category04</v>
      </c>
      <c r="H43">
        <f>VLOOKUP(B43,'Master Data'!$A$1:$F$46,5,FALSE)</f>
        <v>48</v>
      </c>
      <c r="I43">
        <f>VLOOKUP(B43,'Master Data'!$A$1:$F$46,6,FALSE)</f>
        <v>57.120000000000005</v>
      </c>
      <c r="J43" s="13">
        <f t="shared" si="0"/>
        <v>228.48000000000002</v>
      </c>
      <c r="K43">
        <f t="shared" si="1"/>
        <v>192</v>
      </c>
      <c r="L43" s="13">
        <f t="shared" si="2"/>
        <v>36.480000000000018</v>
      </c>
      <c r="M43" s="5">
        <f t="shared" si="3"/>
        <v>0.15966386554621856</v>
      </c>
    </row>
    <row r="44" spans="1:13" x14ac:dyDescent="0.25">
      <c r="A44" s="2">
        <v>44245</v>
      </c>
      <c r="B44" s="3" t="s">
        <v>37</v>
      </c>
      <c r="C44">
        <v>6</v>
      </c>
      <c r="D44" t="s">
        <v>8</v>
      </c>
      <c r="E44" t="s">
        <v>10</v>
      </c>
      <c r="F44" s="4">
        <v>0</v>
      </c>
      <c r="G44" s="4" t="str">
        <f>VLOOKUP(B44,'Master Data'!$A$1:$F$46,3,FALSE)</f>
        <v>Category02</v>
      </c>
      <c r="H44">
        <f>VLOOKUP(B44,'Master Data'!$A$1:$F$46,5,FALSE)</f>
        <v>12</v>
      </c>
      <c r="I44">
        <f>VLOOKUP(B44,'Master Data'!$A$1:$F$46,6,FALSE)</f>
        <v>15.719999999999999</v>
      </c>
      <c r="J44" s="13">
        <f t="shared" si="0"/>
        <v>94.32</v>
      </c>
      <c r="K44">
        <f t="shared" si="1"/>
        <v>72</v>
      </c>
      <c r="L44" s="13">
        <f t="shared" si="2"/>
        <v>22.319999999999993</v>
      </c>
      <c r="M44" s="5">
        <f t="shared" si="3"/>
        <v>0.23664122137404575</v>
      </c>
    </row>
    <row r="45" spans="1:13" x14ac:dyDescent="0.25">
      <c r="A45" s="2">
        <v>44247</v>
      </c>
      <c r="B45" s="3" t="s">
        <v>38</v>
      </c>
      <c r="C45">
        <v>11</v>
      </c>
      <c r="D45" t="s">
        <v>8</v>
      </c>
      <c r="E45" t="s">
        <v>10</v>
      </c>
      <c r="F45" s="4">
        <v>0</v>
      </c>
      <c r="G45" s="4" t="str">
        <f>VLOOKUP(B45,'Master Data'!$A$1:$F$46,3,FALSE)</f>
        <v>Category04</v>
      </c>
      <c r="H45">
        <f>VLOOKUP(B45,'Master Data'!$A$1:$F$46,5,FALSE)</f>
        <v>148</v>
      </c>
      <c r="I45">
        <f>VLOOKUP(B45,'Master Data'!$A$1:$F$46,6,FALSE)</f>
        <v>201.28</v>
      </c>
      <c r="J45" s="13">
        <f t="shared" si="0"/>
        <v>2214.08</v>
      </c>
      <c r="K45">
        <f t="shared" si="1"/>
        <v>1628</v>
      </c>
      <c r="L45" s="13">
        <f t="shared" si="2"/>
        <v>586.07999999999993</v>
      </c>
      <c r="M45" s="5">
        <f t="shared" si="3"/>
        <v>0.26470588235294118</v>
      </c>
    </row>
    <row r="46" spans="1:13" x14ac:dyDescent="0.25">
      <c r="A46" s="2">
        <v>44249</v>
      </c>
      <c r="B46" s="3" t="s">
        <v>11</v>
      </c>
      <c r="C46">
        <v>5</v>
      </c>
      <c r="D46" t="s">
        <v>8</v>
      </c>
      <c r="E46" t="s">
        <v>10</v>
      </c>
      <c r="F46" s="4">
        <v>0</v>
      </c>
      <c r="G46" s="4" t="str">
        <f>VLOOKUP(B46,'Master Data'!$A$1:$F$46,3,FALSE)</f>
        <v>Category02</v>
      </c>
      <c r="H46">
        <f>VLOOKUP(B46,'Master Data'!$A$1:$F$46,5,FALSE)</f>
        <v>112</v>
      </c>
      <c r="I46">
        <f>VLOOKUP(B46,'Master Data'!$A$1:$F$46,6,FALSE)</f>
        <v>122.08</v>
      </c>
      <c r="J46" s="13">
        <f t="shared" si="0"/>
        <v>610.4</v>
      </c>
      <c r="K46">
        <f t="shared" si="1"/>
        <v>560</v>
      </c>
      <c r="L46" s="13">
        <f t="shared" si="2"/>
        <v>50.399999999999977</v>
      </c>
      <c r="M46" s="5">
        <f t="shared" si="3"/>
        <v>8.2568807339449504E-2</v>
      </c>
    </row>
    <row r="47" spans="1:13" x14ac:dyDescent="0.25">
      <c r="A47" s="2">
        <v>44250</v>
      </c>
      <c r="B47" s="3" t="s">
        <v>17</v>
      </c>
      <c r="C47">
        <v>3</v>
      </c>
      <c r="D47" t="s">
        <v>12</v>
      </c>
      <c r="E47" t="s">
        <v>10</v>
      </c>
      <c r="F47" s="4">
        <v>0</v>
      </c>
      <c r="G47" s="4" t="str">
        <f>VLOOKUP(B47,'Master Data'!$A$1:$F$46,3,FALSE)</f>
        <v>Category03</v>
      </c>
      <c r="H47">
        <f>VLOOKUP(B47,'Master Data'!$A$1:$F$46,5,FALSE)</f>
        <v>7</v>
      </c>
      <c r="I47">
        <f>VLOOKUP(B47,'Master Data'!$A$1:$F$46,6,FALSE)</f>
        <v>8.33</v>
      </c>
      <c r="J47" s="13">
        <f t="shared" si="0"/>
        <v>24.990000000000002</v>
      </c>
      <c r="K47">
        <f t="shared" si="1"/>
        <v>21</v>
      </c>
      <c r="L47" s="13">
        <f t="shared" si="2"/>
        <v>3.990000000000002</v>
      </c>
      <c r="M47" s="5">
        <f t="shared" si="3"/>
        <v>0.15966386554621856</v>
      </c>
    </row>
    <row r="48" spans="1:13" x14ac:dyDescent="0.25">
      <c r="A48" s="2">
        <v>44250</v>
      </c>
      <c r="B48" s="3" t="s">
        <v>34</v>
      </c>
      <c r="C48">
        <v>2</v>
      </c>
      <c r="D48" t="s">
        <v>12</v>
      </c>
      <c r="E48" t="s">
        <v>8</v>
      </c>
      <c r="F48" s="4">
        <v>0</v>
      </c>
      <c r="G48" s="4" t="str">
        <f>VLOOKUP(B48,'Master Data'!$A$1:$F$46,3,FALSE)</f>
        <v>Category01</v>
      </c>
      <c r="H48">
        <f>VLOOKUP(B48,'Master Data'!$A$1:$F$46,5,FALSE)</f>
        <v>133</v>
      </c>
      <c r="I48">
        <f>VLOOKUP(B48,'Master Data'!$A$1:$F$46,6,FALSE)</f>
        <v>155.61000000000001</v>
      </c>
      <c r="J48" s="13">
        <f t="shared" si="0"/>
        <v>311.22000000000003</v>
      </c>
      <c r="K48">
        <f t="shared" si="1"/>
        <v>266</v>
      </c>
      <c r="L48" s="13">
        <f t="shared" si="2"/>
        <v>45.220000000000027</v>
      </c>
      <c r="M48" s="5">
        <f t="shared" si="3"/>
        <v>0.14529914529914537</v>
      </c>
    </row>
    <row r="49" spans="1:13" x14ac:dyDescent="0.25">
      <c r="A49" s="2">
        <v>44252</v>
      </c>
      <c r="B49" s="3" t="s">
        <v>39</v>
      </c>
      <c r="C49">
        <v>4</v>
      </c>
      <c r="D49" t="s">
        <v>7</v>
      </c>
      <c r="E49" t="s">
        <v>8</v>
      </c>
      <c r="F49" s="4">
        <v>0</v>
      </c>
      <c r="G49" s="4" t="str">
        <f>VLOOKUP(B49,'Master Data'!$A$1:$F$46,3,FALSE)</f>
        <v>Category01</v>
      </c>
      <c r="H49">
        <f>VLOOKUP(B49,'Master Data'!$A$1:$F$46,5,FALSE)</f>
        <v>105</v>
      </c>
      <c r="I49">
        <f>VLOOKUP(B49,'Master Data'!$A$1:$F$46,6,FALSE)</f>
        <v>142.80000000000001</v>
      </c>
      <c r="J49" s="13">
        <f t="shared" si="0"/>
        <v>571.20000000000005</v>
      </c>
      <c r="K49">
        <f t="shared" si="1"/>
        <v>420</v>
      </c>
      <c r="L49" s="13">
        <f t="shared" si="2"/>
        <v>151.20000000000005</v>
      </c>
      <c r="M49" s="5">
        <f t="shared" si="3"/>
        <v>0.26470588235294124</v>
      </c>
    </row>
    <row r="50" spans="1:13" x14ac:dyDescent="0.25">
      <c r="A50" s="2">
        <v>44252</v>
      </c>
      <c r="B50" s="3" t="s">
        <v>28</v>
      </c>
      <c r="C50">
        <v>11</v>
      </c>
      <c r="D50" t="s">
        <v>8</v>
      </c>
      <c r="E50" t="s">
        <v>10</v>
      </c>
      <c r="F50" s="4">
        <v>0</v>
      </c>
      <c r="G50" s="4" t="str">
        <f>VLOOKUP(B50,'Master Data'!$A$1:$F$46,3,FALSE)</f>
        <v>Category04</v>
      </c>
      <c r="H50">
        <f>VLOOKUP(B50,'Master Data'!$A$1:$F$46,5,FALSE)</f>
        <v>89</v>
      </c>
      <c r="I50">
        <f>VLOOKUP(B50,'Master Data'!$A$1:$F$46,6,FALSE)</f>
        <v>117.48</v>
      </c>
      <c r="J50" s="13">
        <f t="shared" si="0"/>
        <v>1292.28</v>
      </c>
      <c r="K50">
        <f t="shared" si="1"/>
        <v>979</v>
      </c>
      <c r="L50" s="13">
        <f t="shared" si="2"/>
        <v>313.27999999999997</v>
      </c>
      <c r="M50" s="5">
        <f t="shared" si="3"/>
        <v>0.2424242424242424</v>
      </c>
    </row>
    <row r="51" spans="1:13" x14ac:dyDescent="0.25">
      <c r="A51" s="2">
        <v>44252</v>
      </c>
      <c r="B51" s="3" t="s">
        <v>38</v>
      </c>
      <c r="C51">
        <v>2</v>
      </c>
      <c r="D51" t="s">
        <v>12</v>
      </c>
      <c r="E51" t="s">
        <v>8</v>
      </c>
      <c r="F51" s="4">
        <v>0</v>
      </c>
      <c r="G51" s="4" t="str">
        <f>VLOOKUP(B51,'Master Data'!$A$1:$F$46,3,FALSE)</f>
        <v>Category04</v>
      </c>
      <c r="H51">
        <f>VLOOKUP(B51,'Master Data'!$A$1:$F$46,5,FALSE)</f>
        <v>148</v>
      </c>
      <c r="I51">
        <f>VLOOKUP(B51,'Master Data'!$A$1:$F$46,6,FALSE)</f>
        <v>201.28</v>
      </c>
      <c r="J51" s="13">
        <f t="shared" si="0"/>
        <v>402.56</v>
      </c>
      <c r="K51">
        <f t="shared" si="1"/>
        <v>296</v>
      </c>
      <c r="L51" s="13">
        <f t="shared" si="2"/>
        <v>106.56</v>
      </c>
      <c r="M51" s="5">
        <f t="shared" si="3"/>
        <v>0.26470588235294118</v>
      </c>
    </row>
    <row r="52" spans="1:13" x14ac:dyDescent="0.25">
      <c r="A52" s="2">
        <v>44254</v>
      </c>
      <c r="B52" s="3" t="s">
        <v>40</v>
      </c>
      <c r="C52">
        <v>11</v>
      </c>
      <c r="D52" t="s">
        <v>7</v>
      </c>
      <c r="E52" t="s">
        <v>8</v>
      </c>
      <c r="F52" s="4">
        <v>0</v>
      </c>
      <c r="G52" s="4" t="str">
        <f>VLOOKUP(B52,'Master Data'!$A$1:$F$46,3,FALSE)</f>
        <v>Category02</v>
      </c>
      <c r="H52">
        <f>VLOOKUP(B52,'Master Data'!$A$1:$F$46,5,FALSE)</f>
        <v>37</v>
      </c>
      <c r="I52">
        <f>VLOOKUP(B52,'Master Data'!$A$1:$F$46,6,FALSE)</f>
        <v>49.21</v>
      </c>
      <c r="J52" s="13">
        <f t="shared" si="0"/>
        <v>541.31000000000006</v>
      </c>
      <c r="K52">
        <f t="shared" si="1"/>
        <v>407</v>
      </c>
      <c r="L52" s="13">
        <f t="shared" si="2"/>
        <v>134.31000000000006</v>
      </c>
      <c r="M52" s="5">
        <f t="shared" si="3"/>
        <v>0.24812030075187977</v>
      </c>
    </row>
    <row r="53" spans="1:13" x14ac:dyDescent="0.25">
      <c r="A53" s="2">
        <v>44258</v>
      </c>
      <c r="B53" s="3" t="s">
        <v>41</v>
      </c>
      <c r="C53">
        <v>1</v>
      </c>
      <c r="D53" t="s">
        <v>12</v>
      </c>
      <c r="E53" t="s">
        <v>8</v>
      </c>
      <c r="F53" s="4">
        <v>0</v>
      </c>
      <c r="G53" s="4" t="str">
        <f>VLOOKUP(B53,'Master Data'!$A$1:$F$46,3,FALSE)</f>
        <v>Category02</v>
      </c>
      <c r="H53">
        <f>VLOOKUP(B53,'Master Data'!$A$1:$F$46,5,FALSE)</f>
        <v>44</v>
      </c>
      <c r="I53">
        <f>VLOOKUP(B53,'Master Data'!$A$1:$F$46,6,FALSE)</f>
        <v>48.4</v>
      </c>
      <c r="J53" s="13">
        <f t="shared" si="0"/>
        <v>48.4</v>
      </c>
      <c r="K53">
        <f t="shared" si="1"/>
        <v>44</v>
      </c>
      <c r="L53" s="13">
        <f t="shared" si="2"/>
        <v>4.3999999999999986</v>
      </c>
      <c r="M53" s="5">
        <f t="shared" si="3"/>
        <v>9.0909090909090884E-2</v>
      </c>
    </row>
    <row r="54" spans="1:13" x14ac:dyDescent="0.25">
      <c r="A54" s="2">
        <v>44262</v>
      </c>
      <c r="B54" s="3" t="s">
        <v>42</v>
      </c>
      <c r="C54">
        <v>9</v>
      </c>
      <c r="D54" t="s">
        <v>12</v>
      </c>
      <c r="E54" t="s">
        <v>10</v>
      </c>
      <c r="F54" s="4">
        <v>0</v>
      </c>
      <c r="G54" s="4" t="str">
        <f>VLOOKUP(B54,'Master Data'!$A$1:$F$46,3,FALSE)</f>
        <v>Category03</v>
      </c>
      <c r="H54">
        <f>VLOOKUP(B54,'Master Data'!$A$1:$F$46,5,FALSE)</f>
        <v>126</v>
      </c>
      <c r="I54">
        <f>VLOOKUP(B54,'Master Data'!$A$1:$F$46,6,FALSE)</f>
        <v>162.54</v>
      </c>
      <c r="J54" s="13">
        <f t="shared" si="0"/>
        <v>1462.86</v>
      </c>
      <c r="K54">
        <f t="shared" si="1"/>
        <v>1134</v>
      </c>
      <c r="L54" s="13">
        <f t="shared" si="2"/>
        <v>328.8599999999999</v>
      </c>
      <c r="M54" s="5">
        <f t="shared" si="3"/>
        <v>0.22480620155038755</v>
      </c>
    </row>
    <row r="55" spans="1:13" x14ac:dyDescent="0.25">
      <c r="A55" s="2">
        <v>44263</v>
      </c>
      <c r="B55" s="3" t="s">
        <v>36</v>
      </c>
      <c r="C55">
        <v>6</v>
      </c>
      <c r="D55" t="s">
        <v>8</v>
      </c>
      <c r="E55" t="s">
        <v>10</v>
      </c>
      <c r="F55" s="4">
        <v>0</v>
      </c>
      <c r="G55" s="4" t="str">
        <f>VLOOKUP(B55,'Master Data'!$A$1:$F$46,3,FALSE)</f>
        <v>Category04</v>
      </c>
      <c r="H55">
        <f>VLOOKUP(B55,'Master Data'!$A$1:$F$46,5,FALSE)</f>
        <v>48</v>
      </c>
      <c r="I55">
        <f>VLOOKUP(B55,'Master Data'!$A$1:$F$46,6,FALSE)</f>
        <v>57.120000000000005</v>
      </c>
      <c r="J55" s="13">
        <f t="shared" si="0"/>
        <v>342.72</v>
      </c>
      <c r="K55">
        <f t="shared" si="1"/>
        <v>288</v>
      </c>
      <c r="L55" s="13">
        <f t="shared" si="2"/>
        <v>54.720000000000027</v>
      </c>
      <c r="M55" s="5">
        <f t="shared" si="3"/>
        <v>0.15966386554621856</v>
      </c>
    </row>
    <row r="56" spans="1:13" x14ac:dyDescent="0.25">
      <c r="A56" s="2">
        <v>44263</v>
      </c>
      <c r="B56" s="3" t="s">
        <v>21</v>
      </c>
      <c r="C56">
        <v>9</v>
      </c>
      <c r="D56" t="s">
        <v>8</v>
      </c>
      <c r="E56" t="s">
        <v>8</v>
      </c>
      <c r="F56" s="4">
        <v>0</v>
      </c>
      <c r="G56" s="4" t="str">
        <f>VLOOKUP(B56,'Master Data'!$A$1:$F$46,3,FALSE)</f>
        <v>Category05</v>
      </c>
      <c r="H56">
        <f>VLOOKUP(B56,'Master Data'!$A$1:$F$46,5,FALSE)</f>
        <v>76</v>
      </c>
      <c r="I56">
        <f>VLOOKUP(B56,'Master Data'!$A$1:$F$46,6,FALSE)</f>
        <v>82.08</v>
      </c>
      <c r="J56" s="13">
        <f t="shared" si="0"/>
        <v>738.72</v>
      </c>
      <c r="K56">
        <f t="shared" si="1"/>
        <v>684</v>
      </c>
      <c r="L56" s="13">
        <f t="shared" si="2"/>
        <v>54.720000000000027</v>
      </c>
      <c r="M56" s="5">
        <f t="shared" si="3"/>
        <v>7.4074074074074112E-2</v>
      </c>
    </row>
    <row r="57" spans="1:13" x14ac:dyDescent="0.25">
      <c r="A57" s="2">
        <v>44264</v>
      </c>
      <c r="B57" s="3" t="s">
        <v>29</v>
      </c>
      <c r="C57">
        <v>6</v>
      </c>
      <c r="D57" t="s">
        <v>7</v>
      </c>
      <c r="E57" t="s">
        <v>8</v>
      </c>
      <c r="F57" s="4">
        <v>0</v>
      </c>
      <c r="G57" s="4" t="str">
        <f>VLOOKUP(B57,'Master Data'!$A$1:$F$46,3,FALSE)</f>
        <v>Category04</v>
      </c>
      <c r="H57">
        <f>VLOOKUP(B57,'Master Data'!$A$1:$F$46,5,FALSE)</f>
        <v>47</v>
      </c>
      <c r="I57">
        <f>VLOOKUP(B57,'Master Data'!$A$1:$F$46,6,FALSE)</f>
        <v>53.11</v>
      </c>
      <c r="J57" s="13">
        <f t="shared" si="0"/>
        <v>318.65999999999997</v>
      </c>
      <c r="K57">
        <f t="shared" si="1"/>
        <v>282</v>
      </c>
      <c r="L57" s="13">
        <f t="shared" si="2"/>
        <v>36.659999999999968</v>
      </c>
      <c r="M57" s="5">
        <f t="shared" si="3"/>
        <v>0.11504424778761053</v>
      </c>
    </row>
    <row r="58" spans="1:13" x14ac:dyDescent="0.25">
      <c r="A58" s="2">
        <v>44266</v>
      </c>
      <c r="B58" s="3" t="s">
        <v>17</v>
      </c>
      <c r="C58">
        <v>11</v>
      </c>
      <c r="D58" t="s">
        <v>12</v>
      </c>
      <c r="E58" t="s">
        <v>10</v>
      </c>
      <c r="F58" s="4">
        <v>0</v>
      </c>
      <c r="G58" s="4" t="str">
        <f>VLOOKUP(B58,'Master Data'!$A$1:$F$46,3,FALSE)</f>
        <v>Category03</v>
      </c>
      <c r="H58">
        <f>VLOOKUP(B58,'Master Data'!$A$1:$F$46,5,FALSE)</f>
        <v>7</v>
      </c>
      <c r="I58">
        <f>VLOOKUP(B58,'Master Data'!$A$1:$F$46,6,FALSE)</f>
        <v>8.33</v>
      </c>
      <c r="J58" s="13">
        <f t="shared" si="0"/>
        <v>91.63</v>
      </c>
      <c r="K58">
        <f t="shared" si="1"/>
        <v>77</v>
      </c>
      <c r="L58" s="13">
        <f t="shared" si="2"/>
        <v>14.629999999999995</v>
      </c>
      <c r="M58" s="5">
        <f t="shared" si="3"/>
        <v>0.15966386554621845</v>
      </c>
    </row>
    <row r="59" spans="1:13" x14ac:dyDescent="0.25">
      <c r="A59" s="2">
        <v>44268</v>
      </c>
      <c r="B59" s="3" t="s">
        <v>43</v>
      </c>
      <c r="C59">
        <v>10</v>
      </c>
      <c r="D59" t="s">
        <v>7</v>
      </c>
      <c r="E59" t="s">
        <v>10</v>
      </c>
      <c r="F59" s="4">
        <v>0</v>
      </c>
      <c r="G59" s="4" t="str">
        <f>VLOOKUP(B59,'Master Data'!$A$1:$F$46,3,FALSE)</f>
        <v>Category04</v>
      </c>
      <c r="H59">
        <f>VLOOKUP(B59,'Master Data'!$A$1:$F$46,5,FALSE)</f>
        <v>37</v>
      </c>
      <c r="I59">
        <f>VLOOKUP(B59,'Master Data'!$A$1:$F$46,6,FALSE)</f>
        <v>41.81</v>
      </c>
      <c r="J59" s="13">
        <f t="shared" si="0"/>
        <v>418.1</v>
      </c>
      <c r="K59">
        <f t="shared" si="1"/>
        <v>370</v>
      </c>
      <c r="L59" s="13">
        <f t="shared" si="2"/>
        <v>48.100000000000023</v>
      </c>
      <c r="M59" s="5">
        <f t="shared" si="3"/>
        <v>0.11504424778761067</v>
      </c>
    </row>
    <row r="60" spans="1:13" x14ac:dyDescent="0.25">
      <c r="A60" s="2">
        <v>44270</v>
      </c>
      <c r="B60" s="3" t="s">
        <v>44</v>
      </c>
      <c r="C60">
        <v>11</v>
      </c>
      <c r="D60" t="s">
        <v>8</v>
      </c>
      <c r="E60" t="s">
        <v>10</v>
      </c>
      <c r="F60" s="4">
        <v>0</v>
      </c>
      <c r="G60" s="4" t="str">
        <f>VLOOKUP(B60,'Master Data'!$A$1:$F$46,3,FALSE)</f>
        <v>Category05</v>
      </c>
      <c r="H60">
        <f>VLOOKUP(B60,'Master Data'!$A$1:$F$46,5,FALSE)</f>
        <v>37</v>
      </c>
      <c r="I60">
        <f>VLOOKUP(B60,'Master Data'!$A$1:$F$46,6,FALSE)</f>
        <v>42.55</v>
      </c>
      <c r="J60" s="13">
        <f t="shared" si="0"/>
        <v>468.04999999999995</v>
      </c>
      <c r="K60">
        <f t="shared" si="1"/>
        <v>407</v>
      </c>
      <c r="L60" s="13">
        <f t="shared" si="2"/>
        <v>61.049999999999955</v>
      </c>
      <c r="M60" s="5">
        <f t="shared" si="3"/>
        <v>0.13043478260869557</v>
      </c>
    </row>
    <row r="61" spans="1:13" x14ac:dyDescent="0.25">
      <c r="A61" s="2">
        <v>44271</v>
      </c>
      <c r="B61" s="3" t="s">
        <v>45</v>
      </c>
      <c r="C61">
        <v>14</v>
      </c>
      <c r="D61" t="s">
        <v>12</v>
      </c>
      <c r="E61" t="s">
        <v>10</v>
      </c>
      <c r="F61" s="4">
        <v>0</v>
      </c>
      <c r="G61" s="4" t="str">
        <f>VLOOKUP(B61,'Master Data'!$A$1:$F$46,3,FALSE)</f>
        <v>Category02</v>
      </c>
      <c r="H61">
        <f>VLOOKUP(B61,'Master Data'!$A$1:$F$46,5,FALSE)</f>
        <v>73</v>
      </c>
      <c r="I61">
        <f>VLOOKUP(B61,'Master Data'!$A$1:$F$46,6,FALSE)</f>
        <v>94.17</v>
      </c>
      <c r="J61" s="13">
        <f t="shared" si="0"/>
        <v>1318.38</v>
      </c>
      <c r="K61">
        <f t="shared" si="1"/>
        <v>1022</v>
      </c>
      <c r="L61" s="13">
        <f t="shared" si="2"/>
        <v>296.38000000000011</v>
      </c>
      <c r="M61" s="5">
        <f t="shared" si="3"/>
        <v>0.22480620155038766</v>
      </c>
    </row>
    <row r="62" spans="1:13" x14ac:dyDescent="0.25">
      <c r="A62" s="2">
        <v>44273</v>
      </c>
      <c r="B62" s="3" t="s">
        <v>20</v>
      </c>
      <c r="C62">
        <v>8</v>
      </c>
      <c r="D62" t="s">
        <v>7</v>
      </c>
      <c r="E62" t="s">
        <v>10</v>
      </c>
      <c r="F62" s="4">
        <v>0</v>
      </c>
      <c r="G62" s="4" t="str">
        <f>VLOOKUP(B62,'Master Data'!$A$1:$F$46,3,FALSE)</f>
        <v>Category05</v>
      </c>
      <c r="H62">
        <f>VLOOKUP(B62,'Master Data'!$A$1:$F$46,5,FALSE)</f>
        <v>120</v>
      </c>
      <c r="I62">
        <f>VLOOKUP(B62,'Master Data'!$A$1:$F$46,6,FALSE)</f>
        <v>162</v>
      </c>
      <c r="J62" s="13">
        <f t="shared" si="0"/>
        <v>1296</v>
      </c>
      <c r="K62">
        <f t="shared" si="1"/>
        <v>960</v>
      </c>
      <c r="L62" s="13">
        <f t="shared" si="2"/>
        <v>336</v>
      </c>
      <c r="M62" s="5">
        <f t="shared" si="3"/>
        <v>0.25925925925925924</v>
      </c>
    </row>
    <row r="63" spans="1:13" x14ac:dyDescent="0.25">
      <c r="A63" s="2">
        <v>44274</v>
      </c>
      <c r="B63" s="3" t="s">
        <v>43</v>
      </c>
      <c r="C63">
        <v>9</v>
      </c>
      <c r="D63" t="s">
        <v>8</v>
      </c>
      <c r="E63" t="s">
        <v>10</v>
      </c>
      <c r="F63" s="4">
        <v>0</v>
      </c>
      <c r="G63" s="4" t="str">
        <f>VLOOKUP(B63,'Master Data'!$A$1:$F$46,3,FALSE)</f>
        <v>Category04</v>
      </c>
      <c r="H63">
        <f>VLOOKUP(B63,'Master Data'!$A$1:$F$46,5,FALSE)</f>
        <v>37</v>
      </c>
      <c r="I63">
        <f>VLOOKUP(B63,'Master Data'!$A$1:$F$46,6,FALSE)</f>
        <v>41.81</v>
      </c>
      <c r="J63" s="13">
        <f t="shared" si="0"/>
        <v>376.29</v>
      </c>
      <c r="K63">
        <f t="shared" si="1"/>
        <v>333</v>
      </c>
      <c r="L63" s="13">
        <f t="shared" si="2"/>
        <v>43.29000000000002</v>
      </c>
      <c r="M63" s="5">
        <f t="shared" si="3"/>
        <v>0.11504424778761067</v>
      </c>
    </row>
    <row r="64" spans="1:13" x14ac:dyDescent="0.25">
      <c r="A64" s="2">
        <v>44276</v>
      </c>
      <c r="B64" s="3" t="s">
        <v>24</v>
      </c>
      <c r="C64">
        <v>13</v>
      </c>
      <c r="D64" t="s">
        <v>8</v>
      </c>
      <c r="E64" t="s">
        <v>8</v>
      </c>
      <c r="F64" s="4">
        <v>0</v>
      </c>
      <c r="G64" s="4" t="str">
        <f>VLOOKUP(B64,'Master Data'!$A$1:$F$46,3,FALSE)</f>
        <v>Category03</v>
      </c>
      <c r="H64">
        <f>VLOOKUP(B64,'Master Data'!$A$1:$F$46,5,FALSE)</f>
        <v>61</v>
      </c>
      <c r="I64">
        <f>VLOOKUP(B64,'Master Data'!$A$1:$F$46,6,FALSE)</f>
        <v>76.25</v>
      </c>
      <c r="J64" s="13">
        <f t="shared" si="0"/>
        <v>991.25</v>
      </c>
      <c r="K64">
        <f t="shared" si="1"/>
        <v>793</v>
      </c>
      <c r="L64" s="13">
        <f t="shared" si="2"/>
        <v>198.25</v>
      </c>
      <c r="M64" s="5">
        <f t="shared" si="3"/>
        <v>0.2</v>
      </c>
    </row>
    <row r="65" spans="1:13" x14ac:dyDescent="0.25">
      <c r="A65" s="2">
        <v>44276</v>
      </c>
      <c r="B65" s="3" t="s">
        <v>44</v>
      </c>
      <c r="C65">
        <v>7</v>
      </c>
      <c r="D65" t="s">
        <v>12</v>
      </c>
      <c r="E65" t="s">
        <v>8</v>
      </c>
      <c r="F65" s="4">
        <v>0</v>
      </c>
      <c r="G65" s="4" t="str">
        <f>VLOOKUP(B65,'Master Data'!$A$1:$F$46,3,FALSE)</f>
        <v>Category05</v>
      </c>
      <c r="H65">
        <f>VLOOKUP(B65,'Master Data'!$A$1:$F$46,5,FALSE)</f>
        <v>37</v>
      </c>
      <c r="I65">
        <f>VLOOKUP(B65,'Master Data'!$A$1:$F$46,6,FALSE)</f>
        <v>42.55</v>
      </c>
      <c r="J65" s="13">
        <f t="shared" si="0"/>
        <v>297.84999999999997</v>
      </c>
      <c r="K65">
        <f t="shared" si="1"/>
        <v>259</v>
      </c>
      <c r="L65" s="13">
        <f t="shared" si="2"/>
        <v>38.849999999999966</v>
      </c>
      <c r="M65" s="5">
        <f t="shared" si="3"/>
        <v>0.13043478260869557</v>
      </c>
    </row>
    <row r="66" spans="1:13" x14ac:dyDescent="0.25">
      <c r="A66" s="2">
        <v>44277</v>
      </c>
      <c r="B66" s="3" t="s">
        <v>39</v>
      </c>
      <c r="C66">
        <v>8</v>
      </c>
      <c r="D66" t="s">
        <v>8</v>
      </c>
      <c r="E66" t="s">
        <v>8</v>
      </c>
      <c r="F66" s="4">
        <v>0</v>
      </c>
      <c r="G66" s="4" t="str">
        <f>VLOOKUP(B66,'Master Data'!$A$1:$F$46,3,FALSE)</f>
        <v>Category01</v>
      </c>
      <c r="H66">
        <f>VLOOKUP(B66,'Master Data'!$A$1:$F$46,5,FALSE)</f>
        <v>105</v>
      </c>
      <c r="I66">
        <f>VLOOKUP(B66,'Master Data'!$A$1:$F$46,6,FALSE)</f>
        <v>142.80000000000001</v>
      </c>
      <c r="J66" s="13">
        <f t="shared" si="0"/>
        <v>1142.4000000000001</v>
      </c>
      <c r="K66">
        <f t="shared" si="1"/>
        <v>840</v>
      </c>
      <c r="L66" s="13">
        <f t="shared" si="2"/>
        <v>302.40000000000009</v>
      </c>
      <c r="M66" s="5">
        <f t="shared" si="3"/>
        <v>0.26470588235294124</v>
      </c>
    </row>
    <row r="67" spans="1:13" x14ac:dyDescent="0.25">
      <c r="A67" s="2">
        <v>44277</v>
      </c>
      <c r="B67" s="3" t="s">
        <v>45</v>
      </c>
      <c r="C67">
        <v>4</v>
      </c>
      <c r="D67" t="s">
        <v>8</v>
      </c>
      <c r="E67" t="s">
        <v>8</v>
      </c>
      <c r="F67" s="4">
        <v>0</v>
      </c>
      <c r="G67" s="4" t="str">
        <f>VLOOKUP(B67,'Master Data'!$A$1:$F$46,3,FALSE)</f>
        <v>Category02</v>
      </c>
      <c r="H67">
        <f>VLOOKUP(B67,'Master Data'!$A$1:$F$46,5,FALSE)</f>
        <v>73</v>
      </c>
      <c r="I67">
        <f>VLOOKUP(B67,'Master Data'!$A$1:$F$46,6,FALSE)</f>
        <v>94.17</v>
      </c>
      <c r="J67" s="13">
        <f t="shared" ref="J67:J130" si="4">C67*I67</f>
        <v>376.68</v>
      </c>
      <c r="K67">
        <f t="shared" ref="K67:K130" si="5">C67*H67</f>
        <v>292</v>
      </c>
      <c r="L67" s="13">
        <f t="shared" ref="L67:L130" si="6">J67-K67</f>
        <v>84.68</v>
      </c>
      <c r="M67" s="5">
        <f t="shared" ref="M67:M130" si="7">L67/J67</f>
        <v>0.22480620155038761</v>
      </c>
    </row>
    <row r="68" spans="1:13" x14ac:dyDescent="0.25">
      <c r="A68" s="2">
        <v>44280</v>
      </c>
      <c r="B68" s="3" t="s">
        <v>6</v>
      </c>
      <c r="C68">
        <v>14</v>
      </c>
      <c r="D68" t="s">
        <v>8</v>
      </c>
      <c r="E68" t="s">
        <v>10</v>
      </c>
      <c r="F68" s="4">
        <v>0</v>
      </c>
      <c r="G68" s="4" t="str">
        <f>VLOOKUP(B68,'Master Data'!$A$1:$F$46,3,FALSE)</f>
        <v>Category03</v>
      </c>
      <c r="H68">
        <f>VLOOKUP(B68,'Master Data'!$A$1:$F$46,5,FALSE)</f>
        <v>144</v>
      </c>
      <c r="I68">
        <f>VLOOKUP(B68,'Master Data'!$A$1:$F$46,6,FALSE)</f>
        <v>156.96</v>
      </c>
      <c r="J68" s="13">
        <f t="shared" si="4"/>
        <v>2197.44</v>
      </c>
      <c r="K68">
        <f t="shared" si="5"/>
        <v>2016</v>
      </c>
      <c r="L68" s="13">
        <f t="shared" si="6"/>
        <v>181.44000000000005</v>
      </c>
      <c r="M68" s="5">
        <f t="shared" si="7"/>
        <v>8.256880733944956E-2</v>
      </c>
    </row>
    <row r="69" spans="1:13" x14ac:dyDescent="0.25">
      <c r="A69" s="2">
        <v>44280</v>
      </c>
      <c r="B69" s="3" t="s">
        <v>25</v>
      </c>
      <c r="C69">
        <v>4</v>
      </c>
      <c r="D69" t="s">
        <v>12</v>
      </c>
      <c r="E69" t="s">
        <v>10</v>
      </c>
      <c r="F69" s="4">
        <v>0</v>
      </c>
      <c r="G69" s="4" t="str">
        <f>VLOOKUP(B69,'Master Data'!$A$1:$F$46,3,FALSE)</f>
        <v>Category01</v>
      </c>
      <c r="H69">
        <f>VLOOKUP(B69,'Master Data'!$A$1:$F$46,5,FALSE)</f>
        <v>75</v>
      </c>
      <c r="I69">
        <f>VLOOKUP(B69,'Master Data'!$A$1:$F$46,6,FALSE)</f>
        <v>85.5</v>
      </c>
      <c r="J69" s="13">
        <f t="shared" si="4"/>
        <v>342</v>
      </c>
      <c r="K69">
        <f t="shared" si="5"/>
        <v>300</v>
      </c>
      <c r="L69" s="13">
        <f t="shared" si="6"/>
        <v>42</v>
      </c>
      <c r="M69" s="5">
        <f t="shared" si="7"/>
        <v>0.12280701754385964</v>
      </c>
    </row>
    <row r="70" spans="1:13" x14ac:dyDescent="0.25">
      <c r="A70" s="2">
        <v>44280</v>
      </c>
      <c r="B70" s="3" t="s">
        <v>29</v>
      </c>
      <c r="C70">
        <v>8</v>
      </c>
      <c r="D70" t="s">
        <v>12</v>
      </c>
      <c r="E70" t="s">
        <v>10</v>
      </c>
      <c r="F70" s="4">
        <v>0</v>
      </c>
      <c r="G70" s="4" t="str">
        <f>VLOOKUP(B70,'Master Data'!$A$1:$F$46,3,FALSE)</f>
        <v>Category04</v>
      </c>
      <c r="H70">
        <f>VLOOKUP(B70,'Master Data'!$A$1:$F$46,5,FALSE)</f>
        <v>47</v>
      </c>
      <c r="I70">
        <f>VLOOKUP(B70,'Master Data'!$A$1:$F$46,6,FALSE)</f>
        <v>53.11</v>
      </c>
      <c r="J70" s="13">
        <f t="shared" si="4"/>
        <v>424.88</v>
      </c>
      <c r="K70">
        <f t="shared" si="5"/>
        <v>376</v>
      </c>
      <c r="L70" s="13">
        <f t="shared" si="6"/>
        <v>48.879999999999995</v>
      </c>
      <c r="M70" s="5">
        <f t="shared" si="7"/>
        <v>0.1150442477876106</v>
      </c>
    </row>
    <row r="71" spans="1:13" x14ac:dyDescent="0.25">
      <c r="A71" s="2">
        <v>44280</v>
      </c>
      <c r="B71" s="3" t="s">
        <v>9</v>
      </c>
      <c r="C71">
        <v>2</v>
      </c>
      <c r="D71" t="s">
        <v>12</v>
      </c>
      <c r="E71" t="s">
        <v>8</v>
      </c>
      <c r="F71" s="4">
        <v>0</v>
      </c>
      <c r="G71" s="4" t="str">
        <f>VLOOKUP(B71,'Master Data'!$A$1:$F$46,3,FALSE)</f>
        <v>Category05</v>
      </c>
      <c r="H71">
        <f>VLOOKUP(B71,'Master Data'!$A$1:$F$46,5,FALSE)</f>
        <v>72</v>
      </c>
      <c r="I71">
        <f>VLOOKUP(B71,'Master Data'!$A$1:$F$46,6,FALSE)</f>
        <v>79.92</v>
      </c>
      <c r="J71" s="13">
        <f t="shared" si="4"/>
        <v>159.84</v>
      </c>
      <c r="K71">
        <f t="shared" si="5"/>
        <v>144</v>
      </c>
      <c r="L71" s="13">
        <f t="shared" si="6"/>
        <v>15.840000000000003</v>
      </c>
      <c r="M71" s="5">
        <f t="shared" si="7"/>
        <v>9.9099099099099114E-2</v>
      </c>
    </row>
    <row r="72" spans="1:13" x14ac:dyDescent="0.25">
      <c r="A72" s="2">
        <v>44281</v>
      </c>
      <c r="B72" s="3" t="s">
        <v>26</v>
      </c>
      <c r="C72">
        <v>4</v>
      </c>
      <c r="D72" t="s">
        <v>12</v>
      </c>
      <c r="E72" t="s">
        <v>10</v>
      </c>
      <c r="F72" s="4">
        <v>0</v>
      </c>
      <c r="G72" s="4" t="str">
        <f>VLOOKUP(B72,'Master Data'!$A$1:$F$46,3,FALSE)</f>
        <v>Category01</v>
      </c>
      <c r="H72">
        <f>VLOOKUP(B72,'Master Data'!$A$1:$F$46,5,FALSE)</f>
        <v>98</v>
      </c>
      <c r="I72">
        <f>VLOOKUP(B72,'Master Data'!$A$1:$F$46,6,FALSE)</f>
        <v>103.88</v>
      </c>
      <c r="J72" s="13">
        <f t="shared" si="4"/>
        <v>415.52</v>
      </c>
      <c r="K72">
        <f t="shared" si="5"/>
        <v>392</v>
      </c>
      <c r="L72" s="13">
        <f t="shared" si="6"/>
        <v>23.519999999999982</v>
      </c>
      <c r="M72" s="5">
        <f t="shared" si="7"/>
        <v>5.660377358490562E-2</v>
      </c>
    </row>
    <row r="73" spans="1:13" x14ac:dyDescent="0.25">
      <c r="A73" s="2">
        <v>44281</v>
      </c>
      <c r="B73" s="3" t="s">
        <v>20</v>
      </c>
      <c r="C73">
        <v>1</v>
      </c>
      <c r="D73" t="s">
        <v>12</v>
      </c>
      <c r="E73" t="s">
        <v>10</v>
      </c>
      <c r="F73" s="4">
        <v>0</v>
      </c>
      <c r="G73" s="4" t="str">
        <f>VLOOKUP(B73,'Master Data'!$A$1:$F$46,3,FALSE)</f>
        <v>Category05</v>
      </c>
      <c r="H73">
        <f>VLOOKUP(B73,'Master Data'!$A$1:$F$46,5,FALSE)</f>
        <v>120</v>
      </c>
      <c r="I73">
        <f>VLOOKUP(B73,'Master Data'!$A$1:$F$46,6,FALSE)</f>
        <v>162</v>
      </c>
      <c r="J73" s="13">
        <f t="shared" si="4"/>
        <v>162</v>
      </c>
      <c r="K73">
        <f t="shared" si="5"/>
        <v>120</v>
      </c>
      <c r="L73" s="13">
        <f t="shared" si="6"/>
        <v>42</v>
      </c>
      <c r="M73" s="5">
        <f t="shared" si="7"/>
        <v>0.25925925925925924</v>
      </c>
    </row>
    <row r="74" spans="1:13" x14ac:dyDescent="0.25">
      <c r="A74" s="2">
        <v>44281</v>
      </c>
      <c r="B74" s="3" t="s">
        <v>30</v>
      </c>
      <c r="C74">
        <v>9</v>
      </c>
      <c r="D74" t="s">
        <v>12</v>
      </c>
      <c r="E74" t="s">
        <v>8</v>
      </c>
      <c r="F74" s="4">
        <v>0</v>
      </c>
      <c r="G74" s="4" t="str">
        <f>VLOOKUP(B74,'Master Data'!$A$1:$F$46,3,FALSE)</f>
        <v>Category02</v>
      </c>
      <c r="H74">
        <f>VLOOKUP(B74,'Master Data'!$A$1:$F$46,5,FALSE)</f>
        <v>148</v>
      </c>
      <c r="I74">
        <f>VLOOKUP(B74,'Master Data'!$A$1:$F$46,6,FALSE)</f>
        <v>164.28</v>
      </c>
      <c r="J74" s="13">
        <f t="shared" si="4"/>
        <v>1478.52</v>
      </c>
      <c r="K74">
        <f t="shared" si="5"/>
        <v>1332</v>
      </c>
      <c r="L74" s="13">
        <f t="shared" si="6"/>
        <v>146.51999999999998</v>
      </c>
      <c r="M74" s="5">
        <f t="shared" si="7"/>
        <v>9.9099099099099086E-2</v>
      </c>
    </row>
    <row r="75" spans="1:13" x14ac:dyDescent="0.25">
      <c r="A75" s="2">
        <v>44282</v>
      </c>
      <c r="B75" s="3" t="s">
        <v>38</v>
      </c>
      <c r="C75">
        <v>3</v>
      </c>
      <c r="D75" t="s">
        <v>12</v>
      </c>
      <c r="E75" t="s">
        <v>8</v>
      </c>
      <c r="F75" s="4">
        <v>0</v>
      </c>
      <c r="G75" s="4" t="str">
        <f>VLOOKUP(B75,'Master Data'!$A$1:$F$46,3,FALSE)</f>
        <v>Category04</v>
      </c>
      <c r="H75">
        <f>VLOOKUP(B75,'Master Data'!$A$1:$F$46,5,FALSE)</f>
        <v>148</v>
      </c>
      <c r="I75">
        <f>VLOOKUP(B75,'Master Data'!$A$1:$F$46,6,FALSE)</f>
        <v>201.28</v>
      </c>
      <c r="J75" s="13">
        <f t="shared" si="4"/>
        <v>603.84</v>
      </c>
      <c r="K75">
        <f t="shared" si="5"/>
        <v>444</v>
      </c>
      <c r="L75" s="13">
        <f t="shared" si="6"/>
        <v>159.84000000000003</v>
      </c>
      <c r="M75" s="5">
        <f t="shared" si="7"/>
        <v>0.26470588235294124</v>
      </c>
    </row>
    <row r="76" spans="1:13" x14ac:dyDescent="0.25">
      <c r="A76" s="2">
        <v>44283</v>
      </c>
      <c r="B76" s="3" t="s">
        <v>46</v>
      </c>
      <c r="C76">
        <v>8</v>
      </c>
      <c r="D76" t="s">
        <v>8</v>
      </c>
      <c r="E76" t="s">
        <v>10</v>
      </c>
      <c r="F76" s="4">
        <v>0</v>
      </c>
      <c r="G76" s="4" t="str">
        <f>VLOOKUP(B76,'Master Data'!$A$1:$F$46,3,FALSE)</f>
        <v>Category01</v>
      </c>
      <c r="H76">
        <f>VLOOKUP(B76,'Master Data'!$A$1:$F$46,5,FALSE)</f>
        <v>43</v>
      </c>
      <c r="I76">
        <f>VLOOKUP(B76,'Master Data'!$A$1:$F$46,6,FALSE)</f>
        <v>47.730000000000004</v>
      </c>
      <c r="J76" s="13">
        <f t="shared" si="4"/>
        <v>381.84000000000003</v>
      </c>
      <c r="K76">
        <f t="shared" si="5"/>
        <v>344</v>
      </c>
      <c r="L76" s="13">
        <f t="shared" si="6"/>
        <v>37.840000000000032</v>
      </c>
      <c r="M76" s="5">
        <f t="shared" si="7"/>
        <v>9.9099099099099169E-2</v>
      </c>
    </row>
    <row r="77" spans="1:13" x14ac:dyDescent="0.25">
      <c r="A77" s="2">
        <v>44285</v>
      </c>
      <c r="B77" s="3" t="s">
        <v>9</v>
      </c>
      <c r="C77">
        <v>1</v>
      </c>
      <c r="D77" t="s">
        <v>8</v>
      </c>
      <c r="E77" t="s">
        <v>10</v>
      </c>
      <c r="F77" s="4">
        <v>0</v>
      </c>
      <c r="G77" s="4" t="str">
        <f>VLOOKUP(B77,'Master Data'!$A$1:$F$46,3,FALSE)</f>
        <v>Category05</v>
      </c>
      <c r="H77">
        <f>VLOOKUP(B77,'Master Data'!$A$1:$F$46,5,FALSE)</f>
        <v>72</v>
      </c>
      <c r="I77">
        <f>VLOOKUP(B77,'Master Data'!$A$1:$F$46,6,FALSE)</f>
        <v>79.92</v>
      </c>
      <c r="J77" s="13">
        <f t="shared" si="4"/>
        <v>79.92</v>
      </c>
      <c r="K77">
        <f t="shared" si="5"/>
        <v>72</v>
      </c>
      <c r="L77" s="13">
        <f t="shared" si="6"/>
        <v>7.9200000000000017</v>
      </c>
      <c r="M77" s="5">
        <f t="shared" si="7"/>
        <v>9.9099099099099114E-2</v>
      </c>
    </row>
    <row r="78" spans="1:13" x14ac:dyDescent="0.25">
      <c r="A78" s="2">
        <v>44286</v>
      </c>
      <c r="B78" s="3" t="s">
        <v>20</v>
      </c>
      <c r="C78">
        <v>3</v>
      </c>
      <c r="D78" t="s">
        <v>12</v>
      </c>
      <c r="E78" t="s">
        <v>10</v>
      </c>
      <c r="F78" s="4">
        <v>0</v>
      </c>
      <c r="G78" s="4" t="str">
        <f>VLOOKUP(B78,'Master Data'!$A$1:$F$46,3,FALSE)</f>
        <v>Category05</v>
      </c>
      <c r="H78">
        <f>VLOOKUP(B78,'Master Data'!$A$1:$F$46,5,FALSE)</f>
        <v>120</v>
      </c>
      <c r="I78">
        <f>VLOOKUP(B78,'Master Data'!$A$1:$F$46,6,FALSE)</f>
        <v>162</v>
      </c>
      <c r="J78" s="13">
        <f t="shared" si="4"/>
        <v>486</v>
      </c>
      <c r="K78">
        <f t="shared" si="5"/>
        <v>360</v>
      </c>
      <c r="L78" s="13">
        <f t="shared" si="6"/>
        <v>126</v>
      </c>
      <c r="M78" s="5">
        <f t="shared" si="7"/>
        <v>0.25925925925925924</v>
      </c>
    </row>
    <row r="79" spans="1:13" x14ac:dyDescent="0.25">
      <c r="A79" s="2">
        <v>44290</v>
      </c>
      <c r="B79" s="3" t="s">
        <v>27</v>
      </c>
      <c r="C79">
        <v>4</v>
      </c>
      <c r="D79" t="s">
        <v>12</v>
      </c>
      <c r="E79" t="s">
        <v>10</v>
      </c>
      <c r="F79" s="4">
        <v>0</v>
      </c>
      <c r="G79" s="4" t="str">
        <f>VLOOKUP(B79,'Master Data'!$A$1:$F$46,3,FALSE)</f>
        <v>Category05</v>
      </c>
      <c r="H79">
        <f>VLOOKUP(B79,'Master Data'!$A$1:$F$46,5,FALSE)</f>
        <v>90</v>
      </c>
      <c r="I79">
        <f>VLOOKUP(B79,'Master Data'!$A$1:$F$46,6,FALSE)</f>
        <v>115.2</v>
      </c>
      <c r="J79" s="13">
        <f t="shared" si="4"/>
        <v>460.8</v>
      </c>
      <c r="K79">
        <f t="shared" si="5"/>
        <v>360</v>
      </c>
      <c r="L79" s="13">
        <f t="shared" si="6"/>
        <v>100.80000000000001</v>
      </c>
      <c r="M79" s="5">
        <f t="shared" si="7"/>
        <v>0.21875000000000003</v>
      </c>
    </row>
    <row r="80" spans="1:13" x14ac:dyDescent="0.25">
      <c r="A80" s="2">
        <v>44290</v>
      </c>
      <c r="B80" s="3" t="s">
        <v>47</v>
      </c>
      <c r="C80">
        <v>9</v>
      </c>
      <c r="D80" t="s">
        <v>8</v>
      </c>
      <c r="E80" t="s">
        <v>10</v>
      </c>
      <c r="F80" s="4">
        <v>0</v>
      </c>
      <c r="G80" s="4" t="str">
        <f>VLOOKUP(B80,'Master Data'!$A$1:$F$46,3,FALSE)</f>
        <v>Category01</v>
      </c>
      <c r="H80">
        <f>VLOOKUP(B80,'Master Data'!$A$1:$F$46,5,FALSE)</f>
        <v>6</v>
      </c>
      <c r="I80">
        <f>VLOOKUP(B80,'Master Data'!$A$1:$F$46,6,FALSE)</f>
        <v>7.8599999999999994</v>
      </c>
      <c r="J80" s="13">
        <f t="shared" si="4"/>
        <v>70.739999999999995</v>
      </c>
      <c r="K80">
        <f t="shared" si="5"/>
        <v>54</v>
      </c>
      <c r="L80" s="13">
        <f t="shared" si="6"/>
        <v>16.739999999999995</v>
      </c>
      <c r="M80" s="5">
        <f t="shared" si="7"/>
        <v>0.23664122137404575</v>
      </c>
    </row>
    <row r="81" spans="1:13" x14ac:dyDescent="0.25">
      <c r="A81" s="2">
        <v>44291</v>
      </c>
      <c r="B81" s="3" t="s">
        <v>15</v>
      </c>
      <c r="C81">
        <v>15</v>
      </c>
      <c r="D81" t="s">
        <v>8</v>
      </c>
      <c r="E81" t="s">
        <v>8</v>
      </c>
      <c r="F81" s="4">
        <v>0</v>
      </c>
      <c r="G81" s="4" t="str">
        <f>VLOOKUP(B81,'Master Data'!$A$1:$F$46,3,FALSE)</f>
        <v>Category04</v>
      </c>
      <c r="H81">
        <f>VLOOKUP(B81,'Master Data'!$A$1:$F$46,5,FALSE)</f>
        <v>93</v>
      </c>
      <c r="I81">
        <f>VLOOKUP(B81,'Master Data'!$A$1:$F$46,6,FALSE)</f>
        <v>104.16</v>
      </c>
      <c r="J81" s="13">
        <f t="shared" si="4"/>
        <v>1562.3999999999999</v>
      </c>
      <c r="K81">
        <f t="shared" si="5"/>
        <v>1395</v>
      </c>
      <c r="L81" s="13">
        <f t="shared" si="6"/>
        <v>167.39999999999986</v>
      </c>
      <c r="M81" s="5">
        <f t="shared" si="7"/>
        <v>0.10714285714285707</v>
      </c>
    </row>
    <row r="82" spans="1:13" x14ac:dyDescent="0.25">
      <c r="A82" s="2">
        <v>44295</v>
      </c>
      <c r="B82" s="3" t="s">
        <v>34</v>
      </c>
      <c r="C82">
        <v>3</v>
      </c>
      <c r="D82" t="s">
        <v>8</v>
      </c>
      <c r="E82" t="s">
        <v>8</v>
      </c>
      <c r="F82" s="4">
        <v>0</v>
      </c>
      <c r="G82" s="4" t="str">
        <f>VLOOKUP(B82,'Master Data'!$A$1:$F$46,3,FALSE)</f>
        <v>Category01</v>
      </c>
      <c r="H82">
        <f>VLOOKUP(B82,'Master Data'!$A$1:$F$46,5,FALSE)</f>
        <v>133</v>
      </c>
      <c r="I82">
        <f>VLOOKUP(B82,'Master Data'!$A$1:$F$46,6,FALSE)</f>
        <v>155.61000000000001</v>
      </c>
      <c r="J82" s="13">
        <f t="shared" si="4"/>
        <v>466.83000000000004</v>
      </c>
      <c r="K82">
        <f t="shared" si="5"/>
        <v>399</v>
      </c>
      <c r="L82" s="13">
        <f t="shared" si="6"/>
        <v>67.830000000000041</v>
      </c>
      <c r="M82" s="5">
        <f t="shared" si="7"/>
        <v>0.14529914529914537</v>
      </c>
    </row>
    <row r="83" spans="1:13" x14ac:dyDescent="0.25">
      <c r="A83" s="2">
        <v>44296</v>
      </c>
      <c r="B83" s="3" t="s">
        <v>32</v>
      </c>
      <c r="C83">
        <v>14</v>
      </c>
      <c r="D83" t="s">
        <v>12</v>
      </c>
      <c r="E83" t="s">
        <v>8</v>
      </c>
      <c r="F83" s="4">
        <v>0</v>
      </c>
      <c r="G83" s="4" t="str">
        <f>VLOOKUP(B83,'Master Data'!$A$1:$F$46,3,FALSE)</f>
        <v>Category03</v>
      </c>
      <c r="H83">
        <f>VLOOKUP(B83,'Master Data'!$A$1:$F$46,5,FALSE)</f>
        <v>121</v>
      </c>
      <c r="I83">
        <f>VLOOKUP(B83,'Master Data'!$A$1:$F$46,6,FALSE)</f>
        <v>141.57</v>
      </c>
      <c r="J83" s="13">
        <f t="shared" si="4"/>
        <v>1981.98</v>
      </c>
      <c r="K83">
        <f t="shared" si="5"/>
        <v>1694</v>
      </c>
      <c r="L83" s="13">
        <f t="shared" si="6"/>
        <v>287.98</v>
      </c>
      <c r="M83" s="5">
        <f t="shared" si="7"/>
        <v>0.14529914529914531</v>
      </c>
    </row>
    <row r="84" spans="1:13" x14ac:dyDescent="0.25">
      <c r="A84" s="2">
        <v>44298</v>
      </c>
      <c r="B84" s="3" t="s">
        <v>18</v>
      </c>
      <c r="C84">
        <v>3</v>
      </c>
      <c r="D84" t="s">
        <v>12</v>
      </c>
      <c r="E84" t="s">
        <v>10</v>
      </c>
      <c r="F84" s="4">
        <v>0</v>
      </c>
      <c r="G84" s="4" t="str">
        <f>VLOOKUP(B84,'Master Data'!$A$1:$F$46,3,FALSE)</f>
        <v>Category05</v>
      </c>
      <c r="H84">
        <f>VLOOKUP(B84,'Master Data'!$A$1:$F$46,5,FALSE)</f>
        <v>67</v>
      </c>
      <c r="I84">
        <f>VLOOKUP(B84,'Master Data'!$A$1:$F$46,6,FALSE)</f>
        <v>85.76</v>
      </c>
      <c r="J84" s="13">
        <f t="shared" si="4"/>
        <v>257.28000000000003</v>
      </c>
      <c r="K84">
        <f t="shared" si="5"/>
        <v>201</v>
      </c>
      <c r="L84" s="13">
        <f t="shared" si="6"/>
        <v>56.28000000000003</v>
      </c>
      <c r="M84" s="5">
        <f t="shared" si="7"/>
        <v>0.21875000000000008</v>
      </c>
    </row>
    <row r="85" spans="1:13" x14ac:dyDescent="0.25">
      <c r="A85" s="2">
        <v>44298</v>
      </c>
      <c r="B85" s="3" t="s">
        <v>29</v>
      </c>
      <c r="C85">
        <v>4</v>
      </c>
      <c r="D85" t="s">
        <v>12</v>
      </c>
      <c r="E85" t="s">
        <v>8</v>
      </c>
      <c r="F85" s="4">
        <v>0</v>
      </c>
      <c r="G85" s="4" t="str">
        <f>VLOOKUP(B85,'Master Data'!$A$1:$F$46,3,FALSE)</f>
        <v>Category04</v>
      </c>
      <c r="H85">
        <f>VLOOKUP(B85,'Master Data'!$A$1:$F$46,5,FALSE)</f>
        <v>47</v>
      </c>
      <c r="I85">
        <f>VLOOKUP(B85,'Master Data'!$A$1:$F$46,6,FALSE)</f>
        <v>53.11</v>
      </c>
      <c r="J85" s="13">
        <f t="shared" si="4"/>
        <v>212.44</v>
      </c>
      <c r="K85">
        <f t="shared" si="5"/>
        <v>188</v>
      </c>
      <c r="L85" s="13">
        <f t="shared" si="6"/>
        <v>24.439999999999998</v>
      </c>
      <c r="M85" s="5">
        <f t="shared" si="7"/>
        <v>0.1150442477876106</v>
      </c>
    </row>
    <row r="86" spans="1:13" x14ac:dyDescent="0.25">
      <c r="A86" s="2">
        <v>44298</v>
      </c>
      <c r="B86" s="3" t="s">
        <v>36</v>
      </c>
      <c r="C86">
        <v>9</v>
      </c>
      <c r="D86" t="s">
        <v>12</v>
      </c>
      <c r="E86" t="s">
        <v>8</v>
      </c>
      <c r="F86" s="4">
        <v>0</v>
      </c>
      <c r="G86" s="4" t="str">
        <f>VLOOKUP(B86,'Master Data'!$A$1:$F$46,3,FALSE)</f>
        <v>Category04</v>
      </c>
      <c r="H86">
        <f>VLOOKUP(B86,'Master Data'!$A$1:$F$46,5,FALSE)</f>
        <v>48</v>
      </c>
      <c r="I86">
        <f>VLOOKUP(B86,'Master Data'!$A$1:$F$46,6,FALSE)</f>
        <v>57.120000000000005</v>
      </c>
      <c r="J86" s="13">
        <f t="shared" si="4"/>
        <v>514.08000000000004</v>
      </c>
      <c r="K86">
        <f t="shared" si="5"/>
        <v>432</v>
      </c>
      <c r="L86" s="13">
        <f t="shared" si="6"/>
        <v>82.080000000000041</v>
      </c>
      <c r="M86" s="5">
        <f t="shared" si="7"/>
        <v>0.15966386554621856</v>
      </c>
    </row>
    <row r="87" spans="1:13" x14ac:dyDescent="0.25">
      <c r="A87" s="2">
        <v>44298</v>
      </c>
      <c r="B87" s="3" t="s">
        <v>48</v>
      </c>
      <c r="C87">
        <v>13</v>
      </c>
      <c r="D87" t="s">
        <v>12</v>
      </c>
      <c r="E87" t="s">
        <v>10</v>
      </c>
      <c r="F87" s="4">
        <v>0</v>
      </c>
      <c r="G87" s="4" t="str">
        <f>VLOOKUP(B87,'Master Data'!$A$1:$F$46,3,FALSE)</f>
        <v>Category04</v>
      </c>
      <c r="H87">
        <f>VLOOKUP(B87,'Master Data'!$A$1:$F$46,5,FALSE)</f>
        <v>95</v>
      </c>
      <c r="I87">
        <f>VLOOKUP(B87,'Master Data'!$A$1:$F$46,6,FALSE)</f>
        <v>119.7</v>
      </c>
      <c r="J87" s="13">
        <f t="shared" si="4"/>
        <v>1556.1000000000001</v>
      </c>
      <c r="K87">
        <f t="shared" si="5"/>
        <v>1235</v>
      </c>
      <c r="L87" s="13">
        <f t="shared" si="6"/>
        <v>321.10000000000014</v>
      </c>
      <c r="M87" s="5">
        <f t="shared" si="7"/>
        <v>0.20634920634920642</v>
      </c>
    </row>
    <row r="88" spans="1:13" x14ac:dyDescent="0.25">
      <c r="A88" s="2">
        <v>44301</v>
      </c>
      <c r="B88" s="3" t="s">
        <v>49</v>
      </c>
      <c r="C88">
        <v>3</v>
      </c>
      <c r="D88" t="s">
        <v>12</v>
      </c>
      <c r="E88" t="s">
        <v>8</v>
      </c>
      <c r="F88" s="4">
        <v>0</v>
      </c>
      <c r="G88" s="4" t="str">
        <f>VLOOKUP(B88,'Master Data'!$A$1:$F$46,3,FALSE)</f>
        <v>Category02</v>
      </c>
      <c r="H88">
        <f>VLOOKUP(B88,'Master Data'!$A$1:$F$46,5,FALSE)</f>
        <v>134</v>
      </c>
      <c r="I88">
        <f>VLOOKUP(B88,'Master Data'!$A$1:$F$46,6,FALSE)</f>
        <v>156.78</v>
      </c>
      <c r="J88" s="13">
        <f t="shared" si="4"/>
        <v>470.34000000000003</v>
      </c>
      <c r="K88">
        <f t="shared" si="5"/>
        <v>402</v>
      </c>
      <c r="L88" s="13">
        <f t="shared" si="6"/>
        <v>68.340000000000032</v>
      </c>
      <c r="M88" s="5">
        <f t="shared" si="7"/>
        <v>0.14529914529914537</v>
      </c>
    </row>
    <row r="89" spans="1:13" x14ac:dyDescent="0.25">
      <c r="A89" s="2">
        <v>44302</v>
      </c>
      <c r="B89" s="3" t="s">
        <v>40</v>
      </c>
      <c r="C89">
        <v>15</v>
      </c>
      <c r="D89" t="s">
        <v>12</v>
      </c>
      <c r="E89" t="s">
        <v>10</v>
      </c>
      <c r="F89" s="4">
        <v>0</v>
      </c>
      <c r="G89" s="4" t="str">
        <f>VLOOKUP(B89,'Master Data'!$A$1:$F$46,3,FALSE)</f>
        <v>Category02</v>
      </c>
      <c r="H89">
        <f>VLOOKUP(B89,'Master Data'!$A$1:$F$46,5,FALSE)</f>
        <v>37</v>
      </c>
      <c r="I89">
        <f>VLOOKUP(B89,'Master Data'!$A$1:$F$46,6,FALSE)</f>
        <v>49.21</v>
      </c>
      <c r="J89" s="13">
        <f t="shared" si="4"/>
        <v>738.15</v>
      </c>
      <c r="K89">
        <f t="shared" si="5"/>
        <v>555</v>
      </c>
      <c r="L89" s="13">
        <f t="shared" si="6"/>
        <v>183.14999999999998</v>
      </c>
      <c r="M89" s="5">
        <f t="shared" si="7"/>
        <v>0.24812030075187969</v>
      </c>
    </row>
    <row r="90" spans="1:13" x14ac:dyDescent="0.25">
      <c r="A90" s="2">
        <v>44304</v>
      </c>
      <c r="B90" s="3" t="s">
        <v>9</v>
      </c>
      <c r="C90">
        <v>9</v>
      </c>
      <c r="D90" t="s">
        <v>7</v>
      </c>
      <c r="E90" t="s">
        <v>8</v>
      </c>
      <c r="F90" s="4">
        <v>0</v>
      </c>
      <c r="G90" s="4" t="str">
        <f>VLOOKUP(B90,'Master Data'!$A$1:$F$46,3,FALSE)</f>
        <v>Category05</v>
      </c>
      <c r="H90">
        <f>VLOOKUP(B90,'Master Data'!$A$1:$F$46,5,FALSE)</f>
        <v>72</v>
      </c>
      <c r="I90">
        <f>VLOOKUP(B90,'Master Data'!$A$1:$F$46,6,FALSE)</f>
        <v>79.92</v>
      </c>
      <c r="J90" s="13">
        <f t="shared" si="4"/>
        <v>719.28</v>
      </c>
      <c r="K90">
        <f t="shared" si="5"/>
        <v>648</v>
      </c>
      <c r="L90" s="13">
        <f t="shared" si="6"/>
        <v>71.279999999999973</v>
      </c>
      <c r="M90" s="5">
        <f t="shared" si="7"/>
        <v>9.9099099099099058E-2</v>
      </c>
    </row>
    <row r="91" spans="1:13" x14ac:dyDescent="0.25">
      <c r="A91" s="2">
        <v>44304</v>
      </c>
      <c r="B91" s="3" t="s">
        <v>50</v>
      </c>
      <c r="C91">
        <v>13</v>
      </c>
      <c r="D91" t="s">
        <v>12</v>
      </c>
      <c r="E91" t="s">
        <v>10</v>
      </c>
      <c r="F91" s="4">
        <v>0</v>
      </c>
      <c r="G91" s="4" t="str">
        <f>VLOOKUP(B91,'Master Data'!$A$1:$F$46,3,FALSE)</f>
        <v>Category02</v>
      </c>
      <c r="H91">
        <f>VLOOKUP(B91,'Master Data'!$A$1:$F$46,5,FALSE)</f>
        <v>150</v>
      </c>
      <c r="I91">
        <f>VLOOKUP(B91,'Master Data'!$A$1:$F$46,6,FALSE)</f>
        <v>210</v>
      </c>
      <c r="J91" s="13">
        <f t="shared" si="4"/>
        <v>2730</v>
      </c>
      <c r="K91">
        <f t="shared" si="5"/>
        <v>1950</v>
      </c>
      <c r="L91" s="13">
        <f t="shared" si="6"/>
        <v>780</v>
      </c>
      <c r="M91" s="5">
        <f t="shared" si="7"/>
        <v>0.2857142857142857</v>
      </c>
    </row>
    <row r="92" spans="1:13" x14ac:dyDescent="0.25">
      <c r="A92" s="2">
        <v>44309</v>
      </c>
      <c r="B92" s="3" t="s">
        <v>20</v>
      </c>
      <c r="C92">
        <v>6</v>
      </c>
      <c r="D92" t="s">
        <v>12</v>
      </c>
      <c r="E92" t="s">
        <v>8</v>
      </c>
      <c r="F92" s="4">
        <v>0</v>
      </c>
      <c r="G92" s="4" t="str">
        <f>VLOOKUP(B92,'Master Data'!$A$1:$F$46,3,FALSE)</f>
        <v>Category05</v>
      </c>
      <c r="H92">
        <f>VLOOKUP(B92,'Master Data'!$A$1:$F$46,5,FALSE)</f>
        <v>120</v>
      </c>
      <c r="I92">
        <f>VLOOKUP(B92,'Master Data'!$A$1:$F$46,6,FALSE)</f>
        <v>162</v>
      </c>
      <c r="J92" s="13">
        <f t="shared" si="4"/>
        <v>972</v>
      </c>
      <c r="K92">
        <f t="shared" si="5"/>
        <v>720</v>
      </c>
      <c r="L92" s="13">
        <f t="shared" si="6"/>
        <v>252</v>
      </c>
      <c r="M92" s="5">
        <f t="shared" si="7"/>
        <v>0.25925925925925924</v>
      </c>
    </row>
    <row r="93" spans="1:13" x14ac:dyDescent="0.25">
      <c r="A93" s="2">
        <v>44309</v>
      </c>
      <c r="B93" s="3" t="s">
        <v>43</v>
      </c>
      <c r="C93">
        <v>10</v>
      </c>
      <c r="D93" t="s">
        <v>12</v>
      </c>
      <c r="E93" t="s">
        <v>8</v>
      </c>
      <c r="F93" s="4">
        <v>0</v>
      </c>
      <c r="G93" s="4" t="str">
        <f>VLOOKUP(B93,'Master Data'!$A$1:$F$46,3,FALSE)</f>
        <v>Category04</v>
      </c>
      <c r="H93">
        <f>VLOOKUP(B93,'Master Data'!$A$1:$F$46,5,FALSE)</f>
        <v>37</v>
      </c>
      <c r="I93">
        <f>VLOOKUP(B93,'Master Data'!$A$1:$F$46,6,FALSE)</f>
        <v>41.81</v>
      </c>
      <c r="J93" s="13">
        <f t="shared" si="4"/>
        <v>418.1</v>
      </c>
      <c r="K93">
        <f t="shared" si="5"/>
        <v>370</v>
      </c>
      <c r="L93" s="13">
        <f t="shared" si="6"/>
        <v>48.100000000000023</v>
      </c>
      <c r="M93" s="5">
        <f t="shared" si="7"/>
        <v>0.11504424778761067</v>
      </c>
    </row>
    <row r="94" spans="1:13" x14ac:dyDescent="0.25">
      <c r="A94" s="2">
        <v>44310</v>
      </c>
      <c r="B94" s="3" t="s">
        <v>38</v>
      </c>
      <c r="C94">
        <v>2</v>
      </c>
      <c r="D94" t="s">
        <v>8</v>
      </c>
      <c r="E94" t="s">
        <v>8</v>
      </c>
      <c r="F94" s="4">
        <v>0</v>
      </c>
      <c r="G94" s="4" t="str">
        <f>VLOOKUP(B94,'Master Data'!$A$1:$F$46,3,FALSE)</f>
        <v>Category04</v>
      </c>
      <c r="H94">
        <f>VLOOKUP(B94,'Master Data'!$A$1:$F$46,5,FALSE)</f>
        <v>148</v>
      </c>
      <c r="I94">
        <f>VLOOKUP(B94,'Master Data'!$A$1:$F$46,6,FALSE)</f>
        <v>201.28</v>
      </c>
      <c r="J94" s="13">
        <f t="shared" si="4"/>
        <v>402.56</v>
      </c>
      <c r="K94">
        <f t="shared" si="5"/>
        <v>296</v>
      </c>
      <c r="L94" s="13">
        <f t="shared" si="6"/>
        <v>106.56</v>
      </c>
      <c r="M94" s="5">
        <f t="shared" si="7"/>
        <v>0.26470588235294118</v>
      </c>
    </row>
    <row r="95" spans="1:13" x14ac:dyDescent="0.25">
      <c r="A95" s="2">
        <v>44312</v>
      </c>
      <c r="B95" s="3" t="s">
        <v>18</v>
      </c>
      <c r="C95">
        <v>3</v>
      </c>
      <c r="D95" t="s">
        <v>12</v>
      </c>
      <c r="E95" t="s">
        <v>8</v>
      </c>
      <c r="F95" s="4">
        <v>0</v>
      </c>
      <c r="G95" s="4" t="str">
        <f>VLOOKUP(B95,'Master Data'!$A$1:$F$46,3,FALSE)</f>
        <v>Category05</v>
      </c>
      <c r="H95">
        <f>VLOOKUP(B95,'Master Data'!$A$1:$F$46,5,FALSE)</f>
        <v>67</v>
      </c>
      <c r="I95">
        <f>VLOOKUP(B95,'Master Data'!$A$1:$F$46,6,FALSE)</f>
        <v>85.76</v>
      </c>
      <c r="J95" s="13">
        <f t="shared" si="4"/>
        <v>257.28000000000003</v>
      </c>
      <c r="K95">
        <f t="shared" si="5"/>
        <v>201</v>
      </c>
      <c r="L95" s="13">
        <f t="shared" si="6"/>
        <v>56.28000000000003</v>
      </c>
      <c r="M95" s="5">
        <f t="shared" si="7"/>
        <v>0.21875000000000008</v>
      </c>
    </row>
    <row r="96" spans="1:13" x14ac:dyDescent="0.25">
      <c r="A96" s="2">
        <v>44315</v>
      </c>
      <c r="B96" s="3" t="s">
        <v>38</v>
      </c>
      <c r="C96">
        <v>7</v>
      </c>
      <c r="D96" t="s">
        <v>12</v>
      </c>
      <c r="E96" t="s">
        <v>8</v>
      </c>
      <c r="F96" s="4">
        <v>0</v>
      </c>
      <c r="G96" s="4" t="str">
        <f>VLOOKUP(B96,'Master Data'!$A$1:$F$46,3,FALSE)</f>
        <v>Category04</v>
      </c>
      <c r="H96">
        <f>VLOOKUP(B96,'Master Data'!$A$1:$F$46,5,FALSE)</f>
        <v>148</v>
      </c>
      <c r="I96">
        <f>VLOOKUP(B96,'Master Data'!$A$1:$F$46,6,FALSE)</f>
        <v>201.28</v>
      </c>
      <c r="J96" s="13">
        <f t="shared" si="4"/>
        <v>1408.96</v>
      </c>
      <c r="K96">
        <f t="shared" si="5"/>
        <v>1036</v>
      </c>
      <c r="L96" s="13">
        <f t="shared" si="6"/>
        <v>372.96000000000004</v>
      </c>
      <c r="M96" s="5">
        <f t="shared" si="7"/>
        <v>0.26470588235294118</v>
      </c>
    </row>
    <row r="97" spans="1:13" x14ac:dyDescent="0.25">
      <c r="A97" s="2">
        <v>44316</v>
      </c>
      <c r="B97" s="3" t="s">
        <v>29</v>
      </c>
      <c r="C97">
        <v>1</v>
      </c>
      <c r="D97" t="s">
        <v>12</v>
      </c>
      <c r="E97" t="s">
        <v>8</v>
      </c>
      <c r="F97" s="4">
        <v>0</v>
      </c>
      <c r="G97" s="4" t="str">
        <f>VLOOKUP(B97,'Master Data'!$A$1:$F$46,3,FALSE)</f>
        <v>Category04</v>
      </c>
      <c r="H97">
        <f>VLOOKUP(B97,'Master Data'!$A$1:$F$46,5,FALSE)</f>
        <v>47</v>
      </c>
      <c r="I97">
        <f>VLOOKUP(B97,'Master Data'!$A$1:$F$46,6,FALSE)</f>
        <v>53.11</v>
      </c>
      <c r="J97" s="13">
        <f t="shared" si="4"/>
        <v>53.11</v>
      </c>
      <c r="K97">
        <f t="shared" si="5"/>
        <v>47</v>
      </c>
      <c r="L97" s="13">
        <f t="shared" si="6"/>
        <v>6.1099999999999994</v>
      </c>
      <c r="M97" s="5">
        <f t="shared" si="7"/>
        <v>0.1150442477876106</v>
      </c>
    </row>
    <row r="98" spans="1:13" x14ac:dyDescent="0.25">
      <c r="A98" s="2">
        <v>44317</v>
      </c>
      <c r="B98" s="3" t="s">
        <v>40</v>
      </c>
      <c r="C98">
        <v>3</v>
      </c>
      <c r="D98" t="s">
        <v>8</v>
      </c>
      <c r="E98" t="s">
        <v>10</v>
      </c>
      <c r="F98" s="4">
        <v>0</v>
      </c>
      <c r="G98" s="4" t="str">
        <f>VLOOKUP(B98,'Master Data'!$A$1:$F$46,3,FALSE)</f>
        <v>Category02</v>
      </c>
      <c r="H98">
        <f>VLOOKUP(B98,'Master Data'!$A$1:$F$46,5,FALSE)</f>
        <v>37</v>
      </c>
      <c r="I98">
        <f>VLOOKUP(B98,'Master Data'!$A$1:$F$46,6,FALSE)</f>
        <v>49.21</v>
      </c>
      <c r="J98" s="13">
        <f t="shared" si="4"/>
        <v>147.63</v>
      </c>
      <c r="K98">
        <f t="shared" si="5"/>
        <v>111</v>
      </c>
      <c r="L98" s="13">
        <f t="shared" si="6"/>
        <v>36.629999999999995</v>
      </c>
      <c r="M98" s="5">
        <f t="shared" si="7"/>
        <v>0.24812030075187969</v>
      </c>
    </row>
    <row r="99" spans="1:13" x14ac:dyDescent="0.25">
      <c r="A99" s="2">
        <v>44317</v>
      </c>
      <c r="B99" s="3" t="s">
        <v>20</v>
      </c>
      <c r="C99">
        <v>1</v>
      </c>
      <c r="D99" t="s">
        <v>8</v>
      </c>
      <c r="E99" t="s">
        <v>10</v>
      </c>
      <c r="F99" s="4">
        <v>0</v>
      </c>
      <c r="G99" s="4" t="str">
        <f>VLOOKUP(B99,'Master Data'!$A$1:$F$46,3,FALSE)</f>
        <v>Category05</v>
      </c>
      <c r="H99">
        <f>VLOOKUP(B99,'Master Data'!$A$1:$F$46,5,FALSE)</f>
        <v>120</v>
      </c>
      <c r="I99">
        <f>VLOOKUP(B99,'Master Data'!$A$1:$F$46,6,FALSE)</f>
        <v>162</v>
      </c>
      <c r="J99" s="13">
        <f t="shared" si="4"/>
        <v>162</v>
      </c>
      <c r="K99">
        <f t="shared" si="5"/>
        <v>120</v>
      </c>
      <c r="L99" s="13">
        <f t="shared" si="6"/>
        <v>42</v>
      </c>
      <c r="M99" s="5">
        <f t="shared" si="7"/>
        <v>0.25925925925925924</v>
      </c>
    </row>
    <row r="100" spans="1:13" x14ac:dyDescent="0.25">
      <c r="A100" s="2">
        <v>44319</v>
      </c>
      <c r="B100" s="3" t="s">
        <v>23</v>
      </c>
      <c r="C100">
        <v>3</v>
      </c>
      <c r="D100" t="s">
        <v>8</v>
      </c>
      <c r="E100" t="s">
        <v>8</v>
      </c>
      <c r="F100" s="4">
        <v>0</v>
      </c>
      <c r="G100" s="4" t="str">
        <f>VLOOKUP(B100,'Master Data'!$A$1:$F$46,3,FALSE)</f>
        <v>Category04</v>
      </c>
      <c r="H100">
        <f>VLOOKUP(B100,'Master Data'!$A$1:$F$46,5,FALSE)</f>
        <v>55</v>
      </c>
      <c r="I100">
        <f>VLOOKUP(B100,'Master Data'!$A$1:$F$46,6,FALSE)</f>
        <v>58.3</v>
      </c>
      <c r="J100" s="13">
        <f t="shared" si="4"/>
        <v>174.89999999999998</v>
      </c>
      <c r="K100">
        <f t="shared" si="5"/>
        <v>165</v>
      </c>
      <c r="L100" s="13">
        <f t="shared" si="6"/>
        <v>9.8999999999999773</v>
      </c>
      <c r="M100" s="5">
        <f t="shared" si="7"/>
        <v>5.6603773584905537E-2</v>
      </c>
    </row>
    <row r="101" spans="1:13" x14ac:dyDescent="0.25">
      <c r="A101" s="2">
        <v>44320</v>
      </c>
      <c r="B101" s="3" t="s">
        <v>37</v>
      </c>
      <c r="C101">
        <v>13</v>
      </c>
      <c r="D101" t="s">
        <v>8</v>
      </c>
      <c r="E101" t="s">
        <v>8</v>
      </c>
      <c r="F101" s="4">
        <v>0</v>
      </c>
      <c r="G101" s="4" t="str">
        <f>VLOOKUP(B101,'Master Data'!$A$1:$F$46,3,FALSE)</f>
        <v>Category02</v>
      </c>
      <c r="H101">
        <f>VLOOKUP(B101,'Master Data'!$A$1:$F$46,5,FALSE)</f>
        <v>12</v>
      </c>
      <c r="I101">
        <f>VLOOKUP(B101,'Master Data'!$A$1:$F$46,6,FALSE)</f>
        <v>15.719999999999999</v>
      </c>
      <c r="J101" s="13">
        <f t="shared" si="4"/>
        <v>204.35999999999999</v>
      </c>
      <c r="K101">
        <f t="shared" si="5"/>
        <v>156</v>
      </c>
      <c r="L101" s="13">
        <f t="shared" si="6"/>
        <v>48.359999999999985</v>
      </c>
      <c r="M101" s="5">
        <f t="shared" si="7"/>
        <v>0.23664122137404575</v>
      </c>
    </row>
    <row r="102" spans="1:13" x14ac:dyDescent="0.25">
      <c r="A102" s="2">
        <v>44320</v>
      </c>
      <c r="B102" s="3" t="s">
        <v>19</v>
      </c>
      <c r="C102">
        <v>4</v>
      </c>
      <c r="D102" t="s">
        <v>12</v>
      </c>
      <c r="E102" t="s">
        <v>10</v>
      </c>
      <c r="F102" s="4">
        <v>0</v>
      </c>
      <c r="G102" s="4" t="str">
        <f>VLOOKUP(B102,'Master Data'!$A$1:$F$46,3,FALSE)</f>
        <v>Category02</v>
      </c>
      <c r="H102">
        <f>VLOOKUP(B102,'Master Data'!$A$1:$F$46,5,FALSE)</f>
        <v>112</v>
      </c>
      <c r="I102">
        <f>VLOOKUP(B102,'Master Data'!$A$1:$F$46,6,FALSE)</f>
        <v>146.72</v>
      </c>
      <c r="J102" s="13">
        <f t="shared" si="4"/>
        <v>586.88</v>
      </c>
      <c r="K102">
        <f t="shared" si="5"/>
        <v>448</v>
      </c>
      <c r="L102" s="13">
        <f t="shared" si="6"/>
        <v>138.88</v>
      </c>
      <c r="M102" s="5">
        <f t="shared" si="7"/>
        <v>0.23664122137404581</v>
      </c>
    </row>
    <row r="103" spans="1:13" x14ac:dyDescent="0.25">
      <c r="A103" s="2">
        <v>44321</v>
      </c>
      <c r="B103" s="3" t="s">
        <v>47</v>
      </c>
      <c r="C103">
        <v>13</v>
      </c>
      <c r="D103" t="s">
        <v>12</v>
      </c>
      <c r="E103" t="s">
        <v>10</v>
      </c>
      <c r="F103" s="4">
        <v>0</v>
      </c>
      <c r="G103" s="4" t="str">
        <f>VLOOKUP(B103,'Master Data'!$A$1:$F$46,3,FALSE)</f>
        <v>Category01</v>
      </c>
      <c r="H103">
        <f>VLOOKUP(B103,'Master Data'!$A$1:$F$46,5,FALSE)</f>
        <v>6</v>
      </c>
      <c r="I103">
        <f>VLOOKUP(B103,'Master Data'!$A$1:$F$46,6,FALSE)</f>
        <v>7.8599999999999994</v>
      </c>
      <c r="J103" s="13">
        <f t="shared" si="4"/>
        <v>102.17999999999999</v>
      </c>
      <c r="K103">
        <f t="shared" si="5"/>
        <v>78</v>
      </c>
      <c r="L103" s="13">
        <f t="shared" si="6"/>
        <v>24.179999999999993</v>
      </c>
      <c r="M103" s="5">
        <f t="shared" si="7"/>
        <v>0.23664122137404575</v>
      </c>
    </row>
    <row r="104" spans="1:13" x14ac:dyDescent="0.25">
      <c r="A104" s="2">
        <v>44322</v>
      </c>
      <c r="B104" s="3" t="s">
        <v>35</v>
      </c>
      <c r="C104">
        <v>15</v>
      </c>
      <c r="D104" t="s">
        <v>12</v>
      </c>
      <c r="E104" t="s">
        <v>8</v>
      </c>
      <c r="F104" s="4">
        <v>0</v>
      </c>
      <c r="G104" s="4" t="str">
        <f>VLOOKUP(B104,'Master Data'!$A$1:$F$46,3,FALSE)</f>
        <v>Category01</v>
      </c>
      <c r="H104">
        <f>VLOOKUP(B104,'Master Data'!$A$1:$F$46,5,FALSE)</f>
        <v>83</v>
      </c>
      <c r="I104">
        <f>VLOOKUP(B104,'Master Data'!$A$1:$F$46,6,FALSE)</f>
        <v>94.62</v>
      </c>
      <c r="J104" s="13">
        <f t="shared" si="4"/>
        <v>1419.3000000000002</v>
      </c>
      <c r="K104">
        <f t="shared" si="5"/>
        <v>1245</v>
      </c>
      <c r="L104" s="13">
        <f t="shared" si="6"/>
        <v>174.30000000000018</v>
      </c>
      <c r="M104" s="5">
        <f t="shared" si="7"/>
        <v>0.12280701754385977</v>
      </c>
    </row>
    <row r="105" spans="1:13" x14ac:dyDescent="0.25">
      <c r="A105" s="2">
        <v>44322</v>
      </c>
      <c r="B105" s="3" t="s">
        <v>47</v>
      </c>
      <c r="C105">
        <v>6</v>
      </c>
      <c r="D105" t="s">
        <v>8</v>
      </c>
      <c r="E105" t="s">
        <v>8</v>
      </c>
      <c r="F105" s="4">
        <v>0</v>
      </c>
      <c r="G105" s="4" t="str">
        <f>VLOOKUP(B105,'Master Data'!$A$1:$F$46,3,FALSE)</f>
        <v>Category01</v>
      </c>
      <c r="H105">
        <f>VLOOKUP(B105,'Master Data'!$A$1:$F$46,5,FALSE)</f>
        <v>6</v>
      </c>
      <c r="I105">
        <f>VLOOKUP(B105,'Master Data'!$A$1:$F$46,6,FALSE)</f>
        <v>7.8599999999999994</v>
      </c>
      <c r="J105" s="13">
        <f t="shared" si="4"/>
        <v>47.16</v>
      </c>
      <c r="K105">
        <f t="shared" si="5"/>
        <v>36</v>
      </c>
      <c r="L105" s="13">
        <f t="shared" si="6"/>
        <v>11.159999999999997</v>
      </c>
      <c r="M105" s="5">
        <f t="shared" si="7"/>
        <v>0.23664122137404575</v>
      </c>
    </row>
    <row r="106" spans="1:13" x14ac:dyDescent="0.25">
      <c r="A106" s="2">
        <v>44323</v>
      </c>
      <c r="B106" s="3" t="s">
        <v>40</v>
      </c>
      <c r="C106">
        <v>1</v>
      </c>
      <c r="D106" t="s">
        <v>12</v>
      </c>
      <c r="E106" t="s">
        <v>10</v>
      </c>
      <c r="F106" s="4">
        <v>0</v>
      </c>
      <c r="G106" s="4" t="str">
        <f>VLOOKUP(B106,'Master Data'!$A$1:$F$46,3,FALSE)</f>
        <v>Category02</v>
      </c>
      <c r="H106">
        <f>VLOOKUP(B106,'Master Data'!$A$1:$F$46,5,FALSE)</f>
        <v>37</v>
      </c>
      <c r="I106">
        <f>VLOOKUP(B106,'Master Data'!$A$1:$F$46,6,FALSE)</f>
        <v>49.21</v>
      </c>
      <c r="J106" s="13">
        <f t="shared" si="4"/>
        <v>49.21</v>
      </c>
      <c r="K106">
        <f t="shared" si="5"/>
        <v>37</v>
      </c>
      <c r="L106" s="13">
        <f t="shared" si="6"/>
        <v>12.21</v>
      </c>
      <c r="M106" s="5">
        <f t="shared" si="7"/>
        <v>0.24812030075187971</v>
      </c>
    </row>
    <row r="107" spans="1:13" x14ac:dyDescent="0.25">
      <c r="A107" s="2">
        <v>44325</v>
      </c>
      <c r="B107" s="3" t="s">
        <v>31</v>
      </c>
      <c r="C107">
        <v>6</v>
      </c>
      <c r="D107" t="s">
        <v>8</v>
      </c>
      <c r="E107" t="s">
        <v>8</v>
      </c>
      <c r="F107" s="4">
        <v>0</v>
      </c>
      <c r="G107" s="4" t="str">
        <f>VLOOKUP(B107,'Master Data'!$A$1:$F$46,3,FALSE)</f>
        <v>Category02</v>
      </c>
      <c r="H107">
        <f>VLOOKUP(B107,'Master Data'!$A$1:$F$46,5,FALSE)</f>
        <v>13</v>
      </c>
      <c r="I107">
        <f>VLOOKUP(B107,'Master Data'!$A$1:$F$46,6,FALSE)</f>
        <v>16.64</v>
      </c>
      <c r="J107" s="13">
        <f t="shared" si="4"/>
        <v>99.84</v>
      </c>
      <c r="K107">
        <f t="shared" si="5"/>
        <v>78</v>
      </c>
      <c r="L107" s="13">
        <f t="shared" si="6"/>
        <v>21.840000000000003</v>
      </c>
      <c r="M107" s="5">
        <f t="shared" si="7"/>
        <v>0.21875000000000003</v>
      </c>
    </row>
    <row r="108" spans="1:13" x14ac:dyDescent="0.25">
      <c r="A108" s="2">
        <v>44325</v>
      </c>
      <c r="B108" s="3" t="s">
        <v>43</v>
      </c>
      <c r="C108">
        <v>8</v>
      </c>
      <c r="D108" t="s">
        <v>12</v>
      </c>
      <c r="E108" t="s">
        <v>10</v>
      </c>
      <c r="F108" s="4">
        <v>0</v>
      </c>
      <c r="G108" s="4" t="str">
        <f>VLOOKUP(B108,'Master Data'!$A$1:$F$46,3,FALSE)</f>
        <v>Category04</v>
      </c>
      <c r="H108">
        <f>VLOOKUP(B108,'Master Data'!$A$1:$F$46,5,FALSE)</f>
        <v>37</v>
      </c>
      <c r="I108">
        <f>VLOOKUP(B108,'Master Data'!$A$1:$F$46,6,FALSE)</f>
        <v>41.81</v>
      </c>
      <c r="J108" s="13">
        <f t="shared" si="4"/>
        <v>334.48</v>
      </c>
      <c r="K108">
        <f t="shared" si="5"/>
        <v>296</v>
      </c>
      <c r="L108" s="13">
        <f t="shared" si="6"/>
        <v>38.480000000000018</v>
      </c>
      <c r="M108" s="5">
        <f t="shared" si="7"/>
        <v>0.11504424778761067</v>
      </c>
    </row>
    <row r="109" spans="1:13" x14ac:dyDescent="0.25">
      <c r="A109" s="2">
        <v>44328</v>
      </c>
      <c r="B109" s="3" t="s">
        <v>31</v>
      </c>
      <c r="C109">
        <v>3</v>
      </c>
      <c r="D109" t="s">
        <v>12</v>
      </c>
      <c r="E109" t="s">
        <v>8</v>
      </c>
      <c r="F109" s="4">
        <v>0</v>
      </c>
      <c r="G109" s="4" t="str">
        <f>VLOOKUP(B109,'Master Data'!$A$1:$F$46,3,FALSE)</f>
        <v>Category02</v>
      </c>
      <c r="H109">
        <f>VLOOKUP(B109,'Master Data'!$A$1:$F$46,5,FALSE)</f>
        <v>13</v>
      </c>
      <c r="I109">
        <f>VLOOKUP(B109,'Master Data'!$A$1:$F$46,6,FALSE)</f>
        <v>16.64</v>
      </c>
      <c r="J109" s="13">
        <f t="shared" si="4"/>
        <v>49.92</v>
      </c>
      <c r="K109">
        <f t="shared" si="5"/>
        <v>39</v>
      </c>
      <c r="L109" s="13">
        <f t="shared" si="6"/>
        <v>10.920000000000002</v>
      </c>
      <c r="M109" s="5">
        <f t="shared" si="7"/>
        <v>0.21875000000000003</v>
      </c>
    </row>
    <row r="110" spans="1:13" x14ac:dyDescent="0.25">
      <c r="A110" s="2">
        <v>44328</v>
      </c>
      <c r="B110" s="3" t="s">
        <v>14</v>
      </c>
      <c r="C110">
        <v>15</v>
      </c>
      <c r="D110" t="s">
        <v>12</v>
      </c>
      <c r="E110" t="s">
        <v>8</v>
      </c>
      <c r="F110" s="4">
        <v>0</v>
      </c>
      <c r="G110" s="4" t="str">
        <f>VLOOKUP(B110,'Master Data'!$A$1:$F$46,3,FALSE)</f>
        <v>Category04</v>
      </c>
      <c r="H110">
        <f>VLOOKUP(B110,'Master Data'!$A$1:$F$46,5,FALSE)</f>
        <v>5</v>
      </c>
      <c r="I110">
        <f>VLOOKUP(B110,'Master Data'!$A$1:$F$46,6,FALSE)</f>
        <v>6.7</v>
      </c>
      <c r="J110" s="13">
        <f t="shared" si="4"/>
        <v>100.5</v>
      </c>
      <c r="K110">
        <f t="shared" si="5"/>
        <v>75</v>
      </c>
      <c r="L110" s="13">
        <f t="shared" si="6"/>
        <v>25.5</v>
      </c>
      <c r="M110" s="5">
        <f t="shared" si="7"/>
        <v>0.2537313432835821</v>
      </c>
    </row>
    <row r="111" spans="1:13" x14ac:dyDescent="0.25">
      <c r="A111" s="2">
        <v>44329</v>
      </c>
      <c r="B111" s="3" t="s">
        <v>29</v>
      </c>
      <c r="C111">
        <v>4</v>
      </c>
      <c r="D111" t="s">
        <v>12</v>
      </c>
      <c r="E111" t="s">
        <v>8</v>
      </c>
      <c r="F111" s="4">
        <v>0</v>
      </c>
      <c r="G111" s="4" t="str">
        <f>VLOOKUP(B111,'Master Data'!$A$1:$F$46,3,FALSE)</f>
        <v>Category04</v>
      </c>
      <c r="H111">
        <f>VLOOKUP(B111,'Master Data'!$A$1:$F$46,5,FALSE)</f>
        <v>47</v>
      </c>
      <c r="I111">
        <f>VLOOKUP(B111,'Master Data'!$A$1:$F$46,6,FALSE)</f>
        <v>53.11</v>
      </c>
      <c r="J111" s="13">
        <f t="shared" si="4"/>
        <v>212.44</v>
      </c>
      <c r="K111">
        <f t="shared" si="5"/>
        <v>188</v>
      </c>
      <c r="L111" s="13">
        <f t="shared" si="6"/>
        <v>24.439999999999998</v>
      </c>
      <c r="M111" s="5">
        <f t="shared" si="7"/>
        <v>0.1150442477876106</v>
      </c>
    </row>
    <row r="112" spans="1:13" x14ac:dyDescent="0.25">
      <c r="A112" s="2">
        <v>44336</v>
      </c>
      <c r="B112" s="3" t="s">
        <v>20</v>
      </c>
      <c r="C112">
        <v>2</v>
      </c>
      <c r="D112" t="s">
        <v>8</v>
      </c>
      <c r="E112" t="s">
        <v>10</v>
      </c>
      <c r="F112" s="4">
        <v>0</v>
      </c>
      <c r="G112" s="4" t="str">
        <f>VLOOKUP(B112,'Master Data'!$A$1:$F$46,3,FALSE)</f>
        <v>Category05</v>
      </c>
      <c r="H112">
        <f>VLOOKUP(B112,'Master Data'!$A$1:$F$46,5,FALSE)</f>
        <v>120</v>
      </c>
      <c r="I112">
        <f>VLOOKUP(B112,'Master Data'!$A$1:$F$46,6,FALSE)</f>
        <v>162</v>
      </c>
      <c r="J112" s="13">
        <f t="shared" si="4"/>
        <v>324</v>
      </c>
      <c r="K112">
        <f t="shared" si="5"/>
        <v>240</v>
      </c>
      <c r="L112" s="13">
        <f t="shared" si="6"/>
        <v>84</v>
      </c>
      <c r="M112" s="5">
        <f t="shared" si="7"/>
        <v>0.25925925925925924</v>
      </c>
    </row>
    <row r="113" spans="1:13" x14ac:dyDescent="0.25">
      <c r="A113" s="2">
        <v>44339</v>
      </c>
      <c r="B113" s="3" t="s">
        <v>27</v>
      </c>
      <c r="C113">
        <v>11</v>
      </c>
      <c r="D113" t="s">
        <v>12</v>
      </c>
      <c r="E113" t="s">
        <v>8</v>
      </c>
      <c r="F113" s="4">
        <v>0</v>
      </c>
      <c r="G113" s="4" t="str">
        <f>VLOOKUP(B113,'Master Data'!$A$1:$F$46,3,FALSE)</f>
        <v>Category05</v>
      </c>
      <c r="H113">
        <f>VLOOKUP(B113,'Master Data'!$A$1:$F$46,5,FALSE)</f>
        <v>90</v>
      </c>
      <c r="I113">
        <f>VLOOKUP(B113,'Master Data'!$A$1:$F$46,6,FALSE)</f>
        <v>115.2</v>
      </c>
      <c r="J113" s="13">
        <f t="shared" si="4"/>
        <v>1267.2</v>
      </c>
      <c r="K113">
        <f t="shared" si="5"/>
        <v>990</v>
      </c>
      <c r="L113" s="13">
        <f t="shared" si="6"/>
        <v>277.20000000000005</v>
      </c>
      <c r="M113" s="5">
        <f t="shared" si="7"/>
        <v>0.21875000000000003</v>
      </c>
    </row>
    <row r="114" spans="1:13" x14ac:dyDescent="0.25">
      <c r="A114" s="2">
        <v>44346</v>
      </c>
      <c r="B114" s="3" t="s">
        <v>22</v>
      </c>
      <c r="C114">
        <v>13</v>
      </c>
      <c r="D114" t="s">
        <v>8</v>
      </c>
      <c r="E114" t="s">
        <v>8</v>
      </c>
      <c r="F114" s="4">
        <v>0</v>
      </c>
      <c r="G114" s="4" t="str">
        <f>VLOOKUP(B114,'Master Data'!$A$1:$F$46,3,FALSE)</f>
        <v>Category03</v>
      </c>
      <c r="H114">
        <f>VLOOKUP(B114,'Master Data'!$A$1:$F$46,5,FALSE)</f>
        <v>141</v>
      </c>
      <c r="I114">
        <f>VLOOKUP(B114,'Master Data'!$A$1:$F$46,6,FALSE)</f>
        <v>149.46</v>
      </c>
      <c r="J114" s="13">
        <f t="shared" si="4"/>
        <v>1942.98</v>
      </c>
      <c r="K114">
        <f t="shared" si="5"/>
        <v>1833</v>
      </c>
      <c r="L114" s="13">
        <f t="shared" si="6"/>
        <v>109.98000000000002</v>
      </c>
      <c r="M114" s="5">
        <f t="shared" si="7"/>
        <v>5.6603773584905669E-2</v>
      </c>
    </row>
    <row r="115" spans="1:13" x14ac:dyDescent="0.25">
      <c r="A115" s="2">
        <v>44346</v>
      </c>
      <c r="B115" s="3" t="s">
        <v>11</v>
      </c>
      <c r="C115">
        <v>6</v>
      </c>
      <c r="D115" t="s">
        <v>8</v>
      </c>
      <c r="E115" t="s">
        <v>10</v>
      </c>
      <c r="F115" s="4">
        <v>0</v>
      </c>
      <c r="G115" s="4" t="str">
        <f>VLOOKUP(B115,'Master Data'!$A$1:$F$46,3,FALSE)</f>
        <v>Category02</v>
      </c>
      <c r="H115">
        <f>VLOOKUP(B115,'Master Data'!$A$1:$F$46,5,FALSE)</f>
        <v>112</v>
      </c>
      <c r="I115">
        <f>VLOOKUP(B115,'Master Data'!$A$1:$F$46,6,FALSE)</f>
        <v>122.08</v>
      </c>
      <c r="J115" s="13">
        <f t="shared" si="4"/>
        <v>732.48</v>
      </c>
      <c r="K115">
        <f t="shared" si="5"/>
        <v>672</v>
      </c>
      <c r="L115" s="13">
        <f t="shared" si="6"/>
        <v>60.480000000000018</v>
      </c>
      <c r="M115" s="5">
        <f t="shared" si="7"/>
        <v>8.256880733944956E-2</v>
      </c>
    </row>
    <row r="116" spans="1:13" x14ac:dyDescent="0.25">
      <c r="A116" s="2">
        <v>44350</v>
      </c>
      <c r="B116" s="3" t="s">
        <v>42</v>
      </c>
      <c r="C116">
        <v>10</v>
      </c>
      <c r="D116" t="s">
        <v>12</v>
      </c>
      <c r="E116" t="s">
        <v>10</v>
      </c>
      <c r="F116" s="4">
        <v>0</v>
      </c>
      <c r="G116" s="4" t="str">
        <f>VLOOKUP(B116,'Master Data'!$A$1:$F$46,3,FALSE)</f>
        <v>Category03</v>
      </c>
      <c r="H116">
        <f>VLOOKUP(B116,'Master Data'!$A$1:$F$46,5,FALSE)</f>
        <v>126</v>
      </c>
      <c r="I116">
        <f>VLOOKUP(B116,'Master Data'!$A$1:$F$46,6,FALSE)</f>
        <v>162.54</v>
      </c>
      <c r="J116" s="13">
        <f t="shared" si="4"/>
        <v>1625.3999999999999</v>
      </c>
      <c r="K116">
        <f t="shared" si="5"/>
        <v>1260</v>
      </c>
      <c r="L116" s="13">
        <f t="shared" si="6"/>
        <v>365.39999999999986</v>
      </c>
      <c r="M116" s="5">
        <f t="shared" si="7"/>
        <v>0.22480620155038752</v>
      </c>
    </row>
    <row r="117" spans="1:13" x14ac:dyDescent="0.25">
      <c r="A117" s="2">
        <v>44351</v>
      </c>
      <c r="B117" s="3" t="s">
        <v>24</v>
      </c>
      <c r="C117">
        <v>8</v>
      </c>
      <c r="D117" t="s">
        <v>7</v>
      </c>
      <c r="E117" t="s">
        <v>8</v>
      </c>
      <c r="F117" s="4">
        <v>0</v>
      </c>
      <c r="G117" s="4" t="str">
        <f>VLOOKUP(B117,'Master Data'!$A$1:$F$46,3,FALSE)</f>
        <v>Category03</v>
      </c>
      <c r="H117">
        <f>VLOOKUP(B117,'Master Data'!$A$1:$F$46,5,FALSE)</f>
        <v>61</v>
      </c>
      <c r="I117">
        <f>VLOOKUP(B117,'Master Data'!$A$1:$F$46,6,FALSE)</f>
        <v>76.25</v>
      </c>
      <c r="J117" s="13">
        <f t="shared" si="4"/>
        <v>610</v>
      </c>
      <c r="K117">
        <f t="shared" si="5"/>
        <v>488</v>
      </c>
      <c r="L117" s="13">
        <f t="shared" si="6"/>
        <v>122</v>
      </c>
      <c r="M117" s="5">
        <f t="shared" si="7"/>
        <v>0.2</v>
      </c>
    </row>
    <row r="118" spans="1:13" x14ac:dyDescent="0.25">
      <c r="A118" s="2">
        <v>44351</v>
      </c>
      <c r="B118" s="3" t="s">
        <v>24</v>
      </c>
      <c r="C118">
        <v>12</v>
      </c>
      <c r="D118" t="s">
        <v>8</v>
      </c>
      <c r="E118" t="s">
        <v>10</v>
      </c>
      <c r="F118" s="4">
        <v>0</v>
      </c>
      <c r="G118" s="4" t="str">
        <f>VLOOKUP(B118,'Master Data'!$A$1:$F$46,3,FALSE)</f>
        <v>Category03</v>
      </c>
      <c r="H118">
        <f>VLOOKUP(B118,'Master Data'!$A$1:$F$46,5,FALSE)</f>
        <v>61</v>
      </c>
      <c r="I118">
        <f>VLOOKUP(B118,'Master Data'!$A$1:$F$46,6,FALSE)</f>
        <v>76.25</v>
      </c>
      <c r="J118" s="13">
        <f t="shared" si="4"/>
        <v>915</v>
      </c>
      <c r="K118">
        <f t="shared" si="5"/>
        <v>732</v>
      </c>
      <c r="L118" s="13">
        <f t="shared" si="6"/>
        <v>183</v>
      </c>
      <c r="M118" s="5">
        <f t="shared" si="7"/>
        <v>0.2</v>
      </c>
    </row>
    <row r="119" spans="1:13" x14ac:dyDescent="0.25">
      <c r="A119" s="2">
        <v>44352</v>
      </c>
      <c r="B119" s="3" t="s">
        <v>32</v>
      </c>
      <c r="C119">
        <v>15</v>
      </c>
      <c r="D119" t="s">
        <v>7</v>
      </c>
      <c r="E119" t="s">
        <v>8</v>
      </c>
      <c r="F119" s="4">
        <v>0</v>
      </c>
      <c r="G119" s="4" t="str">
        <f>VLOOKUP(B119,'Master Data'!$A$1:$F$46,3,FALSE)</f>
        <v>Category03</v>
      </c>
      <c r="H119">
        <f>VLOOKUP(B119,'Master Data'!$A$1:$F$46,5,FALSE)</f>
        <v>121</v>
      </c>
      <c r="I119">
        <f>VLOOKUP(B119,'Master Data'!$A$1:$F$46,6,FALSE)</f>
        <v>141.57</v>
      </c>
      <c r="J119" s="13">
        <f t="shared" si="4"/>
        <v>2123.5499999999997</v>
      </c>
      <c r="K119">
        <f t="shared" si="5"/>
        <v>1815</v>
      </c>
      <c r="L119" s="13">
        <f t="shared" si="6"/>
        <v>308.54999999999973</v>
      </c>
      <c r="M119" s="5">
        <f t="shared" si="7"/>
        <v>0.1452991452991452</v>
      </c>
    </row>
    <row r="120" spans="1:13" x14ac:dyDescent="0.25">
      <c r="A120" s="2">
        <v>44352</v>
      </c>
      <c r="B120" s="3" t="s">
        <v>14</v>
      </c>
      <c r="C120">
        <v>10</v>
      </c>
      <c r="D120" t="s">
        <v>12</v>
      </c>
      <c r="E120" t="s">
        <v>8</v>
      </c>
      <c r="F120" s="4">
        <v>0</v>
      </c>
      <c r="G120" s="4" t="str">
        <f>VLOOKUP(B120,'Master Data'!$A$1:$F$46,3,FALSE)</f>
        <v>Category04</v>
      </c>
      <c r="H120">
        <f>VLOOKUP(B120,'Master Data'!$A$1:$F$46,5,FALSE)</f>
        <v>5</v>
      </c>
      <c r="I120">
        <f>VLOOKUP(B120,'Master Data'!$A$1:$F$46,6,FALSE)</f>
        <v>6.7</v>
      </c>
      <c r="J120" s="13">
        <f t="shared" si="4"/>
        <v>67</v>
      </c>
      <c r="K120">
        <f t="shared" si="5"/>
        <v>50</v>
      </c>
      <c r="L120" s="13">
        <f t="shared" si="6"/>
        <v>17</v>
      </c>
      <c r="M120" s="5">
        <f t="shared" si="7"/>
        <v>0.2537313432835821</v>
      </c>
    </row>
    <row r="121" spans="1:13" x14ac:dyDescent="0.25">
      <c r="A121" s="2">
        <v>44353</v>
      </c>
      <c r="B121" s="3" t="s">
        <v>48</v>
      </c>
      <c r="C121">
        <v>6</v>
      </c>
      <c r="D121" t="s">
        <v>12</v>
      </c>
      <c r="E121" t="s">
        <v>8</v>
      </c>
      <c r="F121" s="4">
        <v>0</v>
      </c>
      <c r="G121" s="4" t="str">
        <f>VLOOKUP(B121,'Master Data'!$A$1:$F$46,3,FALSE)</f>
        <v>Category04</v>
      </c>
      <c r="H121">
        <f>VLOOKUP(B121,'Master Data'!$A$1:$F$46,5,FALSE)</f>
        <v>95</v>
      </c>
      <c r="I121">
        <f>VLOOKUP(B121,'Master Data'!$A$1:$F$46,6,FALSE)</f>
        <v>119.7</v>
      </c>
      <c r="J121" s="13">
        <f t="shared" si="4"/>
        <v>718.2</v>
      </c>
      <c r="K121">
        <f t="shared" si="5"/>
        <v>570</v>
      </c>
      <c r="L121" s="13">
        <f t="shared" si="6"/>
        <v>148.20000000000005</v>
      </c>
      <c r="M121" s="5">
        <f t="shared" si="7"/>
        <v>0.20634920634920639</v>
      </c>
    </row>
    <row r="122" spans="1:13" x14ac:dyDescent="0.25">
      <c r="A122" s="2">
        <v>44355</v>
      </c>
      <c r="B122" s="3" t="s">
        <v>43</v>
      </c>
      <c r="C122">
        <v>11</v>
      </c>
      <c r="D122" t="s">
        <v>12</v>
      </c>
      <c r="E122" t="s">
        <v>8</v>
      </c>
      <c r="F122" s="4">
        <v>0</v>
      </c>
      <c r="G122" s="4" t="str">
        <f>VLOOKUP(B122,'Master Data'!$A$1:$F$46,3,FALSE)</f>
        <v>Category04</v>
      </c>
      <c r="H122">
        <f>VLOOKUP(B122,'Master Data'!$A$1:$F$46,5,FALSE)</f>
        <v>37</v>
      </c>
      <c r="I122">
        <f>VLOOKUP(B122,'Master Data'!$A$1:$F$46,6,FALSE)</f>
        <v>41.81</v>
      </c>
      <c r="J122" s="13">
        <f t="shared" si="4"/>
        <v>459.91</v>
      </c>
      <c r="K122">
        <f t="shared" si="5"/>
        <v>407</v>
      </c>
      <c r="L122" s="13">
        <f t="shared" si="6"/>
        <v>52.910000000000025</v>
      </c>
      <c r="M122" s="5">
        <f t="shared" si="7"/>
        <v>0.11504424778761067</v>
      </c>
    </row>
    <row r="123" spans="1:13" x14ac:dyDescent="0.25">
      <c r="A123" s="2">
        <v>44355</v>
      </c>
      <c r="B123" s="3" t="s">
        <v>13</v>
      </c>
      <c r="C123">
        <v>11</v>
      </c>
      <c r="D123" t="s">
        <v>7</v>
      </c>
      <c r="E123" t="s">
        <v>10</v>
      </c>
      <c r="F123" s="4">
        <v>0</v>
      </c>
      <c r="G123" s="4" t="str">
        <f>VLOOKUP(B123,'Master Data'!$A$1:$F$46,3,FALSE)</f>
        <v>Category01</v>
      </c>
      <c r="H123">
        <f>VLOOKUP(B123,'Master Data'!$A$1:$F$46,5,FALSE)</f>
        <v>44</v>
      </c>
      <c r="I123">
        <f>VLOOKUP(B123,'Master Data'!$A$1:$F$46,6,FALSE)</f>
        <v>48.84</v>
      </c>
      <c r="J123" s="13">
        <f t="shared" si="4"/>
        <v>537.24</v>
      </c>
      <c r="K123">
        <f t="shared" si="5"/>
        <v>484</v>
      </c>
      <c r="L123" s="13">
        <f t="shared" si="6"/>
        <v>53.240000000000009</v>
      </c>
      <c r="M123" s="5">
        <f t="shared" si="7"/>
        <v>9.9099099099099114E-2</v>
      </c>
    </row>
    <row r="124" spans="1:13" x14ac:dyDescent="0.25">
      <c r="A124" s="2">
        <v>44356</v>
      </c>
      <c r="B124" s="3" t="s">
        <v>26</v>
      </c>
      <c r="C124">
        <v>7</v>
      </c>
      <c r="D124" t="s">
        <v>12</v>
      </c>
      <c r="E124" t="s">
        <v>8</v>
      </c>
      <c r="F124" s="4">
        <v>0</v>
      </c>
      <c r="G124" s="4" t="str">
        <f>VLOOKUP(B124,'Master Data'!$A$1:$F$46,3,FALSE)</f>
        <v>Category01</v>
      </c>
      <c r="H124">
        <f>VLOOKUP(B124,'Master Data'!$A$1:$F$46,5,FALSE)</f>
        <v>98</v>
      </c>
      <c r="I124">
        <f>VLOOKUP(B124,'Master Data'!$A$1:$F$46,6,FALSE)</f>
        <v>103.88</v>
      </c>
      <c r="J124" s="13">
        <f t="shared" si="4"/>
        <v>727.16</v>
      </c>
      <c r="K124">
        <f t="shared" si="5"/>
        <v>686</v>
      </c>
      <c r="L124" s="13">
        <f t="shared" si="6"/>
        <v>41.159999999999968</v>
      </c>
      <c r="M124" s="5">
        <f t="shared" si="7"/>
        <v>5.660377358490562E-2</v>
      </c>
    </row>
    <row r="125" spans="1:13" x14ac:dyDescent="0.25">
      <c r="A125" s="2">
        <v>44358</v>
      </c>
      <c r="B125" s="3" t="s">
        <v>28</v>
      </c>
      <c r="C125">
        <v>12</v>
      </c>
      <c r="D125" t="s">
        <v>7</v>
      </c>
      <c r="E125" t="s">
        <v>10</v>
      </c>
      <c r="F125" s="4">
        <v>0</v>
      </c>
      <c r="G125" s="4" t="str">
        <f>VLOOKUP(B125,'Master Data'!$A$1:$F$46,3,FALSE)</f>
        <v>Category04</v>
      </c>
      <c r="H125">
        <f>VLOOKUP(B125,'Master Data'!$A$1:$F$46,5,FALSE)</f>
        <v>89</v>
      </c>
      <c r="I125">
        <f>VLOOKUP(B125,'Master Data'!$A$1:$F$46,6,FALSE)</f>
        <v>117.48</v>
      </c>
      <c r="J125" s="13">
        <f t="shared" si="4"/>
        <v>1409.76</v>
      </c>
      <c r="K125">
        <f t="shared" si="5"/>
        <v>1068</v>
      </c>
      <c r="L125" s="13">
        <f t="shared" si="6"/>
        <v>341.76</v>
      </c>
      <c r="M125" s="5">
        <f t="shared" si="7"/>
        <v>0.24242424242424243</v>
      </c>
    </row>
    <row r="126" spans="1:13" x14ac:dyDescent="0.25">
      <c r="A126" s="2">
        <v>44359</v>
      </c>
      <c r="B126" s="3" t="s">
        <v>51</v>
      </c>
      <c r="C126">
        <v>6</v>
      </c>
      <c r="D126" t="s">
        <v>12</v>
      </c>
      <c r="E126" t="s">
        <v>8</v>
      </c>
      <c r="F126" s="4">
        <v>0</v>
      </c>
      <c r="G126" s="4" t="str">
        <f>VLOOKUP(B126,'Master Data'!$A$1:$F$46,3,FALSE)</f>
        <v>Category05</v>
      </c>
      <c r="H126">
        <f>VLOOKUP(B126,'Master Data'!$A$1:$F$46,5,FALSE)</f>
        <v>138</v>
      </c>
      <c r="I126">
        <f>VLOOKUP(B126,'Master Data'!$A$1:$F$46,6,FALSE)</f>
        <v>173.88</v>
      </c>
      <c r="J126" s="13">
        <f t="shared" si="4"/>
        <v>1043.28</v>
      </c>
      <c r="K126">
        <f t="shared" si="5"/>
        <v>828</v>
      </c>
      <c r="L126" s="13">
        <f t="shared" si="6"/>
        <v>215.27999999999997</v>
      </c>
      <c r="M126" s="5">
        <f t="shared" si="7"/>
        <v>0.20634920634920634</v>
      </c>
    </row>
    <row r="127" spans="1:13" x14ac:dyDescent="0.25">
      <c r="A127" s="2">
        <v>44361</v>
      </c>
      <c r="B127" s="3" t="s">
        <v>17</v>
      </c>
      <c r="C127">
        <v>10</v>
      </c>
      <c r="D127" t="s">
        <v>8</v>
      </c>
      <c r="E127" t="s">
        <v>10</v>
      </c>
      <c r="F127" s="4">
        <v>0</v>
      </c>
      <c r="G127" s="4" t="str">
        <f>VLOOKUP(B127,'Master Data'!$A$1:$F$46,3,FALSE)</f>
        <v>Category03</v>
      </c>
      <c r="H127">
        <f>VLOOKUP(B127,'Master Data'!$A$1:$F$46,5,FALSE)</f>
        <v>7</v>
      </c>
      <c r="I127">
        <f>VLOOKUP(B127,'Master Data'!$A$1:$F$46,6,FALSE)</f>
        <v>8.33</v>
      </c>
      <c r="J127" s="13">
        <f t="shared" si="4"/>
        <v>83.3</v>
      </c>
      <c r="K127">
        <f t="shared" si="5"/>
        <v>70</v>
      </c>
      <c r="L127" s="13">
        <f t="shared" si="6"/>
        <v>13.299999999999997</v>
      </c>
      <c r="M127" s="5">
        <f t="shared" si="7"/>
        <v>0.15966386554621845</v>
      </c>
    </row>
    <row r="128" spans="1:13" x14ac:dyDescent="0.25">
      <c r="A128" s="2">
        <v>44363</v>
      </c>
      <c r="B128" s="3" t="s">
        <v>50</v>
      </c>
      <c r="C128">
        <v>5</v>
      </c>
      <c r="D128" t="s">
        <v>7</v>
      </c>
      <c r="E128" t="s">
        <v>10</v>
      </c>
      <c r="F128" s="4">
        <v>0</v>
      </c>
      <c r="G128" s="4" t="str">
        <f>VLOOKUP(B128,'Master Data'!$A$1:$F$46,3,FALSE)</f>
        <v>Category02</v>
      </c>
      <c r="H128">
        <f>VLOOKUP(B128,'Master Data'!$A$1:$F$46,5,FALSE)</f>
        <v>150</v>
      </c>
      <c r="I128">
        <f>VLOOKUP(B128,'Master Data'!$A$1:$F$46,6,FALSE)</f>
        <v>210</v>
      </c>
      <c r="J128" s="13">
        <f t="shared" si="4"/>
        <v>1050</v>
      </c>
      <c r="K128">
        <f t="shared" si="5"/>
        <v>750</v>
      </c>
      <c r="L128" s="13">
        <f t="shared" si="6"/>
        <v>300</v>
      </c>
      <c r="M128" s="5">
        <f t="shared" si="7"/>
        <v>0.2857142857142857</v>
      </c>
    </row>
    <row r="129" spans="1:13" x14ac:dyDescent="0.25">
      <c r="A129" s="2">
        <v>44363</v>
      </c>
      <c r="B129" s="3" t="s">
        <v>37</v>
      </c>
      <c r="C129">
        <v>12</v>
      </c>
      <c r="D129" t="s">
        <v>8</v>
      </c>
      <c r="E129" t="s">
        <v>10</v>
      </c>
      <c r="F129" s="4">
        <v>0</v>
      </c>
      <c r="G129" s="4" t="str">
        <f>VLOOKUP(B129,'Master Data'!$A$1:$F$46,3,FALSE)</f>
        <v>Category02</v>
      </c>
      <c r="H129">
        <f>VLOOKUP(B129,'Master Data'!$A$1:$F$46,5,FALSE)</f>
        <v>12</v>
      </c>
      <c r="I129">
        <f>VLOOKUP(B129,'Master Data'!$A$1:$F$46,6,FALSE)</f>
        <v>15.719999999999999</v>
      </c>
      <c r="J129" s="13">
        <f t="shared" si="4"/>
        <v>188.64</v>
      </c>
      <c r="K129">
        <f t="shared" si="5"/>
        <v>144</v>
      </c>
      <c r="L129" s="13">
        <f t="shared" si="6"/>
        <v>44.639999999999986</v>
      </c>
      <c r="M129" s="5">
        <f t="shared" si="7"/>
        <v>0.23664122137404575</v>
      </c>
    </row>
    <row r="130" spans="1:13" x14ac:dyDescent="0.25">
      <c r="A130" s="2">
        <v>44363</v>
      </c>
      <c r="B130" s="3" t="s">
        <v>44</v>
      </c>
      <c r="C130">
        <v>11</v>
      </c>
      <c r="D130" t="s">
        <v>12</v>
      </c>
      <c r="E130" t="s">
        <v>10</v>
      </c>
      <c r="F130" s="4">
        <v>0</v>
      </c>
      <c r="G130" s="4" t="str">
        <f>VLOOKUP(B130,'Master Data'!$A$1:$F$46,3,FALSE)</f>
        <v>Category05</v>
      </c>
      <c r="H130">
        <f>VLOOKUP(B130,'Master Data'!$A$1:$F$46,5,FALSE)</f>
        <v>37</v>
      </c>
      <c r="I130">
        <f>VLOOKUP(B130,'Master Data'!$A$1:$F$46,6,FALSE)</f>
        <v>42.55</v>
      </c>
      <c r="J130" s="13">
        <f t="shared" si="4"/>
        <v>468.04999999999995</v>
      </c>
      <c r="K130">
        <f t="shared" si="5"/>
        <v>407</v>
      </c>
      <c r="L130" s="13">
        <f t="shared" si="6"/>
        <v>61.049999999999955</v>
      </c>
      <c r="M130" s="5">
        <f t="shared" si="7"/>
        <v>0.13043478260869557</v>
      </c>
    </row>
    <row r="131" spans="1:13" x14ac:dyDescent="0.25">
      <c r="A131" s="2">
        <v>44365</v>
      </c>
      <c r="B131" s="3" t="s">
        <v>17</v>
      </c>
      <c r="C131">
        <v>13</v>
      </c>
      <c r="D131" t="s">
        <v>12</v>
      </c>
      <c r="E131" t="s">
        <v>10</v>
      </c>
      <c r="F131" s="4">
        <v>0</v>
      </c>
      <c r="G131" s="4" t="str">
        <f>VLOOKUP(B131,'Master Data'!$A$1:$F$46,3,FALSE)</f>
        <v>Category03</v>
      </c>
      <c r="H131">
        <f>VLOOKUP(B131,'Master Data'!$A$1:$F$46,5,FALSE)</f>
        <v>7</v>
      </c>
      <c r="I131">
        <f>VLOOKUP(B131,'Master Data'!$A$1:$F$46,6,FALSE)</f>
        <v>8.33</v>
      </c>
      <c r="J131" s="13">
        <f t="shared" ref="J131:J194" si="8">C131*I131</f>
        <v>108.29</v>
      </c>
      <c r="K131">
        <f t="shared" ref="K131:K194" si="9">C131*H131</f>
        <v>91</v>
      </c>
      <c r="L131" s="13">
        <f t="shared" ref="L131:L194" si="10">J131-K131</f>
        <v>17.290000000000006</v>
      </c>
      <c r="M131" s="5">
        <f t="shared" ref="M131:M194" si="11">L131/J131</f>
        <v>0.15966386554621853</v>
      </c>
    </row>
    <row r="132" spans="1:13" x14ac:dyDescent="0.25">
      <c r="A132" s="2">
        <v>44366</v>
      </c>
      <c r="B132" s="3" t="s">
        <v>51</v>
      </c>
      <c r="C132">
        <v>5</v>
      </c>
      <c r="D132" t="s">
        <v>12</v>
      </c>
      <c r="E132" t="s">
        <v>8</v>
      </c>
      <c r="F132" s="4">
        <v>0</v>
      </c>
      <c r="G132" s="4" t="str">
        <f>VLOOKUP(B132,'Master Data'!$A$1:$F$46,3,FALSE)</f>
        <v>Category05</v>
      </c>
      <c r="H132">
        <f>VLOOKUP(B132,'Master Data'!$A$1:$F$46,5,FALSE)</f>
        <v>138</v>
      </c>
      <c r="I132">
        <f>VLOOKUP(B132,'Master Data'!$A$1:$F$46,6,FALSE)</f>
        <v>173.88</v>
      </c>
      <c r="J132" s="13">
        <f t="shared" si="8"/>
        <v>869.4</v>
      </c>
      <c r="K132">
        <f t="shared" si="9"/>
        <v>690</v>
      </c>
      <c r="L132" s="13">
        <f t="shared" si="10"/>
        <v>179.39999999999998</v>
      </c>
      <c r="M132" s="5">
        <f t="shared" si="11"/>
        <v>0.20634920634920634</v>
      </c>
    </row>
    <row r="133" spans="1:13" x14ac:dyDescent="0.25">
      <c r="A133" s="2">
        <v>44367</v>
      </c>
      <c r="B133" s="3" t="s">
        <v>31</v>
      </c>
      <c r="C133">
        <v>1</v>
      </c>
      <c r="D133" t="s">
        <v>7</v>
      </c>
      <c r="E133" t="s">
        <v>10</v>
      </c>
      <c r="F133" s="4">
        <v>0</v>
      </c>
      <c r="G133" s="4" t="str">
        <f>VLOOKUP(B133,'Master Data'!$A$1:$F$46,3,FALSE)</f>
        <v>Category02</v>
      </c>
      <c r="H133">
        <f>VLOOKUP(B133,'Master Data'!$A$1:$F$46,5,FALSE)</f>
        <v>13</v>
      </c>
      <c r="I133">
        <f>VLOOKUP(B133,'Master Data'!$A$1:$F$46,6,FALSE)</f>
        <v>16.64</v>
      </c>
      <c r="J133" s="13">
        <f t="shared" si="8"/>
        <v>16.64</v>
      </c>
      <c r="K133">
        <f t="shared" si="9"/>
        <v>13</v>
      </c>
      <c r="L133" s="13">
        <f t="shared" si="10"/>
        <v>3.6400000000000006</v>
      </c>
      <c r="M133" s="5">
        <f t="shared" si="11"/>
        <v>0.21875000000000003</v>
      </c>
    </row>
    <row r="134" spans="1:13" x14ac:dyDescent="0.25">
      <c r="A134" s="2">
        <v>44370</v>
      </c>
      <c r="B134" s="3" t="s">
        <v>31</v>
      </c>
      <c r="C134">
        <v>4</v>
      </c>
      <c r="D134" t="s">
        <v>12</v>
      </c>
      <c r="E134" t="s">
        <v>8</v>
      </c>
      <c r="F134" s="4">
        <v>0</v>
      </c>
      <c r="G134" s="4" t="str">
        <f>VLOOKUP(B134,'Master Data'!$A$1:$F$46,3,FALSE)</f>
        <v>Category02</v>
      </c>
      <c r="H134">
        <f>VLOOKUP(B134,'Master Data'!$A$1:$F$46,5,FALSE)</f>
        <v>13</v>
      </c>
      <c r="I134">
        <f>VLOOKUP(B134,'Master Data'!$A$1:$F$46,6,FALSE)</f>
        <v>16.64</v>
      </c>
      <c r="J134" s="13">
        <f t="shared" si="8"/>
        <v>66.56</v>
      </c>
      <c r="K134">
        <f t="shared" si="9"/>
        <v>52</v>
      </c>
      <c r="L134" s="13">
        <f t="shared" si="10"/>
        <v>14.560000000000002</v>
      </c>
      <c r="M134" s="5">
        <f t="shared" si="11"/>
        <v>0.21875000000000003</v>
      </c>
    </row>
    <row r="135" spans="1:13" x14ac:dyDescent="0.25">
      <c r="A135" s="2">
        <v>44371</v>
      </c>
      <c r="B135" s="3" t="s">
        <v>41</v>
      </c>
      <c r="C135">
        <v>13</v>
      </c>
      <c r="D135" t="s">
        <v>12</v>
      </c>
      <c r="E135" t="s">
        <v>8</v>
      </c>
      <c r="F135" s="4">
        <v>0</v>
      </c>
      <c r="G135" s="4" t="str">
        <f>VLOOKUP(B135,'Master Data'!$A$1:$F$46,3,FALSE)</f>
        <v>Category02</v>
      </c>
      <c r="H135">
        <f>VLOOKUP(B135,'Master Data'!$A$1:$F$46,5,FALSE)</f>
        <v>44</v>
      </c>
      <c r="I135">
        <f>VLOOKUP(B135,'Master Data'!$A$1:$F$46,6,FALSE)</f>
        <v>48.4</v>
      </c>
      <c r="J135" s="13">
        <f t="shared" si="8"/>
        <v>629.19999999999993</v>
      </c>
      <c r="K135">
        <f t="shared" si="9"/>
        <v>572</v>
      </c>
      <c r="L135" s="13">
        <f t="shared" si="10"/>
        <v>57.199999999999932</v>
      </c>
      <c r="M135" s="5">
        <f t="shared" si="11"/>
        <v>9.0909090909090814E-2</v>
      </c>
    </row>
    <row r="136" spans="1:13" x14ac:dyDescent="0.25">
      <c r="A136" s="2">
        <v>44373</v>
      </c>
      <c r="B136" s="3" t="s">
        <v>47</v>
      </c>
      <c r="C136">
        <v>7</v>
      </c>
      <c r="D136" t="s">
        <v>8</v>
      </c>
      <c r="E136" t="s">
        <v>8</v>
      </c>
      <c r="F136" s="4">
        <v>0</v>
      </c>
      <c r="G136" s="4" t="str">
        <f>VLOOKUP(B136,'Master Data'!$A$1:$F$46,3,FALSE)</f>
        <v>Category01</v>
      </c>
      <c r="H136">
        <f>VLOOKUP(B136,'Master Data'!$A$1:$F$46,5,FALSE)</f>
        <v>6</v>
      </c>
      <c r="I136">
        <f>VLOOKUP(B136,'Master Data'!$A$1:$F$46,6,FALSE)</f>
        <v>7.8599999999999994</v>
      </c>
      <c r="J136" s="13">
        <f t="shared" si="8"/>
        <v>55.019999999999996</v>
      </c>
      <c r="K136">
        <f t="shared" si="9"/>
        <v>42</v>
      </c>
      <c r="L136" s="13">
        <f t="shared" si="10"/>
        <v>13.019999999999996</v>
      </c>
      <c r="M136" s="5">
        <f t="shared" si="11"/>
        <v>0.23664122137404575</v>
      </c>
    </row>
    <row r="137" spans="1:13" x14ac:dyDescent="0.25">
      <c r="A137" s="2">
        <v>44374</v>
      </c>
      <c r="B137" s="3" t="s">
        <v>34</v>
      </c>
      <c r="C137">
        <v>11</v>
      </c>
      <c r="D137" t="s">
        <v>12</v>
      </c>
      <c r="E137" t="s">
        <v>10</v>
      </c>
      <c r="F137" s="4">
        <v>0</v>
      </c>
      <c r="G137" s="4" t="str">
        <f>VLOOKUP(B137,'Master Data'!$A$1:$F$46,3,FALSE)</f>
        <v>Category01</v>
      </c>
      <c r="H137">
        <f>VLOOKUP(B137,'Master Data'!$A$1:$F$46,5,FALSE)</f>
        <v>133</v>
      </c>
      <c r="I137">
        <f>VLOOKUP(B137,'Master Data'!$A$1:$F$46,6,FALSE)</f>
        <v>155.61000000000001</v>
      </c>
      <c r="J137" s="13">
        <f t="shared" si="8"/>
        <v>1711.71</v>
      </c>
      <c r="K137">
        <f t="shared" si="9"/>
        <v>1463</v>
      </c>
      <c r="L137" s="13">
        <f t="shared" si="10"/>
        <v>248.71000000000004</v>
      </c>
      <c r="M137" s="5">
        <f t="shared" si="11"/>
        <v>0.14529914529914531</v>
      </c>
    </row>
    <row r="138" spans="1:13" x14ac:dyDescent="0.25">
      <c r="A138" s="2">
        <v>44375</v>
      </c>
      <c r="B138" s="3" t="s">
        <v>42</v>
      </c>
      <c r="C138">
        <v>2</v>
      </c>
      <c r="D138" t="s">
        <v>8</v>
      </c>
      <c r="E138" t="s">
        <v>10</v>
      </c>
      <c r="F138" s="4">
        <v>0</v>
      </c>
      <c r="G138" s="4" t="str">
        <f>VLOOKUP(B138,'Master Data'!$A$1:$F$46,3,FALSE)</f>
        <v>Category03</v>
      </c>
      <c r="H138">
        <f>VLOOKUP(B138,'Master Data'!$A$1:$F$46,5,FALSE)</f>
        <v>126</v>
      </c>
      <c r="I138">
        <f>VLOOKUP(B138,'Master Data'!$A$1:$F$46,6,FALSE)</f>
        <v>162.54</v>
      </c>
      <c r="J138" s="13">
        <f t="shared" si="8"/>
        <v>325.08</v>
      </c>
      <c r="K138">
        <f t="shared" si="9"/>
        <v>252</v>
      </c>
      <c r="L138" s="13">
        <f t="shared" si="10"/>
        <v>73.079999999999984</v>
      </c>
      <c r="M138" s="5">
        <f t="shared" si="11"/>
        <v>0.22480620155038755</v>
      </c>
    </row>
    <row r="139" spans="1:13" x14ac:dyDescent="0.25">
      <c r="A139" s="2">
        <v>44375</v>
      </c>
      <c r="B139" s="3" t="s">
        <v>14</v>
      </c>
      <c r="C139">
        <v>7</v>
      </c>
      <c r="D139" t="s">
        <v>8</v>
      </c>
      <c r="E139" t="s">
        <v>8</v>
      </c>
      <c r="F139" s="4">
        <v>0</v>
      </c>
      <c r="G139" s="4" t="str">
        <f>VLOOKUP(B139,'Master Data'!$A$1:$F$46,3,FALSE)</f>
        <v>Category04</v>
      </c>
      <c r="H139">
        <f>VLOOKUP(B139,'Master Data'!$A$1:$F$46,5,FALSE)</f>
        <v>5</v>
      </c>
      <c r="I139">
        <f>VLOOKUP(B139,'Master Data'!$A$1:$F$46,6,FALSE)</f>
        <v>6.7</v>
      </c>
      <c r="J139" s="13">
        <f t="shared" si="8"/>
        <v>46.9</v>
      </c>
      <c r="K139">
        <f t="shared" si="9"/>
        <v>35</v>
      </c>
      <c r="L139" s="13">
        <f t="shared" si="10"/>
        <v>11.899999999999999</v>
      </c>
      <c r="M139" s="5">
        <f t="shared" si="11"/>
        <v>0.25373134328358204</v>
      </c>
    </row>
    <row r="140" spans="1:13" x14ac:dyDescent="0.25">
      <c r="A140" s="2">
        <v>44376</v>
      </c>
      <c r="B140" s="3" t="s">
        <v>19</v>
      </c>
      <c r="C140">
        <v>4</v>
      </c>
      <c r="D140" t="s">
        <v>12</v>
      </c>
      <c r="E140" t="s">
        <v>8</v>
      </c>
      <c r="F140" s="4">
        <v>0</v>
      </c>
      <c r="G140" s="4" t="str">
        <f>VLOOKUP(B140,'Master Data'!$A$1:$F$46,3,FALSE)</f>
        <v>Category02</v>
      </c>
      <c r="H140">
        <f>VLOOKUP(B140,'Master Data'!$A$1:$F$46,5,FALSE)</f>
        <v>112</v>
      </c>
      <c r="I140">
        <f>VLOOKUP(B140,'Master Data'!$A$1:$F$46,6,FALSE)</f>
        <v>146.72</v>
      </c>
      <c r="J140" s="13">
        <f t="shared" si="8"/>
        <v>586.88</v>
      </c>
      <c r="K140">
        <f t="shared" si="9"/>
        <v>448</v>
      </c>
      <c r="L140" s="13">
        <f t="shared" si="10"/>
        <v>138.88</v>
      </c>
      <c r="M140" s="5">
        <f t="shared" si="11"/>
        <v>0.23664122137404581</v>
      </c>
    </row>
    <row r="141" spans="1:13" x14ac:dyDescent="0.25">
      <c r="A141" s="2">
        <v>44378</v>
      </c>
      <c r="B141" s="3" t="s">
        <v>34</v>
      </c>
      <c r="C141">
        <v>11</v>
      </c>
      <c r="D141" t="s">
        <v>12</v>
      </c>
      <c r="E141" t="s">
        <v>10</v>
      </c>
      <c r="F141" s="4">
        <v>0</v>
      </c>
      <c r="G141" s="4" t="str">
        <f>VLOOKUP(B141,'Master Data'!$A$1:$F$46,3,FALSE)</f>
        <v>Category01</v>
      </c>
      <c r="H141">
        <f>VLOOKUP(B141,'Master Data'!$A$1:$F$46,5,FALSE)</f>
        <v>133</v>
      </c>
      <c r="I141">
        <f>VLOOKUP(B141,'Master Data'!$A$1:$F$46,6,FALSE)</f>
        <v>155.61000000000001</v>
      </c>
      <c r="J141" s="13">
        <f t="shared" si="8"/>
        <v>1711.71</v>
      </c>
      <c r="K141">
        <f t="shared" si="9"/>
        <v>1463</v>
      </c>
      <c r="L141" s="13">
        <f t="shared" si="10"/>
        <v>248.71000000000004</v>
      </c>
      <c r="M141" s="5">
        <f t="shared" si="11"/>
        <v>0.14529914529914531</v>
      </c>
    </row>
    <row r="142" spans="1:13" x14ac:dyDescent="0.25">
      <c r="A142" s="2">
        <v>44379</v>
      </c>
      <c r="B142" s="3" t="s">
        <v>30</v>
      </c>
      <c r="C142">
        <v>11</v>
      </c>
      <c r="D142" t="s">
        <v>12</v>
      </c>
      <c r="E142" t="s">
        <v>10</v>
      </c>
      <c r="F142" s="4">
        <v>0</v>
      </c>
      <c r="G142" s="4" t="str">
        <f>VLOOKUP(B142,'Master Data'!$A$1:$F$46,3,FALSE)</f>
        <v>Category02</v>
      </c>
      <c r="H142">
        <f>VLOOKUP(B142,'Master Data'!$A$1:$F$46,5,FALSE)</f>
        <v>148</v>
      </c>
      <c r="I142">
        <f>VLOOKUP(B142,'Master Data'!$A$1:$F$46,6,FALSE)</f>
        <v>164.28</v>
      </c>
      <c r="J142" s="13">
        <f t="shared" si="8"/>
        <v>1807.08</v>
      </c>
      <c r="K142">
        <f t="shared" si="9"/>
        <v>1628</v>
      </c>
      <c r="L142" s="13">
        <f t="shared" si="10"/>
        <v>179.07999999999993</v>
      </c>
      <c r="M142" s="5">
        <f t="shared" si="11"/>
        <v>9.9099099099099058E-2</v>
      </c>
    </row>
    <row r="143" spans="1:13" x14ac:dyDescent="0.25">
      <c r="A143" s="2">
        <v>44380</v>
      </c>
      <c r="B143" s="3" t="s">
        <v>48</v>
      </c>
      <c r="C143">
        <v>9</v>
      </c>
      <c r="D143" t="s">
        <v>8</v>
      </c>
      <c r="E143" t="s">
        <v>10</v>
      </c>
      <c r="F143" s="4">
        <v>0</v>
      </c>
      <c r="G143" s="4" t="str">
        <f>VLOOKUP(B143,'Master Data'!$A$1:$F$46,3,FALSE)</f>
        <v>Category04</v>
      </c>
      <c r="H143">
        <f>VLOOKUP(B143,'Master Data'!$A$1:$F$46,5,FALSE)</f>
        <v>95</v>
      </c>
      <c r="I143">
        <f>VLOOKUP(B143,'Master Data'!$A$1:$F$46,6,FALSE)</f>
        <v>119.7</v>
      </c>
      <c r="J143" s="13">
        <f t="shared" si="8"/>
        <v>1077.3</v>
      </c>
      <c r="K143">
        <f t="shared" si="9"/>
        <v>855</v>
      </c>
      <c r="L143" s="13">
        <f t="shared" si="10"/>
        <v>222.29999999999995</v>
      </c>
      <c r="M143" s="5">
        <f t="shared" si="11"/>
        <v>0.20634920634920631</v>
      </c>
    </row>
    <row r="144" spans="1:13" x14ac:dyDescent="0.25">
      <c r="A144" s="2">
        <v>44380</v>
      </c>
      <c r="B144" s="3" t="s">
        <v>16</v>
      </c>
      <c r="C144">
        <v>8</v>
      </c>
      <c r="D144" t="s">
        <v>8</v>
      </c>
      <c r="E144" t="s">
        <v>10</v>
      </c>
      <c r="F144" s="4">
        <v>0</v>
      </c>
      <c r="G144" s="4" t="str">
        <f>VLOOKUP(B144,'Master Data'!$A$1:$F$46,3,FALSE)</f>
        <v>Category01</v>
      </c>
      <c r="H144">
        <f>VLOOKUP(B144,'Master Data'!$A$1:$F$46,5,FALSE)</f>
        <v>71</v>
      </c>
      <c r="I144">
        <f>VLOOKUP(B144,'Master Data'!$A$1:$F$46,6,FALSE)</f>
        <v>80.94</v>
      </c>
      <c r="J144" s="13">
        <f t="shared" si="8"/>
        <v>647.52</v>
      </c>
      <c r="K144">
        <f t="shared" si="9"/>
        <v>568</v>
      </c>
      <c r="L144" s="13">
        <f t="shared" si="10"/>
        <v>79.519999999999982</v>
      </c>
      <c r="M144" s="5">
        <f t="shared" si="11"/>
        <v>0.12280701754385963</v>
      </c>
    </row>
    <row r="145" spans="1:13" x14ac:dyDescent="0.25">
      <c r="A145" s="2">
        <v>44382</v>
      </c>
      <c r="B145" s="3" t="s">
        <v>39</v>
      </c>
      <c r="C145">
        <v>8</v>
      </c>
      <c r="D145" t="s">
        <v>12</v>
      </c>
      <c r="E145" t="s">
        <v>8</v>
      </c>
      <c r="F145" s="4">
        <v>0</v>
      </c>
      <c r="G145" s="4" t="str">
        <f>VLOOKUP(B145,'Master Data'!$A$1:$F$46,3,FALSE)</f>
        <v>Category01</v>
      </c>
      <c r="H145">
        <f>VLOOKUP(B145,'Master Data'!$A$1:$F$46,5,FALSE)</f>
        <v>105</v>
      </c>
      <c r="I145">
        <f>VLOOKUP(B145,'Master Data'!$A$1:$F$46,6,FALSE)</f>
        <v>142.80000000000001</v>
      </c>
      <c r="J145" s="13">
        <f t="shared" si="8"/>
        <v>1142.4000000000001</v>
      </c>
      <c r="K145">
        <f t="shared" si="9"/>
        <v>840</v>
      </c>
      <c r="L145" s="13">
        <f t="shared" si="10"/>
        <v>302.40000000000009</v>
      </c>
      <c r="M145" s="5">
        <f t="shared" si="11"/>
        <v>0.26470588235294124</v>
      </c>
    </row>
    <row r="146" spans="1:13" x14ac:dyDescent="0.25">
      <c r="A146" s="2">
        <v>44383</v>
      </c>
      <c r="B146" s="3" t="s">
        <v>51</v>
      </c>
      <c r="C146">
        <v>15</v>
      </c>
      <c r="D146" t="s">
        <v>12</v>
      </c>
      <c r="E146" t="s">
        <v>10</v>
      </c>
      <c r="F146" s="4">
        <v>0</v>
      </c>
      <c r="G146" s="4" t="str">
        <f>VLOOKUP(B146,'Master Data'!$A$1:$F$46,3,FALSE)</f>
        <v>Category05</v>
      </c>
      <c r="H146">
        <f>VLOOKUP(B146,'Master Data'!$A$1:$F$46,5,FALSE)</f>
        <v>138</v>
      </c>
      <c r="I146">
        <f>VLOOKUP(B146,'Master Data'!$A$1:$F$46,6,FALSE)</f>
        <v>173.88</v>
      </c>
      <c r="J146" s="13">
        <f t="shared" si="8"/>
        <v>2608.1999999999998</v>
      </c>
      <c r="K146">
        <f t="shared" si="9"/>
        <v>2070</v>
      </c>
      <c r="L146" s="13">
        <f t="shared" si="10"/>
        <v>538.19999999999982</v>
      </c>
      <c r="M146" s="5">
        <f t="shared" si="11"/>
        <v>0.20634920634920628</v>
      </c>
    </row>
    <row r="147" spans="1:13" x14ac:dyDescent="0.25">
      <c r="A147" s="2">
        <v>44385</v>
      </c>
      <c r="B147" s="3" t="s">
        <v>13</v>
      </c>
      <c r="C147">
        <v>10</v>
      </c>
      <c r="D147" t="s">
        <v>12</v>
      </c>
      <c r="E147" t="s">
        <v>8</v>
      </c>
      <c r="F147" s="4">
        <v>0</v>
      </c>
      <c r="G147" s="4" t="str">
        <f>VLOOKUP(B147,'Master Data'!$A$1:$F$46,3,FALSE)</f>
        <v>Category01</v>
      </c>
      <c r="H147">
        <f>VLOOKUP(B147,'Master Data'!$A$1:$F$46,5,FALSE)</f>
        <v>44</v>
      </c>
      <c r="I147">
        <f>VLOOKUP(B147,'Master Data'!$A$1:$F$46,6,FALSE)</f>
        <v>48.84</v>
      </c>
      <c r="J147" s="13">
        <f t="shared" si="8"/>
        <v>488.40000000000003</v>
      </c>
      <c r="K147">
        <f t="shared" si="9"/>
        <v>440</v>
      </c>
      <c r="L147" s="13">
        <f t="shared" si="10"/>
        <v>48.400000000000034</v>
      </c>
      <c r="M147" s="5">
        <f t="shared" si="11"/>
        <v>9.9099099099099155E-2</v>
      </c>
    </row>
    <row r="148" spans="1:13" x14ac:dyDescent="0.25">
      <c r="A148" s="2">
        <v>44387</v>
      </c>
      <c r="B148" s="3" t="s">
        <v>23</v>
      </c>
      <c r="C148">
        <v>6</v>
      </c>
      <c r="D148" t="s">
        <v>7</v>
      </c>
      <c r="E148" t="s">
        <v>10</v>
      </c>
      <c r="F148" s="4">
        <v>0</v>
      </c>
      <c r="G148" s="4" t="str">
        <f>VLOOKUP(B148,'Master Data'!$A$1:$F$46,3,FALSE)</f>
        <v>Category04</v>
      </c>
      <c r="H148">
        <f>VLOOKUP(B148,'Master Data'!$A$1:$F$46,5,FALSE)</f>
        <v>55</v>
      </c>
      <c r="I148">
        <f>VLOOKUP(B148,'Master Data'!$A$1:$F$46,6,FALSE)</f>
        <v>58.3</v>
      </c>
      <c r="J148" s="13">
        <f t="shared" si="8"/>
        <v>349.79999999999995</v>
      </c>
      <c r="K148">
        <f t="shared" si="9"/>
        <v>330</v>
      </c>
      <c r="L148" s="13">
        <f t="shared" si="10"/>
        <v>19.799999999999955</v>
      </c>
      <c r="M148" s="5">
        <f t="shared" si="11"/>
        <v>5.6603773584905537E-2</v>
      </c>
    </row>
    <row r="149" spans="1:13" x14ac:dyDescent="0.25">
      <c r="A149" s="2">
        <v>44388</v>
      </c>
      <c r="B149" s="3" t="s">
        <v>47</v>
      </c>
      <c r="C149">
        <v>4</v>
      </c>
      <c r="D149" t="s">
        <v>7</v>
      </c>
      <c r="E149" t="s">
        <v>8</v>
      </c>
      <c r="F149" s="4">
        <v>0</v>
      </c>
      <c r="G149" s="4" t="str">
        <f>VLOOKUP(B149,'Master Data'!$A$1:$F$46,3,FALSE)</f>
        <v>Category01</v>
      </c>
      <c r="H149">
        <f>VLOOKUP(B149,'Master Data'!$A$1:$F$46,5,FALSE)</f>
        <v>6</v>
      </c>
      <c r="I149">
        <f>VLOOKUP(B149,'Master Data'!$A$1:$F$46,6,FALSE)</f>
        <v>7.8599999999999994</v>
      </c>
      <c r="J149" s="13">
        <f t="shared" si="8"/>
        <v>31.439999999999998</v>
      </c>
      <c r="K149">
        <f t="shared" si="9"/>
        <v>24</v>
      </c>
      <c r="L149" s="13">
        <f t="shared" si="10"/>
        <v>7.4399999999999977</v>
      </c>
      <c r="M149" s="5">
        <f t="shared" si="11"/>
        <v>0.23664122137404575</v>
      </c>
    </row>
    <row r="150" spans="1:13" x14ac:dyDescent="0.25">
      <c r="A150" s="2">
        <v>44390</v>
      </c>
      <c r="B150" s="3" t="s">
        <v>50</v>
      </c>
      <c r="C150">
        <v>1</v>
      </c>
      <c r="D150" t="s">
        <v>12</v>
      </c>
      <c r="E150" t="s">
        <v>10</v>
      </c>
      <c r="F150" s="4">
        <v>0</v>
      </c>
      <c r="G150" s="4" t="str">
        <f>VLOOKUP(B150,'Master Data'!$A$1:$F$46,3,FALSE)</f>
        <v>Category02</v>
      </c>
      <c r="H150">
        <f>VLOOKUP(B150,'Master Data'!$A$1:$F$46,5,FALSE)</f>
        <v>150</v>
      </c>
      <c r="I150">
        <f>VLOOKUP(B150,'Master Data'!$A$1:$F$46,6,FALSE)</f>
        <v>210</v>
      </c>
      <c r="J150" s="13">
        <f t="shared" si="8"/>
        <v>210</v>
      </c>
      <c r="K150">
        <f t="shared" si="9"/>
        <v>150</v>
      </c>
      <c r="L150" s="13">
        <f t="shared" si="10"/>
        <v>60</v>
      </c>
      <c r="M150" s="5">
        <f t="shared" si="11"/>
        <v>0.2857142857142857</v>
      </c>
    </row>
    <row r="151" spans="1:13" x14ac:dyDescent="0.25">
      <c r="A151" s="2">
        <v>44393</v>
      </c>
      <c r="B151" s="3" t="s">
        <v>22</v>
      </c>
      <c r="C151">
        <v>8</v>
      </c>
      <c r="D151" t="s">
        <v>7</v>
      </c>
      <c r="E151" t="s">
        <v>10</v>
      </c>
      <c r="F151" s="4">
        <v>0</v>
      </c>
      <c r="G151" s="4" t="str">
        <f>VLOOKUP(B151,'Master Data'!$A$1:$F$46,3,FALSE)</f>
        <v>Category03</v>
      </c>
      <c r="H151">
        <f>VLOOKUP(B151,'Master Data'!$A$1:$F$46,5,FALSE)</f>
        <v>141</v>
      </c>
      <c r="I151">
        <f>VLOOKUP(B151,'Master Data'!$A$1:$F$46,6,FALSE)</f>
        <v>149.46</v>
      </c>
      <c r="J151" s="13">
        <f t="shared" si="8"/>
        <v>1195.68</v>
      </c>
      <c r="K151">
        <f t="shared" si="9"/>
        <v>1128</v>
      </c>
      <c r="L151" s="13">
        <f t="shared" si="10"/>
        <v>67.680000000000064</v>
      </c>
      <c r="M151" s="5">
        <f t="shared" si="11"/>
        <v>5.660377358490571E-2</v>
      </c>
    </row>
    <row r="152" spans="1:13" x14ac:dyDescent="0.25">
      <c r="A152" s="2">
        <v>44395</v>
      </c>
      <c r="B152" s="3" t="s">
        <v>36</v>
      </c>
      <c r="C152">
        <v>14</v>
      </c>
      <c r="D152" t="s">
        <v>8</v>
      </c>
      <c r="E152" t="s">
        <v>8</v>
      </c>
      <c r="F152" s="4">
        <v>0</v>
      </c>
      <c r="G152" s="4" t="str">
        <f>VLOOKUP(B152,'Master Data'!$A$1:$F$46,3,FALSE)</f>
        <v>Category04</v>
      </c>
      <c r="H152">
        <f>VLOOKUP(B152,'Master Data'!$A$1:$F$46,5,FALSE)</f>
        <v>48</v>
      </c>
      <c r="I152">
        <f>VLOOKUP(B152,'Master Data'!$A$1:$F$46,6,FALSE)</f>
        <v>57.120000000000005</v>
      </c>
      <c r="J152" s="13">
        <f t="shared" si="8"/>
        <v>799.68000000000006</v>
      </c>
      <c r="K152">
        <f t="shared" si="9"/>
        <v>672</v>
      </c>
      <c r="L152" s="13">
        <f t="shared" si="10"/>
        <v>127.68000000000006</v>
      </c>
      <c r="M152" s="5">
        <f t="shared" si="11"/>
        <v>0.15966386554621856</v>
      </c>
    </row>
    <row r="153" spans="1:13" x14ac:dyDescent="0.25">
      <c r="A153" s="2">
        <v>44397</v>
      </c>
      <c r="B153" s="3" t="s">
        <v>9</v>
      </c>
      <c r="C153">
        <v>11</v>
      </c>
      <c r="D153" t="s">
        <v>8</v>
      </c>
      <c r="E153" t="s">
        <v>8</v>
      </c>
      <c r="F153" s="4">
        <v>0</v>
      </c>
      <c r="G153" s="4" t="str">
        <f>VLOOKUP(B153,'Master Data'!$A$1:$F$46,3,FALSE)</f>
        <v>Category05</v>
      </c>
      <c r="H153">
        <f>VLOOKUP(B153,'Master Data'!$A$1:$F$46,5,FALSE)</f>
        <v>72</v>
      </c>
      <c r="I153">
        <f>VLOOKUP(B153,'Master Data'!$A$1:$F$46,6,FALSE)</f>
        <v>79.92</v>
      </c>
      <c r="J153" s="13">
        <f t="shared" si="8"/>
        <v>879.12</v>
      </c>
      <c r="K153">
        <f t="shared" si="9"/>
        <v>792</v>
      </c>
      <c r="L153" s="13">
        <f t="shared" si="10"/>
        <v>87.12</v>
      </c>
      <c r="M153" s="5">
        <f t="shared" si="11"/>
        <v>9.90990990990991E-2</v>
      </c>
    </row>
    <row r="154" spans="1:13" x14ac:dyDescent="0.25">
      <c r="A154" s="2">
        <v>44397</v>
      </c>
      <c r="B154" s="3" t="s">
        <v>33</v>
      </c>
      <c r="C154">
        <v>5</v>
      </c>
      <c r="D154" t="s">
        <v>12</v>
      </c>
      <c r="E154" t="s">
        <v>8</v>
      </c>
      <c r="F154" s="4">
        <v>0</v>
      </c>
      <c r="G154" s="4" t="str">
        <f>VLOOKUP(B154,'Master Data'!$A$1:$F$46,3,FALSE)</f>
        <v>Category05</v>
      </c>
      <c r="H154">
        <f>VLOOKUP(B154,'Master Data'!$A$1:$F$46,5,FALSE)</f>
        <v>67</v>
      </c>
      <c r="I154">
        <f>VLOOKUP(B154,'Master Data'!$A$1:$F$46,6,FALSE)</f>
        <v>83.08</v>
      </c>
      <c r="J154" s="13">
        <f t="shared" si="8"/>
        <v>415.4</v>
      </c>
      <c r="K154">
        <f t="shared" si="9"/>
        <v>335</v>
      </c>
      <c r="L154" s="13">
        <f t="shared" si="10"/>
        <v>80.399999999999977</v>
      </c>
      <c r="M154" s="5">
        <f t="shared" si="11"/>
        <v>0.19354838709677416</v>
      </c>
    </row>
    <row r="155" spans="1:13" x14ac:dyDescent="0.25">
      <c r="A155" s="2">
        <v>44398</v>
      </c>
      <c r="B155" s="3" t="s">
        <v>29</v>
      </c>
      <c r="C155">
        <v>15</v>
      </c>
      <c r="D155" t="s">
        <v>12</v>
      </c>
      <c r="E155" t="s">
        <v>8</v>
      </c>
      <c r="F155" s="4">
        <v>0</v>
      </c>
      <c r="G155" s="4" t="str">
        <f>VLOOKUP(B155,'Master Data'!$A$1:$F$46,3,FALSE)</f>
        <v>Category04</v>
      </c>
      <c r="H155">
        <f>VLOOKUP(B155,'Master Data'!$A$1:$F$46,5,FALSE)</f>
        <v>47</v>
      </c>
      <c r="I155">
        <f>VLOOKUP(B155,'Master Data'!$A$1:$F$46,6,FALSE)</f>
        <v>53.11</v>
      </c>
      <c r="J155" s="13">
        <f t="shared" si="8"/>
        <v>796.65</v>
      </c>
      <c r="K155">
        <f t="shared" si="9"/>
        <v>705</v>
      </c>
      <c r="L155" s="13">
        <f t="shared" si="10"/>
        <v>91.649999999999977</v>
      </c>
      <c r="M155" s="5">
        <f t="shared" si="11"/>
        <v>0.11504424778761059</v>
      </c>
    </row>
    <row r="156" spans="1:13" x14ac:dyDescent="0.25">
      <c r="A156" s="2">
        <v>44399</v>
      </c>
      <c r="B156" s="3" t="s">
        <v>52</v>
      </c>
      <c r="C156">
        <v>3</v>
      </c>
      <c r="D156" t="s">
        <v>7</v>
      </c>
      <c r="E156" t="s">
        <v>10</v>
      </c>
      <c r="F156" s="4">
        <v>0</v>
      </c>
      <c r="G156" s="4" t="str">
        <f>VLOOKUP(B156,'Master Data'!$A$1:$F$46,3,FALSE)</f>
        <v>Category04</v>
      </c>
      <c r="H156">
        <f>VLOOKUP(B156,'Master Data'!$A$1:$F$46,5,FALSE)</f>
        <v>18</v>
      </c>
      <c r="I156">
        <f>VLOOKUP(B156,'Master Data'!$A$1:$F$46,6,FALSE)</f>
        <v>24.66</v>
      </c>
      <c r="J156" s="13">
        <f t="shared" si="8"/>
        <v>73.98</v>
      </c>
      <c r="K156">
        <f t="shared" si="9"/>
        <v>54</v>
      </c>
      <c r="L156" s="13">
        <f t="shared" si="10"/>
        <v>19.980000000000004</v>
      </c>
      <c r="M156" s="5">
        <f t="shared" si="11"/>
        <v>0.27007299270072999</v>
      </c>
    </row>
    <row r="157" spans="1:13" x14ac:dyDescent="0.25">
      <c r="A157" s="2">
        <v>44399</v>
      </c>
      <c r="B157" s="3" t="s">
        <v>6</v>
      </c>
      <c r="C157">
        <v>14</v>
      </c>
      <c r="D157" t="s">
        <v>8</v>
      </c>
      <c r="E157" t="s">
        <v>10</v>
      </c>
      <c r="F157" s="4">
        <v>0</v>
      </c>
      <c r="G157" s="4" t="str">
        <f>VLOOKUP(B157,'Master Data'!$A$1:$F$46,3,FALSE)</f>
        <v>Category03</v>
      </c>
      <c r="H157">
        <f>VLOOKUP(B157,'Master Data'!$A$1:$F$46,5,FALSE)</f>
        <v>144</v>
      </c>
      <c r="I157">
        <f>VLOOKUP(B157,'Master Data'!$A$1:$F$46,6,FALSE)</f>
        <v>156.96</v>
      </c>
      <c r="J157" s="13">
        <f t="shared" si="8"/>
        <v>2197.44</v>
      </c>
      <c r="K157">
        <f t="shared" si="9"/>
        <v>2016</v>
      </c>
      <c r="L157" s="13">
        <f t="shared" si="10"/>
        <v>181.44000000000005</v>
      </c>
      <c r="M157" s="5">
        <f t="shared" si="11"/>
        <v>8.256880733944956E-2</v>
      </c>
    </row>
    <row r="158" spans="1:13" x14ac:dyDescent="0.25">
      <c r="A158" s="2">
        <v>44400</v>
      </c>
      <c r="B158" s="3" t="s">
        <v>53</v>
      </c>
      <c r="C158">
        <v>7</v>
      </c>
      <c r="D158" t="s">
        <v>7</v>
      </c>
      <c r="E158" t="s">
        <v>8</v>
      </c>
      <c r="F158" s="4">
        <v>0</v>
      </c>
      <c r="G158" s="4" t="str">
        <f>VLOOKUP(B158,'Master Data'!$A$1:$F$46,3,FALSE)</f>
        <v>Category04</v>
      </c>
      <c r="H158">
        <f>VLOOKUP(B158,'Master Data'!$A$1:$F$46,5,FALSE)</f>
        <v>90</v>
      </c>
      <c r="I158">
        <f>VLOOKUP(B158,'Master Data'!$A$1:$F$46,6,FALSE)</f>
        <v>96.3</v>
      </c>
      <c r="J158" s="13">
        <f t="shared" si="8"/>
        <v>674.1</v>
      </c>
      <c r="K158">
        <f t="shared" si="9"/>
        <v>630</v>
      </c>
      <c r="L158" s="13">
        <f t="shared" si="10"/>
        <v>44.100000000000023</v>
      </c>
      <c r="M158" s="5">
        <f t="shared" si="11"/>
        <v>6.5420560747663586E-2</v>
      </c>
    </row>
    <row r="159" spans="1:13" x14ac:dyDescent="0.25">
      <c r="A159" s="2">
        <v>44400</v>
      </c>
      <c r="B159" s="3" t="s">
        <v>18</v>
      </c>
      <c r="C159">
        <v>8</v>
      </c>
      <c r="D159" t="s">
        <v>12</v>
      </c>
      <c r="E159" t="s">
        <v>8</v>
      </c>
      <c r="F159" s="4">
        <v>0</v>
      </c>
      <c r="G159" s="4" t="str">
        <f>VLOOKUP(B159,'Master Data'!$A$1:$F$46,3,FALSE)</f>
        <v>Category05</v>
      </c>
      <c r="H159">
        <f>VLOOKUP(B159,'Master Data'!$A$1:$F$46,5,FALSE)</f>
        <v>67</v>
      </c>
      <c r="I159">
        <f>VLOOKUP(B159,'Master Data'!$A$1:$F$46,6,FALSE)</f>
        <v>85.76</v>
      </c>
      <c r="J159" s="13">
        <f t="shared" si="8"/>
        <v>686.08</v>
      </c>
      <c r="K159">
        <f t="shared" si="9"/>
        <v>536</v>
      </c>
      <c r="L159" s="13">
        <f t="shared" si="10"/>
        <v>150.08000000000004</v>
      </c>
      <c r="M159" s="5">
        <f t="shared" si="11"/>
        <v>0.21875000000000006</v>
      </c>
    </row>
    <row r="160" spans="1:13" x14ac:dyDescent="0.25">
      <c r="A160" s="2">
        <v>44401</v>
      </c>
      <c r="B160" s="3" t="s">
        <v>47</v>
      </c>
      <c r="C160">
        <v>4</v>
      </c>
      <c r="D160" t="s">
        <v>8</v>
      </c>
      <c r="E160" t="s">
        <v>10</v>
      </c>
      <c r="F160" s="4">
        <v>0</v>
      </c>
      <c r="G160" s="4" t="str">
        <f>VLOOKUP(B160,'Master Data'!$A$1:$F$46,3,FALSE)</f>
        <v>Category01</v>
      </c>
      <c r="H160">
        <f>VLOOKUP(B160,'Master Data'!$A$1:$F$46,5,FALSE)</f>
        <v>6</v>
      </c>
      <c r="I160">
        <f>VLOOKUP(B160,'Master Data'!$A$1:$F$46,6,FALSE)</f>
        <v>7.8599999999999994</v>
      </c>
      <c r="J160" s="13">
        <f t="shared" si="8"/>
        <v>31.439999999999998</v>
      </c>
      <c r="K160">
        <f t="shared" si="9"/>
        <v>24</v>
      </c>
      <c r="L160" s="13">
        <f t="shared" si="10"/>
        <v>7.4399999999999977</v>
      </c>
      <c r="M160" s="5">
        <f t="shared" si="11"/>
        <v>0.23664122137404575</v>
      </c>
    </row>
    <row r="161" spans="1:13" x14ac:dyDescent="0.25">
      <c r="A161" s="2">
        <v>44406</v>
      </c>
      <c r="B161" s="3" t="s">
        <v>21</v>
      </c>
      <c r="C161">
        <v>15</v>
      </c>
      <c r="D161" t="s">
        <v>8</v>
      </c>
      <c r="E161" t="s">
        <v>10</v>
      </c>
      <c r="F161" s="4">
        <v>0</v>
      </c>
      <c r="G161" s="4" t="str">
        <f>VLOOKUP(B161,'Master Data'!$A$1:$F$46,3,FALSE)</f>
        <v>Category05</v>
      </c>
      <c r="H161">
        <f>VLOOKUP(B161,'Master Data'!$A$1:$F$46,5,FALSE)</f>
        <v>76</v>
      </c>
      <c r="I161">
        <f>VLOOKUP(B161,'Master Data'!$A$1:$F$46,6,FALSE)</f>
        <v>82.08</v>
      </c>
      <c r="J161" s="13">
        <f t="shared" si="8"/>
        <v>1231.2</v>
      </c>
      <c r="K161">
        <f t="shared" si="9"/>
        <v>1140</v>
      </c>
      <c r="L161" s="13">
        <f t="shared" si="10"/>
        <v>91.200000000000045</v>
      </c>
      <c r="M161" s="5">
        <f t="shared" si="11"/>
        <v>7.4074074074074112E-2</v>
      </c>
    </row>
    <row r="162" spans="1:13" x14ac:dyDescent="0.25">
      <c r="A162" s="2">
        <v>44409</v>
      </c>
      <c r="B162" s="3" t="s">
        <v>26</v>
      </c>
      <c r="C162">
        <v>11</v>
      </c>
      <c r="D162" t="s">
        <v>12</v>
      </c>
      <c r="E162" t="s">
        <v>10</v>
      </c>
      <c r="F162" s="4">
        <v>0</v>
      </c>
      <c r="G162" s="4" t="str">
        <f>VLOOKUP(B162,'Master Data'!$A$1:$F$46,3,FALSE)</f>
        <v>Category01</v>
      </c>
      <c r="H162">
        <f>VLOOKUP(B162,'Master Data'!$A$1:$F$46,5,FALSE)</f>
        <v>98</v>
      </c>
      <c r="I162">
        <f>VLOOKUP(B162,'Master Data'!$A$1:$F$46,6,FALSE)</f>
        <v>103.88</v>
      </c>
      <c r="J162" s="13">
        <f t="shared" si="8"/>
        <v>1142.6799999999998</v>
      </c>
      <c r="K162">
        <f t="shared" si="9"/>
        <v>1078</v>
      </c>
      <c r="L162" s="13">
        <f t="shared" si="10"/>
        <v>64.679999999999836</v>
      </c>
      <c r="M162" s="5">
        <f t="shared" si="11"/>
        <v>5.6603773584905523E-2</v>
      </c>
    </row>
    <row r="163" spans="1:13" x14ac:dyDescent="0.25">
      <c r="A163" s="2">
        <v>44410</v>
      </c>
      <c r="B163" s="3" t="s">
        <v>22</v>
      </c>
      <c r="C163">
        <v>3</v>
      </c>
      <c r="D163" t="s">
        <v>12</v>
      </c>
      <c r="E163" t="s">
        <v>8</v>
      </c>
      <c r="F163" s="4">
        <v>0</v>
      </c>
      <c r="G163" s="4" t="str">
        <f>VLOOKUP(B163,'Master Data'!$A$1:$F$46,3,FALSE)</f>
        <v>Category03</v>
      </c>
      <c r="H163">
        <f>VLOOKUP(B163,'Master Data'!$A$1:$F$46,5,FALSE)</f>
        <v>141</v>
      </c>
      <c r="I163">
        <f>VLOOKUP(B163,'Master Data'!$A$1:$F$46,6,FALSE)</f>
        <v>149.46</v>
      </c>
      <c r="J163" s="13">
        <f t="shared" si="8"/>
        <v>448.38</v>
      </c>
      <c r="K163">
        <f t="shared" si="9"/>
        <v>423</v>
      </c>
      <c r="L163" s="13">
        <f t="shared" si="10"/>
        <v>25.379999999999995</v>
      </c>
      <c r="M163" s="5">
        <f t="shared" si="11"/>
        <v>5.6603773584905648E-2</v>
      </c>
    </row>
    <row r="164" spans="1:13" x14ac:dyDescent="0.25">
      <c r="A164" s="2">
        <v>44411</v>
      </c>
      <c r="B164" s="3" t="s">
        <v>32</v>
      </c>
      <c r="C164">
        <v>13</v>
      </c>
      <c r="D164" t="s">
        <v>8</v>
      </c>
      <c r="E164" t="s">
        <v>8</v>
      </c>
      <c r="F164" s="4">
        <v>0</v>
      </c>
      <c r="G164" s="4" t="str">
        <f>VLOOKUP(B164,'Master Data'!$A$1:$F$46,3,FALSE)</f>
        <v>Category03</v>
      </c>
      <c r="H164">
        <f>VLOOKUP(B164,'Master Data'!$A$1:$F$46,5,FALSE)</f>
        <v>121</v>
      </c>
      <c r="I164">
        <f>VLOOKUP(B164,'Master Data'!$A$1:$F$46,6,FALSE)</f>
        <v>141.57</v>
      </c>
      <c r="J164" s="13">
        <f t="shared" si="8"/>
        <v>1840.4099999999999</v>
      </c>
      <c r="K164">
        <f t="shared" si="9"/>
        <v>1573</v>
      </c>
      <c r="L164" s="13">
        <f t="shared" si="10"/>
        <v>267.40999999999985</v>
      </c>
      <c r="M164" s="5">
        <f t="shared" si="11"/>
        <v>0.14529914529914523</v>
      </c>
    </row>
    <row r="165" spans="1:13" x14ac:dyDescent="0.25">
      <c r="A165" s="2">
        <v>44411</v>
      </c>
      <c r="B165" s="3" t="s">
        <v>23</v>
      </c>
      <c r="C165">
        <v>12</v>
      </c>
      <c r="D165" t="s">
        <v>8</v>
      </c>
      <c r="E165" t="s">
        <v>8</v>
      </c>
      <c r="F165" s="4">
        <v>0</v>
      </c>
      <c r="G165" s="4" t="str">
        <f>VLOOKUP(B165,'Master Data'!$A$1:$F$46,3,FALSE)</f>
        <v>Category04</v>
      </c>
      <c r="H165">
        <f>VLOOKUP(B165,'Master Data'!$A$1:$F$46,5,FALSE)</f>
        <v>55</v>
      </c>
      <c r="I165">
        <f>VLOOKUP(B165,'Master Data'!$A$1:$F$46,6,FALSE)</f>
        <v>58.3</v>
      </c>
      <c r="J165" s="13">
        <f t="shared" si="8"/>
        <v>699.59999999999991</v>
      </c>
      <c r="K165">
        <f t="shared" si="9"/>
        <v>660</v>
      </c>
      <c r="L165" s="13">
        <f t="shared" si="10"/>
        <v>39.599999999999909</v>
      </c>
      <c r="M165" s="5">
        <f t="shared" si="11"/>
        <v>5.6603773584905537E-2</v>
      </c>
    </row>
    <row r="166" spans="1:13" x14ac:dyDescent="0.25">
      <c r="A166" s="2">
        <v>44413</v>
      </c>
      <c r="B166" s="3" t="s">
        <v>43</v>
      </c>
      <c r="C166">
        <v>14</v>
      </c>
      <c r="D166" t="s">
        <v>12</v>
      </c>
      <c r="E166" t="s">
        <v>10</v>
      </c>
      <c r="F166" s="4">
        <v>0</v>
      </c>
      <c r="G166" s="4" t="str">
        <f>VLOOKUP(B166,'Master Data'!$A$1:$F$46,3,FALSE)</f>
        <v>Category04</v>
      </c>
      <c r="H166">
        <f>VLOOKUP(B166,'Master Data'!$A$1:$F$46,5,FALSE)</f>
        <v>37</v>
      </c>
      <c r="I166">
        <f>VLOOKUP(B166,'Master Data'!$A$1:$F$46,6,FALSE)</f>
        <v>41.81</v>
      </c>
      <c r="J166" s="13">
        <f t="shared" si="8"/>
        <v>585.34</v>
      </c>
      <c r="K166">
        <f t="shared" si="9"/>
        <v>518</v>
      </c>
      <c r="L166" s="13">
        <f t="shared" si="10"/>
        <v>67.340000000000032</v>
      </c>
      <c r="M166" s="5">
        <f t="shared" si="11"/>
        <v>0.11504424778761067</v>
      </c>
    </row>
    <row r="167" spans="1:13" x14ac:dyDescent="0.25">
      <c r="A167" s="2">
        <v>44414</v>
      </c>
      <c r="B167" s="3" t="s">
        <v>18</v>
      </c>
      <c r="C167">
        <v>1</v>
      </c>
      <c r="D167" t="s">
        <v>7</v>
      </c>
      <c r="E167" t="s">
        <v>10</v>
      </c>
      <c r="F167" s="4">
        <v>0</v>
      </c>
      <c r="G167" s="4" t="str">
        <f>VLOOKUP(B167,'Master Data'!$A$1:$F$46,3,FALSE)</f>
        <v>Category05</v>
      </c>
      <c r="H167">
        <f>VLOOKUP(B167,'Master Data'!$A$1:$F$46,5,FALSE)</f>
        <v>67</v>
      </c>
      <c r="I167">
        <f>VLOOKUP(B167,'Master Data'!$A$1:$F$46,6,FALSE)</f>
        <v>85.76</v>
      </c>
      <c r="J167" s="13">
        <f t="shared" si="8"/>
        <v>85.76</v>
      </c>
      <c r="K167">
        <f t="shared" si="9"/>
        <v>67</v>
      </c>
      <c r="L167" s="13">
        <f t="shared" si="10"/>
        <v>18.760000000000005</v>
      </c>
      <c r="M167" s="5">
        <f t="shared" si="11"/>
        <v>0.21875000000000006</v>
      </c>
    </row>
    <row r="168" spans="1:13" x14ac:dyDescent="0.25">
      <c r="A168" s="2">
        <v>44418</v>
      </c>
      <c r="B168" s="3" t="s">
        <v>34</v>
      </c>
      <c r="C168">
        <v>4</v>
      </c>
      <c r="D168" t="s">
        <v>7</v>
      </c>
      <c r="E168" t="s">
        <v>10</v>
      </c>
      <c r="F168" s="4">
        <v>0</v>
      </c>
      <c r="G168" s="4" t="str">
        <f>VLOOKUP(B168,'Master Data'!$A$1:$F$46,3,FALSE)</f>
        <v>Category01</v>
      </c>
      <c r="H168">
        <f>VLOOKUP(B168,'Master Data'!$A$1:$F$46,5,FALSE)</f>
        <v>133</v>
      </c>
      <c r="I168">
        <f>VLOOKUP(B168,'Master Data'!$A$1:$F$46,6,FALSE)</f>
        <v>155.61000000000001</v>
      </c>
      <c r="J168" s="13">
        <f t="shared" si="8"/>
        <v>622.44000000000005</v>
      </c>
      <c r="K168">
        <f t="shared" si="9"/>
        <v>532</v>
      </c>
      <c r="L168" s="13">
        <f t="shared" si="10"/>
        <v>90.440000000000055</v>
      </c>
      <c r="M168" s="5">
        <f t="shared" si="11"/>
        <v>0.14529914529914537</v>
      </c>
    </row>
    <row r="169" spans="1:13" x14ac:dyDescent="0.25">
      <c r="A169" s="2">
        <v>44418</v>
      </c>
      <c r="B169" s="3" t="s">
        <v>21</v>
      </c>
      <c r="C169">
        <v>10</v>
      </c>
      <c r="D169" t="s">
        <v>8</v>
      </c>
      <c r="E169" t="s">
        <v>10</v>
      </c>
      <c r="F169" s="4">
        <v>0</v>
      </c>
      <c r="G169" s="4" t="str">
        <f>VLOOKUP(B169,'Master Data'!$A$1:$F$46,3,FALSE)</f>
        <v>Category05</v>
      </c>
      <c r="H169">
        <f>VLOOKUP(B169,'Master Data'!$A$1:$F$46,5,FALSE)</f>
        <v>76</v>
      </c>
      <c r="I169">
        <f>VLOOKUP(B169,'Master Data'!$A$1:$F$46,6,FALSE)</f>
        <v>82.08</v>
      </c>
      <c r="J169" s="13">
        <f t="shared" si="8"/>
        <v>820.8</v>
      </c>
      <c r="K169">
        <f t="shared" si="9"/>
        <v>760</v>
      </c>
      <c r="L169" s="13">
        <f t="shared" si="10"/>
        <v>60.799999999999955</v>
      </c>
      <c r="M169" s="5">
        <f t="shared" si="11"/>
        <v>7.4074074074074028E-2</v>
      </c>
    </row>
    <row r="170" spans="1:13" x14ac:dyDescent="0.25">
      <c r="A170" s="2">
        <v>44418</v>
      </c>
      <c r="B170" s="3" t="s">
        <v>25</v>
      </c>
      <c r="C170">
        <v>6</v>
      </c>
      <c r="D170" t="s">
        <v>12</v>
      </c>
      <c r="E170" t="s">
        <v>10</v>
      </c>
      <c r="F170" s="4">
        <v>0</v>
      </c>
      <c r="G170" s="4" t="str">
        <f>VLOOKUP(B170,'Master Data'!$A$1:$F$46,3,FALSE)</f>
        <v>Category01</v>
      </c>
      <c r="H170">
        <f>VLOOKUP(B170,'Master Data'!$A$1:$F$46,5,FALSE)</f>
        <v>75</v>
      </c>
      <c r="I170">
        <f>VLOOKUP(B170,'Master Data'!$A$1:$F$46,6,FALSE)</f>
        <v>85.5</v>
      </c>
      <c r="J170" s="13">
        <f t="shared" si="8"/>
        <v>513</v>
      </c>
      <c r="K170">
        <f t="shared" si="9"/>
        <v>450</v>
      </c>
      <c r="L170" s="13">
        <f t="shared" si="10"/>
        <v>63</v>
      </c>
      <c r="M170" s="5">
        <f t="shared" si="11"/>
        <v>0.12280701754385964</v>
      </c>
    </row>
    <row r="171" spans="1:13" x14ac:dyDescent="0.25">
      <c r="A171" s="2">
        <v>44419</v>
      </c>
      <c r="B171" s="3" t="s">
        <v>22</v>
      </c>
      <c r="C171">
        <v>4</v>
      </c>
      <c r="D171" t="s">
        <v>12</v>
      </c>
      <c r="E171" t="s">
        <v>8</v>
      </c>
      <c r="F171" s="4">
        <v>0</v>
      </c>
      <c r="G171" s="4" t="str">
        <f>VLOOKUP(B171,'Master Data'!$A$1:$F$46,3,FALSE)</f>
        <v>Category03</v>
      </c>
      <c r="H171">
        <f>VLOOKUP(B171,'Master Data'!$A$1:$F$46,5,FALSE)</f>
        <v>141</v>
      </c>
      <c r="I171">
        <f>VLOOKUP(B171,'Master Data'!$A$1:$F$46,6,FALSE)</f>
        <v>149.46</v>
      </c>
      <c r="J171" s="13">
        <f t="shared" si="8"/>
        <v>597.84</v>
      </c>
      <c r="K171">
        <f t="shared" si="9"/>
        <v>564</v>
      </c>
      <c r="L171" s="13">
        <f t="shared" si="10"/>
        <v>33.840000000000032</v>
      </c>
      <c r="M171" s="5">
        <f t="shared" si="11"/>
        <v>5.660377358490571E-2</v>
      </c>
    </row>
    <row r="172" spans="1:13" x14ac:dyDescent="0.25">
      <c r="A172" s="2">
        <v>44421</v>
      </c>
      <c r="B172" s="3" t="s">
        <v>41</v>
      </c>
      <c r="C172">
        <v>13</v>
      </c>
      <c r="D172" t="s">
        <v>12</v>
      </c>
      <c r="E172" t="s">
        <v>8</v>
      </c>
      <c r="F172" s="4">
        <v>0</v>
      </c>
      <c r="G172" s="4" t="str">
        <f>VLOOKUP(B172,'Master Data'!$A$1:$F$46,3,FALSE)</f>
        <v>Category02</v>
      </c>
      <c r="H172">
        <f>VLOOKUP(B172,'Master Data'!$A$1:$F$46,5,FALSE)</f>
        <v>44</v>
      </c>
      <c r="I172">
        <f>VLOOKUP(B172,'Master Data'!$A$1:$F$46,6,FALSE)</f>
        <v>48.4</v>
      </c>
      <c r="J172" s="13">
        <f t="shared" si="8"/>
        <v>629.19999999999993</v>
      </c>
      <c r="K172">
        <f t="shared" si="9"/>
        <v>572</v>
      </c>
      <c r="L172" s="13">
        <f t="shared" si="10"/>
        <v>57.199999999999932</v>
      </c>
      <c r="M172" s="5">
        <f t="shared" si="11"/>
        <v>9.0909090909090814E-2</v>
      </c>
    </row>
    <row r="173" spans="1:13" x14ac:dyDescent="0.25">
      <c r="A173" s="2">
        <v>44421</v>
      </c>
      <c r="B173" s="3" t="s">
        <v>36</v>
      </c>
      <c r="C173">
        <v>9</v>
      </c>
      <c r="D173" t="s">
        <v>12</v>
      </c>
      <c r="E173" t="s">
        <v>8</v>
      </c>
      <c r="F173" s="4">
        <v>0</v>
      </c>
      <c r="G173" s="4" t="str">
        <f>VLOOKUP(B173,'Master Data'!$A$1:$F$46,3,FALSE)</f>
        <v>Category04</v>
      </c>
      <c r="H173">
        <f>VLOOKUP(B173,'Master Data'!$A$1:$F$46,5,FALSE)</f>
        <v>48</v>
      </c>
      <c r="I173">
        <f>VLOOKUP(B173,'Master Data'!$A$1:$F$46,6,FALSE)</f>
        <v>57.120000000000005</v>
      </c>
      <c r="J173" s="13">
        <f t="shared" si="8"/>
        <v>514.08000000000004</v>
      </c>
      <c r="K173">
        <f t="shared" si="9"/>
        <v>432</v>
      </c>
      <c r="L173" s="13">
        <f t="shared" si="10"/>
        <v>82.080000000000041</v>
      </c>
      <c r="M173" s="5">
        <f t="shared" si="11"/>
        <v>0.15966386554621856</v>
      </c>
    </row>
    <row r="174" spans="1:13" x14ac:dyDescent="0.25">
      <c r="A174" s="2">
        <v>44424</v>
      </c>
      <c r="B174" s="3" t="s">
        <v>16</v>
      </c>
      <c r="C174">
        <v>3</v>
      </c>
      <c r="D174" t="s">
        <v>8</v>
      </c>
      <c r="E174" t="s">
        <v>8</v>
      </c>
      <c r="F174" s="4">
        <v>0</v>
      </c>
      <c r="G174" s="4" t="str">
        <f>VLOOKUP(B174,'Master Data'!$A$1:$F$46,3,FALSE)</f>
        <v>Category01</v>
      </c>
      <c r="H174">
        <f>VLOOKUP(B174,'Master Data'!$A$1:$F$46,5,FALSE)</f>
        <v>71</v>
      </c>
      <c r="I174">
        <f>VLOOKUP(B174,'Master Data'!$A$1:$F$46,6,FALSE)</f>
        <v>80.94</v>
      </c>
      <c r="J174" s="13">
        <f t="shared" si="8"/>
        <v>242.82</v>
      </c>
      <c r="K174">
        <f t="shared" si="9"/>
        <v>213</v>
      </c>
      <c r="L174" s="13">
        <f t="shared" si="10"/>
        <v>29.819999999999993</v>
      </c>
      <c r="M174" s="5">
        <f t="shared" si="11"/>
        <v>0.12280701754385963</v>
      </c>
    </row>
    <row r="175" spans="1:13" x14ac:dyDescent="0.25">
      <c r="A175" s="2">
        <v>44426</v>
      </c>
      <c r="B175" s="3" t="s">
        <v>17</v>
      </c>
      <c r="C175">
        <v>6</v>
      </c>
      <c r="D175" t="s">
        <v>12</v>
      </c>
      <c r="E175" t="s">
        <v>8</v>
      </c>
      <c r="F175" s="4">
        <v>0</v>
      </c>
      <c r="G175" s="4" t="str">
        <f>VLOOKUP(B175,'Master Data'!$A$1:$F$46,3,FALSE)</f>
        <v>Category03</v>
      </c>
      <c r="H175">
        <f>VLOOKUP(B175,'Master Data'!$A$1:$F$46,5,FALSE)</f>
        <v>7</v>
      </c>
      <c r="I175">
        <f>VLOOKUP(B175,'Master Data'!$A$1:$F$46,6,FALSE)</f>
        <v>8.33</v>
      </c>
      <c r="J175" s="13">
        <f t="shared" si="8"/>
        <v>49.980000000000004</v>
      </c>
      <c r="K175">
        <f t="shared" si="9"/>
        <v>42</v>
      </c>
      <c r="L175" s="13">
        <f t="shared" si="10"/>
        <v>7.980000000000004</v>
      </c>
      <c r="M175" s="5">
        <f t="shared" si="11"/>
        <v>0.15966386554621856</v>
      </c>
    </row>
    <row r="176" spans="1:13" x14ac:dyDescent="0.25">
      <c r="A176" s="2">
        <v>44428</v>
      </c>
      <c r="B176" s="3" t="s">
        <v>24</v>
      </c>
      <c r="C176">
        <v>15</v>
      </c>
      <c r="D176" t="s">
        <v>12</v>
      </c>
      <c r="E176" t="s">
        <v>10</v>
      </c>
      <c r="F176" s="4">
        <v>0</v>
      </c>
      <c r="G176" s="4" t="str">
        <f>VLOOKUP(B176,'Master Data'!$A$1:$F$46,3,FALSE)</f>
        <v>Category03</v>
      </c>
      <c r="H176">
        <f>VLOOKUP(B176,'Master Data'!$A$1:$F$46,5,FALSE)</f>
        <v>61</v>
      </c>
      <c r="I176">
        <f>VLOOKUP(B176,'Master Data'!$A$1:$F$46,6,FALSE)</f>
        <v>76.25</v>
      </c>
      <c r="J176" s="13">
        <f t="shared" si="8"/>
        <v>1143.75</v>
      </c>
      <c r="K176">
        <f t="shared" si="9"/>
        <v>915</v>
      </c>
      <c r="L176" s="13">
        <f t="shared" si="10"/>
        <v>228.75</v>
      </c>
      <c r="M176" s="5">
        <f t="shared" si="11"/>
        <v>0.2</v>
      </c>
    </row>
    <row r="177" spans="1:13" x14ac:dyDescent="0.25">
      <c r="A177" s="2">
        <v>44428</v>
      </c>
      <c r="B177" s="3" t="s">
        <v>15</v>
      </c>
      <c r="C177">
        <v>9</v>
      </c>
      <c r="D177" t="s">
        <v>12</v>
      </c>
      <c r="E177" t="s">
        <v>8</v>
      </c>
      <c r="F177" s="4">
        <v>0</v>
      </c>
      <c r="G177" s="4" t="str">
        <f>VLOOKUP(B177,'Master Data'!$A$1:$F$46,3,FALSE)</f>
        <v>Category04</v>
      </c>
      <c r="H177">
        <f>VLOOKUP(B177,'Master Data'!$A$1:$F$46,5,FALSE)</f>
        <v>93</v>
      </c>
      <c r="I177">
        <f>VLOOKUP(B177,'Master Data'!$A$1:$F$46,6,FALSE)</f>
        <v>104.16</v>
      </c>
      <c r="J177" s="13">
        <f t="shared" si="8"/>
        <v>937.43999999999994</v>
      </c>
      <c r="K177">
        <f t="shared" si="9"/>
        <v>837</v>
      </c>
      <c r="L177" s="13">
        <f t="shared" si="10"/>
        <v>100.43999999999994</v>
      </c>
      <c r="M177" s="5">
        <f t="shared" si="11"/>
        <v>0.10714285714285708</v>
      </c>
    </row>
    <row r="178" spans="1:13" x14ac:dyDescent="0.25">
      <c r="A178" s="2">
        <v>44428</v>
      </c>
      <c r="B178" s="3" t="s">
        <v>43</v>
      </c>
      <c r="C178">
        <v>13</v>
      </c>
      <c r="D178" t="s">
        <v>12</v>
      </c>
      <c r="E178" t="s">
        <v>8</v>
      </c>
      <c r="F178" s="4">
        <v>0</v>
      </c>
      <c r="G178" s="4" t="str">
        <f>VLOOKUP(B178,'Master Data'!$A$1:$F$46,3,FALSE)</f>
        <v>Category04</v>
      </c>
      <c r="H178">
        <f>VLOOKUP(B178,'Master Data'!$A$1:$F$46,5,FALSE)</f>
        <v>37</v>
      </c>
      <c r="I178">
        <f>VLOOKUP(B178,'Master Data'!$A$1:$F$46,6,FALSE)</f>
        <v>41.81</v>
      </c>
      <c r="J178" s="13">
        <f t="shared" si="8"/>
        <v>543.53</v>
      </c>
      <c r="K178">
        <f t="shared" si="9"/>
        <v>481</v>
      </c>
      <c r="L178" s="13">
        <f t="shared" si="10"/>
        <v>62.529999999999973</v>
      </c>
      <c r="M178" s="5">
        <f t="shared" si="11"/>
        <v>0.11504424778761058</v>
      </c>
    </row>
    <row r="179" spans="1:13" x14ac:dyDescent="0.25">
      <c r="A179" s="2">
        <v>44434</v>
      </c>
      <c r="B179" s="3" t="s">
        <v>44</v>
      </c>
      <c r="C179">
        <v>4</v>
      </c>
      <c r="D179" t="s">
        <v>12</v>
      </c>
      <c r="E179" t="s">
        <v>8</v>
      </c>
      <c r="F179" s="4">
        <v>0</v>
      </c>
      <c r="G179" s="4" t="str">
        <f>VLOOKUP(B179,'Master Data'!$A$1:$F$46,3,FALSE)</f>
        <v>Category05</v>
      </c>
      <c r="H179">
        <f>VLOOKUP(B179,'Master Data'!$A$1:$F$46,5,FALSE)</f>
        <v>37</v>
      </c>
      <c r="I179">
        <f>VLOOKUP(B179,'Master Data'!$A$1:$F$46,6,FALSE)</f>
        <v>42.55</v>
      </c>
      <c r="J179" s="13">
        <f t="shared" si="8"/>
        <v>170.2</v>
      </c>
      <c r="K179">
        <f t="shared" si="9"/>
        <v>148</v>
      </c>
      <c r="L179" s="13">
        <f t="shared" si="10"/>
        <v>22.199999999999989</v>
      </c>
      <c r="M179" s="5">
        <f t="shared" si="11"/>
        <v>0.13043478260869559</v>
      </c>
    </row>
    <row r="180" spans="1:13" x14ac:dyDescent="0.25">
      <c r="A180" s="2">
        <v>44437</v>
      </c>
      <c r="B180" s="3" t="s">
        <v>23</v>
      </c>
      <c r="C180">
        <v>12</v>
      </c>
      <c r="D180" t="s">
        <v>7</v>
      </c>
      <c r="E180" t="s">
        <v>8</v>
      </c>
      <c r="F180" s="4">
        <v>0</v>
      </c>
      <c r="G180" s="4" t="str">
        <f>VLOOKUP(B180,'Master Data'!$A$1:$F$46,3,FALSE)</f>
        <v>Category04</v>
      </c>
      <c r="H180">
        <f>VLOOKUP(B180,'Master Data'!$A$1:$F$46,5,FALSE)</f>
        <v>55</v>
      </c>
      <c r="I180">
        <f>VLOOKUP(B180,'Master Data'!$A$1:$F$46,6,FALSE)</f>
        <v>58.3</v>
      </c>
      <c r="J180" s="13">
        <f t="shared" si="8"/>
        <v>699.59999999999991</v>
      </c>
      <c r="K180">
        <f t="shared" si="9"/>
        <v>660</v>
      </c>
      <c r="L180" s="13">
        <f t="shared" si="10"/>
        <v>39.599999999999909</v>
      </c>
      <c r="M180" s="5">
        <f t="shared" si="11"/>
        <v>5.6603773584905537E-2</v>
      </c>
    </row>
    <row r="181" spans="1:13" x14ac:dyDescent="0.25">
      <c r="A181" s="2">
        <v>44438</v>
      </c>
      <c r="B181" s="3" t="s">
        <v>11</v>
      </c>
      <c r="C181">
        <v>13</v>
      </c>
      <c r="D181" t="s">
        <v>12</v>
      </c>
      <c r="E181" t="s">
        <v>8</v>
      </c>
      <c r="F181" s="4">
        <v>0</v>
      </c>
      <c r="G181" s="4" t="str">
        <f>VLOOKUP(B181,'Master Data'!$A$1:$F$46,3,FALSE)</f>
        <v>Category02</v>
      </c>
      <c r="H181">
        <f>VLOOKUP(B181,'Master Data'!$A$1:$F$46,5,FALSE)</f>
        <v>112</v>
      </c>
      <c r="I181">
        <f>VLOOKUP(B181,'Master Data'!$A$1:$F$46,6,FALSE)</f>
        <v>122.08</v>
      </c>
      <c r="J181" s="13">
        <f t="shared" si="8"/>
        <v>1587.04</v>
      </c>
      <c r="K181">
        <f t="shared" si="9"/>
        <v>1456</v>
      </c>
      <c r="L181" s="13">
        <f t="shared" si="10"/>
        <v>131.03999999999996</v>
      </c>
      <c r="M181" s="5">
        <f t="shared" si="11"/>
        <v>8.2568807339449518E-2</v>
      </c>
    </row>
    <row r="182" spans="1:13" x14ac:dyDescent="0.25">
      <c r="A182" s="2">
        <v>44439</v>
      </c>
      <c r="B182" s="3" t="s">
        <v>26</v>
      </c>
      <c r="C182">
        <v>2</v>
      </c>
      <c r="D182" t="s">
        <v>12</v>
      </c>
      <c r="E182" t="s">
        <v>8</v>
      </c>
      <c r="F182" s="4">
        <v>0</v>
      </c>
      <c r="G182" s="4" t="str">
        <f>VLOOKUP(B182,'Master Data'!$A$1:$F$46,3,FALSE)</f>
        <v>Category01</v>
      </c>
      <c r="H182">
        <f>VLOOKUP(B182,'Master Data'!$A$1:$F$46,5,FALSE)</f>
        <v>98</v>
      </c>
      <c r="I182">
        <f>VLOOKUP(B182,'Master Data'!$A$1:$F$46,6,FALSE)</f>
        <v>103.88</v>
      </c>
      <c r="J182" s="13">
        <f t="shared" si="8"/>
        <v>207.76</v>
      </c>
      <c r="K182">
        <f t="shared" si="9"/>
        <v>196</v>
      </c>
      <c r="L182" s="13">
        <f t="shared" si="10"/>
        <v>11.759999999999991</v>
      </c>
      <c r="M182" s="5">
        <f t="shared" si="11"/>
        <v>5.660377358490562E-2</v>
      </c>
    </row>
    <row r="183" spans="1:13" x14ac:dyDescent="0.25">
      <c r="A183" s="2">
        <v>44439</v>
      </c>
      <c r="B183" s="3" t="s">
        <v>14</v>
      </c>
      <c r="C183">
        <v>11</v>
      </c>
      <c r="D183" t="s">
        <v>12</v>
      </c>
      <c r="E183" t="s">
        <v>8</v>
      </c>
      <c r="F183" s="4">
        <v>0</v>
      </c>
      <c r="G183" s="4" t="str">
        <f>VLOOKUP(B183,'Master Data'!$A$1:$F$46,3,FALSE)</f>
        <v>Category04</v>
      </c>
      <c r="H183">
        <f>VLOOKUP(B183,'Master Data'!$A$1:$F$46,5,FALSE)</f>
        <v>5</v>
      </c>
      <c r="I183">
        <f>VLOOKUP(B183,'Master Data'!$A$1:$F$46,6,FALSE)</f>
        <v>6.7</v>
      </c>
      <c r="J183" s="13">
        <f t="shared" si="8"/>
        <v>73.7</v>
      </c>
      <c r="K183">
        <f t="shared" si="9"/>
        <v>55</v>
      </c>
      <c r="L183" s="13">
        <f t="shared" si="10"/>
        <v>18.700000000000003</v>
      </c>
      <c r="M183" s="5">
        <f t="shared" si="11"/>
        <v>0.2537313432835821</v>
      </c>
    </row>
    <row r="184" spans="1:13" x14ac:dyDescent="0.25">
      <c r="A184" s="2">
        <v>44440</v>
      </c>
      <c r="B184" s="3" t="s">
        <v>6</v>
      </c>
      <c r="C184">
        <v>1</v>
      </c>
      <c r="D184" t="s">
        <v>7</v>
      </c>
      <c r="E184" t="s">
        <v>10</v>
      </c>
      <c r="F184" s="4">
        <v>0</v>
      </c>
      <c r="G184" s="4" t="str">
        <f>VLOOKUP(B184,'Master Data'!$A$1:$F$46,3,FALSE)</f>
        <v>Category03</v>
      </c>
      <c r="H184">
        <f>VLOOKUP(B184,'Master Data'!$A$1:$F$46,5,FALSE)</f>
        <v>144</v>
      </c>
      <c r="I184">
        <f>VLOOKUP(B184,'Master Data'!$A$1:$F$46,6,FALSE)</f>
        <v>156.96</v>
      </c>
      <c r="J184" s="13">
        <f t="shared" si="8"/>
        <v>156.96</v>
      </c>
      <c r="K184">
        <f t="shared" si="9"/>
        <v>144</v>
      </c>
      <c r="L184" s="13">
        <f t="shared" si="10"/>
        <v>12.960000000000008</v>
      </c>
      <c r="M184" s="5">
        <f t="shared" si="11"/>
        <v>8.2568807339449588E-2</v>
      </c>
    </row>
    <row r="185" spans="1:13" x14ac:dyDescent="0.25">
      <c r="A185" s="2">
        <v>44440</v>
      </c>
      <c r="B185" s="3" t="s">
        <v>16</v>
      </c>
      <c r="C185">
        <v>14</v>
      </c>
      <c r="D185" t="s">
        <v>8</v>
      </c>
      <c r="E185" t="s">
        <v>8</v>
      </c>
      <c r="F185" s="4">
        <v>0</v>
      </c>
      <c r="G185" s="4" t="str">
        <f>VLOOKUP(B185,'Master Data'!$A$1:$F$46,3,FALSE)</f>
        <v>Category01</v>
      </c>
      <c r="H185">
        <f>VLOOKUP(B185,'Master Data'!$A$1:$F$46,5,FALSE)</f>
        <v>71</v>
      </c>
      <c r="I185">
        <f>VLOOKUP(B185,'Master Data'!$A$1:$F$46,6,FALSE)</f>
        <v>80.94</v>
      </c>
      <c r="J185" s="13">
        <f t="shared" si="8"/>
        <v>1133.1599999999999</v>
      </c>
      <c r="K185">
        <f t="shared" si="9"/>
        <v>994</v>
      </c>
      <c r="L185" s="13">
        <f t="shared" si="10"/>
        <v>139.15999999999985</v>
      </c>
      <c r="M185" s="5">
        <f t="shared" si="11"/>
        <v>0.12280701754385953</v>
      </c>
    </row>
    <row r="186" spans="1:13" x14ac:dyDescent="0.25">
      <c r="A186" s="2">
        <v>44442</v>
      </c>
      <c r="B186" s="3" t="s">
        <v>51</v>
      </c>
      <c r="C186">
        <v>8</v>
      </c>
      <c r="D186" t="s">
        <v>12</v>
      </c>
      <c r="E186" t="s">
        <v>8</v>
      </c>
      <c r="F186" s="4">
        <v>0</v>
      </c>
      <c r="G186" s="4" t="str">
        <f>VLOOKUP(B186,'Master Data'!$A$1:$F$46,3,FALSE)</f>
        <v>Category05</v>
      </c>
      <c r="H186">
        <f>VLOOKUP(B186,'Master Data'!$A$1:$F$46,5,FALSE)</f>
        <v>138</v>
      </c>
      <c r="I186">
        <f>VLOOKUP(B186,'Master Data'!$A$1:$F$46,6,FALSE)</f>
        <v>173.88</v>
      </c>
      <c r="J186" s="13">
        <f t="shared" si="8"/>
        <v>1391.04</v>
      </c>
      <c r="K186">
        <f t="shared" si="9"/>
        <v>1104</v>
      </c>
      <c r="L186" s="13">
        <f t="shared" si="10"/>
        <v>287.03999999999996</v>
      </c>
      <c r="M186" s="5">
        <f t="shared" si="11"/>
        <v>0.20634920634920634</v>
      </c>
    </row>
    <row r="187" spans="1:13" x14ac:dyDescent="0.25">
      <c r="A187" s="2">
        <v>44443</v>
      </c>
      <c r="B187" s="3" t="s">
        <v>43</v>
      </c>
      <c r="C187">
        <v>7</v>
      </c>
      <c r="D187" t="s">
        <v>12</v>
      </c>
      <c r="E187" t="s">
        <v>8</v>
      </c>
      <c r="F187" s="4">
        <v>0</v>
      </c>
      <c r="G187" s="4" t="str">
        <f>VLOOKUP(B187,'Master Data'!$A$1:$F$46,3,FALSE)</f>
        <v>Category04</v>
      </c>
      <c r="H187">
        <f>VLOOKUP(B187,'Master Data'!$A$1:$F$46,5,FALSE)</f>
        <v>37</v>
      </c>
      <c r="I187">
        <f>VLOOKUP(B187,'Master Data'!$A$1:$F$46,6,FALSE)</f>
        <v>41.81</v>
      </c>
      <c r="J187" s="13">
        <f t="shared" si="8"/>
        <v>292.67</v>
      </c>
      <c r="K187">
        <f t="shared" si="9"/>
        <v>259</v>
      </c>
      <c r="L187" s="13">
        <f t="shared" si="10"/>
        <v>33.670000000000016</v>
      </c>
      <c r="M187" s="5">
        <f t="shared" si="11"/>
        <v>0.11504424778761067</v>
      </c>
    </row>
    <row r="188" spans="1:13" x14ac:dyDescent="0.25">
      <c r="A188" s="2">
        <v>44443</v>
      </c>
      <c r="B188" s="3" t="s">
        <v>22</v>
      </c>
      <c r="C188">
        <v>15</v>
      </c>
      <c r="D188" t="s">
        <v>12</v>
      </c>
      <c r="E188" t="s">
        <v>8</v>
      </c>
      <c r="F188" s="4">
        <v>0</v>
      </c>
      <c r="G188" s="4" t="str">
        <f>VLOOKUP(B188,'Master Data'!$A$1:$F$46,3,FALSE)</f>
        <v>Category03</v>
      </c>
      <c r="H188">
        <f>VLOOKUP(B188,'Master Data'!$A$1:$F$46,5,FALSE)</f>
        <v>141</v>
      </c>
      <c r="I188">
        <f>VLOOKUP(B188,'Master Data'!$A$1:$F$46,6,FALSE)</f>
        <v>149.46</v>
      </c>
      <c r="J188" s="13">
        <f t="shared" si="8"/>
        <v>2241.9</v>
      </c>
      <c r="K188">
        <f t="shared" si="9"/>
        <v>2115</v>
      </c>
      <c r="L188" s="13">
        <f t="shared" si="10"/>
        <v>126.90000000000009</v>
      </c>
      <c r="M188" s="5">
        <f t="shared" si="11"/>
        <v>5.6603773584905696E-2</v>
      </c>
    </row>
    <row r="189" spans="1:13" x14ac:dyDescent="0.25">
      <c r="A189" s="2">
        <v>44444</v>
      </c>
      <c r="B189" s="3" t="s">
        <v>28</v>
      </c>
      <c r="C189">
        <v>1</v>
      </c>
      <c r="D189" t="s">
        <v>12</v>
      </c>
      <c r="E189" t="s">
        <v>10</v>
      </c>
      <c r="F189" s="4">
        <v>0</v>
      </c>
      <c r="G189" s="4" t="str">
        <f>VLOOKUP(B189,'Master Data'!$A$1:$F$46,3,FALSE)</f>
        <v>Category04</v>
      </c>
      <c r="H189">
        <f>VLOOKUP(B189,'Master Data'!$A$1:$F$46,5,FALSE)</f>
        <v>89</v>
      </c>
      <c r="I189">
        <f>VLOOKUP(B189,'Master Data'!$A$1:$F$46,6,FALSE)</f>
        <v>117.48</v>
      </c>
      <c r="J189" s="13">
        <f t="shared" si="8"/>
        <v>117.48</v>
      </c>
      <c r="K189">
        <f t="shared" si="9"/>
        <v>89</v>
      </c>
      <c r="L189" s="13">
        <f t="shared" si="10"/>
        <v>28.480000000000004</v>
      </c>
      <c r="M189" s="5">
        <f t="shared" si="11"/>
        <v>0.24242424242424246</v>
      </c>
    </row>
    <row r="190" spans="1:13" x14ac:dyDescent="0.25">
      <c r="A190" s="2">
        <v>44446</v>
      </c>
      <c r="B190" s="3" t="s">
        <v>50</v>
      </c>
      <c r="C190">
        <v>5</v>
      </c>
      <c r="D190" t="s">
        <v>12</v>
      </c>
      <c r="E190" t="s">
        <v>8</v>
      </c>
      <c r="F190" s="4">
        <v>0</v>
      </c>
      <c r="G190" s="4" t="str">
        <f>VLOOKUP(B190,'Master Data'!$A$1:$F$46,3,FALSE)</f>
        <v>Category02</v>
      </c>
      <c r="H190">
        <f>VLOOKUP(B190,'Master Data'!$A$1:$F$46,5,FALSE)</f>
        <v>150</v>
      </c>
      <c r="I190">
        <f>VLOOKUP(B190,'Master Data'!$A$1:$F$46,6,FALSE)</f>
        <v>210</v>
      </c>
      <c r="J190" s="13">
        <f t="shared" si="8"/>
        <v>1050</v>
      </c>
      <c r="K190">
        <f t="shared" si="9"/>
        <v>750</v>
      </c>
      <c r="L190" s="13">
        <f t="shared" si="10"/>
        <v>300</v>
      </c>
      <c r="M190" s="5">
        <f t="shared" si="11"/>
        <v>0.2857142857142857</v>
      </c>
    </row>
    <row r="191" spans="1:13" x14ac:dyDescent="0.25">
      <c r="A191" s="2">
        <v>44448</v>
      </c>
      <c r="B191" s="3" t="s">
        <v>21</v>
      </c>
      <c r="C191">
        <v>4</v>
      </c>
      <c r="D191" t="s">
        <v>12</v>
      </c>
      <c r="E191" t="s">
        <v>8</v>
      </c>
      <c r="F191" s="4">
        <v>0</v>
      </c>
      <c r="G191" s="4" t="str">
        <f>VLOOKUP(B191,'Master Data'!$A$1:$F$46,3,FALSE)</f>
        <v>Category05</v>
      </c>
      <c r="H191">
        <f>VLOOKUP(B191,'Master Data'!$A$1:$F$46,5,FALSE)</f>
        <v>76</v>
      </c>
      <c r="I191">
        <f>VLOOKUP(B191,'Master Data'!$A$1:$F$46,6,FALSE)</f>
        <v>82.08</v>
      </c>
      <c r="J191" s="13">
        <f t="shared" si="8"/>
        <v>328.32</v>
      </c>
      <c r="K191">
        <f t="shared" si="9"/>
        <v>304</v>
      </c>
      <c r="L191" s="13">
        <f t="shared" si="10"/>
        <v>24.319999999999993</v>
      </c>
      <c r="M191" s="5">
        <f t="shared" si="11"/>
        <v>7.4074074074074056E-2</v>
      </c>
    </row>
    <row r="192" spans="1:13" x14ac:dyDescent="0.25">
      <c r="A192" s="2">
        <v>44449</v>
      </c>
      <c r="B192" s="3" t="s">
        <v>38</v>
      </c>
      <c r="C192">
        <v>6</v>
      </c>
      <c r="D192" t="s">
        <v>12</v>
      </c>
      <c r="E192" t="s">
        <v>8</v>
      </c>
      <c r="F192" s="4">
        <v>0</v>
      </c>
      <c r="G192" s="4" t="str">
        <f>VLOOKUP(B192,'Master Data'!$A$1:$F$46,3,FALSE)</f>
        <v>Category04</v>
      </c>
      <c r="H192">
        <f>VLOOKUP(B192,'Master Data'!$A$1:$F$46,5,FALSE)</f>
        <v>148</v>
      </c>
      <c r="I192">
        <f>VLOOKUP(B192,'Master Data'!$A$1:$F$46,6,FALSE)</f>
        <v>201.28</v>
      </c>
      <c r="J192" s="13">
        <f t="shared" si="8"/>
        <v>1207.68</v>
      </c>
      <c r="K192">
        <f t="shared" si="9"/>
        <v>888</v>
      </c>
      <c r="L192" s="13">
        <f t="shared" si="10"/>
        <v>319.68000000000006</v>
      </c>
      <c r="M192" s="5">
        <f t="shared" si="11"/>
        <v>0.26470588235294124</v>
      </c>
    </row>
    <row r="193" spans="1:13" x14ac:dyDescent="0.25">
      <c r="A193" s="2">
        <v>44449</v>
      </c>
      <c r="B193" s="3" t="s">
        <v>26</v>
      </c>
      <c r="C193">
        <v>9</v>
      </c>
      <c r="D193" t="s">
        <v>7</v>
      </c>
      <c r="E193" t="s">
        <v>8</v>
      </c>
      <c r="F193" s="4">
        <v>0</v>
      </c>
      <c r="G193" s="4" t="str">
        <f>VLOOKUP(B193,'Master Data'!$A$1:$F$46,3,FALSE)</f>
        <v>Category01</v>
      </c>
      <c r="H193">
        <f>VLOOKUP(B193,'Master Data'!$A$1:$F$46,5,FALSE)</f>
        <v>98</v>
      </c>
      <c r="I193">
        <f>VLOOKUP(B193,'Master Data'!$A$1:$F$46,6,FALSE)</f>
        <v>103.88</v>
      </c>
      <c r="J193" s="13">
        <f t="shared" si="8"/>
        <v>934.92</v>
      </c>
      <c r="K193">
        <f t="shared" si="9"/>
        <v>882</v>
      </c>
      <c r="L193" s="13">
        <f t="shared" si="10"/>
        <v>52.919999999999959</v>
      </c>
      <c r="M193" s="5">
        <f t="shared" si="11"/>
        <v>5.660377358490562E-2</v>
      </c>
    </row>
    <row r="194" spans="1:13" x14ac:dyDescent="0.25">
      <c r="A194" s="2">
        <v>44449</v>
      </c>
      <c r="B194" s="3" t="s">
        <v>52</v>
      </c>
      <c r="C194">
        <v>2</v>
      </c>
      <c r="D194" t="s">
        <v>12</v>
      </c>
      <c r="E194" t="s">
        <v>8</v>
      </c>
      <c r="F194" s="4">
        <v>0</v>
      </c>
      <c r="G194" s="4" t="str">
        <f>VLOOKUP(B194,'Master Data'!$A$1:$F$46,3,FALSE)</f>
        <v>Category04</v>
      </c>
      <c r="H194">
        <f>VLOOKUP(B194,'Master Data'!$A$1:$F$46,5,FALSE)</f>
        <v>18</v>
      </c>
      <c r="I194">
        <f>VLOOKUP(B194,'Master Data'!$A$1:$F$46,6,FALSE)</f>
        <v>24.66</v>
      </c>
      <c r="J194" s="13">
        <f t="shared" si="8"/>
        <v>49.32</v>
      </c>
      <c r="K194">
        <f t="shared" si="9"/>
        <v>36</v>
      </c>
      <c r="L194" s="13">
        <f t="shared" si="10"/>
        <v>13.32</v>
      </c>
      <c r="M194" s="5">
        <f t="shared" si="11"/>
        <v>0.27007299270072993</v>
      </c>
    </row>
    <row r="195" spans="1:13" x14ac:dyDescent="0.25">
      <c r="A195" s="2">
        <v>44450</v>
      </c>
      <c r="B195" s="3" t="s">
        <v>26</v>
      </c>
      <c r="C195">
        <v>6</v>
      </c>
      <c r="D195" t="s">
        <v>7</v>
      </c>
      <c r="E195" t="s">
        <v>8</v>
      </c>
      <c r="F195" s="4">
        <v>0</v>
      </c>
      <c r="G195" s="4" t="str">
        <f>VLOOKUP(B195,'Master Data'!$A$1:$F$46,3,FALSE)</f>
        <v>Category01</v>
      </c>
      <c r="H195">
        <f>VLOOKUP(B195,'Master Data'!$A$1:$F$46,5,FALSE)</f>
        <v>98</v>
      </c>
      <c r="I195">
        <f>VLOOKUP(B195,'Master Data'!$A$1:$F$46,6,FALSE)</f>
        <v>103.88</v>
      </c>
      <c r="J195" s="13">
        <f t="shared" ref="J195:J258" si="12">C195*I195</f>
        <v>623.28</v>
      </c>
      <c r="K195">
        <f t="shared" ref="K195:K258" si="13">C195*H195</f>
        <v>588</v>
      </c>
      <c r="L195" s="13">
        <f t="shared" ref="L195:L258" si="14">J195-K195</f>
        <v>35.279999999999973</v>
      </c>
      <c r="M195" s="5">
        <f t="shared" ref="M195:M258" si="15">L195/J195</f>
        <v>5.660377358490562E-2</v>
      </c>
    </row>
    <row r="196" spans="1:13" x14ac:dyDescent="0.25">
      <c r="A196" s="2">
        <v>44452</v>
      </c>
      <c r="B196" s="3" t="s">
        <v>51</v>
      </c>
      <c r="C196">
        <v>7</v>
      </c>
      <c r="D196" t="s">
        <v>12</v>
      </c>
      <c r="E196" t="s">
        <v>10</v>
      </c>
      <c r="F196" s="4">
        <v>0</v>
      </c>
      <c r="G196" s="4" t="str">
        <f>VLOOKUP(B196,'Master Data'!$A$1:$F$46,3,FALSE)</f>
        <v>Category05</v>
      </c>
      <c r="H196">
        <f>VLOOKUP(B196,'Master Data'!$A$1:$F$46,5,FALSE)</f>
        <v>138</v>
      </c>
      <c r="I196">
        <f>VLOOKUP(B196,'Master Data'!$A$1:$F$46,6,FALSE)</f>
        <v>173.88</v>
      </c>
      <c r="J196" s="13">
        <f t="shared" si="12"/>
        <v>1217.1599999999999</v>
      </c>
      <c r="K196">
        <f t="shared" si="13"/>
        <v>966</v>
      </c>
      <c r="L196" s="13">
        <f t="shared" si="14"/>
        <v>251.15999999999985</v>
      </c>
      <c r="M196" s="5">
        <f t="shared" si="15"/>
        <v>0.20634920634920625</v>
      </c>
    </row>
    <row r="197" spans="1:13" x14ac:dyDescent="0.25">
      <c r="A197" s="2">
        <v>44454</v>
      </c>
      <c r="B197" s="3" t="s">
        <v>20</v>
      </c>
      <c r="C197">
        <v>6</v>
      </c>
      <c r="D197" t="s">
        <v>12</v>
      </c>
      <c r="E197" t="s">
        <v>8</v>
      </c>
      <c r="F197" s="4">
        <v>0</v>
      </c>
      <c r="G197" s="4" t="str">
        <f>VLOOKUP(B197,'Master Data'!$A$1:$F$46,3,FALSE)</f>
        <v>Category05</v>
      </c>
      <c r="H197">
        <f>VLOOKUP(B197,'Master Data'!$A$1:$F$46,5,FALSE)</f>
        <v>120</v>
      </c>
      <c r="I197">
        <f>VLOOKUP(B197,'Master Data'!$A$1:$F$46,6,FALSE)</f>
        <v>162</v>
      </c>
      <c r="J197" s="13">
        <f t="shared" si="12"/>
        <v>972</v>
      </c>
      <c r="K197">
        <f t="shared" si="13"/>
        <v>720</v>
      </c>
      <c r="L197" s="13">
        <f t="shared" si="14"/>
        <v>252</v>
      </c>
      <c r="M197" s="5">
        <f t="shared" si="15"/>
        <v>0.25925925925925924</v>
      </c>
    </row>
    <row r="198" spans="1:13" x14ac:dyDescent="0.25">
      <c r="A198" s="2">
        <v>44454</v>
      </c>
      <c r="B198" s="3" t="s">
        <v>20</v>
      </c>
      <c r="C198">
        <v>14</v>
      </c>
      <c r="D198" t="s">
        <v>12</v>
      </c>
      <c r="E198" t="s">
        <v>8</v>
      </c>
      <c r="F198" s="4">
        <v>0</v>
      </c>
      <c r="G198" s="4" t="str">
        <f>VLOOKUP(B198,'Master Data'!$A$1:$F$46,3,FALSE)</f>
        <v>Category05</v>
      </c>
      <c r="H198">
        <f>VLOOKUP(B198,'Master Data'!$A$1:$F$46,5,FALSE)</f>
        <v>120</v>
      </c>
      <c r="I198">
        <f>VLOOKUP(B198,'Master Data'!$A$1:$F$46,6,FALSE)</f>
        <v>162</v>
      </c>
      <c r="J198" s="13">
        <f t="shared" si="12"/>
        <v>2268</v>
      </c>
      <c r="K198">
        <f t="shared" si="13"/>
        <v>1680</v>
      </c>
      <c r="L198" s="13">
        <f t="shared" si="14"/>
        <v>588</v>
      </c>
      <c r="M198" s="5">
        <f t="shared" si="15"/>
        <v>0.25925925925925924</v>
      </c>
    </row>
    <row r="199" spans="1:13" x14ac:dyDescent="0.25">
      <c r="A199" s="2">
        <v>44460</v>
      </c>
      <c r="B199" s="3" t="s">
        <v>24</v>
      </c>
      <c r="C199">
        <v>7</v>
      </c>
      <c r="D199" t="s">
        <v>7</v>
      </c>
      <c r="E199" t="s">
        <v>10</v>
      </c>
      <c r="F199" s="4">
        <v>0</v>
      </c>
      <c r="G199" s="4" t="str">
        <f>VLOOKUP(B199,'Master Data'!$A$1:$F$46,3,FALSE)</f>
        <v>Category03</v>
      </c>
      <c r="H199">
        <f>VLOOKUP(B199,'Master Data'!$A$1:$F$46,5,FALSE)</f>
        <v>61</v>
      </c>
      <c r="I199">
        <f>VLOOKUP(B199,'Master Data'!$A$1:$F$46,6,FALSE)</f>
        <v>76.25</v>
      </c>
      <c r="J199" s="13">
        <f t="shared" si="12"/>
        <v>533.75</v>
      </c>
      <c r="K199">
        <f t="shared" si="13"/>
        <v>427</v>
      </c>
      <c r="L199" s="13">
        <f t="shared" si="14"/>
        <v>106.75</v>
      </c>
      <c r="M199" s="5">
        <f t="shared" si="15"/>
        <v>0.2</v>
      </c>
    </row>
    <row r="200" spans="1:13" x14ac:dyDescent="0.25">
      <c r="A200" s="2">
        <v>44461</v>
      </c>
      <c r="B200" s="3" t="s">
        <v>27</v>
      </c>
      <c r="C200">
        <v>2</v>
      </c>
      <c r="D200" t="s">
        <v>8</v>
      </c>
      <c r="E200" t="s">
        <v>10</v>
      </c>
      <c r="F200" s="4">
        <v>0</v>
      </c>
      <c r="G200" s="4" t="str">
        <f>VLOOKUP(B200,'Master Data'!$A$1:$F$46,3,FALSE)</f>
        <v>Category05</v>
      </c>
      <c r="H200">
        <f>VLOOKUP(B200,'Master Data'!$A$1:$F$46,5,FALSE)</f>
        <v>90</v>
      </c>
      <c r="I200">
        <f>VLOOKUP(B200,'Master Data'!$A$1:$F$46,6,FALSE)</f>
        <v>115.2</v>
      </c>
      <c r="J200" s="13">
        <f t="shared" si="12"/>
        <v>230.4</v>
      </c>
      <c r="K200">
        <f t="shared" si="13"/>
        <v>180</v>
      </c>
      <c r="L200" s="13">
        <f t="shared" si="14"/>
        <v>50.400000000000006</v>
      </c>
      <c r="M200" s="5">
        <f t="shared" si="15"/>
        <v>0.21875000000000003</v>
      </c>
    </row>
    <row r="201" spans="1:13" x14ac:dyDescent="0.25">
      <c r="A201" s="2">
        <v>44461</v>
      </c>
      <c r="B201" s="3" t="s">
        <v>39</v>
      </c>
      <c r="C201">
        <v>4</v>
      </c>
      <c r="D201" t="s">
        <v>12</v>
      </c>
      <c r="E201" t="s">
        <v>10</v>
      </c>
      <c r="F201" s="4">
        <v>0</v>
      </c>
      <c r="G201" s="4" t="str">
        <f>VLOOKUP(B201,'Master Data'!$A$1:$F$46,3,FALSE)</f>
        <v>Category01</v>
      </c>
      <c r="H201">
        <f>VLOOKUP(B201,'Master Data'!$A$1:$F$46,5,FALSE)</f>
        <v>105</v>
      </c>
      <c r="I201">
        <f>VLOOKUP(B201,'Master Data'!$A$1:$F$46,6,FALSE)</f>
        <v>142.80000000000001</v>
      </c>
      <c r="J201" s="13">
        <f t="shared" si="12"/>
        <v>571.20000000000005</v>
      </c>
      <c r="K201">
        <f t="shared" si="13"/>
        <v>420</v>
      </c>
      <c r="L201" s="13">
        <f t="shared" si="14"/>
        <v>151.20000000000005</v>
      </c>
      <c r="M201" s="5">
        <f t="shared" si="15"/>
        <v>0.26470588235294124</v>
      </c>
    </row>
    <row r="202" spans="1:13" x14ac:dyDescent="0.25">
      <c r="A202" s="2">
        <v>44462</v>
      </c>
      <c r="B202" s="3" t="s">
        <v>40</v>
      </c>
      <c r="C202">
        <v>12</v>
      </c>
      <c r="D202" t="s">
        <v>12</v>
      </c>
      <c r="E202" t="s">
        <v>10</v>
      </c>
      <c r="F202" s="4">
        <v>0</v>
      </c>
      <c r="G202" s="4" t="str">
        <f>VLOOKUP(B202,'Master Data'!$A$1:$F$46,3,FALSE)</f>
        <v>Category02</v>
      </c>
      <c r="H202">
        <f>VLOOKUP(B202,'Master Data'!$A$1:$F$46,5,FALSE)</f>
        <v>37</v>
      </c>
      <c r="I202">
        <f>VLOOKUP(B202,'Master Data'!$A$1:$F$46,6,FALSE)</f>
        <v>49.21</v>
      </c>
      <c r="J202" s="13">
        <f t="shared" si="12"/>
        <v>590.52</v>
      </c>
      <c r="K202">
        <f t="shared" si="13"/>
        <v>444</v>
      </c>
      <c r="L202" s="13">
        <f t="shared" si="14"/>
        <v>146.51999999999998</v>
      </c>
      <c r="M202" s="5">
        <f t="shared" si="15"/>
        <v>0.24812030075187969</v>
      </c>
    </row>
    <row r="203" spans="1:13" x14ac:dyDescent="0.25">
      <c r="A203" s="2">
        <v>44462</v>
      </c>
      <c r="B203" s="3" t="s">
        <v>42</v>
      </c>
      <c r="C203">
        <v>7</v>
      </c>
      <c r="D203" t="s">
        <v>8</v>
      </c>
      <c r="E203" t="s">
        <v>8</v>
      </c>
      <c r="F203" s="4">
        <v>0</v>
      </c>
      <c r="G203" s="4" t="str">
        <f>VLOOKUP(B203,'Master Data'!$A$1:$F$46,3,FALSE)</f>
        <v>Category03</v>
      </c>
      <c r="H203">
        <f>VLOOKUP(B203,'Master Data'!$A$1:$F$46,5,FALSE)</f>
        <v>126</v>
      </c>
      <c r="I203">
        <f>VLOOKUP(B203,'Master Data'!$A$1:$F$46,6,FALSE)</f>
        <v>162.54</v>
      </c>
      <c r="J203" s="13">
        <f t="shared" si="12"/>
        <v>1137.78</v>
      </c>
      <c r="K203">
        <f t="shared" si="13"/>
        <v>882</v>
      </c>
      <c r="L203" s="13">
        <f t="shared" si="14"/>
        <v>255.77999999999997</v>
      </c>
      <c r="M203" s="5">
        <f t="shared" si="15"/>
        <v>0.22480620155038758</v>
      </c>
    </row>
    <row r="204" spans="1:13" x14ac:dyDescent="0.25">
      <c r="A204" s="2">
        <v>44466</v>
      </c>
      <c r="B204" s="3" t="s">
        <v>23</v>
      </c>
      <c r="C204">
        <v>1</v>
      </c>
      <c r="D204" t="s">
        <v>12</v>
      </c>
      <c r="E204" t="s">
        <v>10</v>
      </c>
      <c r="F204" s="4">
        <v>0</v>
      </c>
      <c r="G204" s="4" t="str">
        <f>VLOOKUP(B204,'Master Data'!$A$1:$F$46,3,FALSE)</f>
        <v>Category04</v>
      </c>
      <c r="H204">
        <f>VLOOKUP(B204,'Master Data'!$A$1:$F$46,5,FALSE)</f>
        <v>55</v>
      </c>
      <c r="I204">
        <f>VLOOKUP(B204,'Master Data'!$A$1:$F$46,6,FALSE)</f>
        <v>58.3</v>
      </c>
      <c r="J204" s="13">
        <f t="shared" si="12"/>
        <v>58.3</v>
      </c>
      <c r="K204">
        <f t="shared" si="13"/>
        <v>55</v>
      </c>
      <c r="L204" s="13">
        <f t="shared" si="14"/>
        <v>3.2999999999999972</v>
      </c>
      <c r="M204" s="5">
        <f t="shared" si="15"/>
        <v>5.6603773584905613E-2</v>
      </c>
    </row>
    <row r="205" spans="1:13" x14ac:dyDescent="0.25">
      <c r="A205" s="2">
        <v>44469</v>
      </c>
      <c r="B205" s="3" t="s">
        <v>19</v>
      </c>
      <c r="C205">
        <v>9</v>
      </c>
      <c r="D205" t="s">
        <v>8</v>
      </c>
      <c r="E205" t="s">
        <v>8</v>
      </c>
      <c r="F205" s="4">
        <v>0</v>
      </c>
      <c r="G205" s="4" t="str">
        <f>VLOOKUP(B205,'Master Data'!$A$1:$F$46,3,FALSE)</f>
        <v>Category02</v>
      </c>
      <c r="H205">
        <f>VLOOKUP(B205,'Master Data'!$A$1:$F$46,5,FALSE)</f>
        <v>112</v>
      </c>
      <c r="I205">
        <f>VLOOKUP(B205,'Master Data'!$A$1:$F$46,6,FALSE)</f>
        <v>146.72</v>
      </c>
      <c r="J205" s="13">
        <f t="shared" si="12"/>
        <v>1320.48</v>
      </c>
      <c r="K205">
        <f t="shared" si="13"/>
        <v>1008</v>
      </c>
      <c r="L205" s="13">
        <f t="shared" si="14"/>
        <v>312.48</v>
      </c>
      <c r="M205" s="5">
        <f t="shared" si="15"/>
        <v>0.23664122137404581</v>
      </c>
    </row>
    <row r="206" spans="1:13" x14ac:dyDescent="0.25">
      <c r="A206" s="2">
        <v>44469</v>
      </c>
      <c r="B206" s="3" t="s">
        <v>25</v>
      </c>
      <c r="C206">
        <v>5</v>
      </c>
      <c r="D206" t="s">
        <v>8</v>
      </c>
      <c r="E206" t="s">
        <v>8</v>
      </c>
      <c r="F206" s="4">
        <v>0</v>
      </c>
      <c r="G206" s="4" t="str">
        <f>VLOOKUP(B206,'Master Data'!$A$1:$F$46,3,FALSE)</f>
        <v>Category01</v>
      </c>
      <c r="H206">
        <f>VLOOKUP(B206,'Master Data'!$A$1:$F$46,5,FALSE)</f>
        <v>75</v>
      </c>
      <c r="I206">
        <f>VLOOKUP(B206,'Master Data'!$A$1:$F$46,6,FALSE)</f>
        <v>85.5</v>
      </c>
      <c r="J206" s="13">
        <f t="shared" si="12"/>
        <v>427.5</v>
      </c>
      <c r="K206">
        <f t="shared" si="13"/>
        <v>375</v>
      </c>
      <c r="L206" s="13">
        <f t="shared" si="14"/>
        <v>52.5</v>
      </c>
      <c r="M206" s="5">
        <f t="shared" si="15"/>
        <v>0.12280701754385964</v>
      </c>
    </row>
    <row r="207" spans="1:13" x14ac:dyDescent="0.25">
      <c r="A207" s="2">
        <v>44470</v>
      </c>
      <c r="B207" s="3" t="s">
        <v>38</v>
      </c>
      <c r="C207">
        <v>14</v>
      </c>
      <c r="D207" t="s">
        <v>8</v>
      </c>
      <c r="E207" t="s">
        <v>10</v>
      </c>
      <c r="F207" s="4">
        <v>0</v>
      </c>
      <c r="G207" s="4" t="str">
        <f>VLOOKUP(B207,'Master Data'!$A$1:$F$46,3,FALSE)</f>
        <v>Category04</v>
      </c>
      <c r="H207">
        <f>VLOOKUP(B207,'Master Data'!$A$1:$F$46,5,FALSE)</f>
        <v>148</v>
      </c>
      <c r="I207">
        <f>VLOOKUP(B207,'Master Data'!$A$1:$F$46,6,FALSE)</f>
        <v>201.28</v>
      </c>
      <c r="J207" s="13">
        <f t="shared" si="12"/>
        <v>2817.92</v>
      </c>
      <c r="K207">
        <f t="shared" si="13"/>
        <v>2072</v>
      </c>
      <c r="L207" s="13">
        <f t="shared" si="14"/>
        <v>745.92000000000007</v>
      </c>
      <c r="M207" s="5">
        <f t="shared" si="15"/>
        <v>0.26470588235294118</v>
      </c>
    </row>
    <row r="208" spans="1:13" x14ac:dyDescent="0.25">
      <c r="A208" s="2">
        <v>44471</v>
      </c>
      <c r="B208" s="3" t="s">
        <v>19</v>
      </c>
      <c r="C208">
        <v>15</v>
      </c>
      <c r="D208" t="s">
        <v>12</v>
      </c>
      <c r="E208" t="s">
        <v>8</v>
      </c>
      <c r="F208" s="4">
        <v>0</v>
      </c>
      <c r="G208" s="4" t="str">
        <f>VLOOKUP(B208,'Master Data'!$A$1:$F$46,3,FALSE)</f>
        <v>Category02</v>
      </c>
      <c r="H208">
        <f>VLOOKUP(B208,'Master Data'!$A$1:$F$46,5,FALSE)</f>
        <v>112</v>
      </c>
      <c r="I208">
        <f>VLOOKUP(B208,'Master Data'!$A$1:$F$46,6,FALSE)</f>
        <v>146.72</v>
      </c>
      <c r="J208" s="13">
        <f t="shared" si="12"/>
        <v>2200.8000000000002</v>
      </c>
      <c r="K208">
        <f t="shared" si="13"/>
        <v>1680</v>
      </c>
      <c r="L208" s="13">
        <f t="shared" si="14"/>
        <v>520.80000000000018</v>
      </c>
      <c r="M208" s="5">
        <f t="shared" si="15"/>
        <v>0.23664122137404586</v>
      </c>
    </row>
    <row r="209" spans="1:13" x14ac:dyDescent="0.25">
      <c r="A209" s="2">
        <v>44472</v>
      </c>
      <c r="B209" s="3" t="s">
        <v>50</v>
      </c>
      <c r="C209">
        <v>9</v>
      </c>
      <c r="D209" t="s">
        <v>12</v>
      </c>
      <c r="E209" t="s">
        <v>8</v>
      </c>
      <c r="F209" s="4">
        <v>0</v>
      </c>
      <c r="G209" s="4" t="str">
        <f>VLOOKUP(B209,'Master Data'!$A$1:$F$46,3,FALSE)</f>
        <v>Category02</v>
      </c>
      <c r="H209">
        <f>VLOOKUP(B209,'Master Data'!$A$1:$F$46,5,FALSE)</f>
        <v>150</v>
      </c>
      <c r="I209">
        <f>VLOOKUP(B209,'Master Data'!$A$1:$F$46,6,FALSE)</f>
        <v>210</v>
      </c>
      <c r="J209" s="13">
        <f t="shared" si="12"/>
        <v>1890</v>
      </c>
      <c r="K209">
        <f t="shared" si="13"/>
        <v>1350</v>
      </c>
      <c r="L209" s="13">
        <f t="shared" si="14"/>
        <v>540</v>
      </c>
      <c r="M209" s="5">
        <f t="shared" si="15"/>
        <v>0.2857142857142857</v>
      </c>
    </row>
    <row r="210" spans="1:13" x14ac:dyDescent="0.25">
      <c r="A210" s="2">
        <v>44475</v>
      </c>
      <c r="B210" s="3" t="s">
        <v>14</v>
      </c>
      <c r="C210">
        <v>1</v>
      </c>
      <c r="D210" t="s">
        <v>12</v>
      </c>
      <c r="E210" t="s">
        <v>8</v>
      </c>
      <c r="F210" s="4">
        <v>0</v>
      </c>
      <c r="G210" s="4" t="str">
        <f>VLOOKUP(B210,'Master Data'!$A$1:$F$46,3,FALSE)</f>
        <v>Category04</v>
      </c>
      <c r="H210">
        <f>VLOOKUP(B210,'Master Data'!$A$1:$F$46,5,FALSE)</f>
        <v>5</v>
      </c>
      <c r="I210">
        <f>VLOOKUP(B210,'Master Data'!$A$1:$F$46,6,FALSE)</f>
        <v>6.7</v>
      </c>
      <c r="J210" s="13">
        <f t="shared" si="12"/>
        <v>6.7</v>
      </c>
      <c r="K210">
        <f t="shared" si="13"/>
        <v>5</v>
      </c>
      <c r="L210" s="13">
        <f t="shared" si="14"/>
        <v>1.7000000000000002</v>
      </c>
      <c r="M210" s="5">
        <f t="shared" si="15"/>
        <v>0.2537313432835821</v>
      </c>
    </row>
    <row r="211" spans="1:13" x14ac:dyDescent="0.25">
      <c r="A211" s="2">
        <v>44475</v>
      </c>
      <c r="B211" s="3" t="s">
        <v>53</v>
      </c>
      <c r="C211">
        <v>12</v>
      </c>
      <c r="D211" t="s">
        <v>8</v>
      </c>
      <c r="E211" t="s">
        <v>8</v>
      </c>
      <c r="F211" s="4">
        <v>0</v>
      </c>
      <c r="G211" s="4" t="str">
        <f>VLOOKUP(B211,'Master Data'!$A$1:$F$46,3,FALSE)</f>
        <v>Category04</v>
      </c>
      <c r="H211">
        <f>VLOOKUP(B211,'Master Data'!$A$1:$F$46,5,FALSE)</f>
        <v>90</v>
      </c>
      <c r="I211">
        <f>VLOOKUP(B211,'Master Data'!$A$1:$F$46,6,FALSE)</f>
        <v>96.3</v>
      </c>
      <c r="J211" s="13">
        <f t="shared" si="12"/>
        <v>1155.5999999999999</v>
      </c>
      <c r="K211">
        <f t="shared" si="13"/>
        <v>1080</v>
      </c>
      <c r="L211" s="13">
        <f t="shared" si="14"/>
        <v>75.599999999999909</v>
      </c>
      <c r="M211" s="5">
        <f t="shared" si="15"/>
        <v>6.5420560747663475E-2</v>
      </c>
    </row>
    <row r="212" spans="1:13" x14ac:dyDescent="0.25">
      <c r="A212" s="2">
        <v>44476</v>
      </c>
      <c r="B212" s="3" t="s">
        <v>52</v>
      </c>
      <c r="C212">
        <v>6</v>
      </c>
      <c r="D212" t="s">
        <v>12</v>
      </c>
      <c r="E212" t="s">
        <v>10</v>
      </c>
      <c r="F212" s="4">
        <v>0</v>
      </c>
      <c r="G212" s="4" t="str">
        <f>VLOOKUP(B212,'Master Data'!$A$1:$F$46,3,FALSE)</f>
        <v>Category04</v>
      </c>
      <c r="H212">
        <f>VLOOKUP(B212,'Master Data'!$A$1:$F$46,5,FALSE)</f>
        <v>18</v>
      </c>
      <c r="I212">
        <f>VLOOKUP(B212,'Master Data'!$A$1:$F$46,6,FALSE)</f>
        <v>24.66</v>
      </c>
      <c r="J212" s="13">
        <f t="shared" si="12"/>
        <v>147.96</v>
      </c>
      <c r="K212">
        <f t="shared" si="13"/>
        <v>108</v>
      </c>
      <c r="L212" s="13">
        <f t="shared" si="14"/>
        <v>39.960000000000008</v>
      </c>
      <c r="M212" s="5">
        <f t="shared" si="15"/>
        <v>0.27007299270072999</v>
      </c>
    </row>
    <row r="213" spans="1:13" x14ac:dyDescent="0.25">
      <c r="A213" s="2">
        <v>44478</v>
      </c>
      <c r="B213" s="3" t="s">
        <v>9</v>
      </c>
      <c r="C213">
        <v>5</v>
      </c>
      <c r="D213" t="s">
        <v>12</v>
      </c>
      <c r="E213" t="s">
        <v>10</v>
      </c>
      <c r="F213" s="4">
        <v>0</v>
      </c>
      <c r="G213" s="4" t="str">
        <f>VLOOKUP(B213,'Master Data'!$A$1:$F$46,3,FALSE)</f>
        <v>Category05</v>
      </c>
      <c r="H213">
        <f>VLOOKUP(B213,'Master Data'!$A$1:$F$46,5,FALSE)</f>
        <v>72</v>
      </c>
      <c r="I213">
        <f>VLOOKUP(B213,'Master Data'!$A$1:$F$46,6,FALSE)</f>
        <v>79.92</v>
      </c>
      <c r="J213" s="13">
        <f t="shared" si="12"/>
        <v>399.6</v>
      </c>
      <c r="K213">
        <f t="shared" si="13"/>
        <v>360</v>
      </c>
      <c r="L213" s="13">
        <f t="shared" si="14"/>
        <v>39.600000000000023</v>
      </c>
      <c r="M213" s="5">
        <f t="shared" si="15"/>
        <v>9.9099099099099155E-2</v>
      </c>
    </row>
    <row r="214" spans="1:13" x14ac:dyDescent="0.25">
      <c r="A214" s="2">
        <v>44478</v>
      </c>
      <c r="B214" s="3" t="s">
        <v>28</v>
      </c>
      <c r="C214">
        <v>11</v>
      </c>
      <c r="D214" t="s">
        <v>8</v>
      </c>
      <c r="E214" t="s">
        <v>10</v>
      </c>
      <c r="F214" s="4">
        <v>0</v>
      </c>
      <c r="G214" s="4" t="str">
        <f>VLOOKUP(B214,'Master Data'!$A$1:$F$46,3,FALSE)</f>
        <v>Category04</v>
      </c>
      <c r="H214">
        <f>VLOOKUP(B214,'Master Data'!$A$1:$F$46,5,FALSE)</f>
        <v>89</v>
      </c>
      <c r="I214">
        <f>VLOOKUP(B214,'Master Data'!$A$1:$F$46,6,FALSE)</f>
        <v>117.48</v>
      </c>
      <c r="J214" s="13">
        <f t="shared" si="12"/>
        <v>1292.28</v>
      </c>
      <c r="K214">
        <f t="shared" si="13"/>
        <v>979</v>
      </c>
      <c r="L214" s="13">
        <f t="shared" si="14"/>
        <v>313.27999999999997</v>
      </c>
      <c r="M214" s="5">
        <f t="shared" si="15"/>
        <v>0.2424242424242424</v>
      </c>
    </row>
    <row r="215" spans="1:13" x14ac:dyDescent="0.25">
      <c r="A215" s="2">
        <v>44479</v>
      </c>
      <c r="B215" s="3" t="s">
        <v>14</v>
      </c>
      <c r="C215">
        <v>14</v>
      </c>
      <c r="D215" t="s">
        <v>12</v>
      </c>
      <c r="E215" t="s">
        <v>10</v>
      </c>
      <c r="F215" s="4">
        <v>0</v>
      </c>
      <c r="G215" s="4" t="str">
        <f>VLOOKUP(B215,'Master Data'!$A$1:$F$46,3,FALSE)</f>
        <v>Category04</v>
      </c>
      <c r="H215">
        <f>VLOOKUP(B215,'Master Data'!$A$1:$F$46,5,FALSE)</f>
        <v>5</v>
      </c>
      <c r="I215">
        <f>VLOOKUP(B215,'Master Data'!$A$1:$F$46,6,FALSE)</f>
        <v>6.7</v>
      </c>
      <c r="J215" s="13">
        <f t="shared" si="12"/>
        <v>93.8</v>
      </c>
      <c r="K215">
        <f t="shared" si="13"/>
        <v>70</v>
      </c>
      <c r="L215" s="13">
        <f t="shared" si="14"/>
        <v>23.799999999999997</v>
      </c>
      <c r="M215" s="5">
        <f t="shared" si="15"/>
        <v>0.25373134328358204</v>
      </c>
    </row>
    <row r="216" spans="1:13" x14ac:dyDescent="0.25">
      <c r="A216" s="2">
        <v>44480</v>
      </c>
      <c r="B216" s="3" t="s">
        <v>41</v>
      </c>
      <c r="C216">
        <v>15</v>
      </c>
      <c r="D216" t="s">
        <v>12</v>
      </c>
      <c r="E216" t="s">
        <v>10</v>
      </c>
      <c r="F216" s="4">
        <v>0</v>
      </c>
      <c r="G216" s="4" t="str">
        <f>VLOOKUP(B216,'Master Data'!$A$1:$F$46,3,FALSE)</f>
        <v>Category02</v>
      </c>
      <c r="H216">
        <f>VLOOKUP(B216,'Master Data'!$A$1:$F$46,5,FALSE)</f>
        <v>44</v>
      </c>
      <c r="I216">
        <f>VLOOKUP(B216,'Master Data'!$A$1:$F$46,6,FALSE)</f>
        <v>48.4</v>
      </c>
      <c r="J216" s="13">
        <f t="shared" si="12"/>
        <v>726</v>
      </c>
      <c r="K216">
        <f t="shared" si="13"/>
        <v>660</v>
      </c>
      <c r="L216" s="13">
        <f t="shared" si="14"/>
        <v>66</v>
      </c>
      <c r="M216" s="5">
        <f t="shared" si="15"/>
        <v>9.0909090909090912E-2</v>
      </c>
    </row>
    <row r="217" spans="1:13" x14ac:dyDescent="0.25">
      <c r="A217" s="2">
        <v>44481</v>
      </c>
      <c r="B217" s="3" t="s">
        <v>36</v>
      </c>
      <c r="C217">
        <v>8</v>
      </c>
      <c r="D217" t="s">
        <v>8</v>
      </c>
      <c r="E217" t="s">
        <v>8</v>
      </c>
      <c r="F217" s="4">
        <v>0</v>
      </c>
      <c r="G217" s="4" t="str">
        <f>VLOOKUP(B217,'Master Data'!$A$1:$F$46,3,FALSE)</f>
        <v>Category04</v>
      </c>
      <c r="H217">
        <f>VLOOKUP(B217,'Master Data'!$A$1:$F$46,5,FALSE)</f>
        <v>48</v>
      </c>
      <c r="I217">
        <f>VLOOKUP(B217,'Master Data'!$A$1:$F$46,6,FALSE)</f>
        <v>57.120000000000005</v>
      </c>
      <c r="J217" s="13">
        <f t="shared" si="12"/>
        <v>456.96000000000004</v>
      </c>
      <c r="K217">
        <f t="shared" si="13"/>
        <v>384</v>
      </c>
      <c r="L217" s="13">
        <f t="shared" si="14"/>
        <v>72.960000000000036</v>
      </c>
      <c r="M217" s="5">
        <f t="shared" si="15"/>
        <v>0.15966386554621856</v>
      </c>
    </row>
    <row r="218" spans="1:13" x14ac:dyDescent="0.25">
      <c r="A218" s="2">
        <v>44486</v>
      </c>
      <c r="B218" s="3" t="s">
        <v>26</v>
      </c>
      <c r="C218">
        <v>13</v>
      </c>
      <c r="D218" t="s">
        <v>12</v>
      </c>
      <c r="E218" t="s">
        <v>8</v>
      </c>
      <c r="F218" s="4">
        <v>0</v>
      </c>
      <c r="G218" s="4" t="str">
        <f>VLOOKUP(B218,'Master Data'!$A$1:$F$46,3,FALSE)</f>
        <v>Category01</v>
      </c>
      <c r="H218">
        <f>VLOOKUP(B218,'Master Data'!$A$1:$F$46,5,FALSE)</f>
        <v>98</v>
      </c>
      <c r="I218">
        <f>VLOOKUP(B218,'Master Data'!$A$1:$F$46,6,FALSE)</f>
        <v>103.88</v>
      </c>
      <c r="J218" s="13">
        <f t="shared" si="12"/>
        <v>1350.44</v>
      </c>
      <c r="K218">
        <f t="shared" si="13"/>
        <v>1274</v>
      </c>
      <c r="L218" s="13">
        <f t="shared" si="14"/>
        <v>76.440000000000055</v>
      </c>
      <c r="M218" s="5">
        <f t="shared" si="15"/>
        <v>5.6603773584905696E-2</v>
      </c>
    </row>
    <row r="219" spans="1:13" x14ac:dyDescent="0.25">
      <c r="A219" s="2">
        <v>44487</v>
      </c>
      <c r="B219" s="3" t="s">
        <v>17</v>
      </c>
      <c r="C219">
        <v>6</v>
      </c>
      <c r="D219" t="s">
        <v>8</v>
      </c>
      <c r="E219" t="s">
        <v>10</v>
      </c>
      <c r="F219" s="4">
        <v>0</v>
      </c>
      <c r="G219" s="4" t="str">
        <f>VLOOKUP(B219,'Master Data'!$A$1:$F$46,3,FALSE)</f>
        <v>Category03</v>
      </c>
      <c r="H219">
        <f>VLOOKUP(B219,'Master Data'!$A$1:$F$46,5,FALSE)</f>
        <v>7</v>
      </c>
      <c r="I219">
        <f>VLOOKUP(B219,'Master Data'!$A$1:$F$46,6,FALSE)</f>
        <v>8.33</v>
      </c>
      <c r="J219" s="13">
        <f t="shared" si="12"/>
        <v>49.980000000000004</v>
      </c>
      <c r="K219">
        <f t="shared" si="13"/>
        <v>42</v>
      </c>
      <c r="L219" s="13">
        <f t="shared" si="14"/>
        <v>7.980000000000004</v>
      </c>
      <c r="M219" s="5">
        <f t="shared" si="15"/>
        <v>0.15966386554621856</v>
      </c>
    </row>
    <row r="220" spans="1:13" x14ac:dyDescent="0.25">
      <c r="A220" s="2">
        <v>44487</v>
      </c>
      <c r="B220" s="3" t="s">
        <v>42</v>
      </c>
      <c r="C220">
        <v>13</v>
      </c>
      <c r="D220" t="s">
        <v>8</v>
      </c>
      <c r="E220" t="s">
        <v>10</v>
      </c>
      <c r="F220" s="4">
        <v>0</v>
      </c>
      <c r="G220" s="4" t="str">
        <f>VLOOKUP(B220,'Master Data'!$A$1:$F$46,3,FALSE)</f>
        <v>Category03</v>
      </c>
      <c r="H220">
        <f>VLOOKUP(B220,'Master Data'!$A$1:$F$46,5,FALSE)</f>
        <v>126</v>
      </c>
      <c r="I220">
        <f>VLOOKUP(B220,'Master Data'!$A$1:$F$46,6,FALSE)</f>
        <v>162.54</v>
      </c>
      <c r="J220" s="13">
        <f t="shared" si="12"/>
        <v>2113.02</v>
      </c>
      <c r="K220">
        <f t="shared" si="13"/>
        <v>1638</v>
      </c>
      <c r="L220" s="13">
        <f t="shared" si="14"/>
        <v>475.02</v>
      </c>
      <c r="M220" s="5">
        <f t="shared" si="15"/>
        <v>0.22480620155038758</v>
      </c>
    </row>
    <row r="221" spans="1:13" x14ac:dyDescent="0.25">
      <c r="A221" s="2">
        <v>44491</v>
      </c>
      <c r="B221" s="3" t="s">
        <v>41</v>
      </c>
      <c r="C221">
        <v>7</v>
      </c>
      <c r="D221" t="s">
        <v>12</v>
      </c>
      <c r="E221" t="s">
        <v>10</v>
      </c>
      <c r="F221" s="4">
        <v>0</v>
      </c>
      <c r="G221" s="4" t="str">
        <f>VLOOKUP(B221,'Master Data'!$A$1:$F$46,3,FALSE)</f>
        <v>Category02</v>
      </c>
      <c r="H221">
        <f>VLOOKUP(B221,'Master Data'!$A$1:$F$46,5,FALSE)</f>
        <v>44</v>
      </c>
      <c r="I221">
        <f>VLOOKUP(B221,'Master Data'!$A$1:$F$46,6,FALSE)</f>
        <v>48.4</v>
      </c>
      <c r="J221" s="13">
        <f t="shared" si="12"/>
        <v>338.8</v>
      </c>
      <c r="K221">
        <f t="shared" si="13"/>
        <v>308</v>
      </c>
      <c r="L221" s="13">
        <f t="shared" si="14"/>
        <v>30.800000000000011</v>
      </c>
      <c r="M221" s="5">
        <f t="shared" si="15"/>
        <v>9.0909090909090939E-2</v>
      </c>
    </row>
    <row r="222" spans="1:13" x14ac:dyDescent="0.25">
      <c r="A222" s="2">
        <v>44491</v>
      </c>
      <c r="B222" s="3" t="s">
        <v>6</v>
      </c>
      <c r="C222">
        <v>13</v>
      </c>
      <c r="D222" t="s">
        <v>8</v>
      </c>
      <c r="E222" t="s">
        <v>10</v>
      </c>
      <c r="F222" s="4">
        <v>0</v>
      </c>
      <c r="G222" s="4" t="str">
        <f>VLOOKUP(B222,'Master Data'!$A$1:$F$46,3,FALSE)</f>
        <v>Category03</v>
      </c>
      <c r="H222">
        <f>VLOOKUP(B222,'Master Data'!$A$1:$F$46,5,FALSE)</f>
        <v>144</v>
      </c>
      <c r="I222">
        <f>VLOOKUP(B222,'Master Data'!$A$1:$F$46,6,FALSE)</f>
        <v>156.96</v>
      </c>
      <c r="J222" s="13">
        <f t="shared" si="12"/>
        <v>2040.48</v>
      </c>
      <c r="K222">
        <f t="shared" si="13"/>
        <v>1872</v>
      </c>
      <c r="L222" s="13">
        <f t="shared" si="14"/>
        <v>168.48000000000002</v>
      </c>
      <c r="M222" s="5">
        <f t="shared" si="15"/>
        <v>8.2568807339449546E-2</v>
      </c>
    </row>
    <row r="223" spans="1:13" x14ac:dyDescent="0.25">
      <c r="A223" s="2">
        <v>44491</v>
      </c>
      <c r="B223" s="3" t="s">
        <v>47</v>
      </c>
      <c r="C223">
        <v>1</v>
      </c>
      <c r="D223" t="s">
        <v>12</v>
      </c>
      <c r="E223" t="s">
        <v>10</v>
      </c>
      <c r="F223" s="4">
        <v>0</v>
      </c>
      <c r="G223" s="4" t="str">
        <f>VLOOKUP(B223,'Master Data'!$A$1:$F$46,3,FALSE)</f>
        <v>Category01</v>
      </c>
      <c r="H223">
        <f>VLOOKUP(B223,'Master Data'!$A$1:$F$46,5,FALSE)</f>
        <v>6</v>
      </c>
      <c r="I223">
        <f>VLOOKUP(B223,'Master Data'!$A$1:$F$46,6,FALSE)</f>
        <v>7.8599999999999994</v>
      </c>
      <c r="J223" s="13">
        <f t="shared" si="12"/>
        <v>7.8599999999999994</v>
      </c>
      <c r="K223">
        <f t="shared" si="13"/>
        <v>6</v>
      </c>
      <c r="L223" s="13">
        <f t="shared" si="14"/>
        <v>1.8599999999999994</v>
      </c>
      <c r="M223" s="5">
        <f t="shared" si="15"/>
        <v>0.23664122137404575</v>
      </c>
    </row>
    <row r="224" spans="1:13" x14ac:dyDescent="0.25">
      <c r="A224" s="2">
        <v>44493</v>
      </c>
      <c r="B224" s="3" t="s">
        <v>41</v>
      </c>
      <c r="C224">
        <v>3</v>
      </c>
      <c r="D224" t="s">
        <v>7</v>
      </c>
      <c r="E224" t="s">
        <v>10</v>
      </c>
      <c r="F224" s="4">
        <v>0</v>
      </c>
      <c r="G224" s="4" t="str">
        <f>VLOOKUP(B224,'Master Data'!$A$1:$F$46,3,FALSE)</f>
        <v>Category02</v>
      </c>
      <c r="H224">
        <f>VLOOKUP(B224,'Master Data'!$A$1:$F$46,5,FALSE)</f>
        <v>44</v>
      </c>
      <c r="I224">
        <f>VLOOKUP(B224,'Master Data'!$A$1:$F$46,6,FALSE)</f>
        <v>48.4</v>
      </c>
      <c r="J224" s="13">
        <f t="shared" si="12"/>
        <v>145.19999999999999</v>
      </c>
      <c r="K224">
        <f t="shared" si="13"/>
        <v>132</v>
      </c>
      <c r="L224" s="13">
        <f t="shared" si="14"/>
        <v>13.199999999999989</v>
      </c>
      <c r="M224" s="5">
        <f t="shared" si="15"/>
        <v>9.0909090909090842E-2</v>
      </c>
    </row>
    <row r="225" spans="1:13" x14ac:dyDescent="0.25">
      <c r="A225" s="2">
        <v>44494</v>
      </c>
      <c r="B225" s="3" t="s">
        <v>21</v>
      </c>
      <c r="C225">
        <v>9</v>
      </c>
      <c r="D225" t="s">
        <v>8</v>
      </c>
      <c r="E225" t="s">
        <v>10</v>
      </c>
      <c r="F225" s="4">
        <v>0</v>
      </c>
      <c r="G225" s="4" t="str">
        <f>VLOOKUP(B225,'Master Data'!$A$1:$F$46,3,FALSE)</f>
        <v>Category05</v>
      </c>
      <c r="H225">
        <f>VLOOKUP(B225,'Master Data'!$A$1:$F$46,5,FALSE)</f>
        <v>76</v>
      </c>
      <c r="I225">
        <f>VLOOKUP(B225,'Master Data'!$A$1:$F$46,6,FALSE)</f>
        <v>82.08</v>
      </c>
      <c r="J225" s="13">
        <f t="shared" si="12"/>
        <v>738.72</v>
      </c>
      <c r="K225">
        <f t="shared" si="13"/>
        <v>684</v>
      </c>
      <c r="L225" s="13">
        <f t="shared" si="14"/>
        <v>54.720000000000027</v>
      </c>
      <c r="M225" s="5">
        <f t="shared" si="15"/>
        <v>7.4074074074074112E-2</v>
      </c>
    </row>
    <row r="226" spans="1:13" x14ac:dyDescent="0.25">
      <c r="A226" s="2">
        <v>44495</v>
      </c>
      <c r="B226" s="3" t="s">
        <v>13</v>
      </c>
      <c r="C226">
        <v>6</v>
      </c>
      <c r="D226" t="s">
        <v>7</v>
      </c>
      <c r="E226" t="s">
        <v>10</v>
      </c>
      <c r="F226" s="4">
        <v>0</v>
      </c>
      <c r="G226" s="4" t="str">
        <f>VLOOKUP(B226,'Master Data'!$A$1:$F$46,3,FALSE)</f>
        <v>Category01</v>
      </c>
      <c r="H226">
        <f>VLOOKUP(B226,'Master Data'!$A$1:$F$46,5,FALSE)</f>
        <v>44</v>
      </c>
      <c r="I226">
        <f>VLOOKUP(B226,'Master Data'!$A$1:$F$46,6,FALSE)</f>
        <v>48.84</v>
      </c>
      <c r="J226" s="13">
        <f t="shared" si="12"/>
        <v>293.04000000000002</v>
      </c>
      <c r="K226">
        <f t="shared" si="13"/>
        <v>264</v>
      </c>
      <c r="L226" s="13">
        <f t="shared" si="14"/>
        <v>29.04000000000002</v>
      </c>
      <c r="M226" s="5">
        <f t="shared" si="15"/>
        <v>9.9099099099099155E-2</v>
      </c>
    </row>
    <row r="227" spans="1:13" x14ac:dyDescent="0.25">
      <c r="A227" s="2">
        <v>44497</v>
      </c>
      <c r="B227" s="3" t="s">
        <v>35</v>
      </c>
      <c r="C227">
        <v>1</v>
      </c>
      <c r="D227" t="s">
        <v>12</v>
      </c>
      <c r="E227" t="s">
        <v>10</v>
      </c>
      <c r="F227" s="4">
        <v>0</v>
      </c>
      <c r="G227" s="4" t="str">
        <f>VLOOKUP(B227,'Master Data'!$A$1:$F$46,3,FALSE)</f>
        <v>Category01</v>
      </c>
      <c r="H227">
        <f>VLOOKUP(B227,'Master Data'!$A$1:$F$46,5,FALSE)</f>
        <v>83</v>
      </c>
      <c r="I227">
        <f>VLOOKUP(B227,'Master Data'!$A$1:$F$46,6,FALSE)</f>
        <v>94.62</v>
      </c>
      <c r="J227" s="13">
        <f t="shared" si="12"/>
        <v>94.62</v>
      </c>
      <c r="K227">
        <f t="shared" si="13"/>
        <v>83</v>
      </c>
      <c r="L227" s="13">
        <f t="shared" si="14"/>
        <v>11.620000000000005</v>
      </c>
      <c r="M227" s="5">
        <f t="shared" si="15"/>
        <v>0.1228070175438597</v>
      </c>
    </row>
    <row r="228" spans="1:13" x14ac:dyDescent="0.25">
      <c r="A228" s="2">
        <v>44498</v>
      </c>
      <c r="B228" s="3" t="s">
        <v>9</v>
      </c>
      <c r="C228">
        <v>14</v>
      </c>
      <c r="D228" t="s">
        <v>8</v>
      </c>
      <c r="E228" t="s">
        <v>8</v>
      </c>
      <c r="F228" s="4">
        <v>0</v>
      </c>
      <c r="G228" s="4" t="str">
        <f>VLOOKUP(B228,'Master Data'!$A$1:$F$46,3,FALSE)</f>
        <v>Category05</v>
      </c>
      <c r="H228">
        <f>VLOOKUP(B228,'Master Data'!$A$1:$F$46,5,FALSE)</f>
        <v>72</v>
      </c>
      <c r="I228">
        <f>VLOOKUP(B228,'Master Data'!$A$1:$F$46,6,FALSE)</f>
        <v>79.92</v>
      </c>
      <c r="J228" s="13">
        <f t="shared" si="12"/>
        <v>1118.8800000000001</v>
      </c>
      <c r="K228">
        <f t="shared" si="13"/>
        <v>1008</v>
      </c>
      <c r="L228" s="13">
        <f t="shared" si="14"/>
        <v>110.88000000000011</v>
      </c>
      <c r="M228" s="5">
        <f t="shared" si="15"/>
        <v>9.9099099099099183E-2</v>
      </c>
    </row>
    <row r="229" spans="1:13" x14ac:dyDescent="0.25">
      <c r="A229" s="2">
        <v>44500</v>
      </c>
      <c r="B229" s="3" t="s">
        <v>42</v>
      </c>
      <c r="C229">
        <v>6</v>
      </c>
      <c r="D229" t="s">
        <v>8</v>
      </c>
      <c r="E229" t="s">
        <v>10</v>
      </c>
      <c r="F229" s="4">
        <v>0</v>
      </c>
      <c r="G229" s="4" t="str">
        <f>VLOOKUP(B229,'Master Data'!$A$1:$F$46,3,FALSE)</f>
        <v>Category03</v>
      </c>
      <c r="H229">
        <f>VLOOKUP(B229,'Master Data'!$A$1:$F$46,5,FALSE)</f>
        <v>126</v>
      </c>
      <c r="I229">
        <f>VLOOKUP(B229,'Master Data'!$A$1:$F$46,6,FALSE)</f>
        <v>162.54</v>
      </c>
      <c r="J229" s="13">
        <f t="shared" si="12"/>
        <v>975.24</v>
      </c>
      <c r="K229">
        <f t="shared" si="13"/>
        <v>756</v>
      </c>
      <c r="L229" s="13">
        <f t="shared" si="14"/>
        <v>219.24</v>
      </c>
      <c r="M229" s="5">
        <f t="shared" si="15"/>
        <v>0.22480620155038761</v>
      </c>
    </row>
    <row r="230" spans="1:13" x14ac:dyDescent="0.25">
      <c r="A230" s="2">
        <v>44503</v>
      </c>
      <c r="B230" s="3" t="s">
        <v>11</v>
      </c>
      <c r="C230">
        <v>12</v>
      </c>
      <c r="D230" t="s">
        <v>12</v>
      </c>
      <c r="E230" t="s">
        <v>10</v>
      </c>
      <c r="F230" s="4">
        <v>0</v>
      </c>
      <c r="G230" s="4" t="str">
        <f>VLOOKUP(B230,'Master Data'!$A$1:$F$46,3,FALSE)</f>
        <v>Category02</v>
      </c>
      <c r="H230">
        <f>VLOOKUP(B230,'Master Data'!$A$1:$F$46,5,FALSE)</f>
        <v>112</v>
      </c>
      <c r="I230">
        <f>VLOOKUP(B230,'Master Data'!$A$1:$F$46,6,FALSE)</f>
        <v>122.08</v>
      </c>
      <c r="J230" s="13">
        <f t="shared" si="12"/>
        <v>1464.96</v>
      </c>
      <c r="K230">
        <f t="shared" si="13"/>
        <v>1344</v>
      </c>
      <c r="L230" s="13">
        <f t="shared" si="14"/>
        <v>120.96000000000004</v>
      </c>
      <c r="M230" s="5">
        <f t="shared" si="15"/>
        <v>8.256880733944956E-2</v>
      </c>
    </row>
    <row r="231" spans="1:13" x14ac:dyDescent="0.25">
      <c r="A231" s="2">
        <v>44506</v>
      </c>
      <c r="B231" s="3" t="s">
        <v>53</v>
      </c>
      <c r="C231">
        <v>10</v>
      </c>
      <c r="D231" t="s">
        <v>12</v>
      </c>
      <c r="E231" t="s">
        <v>8</v>
      </c>
      <c r="F231" s="4">
        <v>0</v>
      </c>
      <c r="G231" s="4" t="str">
        <f>VLOOKUP(B231,'Master Data'!$A$1:$F$46,3,FALSE)</f>
        <v>Category04</v>
      </c>
      <c r="H231">
        <f>VLOOKUP(B231,'Master Data'!$A$1:$F$46,5,FALSE)</f>
        <v>90</v>
      </c>
      <c r="I231">
        <f>VLOOKUP(B231,'Master Data'!$A$1:$F$46,6,FALSE)</f>
        <v>96.3</v>
      </c>
      <c r="J231" s="13">
        <f t="shared" si="12"/>
        <v>963</v>
      </c>
      <c r="K231">
        <f t="shared" si="13"/>
        <v>900</v>
      </c>
      <c r="L231" s="13">
        <f t="shared" si="14"/>
        <v>63</v>
      </c>
      <c r="M231" s="5">
        <f t="shared" si="15"/>
        <v>6.5420560747663545E-2</v>
      </c>
    </row>
    <row r="232" spans="1:13" x14ac:dyDescent="0.25">
      <c r="A232" s="2">
        <v>44508</v>
      </c>
      <c r="B232" s="3" t="s">
        <v>46</v>
      </c>
      <c r="C232">
        <v>15</v>
      </c>
      <c r="D232" t="s">
        <v>12</v>
      </c>
      <c r="E232" t="s">
        <v>8</v>
      </c>
      <c r="F232" s="4">
        <v>0</v>
      </c>
      <c r="G232" s="4" t="str">
        <f>VLOOKUP(B232,'Master Data'!$A$1:$F$46,3,FALSE)</f>
        <v>Category01</v>
      </c>
      <c r="H232">
        <f>VLOOKUP(B232,'Master Data'!$A$1:$F$46,5,FALSE)</f>
        <v>43</v>
      </c>
      <c r="I232">
        <f>VLOOKUP(B232,'Master Data'!$A$1:$F$46,6,FALSE)</f>
        <v>47.730000000000004</v>
      </c>
      <c r="J232" s="13">
        <f t="shared" si="12"/>
        <v>715.95</v>
      </c>
      <c r="K232">
        <f t="shared" si="13"/>
        <v>645</v>
      </c>
      <c r="L232" s="13">
        <f t="shared" si="14"/>
        <v>70.950000000000045</v>
      </c>
      <c r="M232" s="5">
        <f t="shared" si="15"/>
        <v>9.9099099099099155E-2</v>
      </c>
    </row>
    <row r="233" spans="1:13" x14ac:dyDescent="0.25">
      <c r="A233" s="2">
        <v>44510</v>
      </c>
      <c r="B233" s="3" t="s">
        <v>20</v>
      </c>
      <c r="C233">
        <v>6</v>
      </c>
      <c r="D233" t="s">
        <v>8</v>
      </c>
      <c r="E233" t="s">
        <v>10</v>
      </c>
      <c r="F233" s="4">
        <v>0</v>
      </c>
      <c r="G233" s="4" t="str">
        <f>VLOOKUP(B233,'Master Data'!$A$1:$F$46,3,FALSE)</f>
        <v>Category05</v>
      </c>
      <c r="H233">
        <f>VLOOKUP(B233,'Master Data'!$A$1:$F$46,5,FALSE)</f>
        <v>120</v>
      </c>
      <c r="I233">
        <f>VLOOKUP(B233,'Master Data'!$A$1:$F$46,6,FALSE)</f>
        <v>162</v>
      </c>
      <c r="J233" s="13">
        <f t="shared" si="12"/>
        <v>972</v>
      </c>
      <c r="K233">
        <f t="shared" si="13"/>
        <v>720</v>
      </c>
      <c r="L233" s="13">
        <f t="shared" si="14"/>
        <v>252</v>
      </c>
      <c r="M233" s="5">
        <f t="shared" si="15"/>
        <v>0.25925925925925924</v>
      </c>
    </row>
    <row r="234" spans="1:13" x14ac:dyDescent="0.25">
      <c r="A234" s="2">
        <v>44511</v>
      </c>
      <c r="B234" s="3" t="s">
        <v>27</v>
      </c>
      <c r="C234">
        <v>12</v>
      </c>
      <c r="D234" t="s">
        <v>7</v>
      </c>
      <c r="E234" t="s">
        <v>8</v>
      </c>
      <c r="F234" s="4">
        <v>0</v>
      </c>
      <c r="G234" s="4" t="str">
        <f>VLOOKUP(B234,'Master Data'!$A$1:$F$46,3,FALSE)</f>
        <v>Category05</v>
      </c>
      <c r="H234">
        <f>VLOOKUP(B234,'Master Data'!$A$1:$F$46,5,FALSE)</f>
        <v>90</v>
      </c>
      <c r="I234">
        <f>VLOOKUP(B234,'Master Data'!$A$1:$F$46,6,FALSE)</f>
        <v>115.2</v>
      </c>
      <c r="J234" s="13">
        <f t="shared" si="12"/>
        <v>1382.4</v>
      </c>
      <c r="K234">
        <f t="shared" si="13"/>
        <v>1080</v>
      </c>
      <c r="L234" s="13">
        <f t="shared" si="14"/>
        <v>302.40000000000009</v>
      </c>
      <c r="M234" s="5">
        <f t="shared" si="15"/>
        <v>0.21875000000000006</v>
      </c>
    </row>
    <row r="235" spans="1:13" x14ac:dyDescent="0.25">
      <c r="A235" s="2">
        <v>44512</v>
      </c>
      <c r="B235" s="3" t="s">
        <v>30</v>
      </c>
      <c r="C235">
        <v>3</v>
      </c>
      <c r="D235" t="s">
        <v>8</v>
      </c>
      <c r="E235" t="s">
        <v>10</v>
      </c>
      <c r="F235" s="4">
        <v>0</v>
      </c>
      <c r="G235" s="4" t="str">
        <f>VLOOKUP(B235,'Master Data'!$A$1:$F$46,3,FALSE)</f>
        <v>Category02</v>
      </c>
      <c r="H235">
        <f>VLOOKUP(B235,'Master Data'!$A$1:$F$46,5,FALSE)</f>
        <v>148</v>
      </c>
      <c r="I235">
        <f>VLOOKUP(B235,'Master Data'!$A$1:$F$46,6,FALSE)</f>
        <v>164.28</v>
      </c>
      <c r="J235" s="13">
        <f t="shared" si="12"/>
        <v>492.84000000000003</v>
      </c>
      <c r="K235">
        <f t="shared" si="13"/>
        <v>444</v>
      </c>
      <c r="L235" s="13">
        <f t="shared" si="14"/>
        <v>48.840000000000032</v>
      </c>
      <c r="M235" s="5">
        <f t="shared" si="15"/>
        <v>9.9099099099099155E-2</v>
      </c>
    </row>
    <row r="236" spans="1:13" x14ac:dyDescent="0.25">
      <c r="A236" s="2">
        <v>44520</v>
      </c>
      <c r="B236" s="3" t="s">
        <v>23</v>
      </c>
      <c r="C236">
        <v>14</v>
      </c>
      <c r="D236" t="s">
        <v>8</v>
      </c>
      <c r="E236" t="s">
        <v>8</v>
      </c>
      <c r="F236" s="4">
        <v>0</v>
      </c>
      <c r="G236" s="4" t="str">
        <f>VLOOKUP(B236,'Master Data'!$A$1:$F$46,3,FALSE)</f>
        <v>Category04</v>
      </c>
      <c r="H236">
        <f>VLOOKUP(B236,'Master Data'!$A$1:$F$46,5,FALSE)</f>
        <v>55</v>
      </c>
      <c r="I236">
        <f>VLOOKUP(B236,'Master Data'!$A$1:$F$46,6,FALSE)</f>
        <v>58.3</v>
      </c>
      <c r="J236" s="13">
        <f t="shared" si="12"/>
        <v>816.19999999999993</v>
      </c>
      <c r="K236">
        <f t="shared" si="13"/>
        <v>770</v>
      </c>
      <c r="L236" s="13">
        <f t="shared" si="14"/>
        <v>46.199999999999932</v>
      </c>
      <c r="M236" s="5">
        <f t="shared" si="15"/>
        <v>5.6603773584905578E-2</v>
      </c>
    </row>
    <row r="237" spans="1:13" x14ac:dyDescent="0.25">
      <c r="A237" s="2">
        <v>44520</v>
      </c>
      <c r="B237" s="3" t="s">
        <v>35</v>
      </c>
      <c r="C237">
        <v>11</v>
      </c>
      <c r="D237" t="s">
        <v>8</v>
      </c>
      <c r="E237" t="s">
        <v>10</v>
      </c>
      <c r="F237" s="4">
        <v>0</v>
      </c>
      <c r="G237" s="4" t="str">
        <f>VLOOKUP(B237,'Master Data'!$A$1:$F$46,3,FALSE)</f>
        <v>Category01</v>
      </c>
      <c r="H237">
        <f>VLOOKUP(B237,'Master Data'!$A$1:$F$46,5,FALSE)</f>
        <v>83</v>
      </c>
      <c r="I237">
        <f>VLOOKUP(B237,'Master Data'!$A$1:$F$46,6,FALSE)</f>
        <v>94.62</v>
      </c>
      <c r="J237" s="13">
        <f t="shared" si="12"/>
        <v>1040.8200000000002</v>
      </c>
      <c r="K237">
        <f t="shared" si="13"/>
        <v>913</v>
      </c>
      <c r="L237" s="13">
        <f t="shared" si="14"/>
        <v>127.82000000000016</v>
      </c>
      <c r="M237" s="5">
        <f t="shared" si="15"/>
        <v>0.12280701754385978</v>
      </c>
    </row>
    <row r="238" spans="1:13" x14ac:dyDescent="0.25">
      <c r="A238" s="2">
        <v>44521</v>
      </c>
      <c r="B238" s="3" t="s">
        <v>19</v>
      </c>
      <c r="C238">
        <v>1</v>
      </c>
      <c r="D238" t="s">
        <v>7</v>
      </c>
      <c r="E238" t="s">
        <v>8</v>
      </c>
      <c r="F238" s="4">
        <v>0</v>
      </c>
      <c r="G238" s="4" t="str">
        <f>VLOOKUP(B238,'Master Data'!$A$1:$F$46,3,FALSE)</f>
        <v>Category02</v>
      </c>
      <c r="H238">
        <f>VLOOKUP(B238,'Master Data'!$A$1:$F$46,5,FALSE)</f>
        <v>112</v>
      </c>
      <c r="I238">
        <f>VLOOKUP(B238,'Master Data'!$A$1:$F$46,6,FALSE)</f>
        <v>146.72</v>
      </c>
      <c r="J238" s="13">
        <f t="shared" si="12"/>
        <v>146.72</v>
      </c>
      <c r="K238">
        <f t="shared" si="13"/>
        <v>112</v>
      </c>
      <c r="L238" s="13">
        <f t="shared" si="14"/>
        <v>34.72</v>
      </c>
      <c r="M238" s="5">
        <f t="shared" si="15"/>
        <v>0.23664122137404581</v>
      </c>
    </row>
    <row r="239" spans="1:13" x14ac:dyDescent="0.25">
      <c r="A239" s="2">
        <v>44521</v>
      </c>
      <c r="B239" s="3" t="s">
        <v>25</v>
      </c>
      <c r="C239">
        <v>1</v>
      </c>
      <c r="D239" t="s">
        <v>8</v>
      </c>
      <c r="E239" t="s">
        <v>10</v>
      </c>
      <c r="F239" s="4">
        <v>0</v>
      </c>
      <c r="G239" s="4" t="str">
        <f>VLOOKUP(B239,'Master Data'!$A$1:$F$46,3,FALSE)</f>
        <v>Category01</v>
      </c>
      <c r="H239">
        <f>VLOOKUP(B239,'Master Data'!$A$1:$F$46,5,FALSE)</f>
        <v>75</v>
      </c>
      <c r="I239">
        <f>VLOOKUP(B239,'Master Data'!$A$1:$F$46,6,FALSE)</f>
        <v>85.5</v>
      </c>
      <c r="J239" s="13">
        <f t="shared" si="12"/>
        <v>85.5</v>
      </c>
      <c r="K239">
        <f t="shared" si="13"/>
        <v>75</v>
      </c>
      <c r="L239" s="13">
        <f t="shared" si="14"/>
        <v>10.5</v>
      </c>
      <c r="M239" s="5">
        <f t="shared" si="15"/>
        <v>0.12280701754385964</v>
      </c>
    </row>
    <row r="240" spans="1:13" x14ac:dyDescent="0.25">
      <c r="A240" s="2">
        <v>44527</v>
      </c>
      <c r="B240" s="3" t="s">
        <v>45</v>
      </c>
      <c r="C240">
        <v>8</v>
      </c>
      <c r="D240" t="s">
        <v>8</v>
      </c>
      <c r="E240" t="s">
        <v>8</v>
      </c>
      <c r="F240" s="4">
        <v>0</v>
      </c>
      <c r="G240" s="4" t="str">
        <f>VLOOKUP(B240,'Master Data'!$A$1:$F$46,3,FALSE)</f>
        <v>Category02</v>
      </c>
      <c r="H240">
        <f>VLOOKUP(B240,'Master Data'!$A$1:$F$46,5,FALSE)</f>
        <v>73</v>
      </c>
      <c r="I240">
        <f>VLOOKUP(B240,'Master Data'!$A$1:$F$46,6,FALSE)</f>
        <v>94.17</v>
      </c>
      <c r="J240" s="13">
        <f t="shared" si="12"/>
        <v>753.36</v>
      </c>
      <c r="K240">
        <f t="shared" si="13"/>
        <v>584</v>
      </c>
      <c r="L240" s="13">
        <f t="shared" si="14"/>
        <v>169.36</v>
      </c>
      <c r="M240" s="5">
        <f t="shared" si="15"/>
        <v>0.22480620155038761</v>
      </c>
    </row>
    <row r="241" spans="1:13" x14ac:dyDescent="0.25">
      <c r="A241" s="2">
        <v>44528</v>
      </c>
      <c r="B241" s="3" t="s">
        <v>27</v>
      </c>
      <c r="C241">
        <v>2</v>
      </c>
      <c r="D241" t="s">
        <v>12</v>
      </c>
      <c r="E241" t="s">
        <v>10</v>
      </c>
      <c r="F241" s="4">
        <v>0</v>
      </c>
      <c r="G241" s="4" t="str">
        <f>VLOOKUP(B241,'Master Data'!$A$1:$F$46,3,FALSE)</f>
        <v>Category05</v>
      </c>
      <c r="H241">
        <f>VLOOKUP(B241,'Master Data'!$A$1:$F$46,5,FALSE)</f>
        <v>90</v>
      </c>
      <c r="I241">
        <f>VLOOKUP(B241,'Master Data'!$A$1:$F$46,6,FALSE)</f>
        <v>115.2</v>
      </c>
      <c r="J241" s="13">
        <f t="shared" si="12"/>
        <v>230.4</v>
      </c>
      <c r="K241">
        <f t="shared" si="13"/>
        <v>180</v>
      </c>
      <c r="L241" s="13">
        <f t="shared" si="14"/>
        <v>50.400000000000006</v>
      </c>
      <c r="M241" s="5">
        <f t="shared" si="15"/>
        <v>0.21875000000000003</v>
      </c>
    </row>
    <row r="242" spans="1:13" x14ac:dyDescent="0.25">
      <c r="A242" s="2">
        <v>44530</v>
      </c>
      <c r="B242" s="3" t="s">
        <v>44</v>
      </c>
      <c r="C242">
        <v>15</v>
      </c>
      <c r="D242" t="s">
        <v>12</v>
      </c>
      <c r="E242" t="s">
        <v>8</v>
      </c>
      <c r="F242" s="4">
        <v>0</v>
      </c>
      <c r="G242" s="4" t="str">
        <f>VLOOKUP(B242,'Master Data'!$A$1:$F$46,3,FALSE)</f>
        <v>Category05</v>
      </c>
      <c r="H242">
        <f>VLOOKUP(B242,'Master Data'!$A$1:$F$46,5,FALSE)</f>
        <v>37</v>
      </c>
      <c r="I242">
        <f>VLOOKUP(B242,'Master Data'!$A$1:$F$46,6,FALSE)</f>
        <v>42.55</v>
      </c>
      <c r="J242" s="13">
        <f t="shared" si="12"/>
        <v>638.25</v>
      </c>
      <c r="K242">
        <f t="shared" si="13"/>
        <v>555</v>
      </c>
      <c r="L242" s="13">
        <f t="shared" si="14"/>
        <v>83.25</v>
      </c>
      <c r="M242" s="5">
        <f t="shared" si="15"/>
        <v>0.13043478260869565</v>
      </c>
    </row>
    <row r="243" spans="1:13" x14ac:dyDescent="0.25">
      <c r="A243" s="2">
        <v>44532</v>
      </c>
      <c r="B243" s="3" t="s">
        <v>31</v>
      </c>
      <c r="C243">
        <v>10</v>
      </c>
      <c r="D243" t="s">
        <v>12</v>
      </c>
      <c r="E243" t="s">
        <v>10</v>
      </c>
      <c r="F243" s="4">
        <v>0</v>
      </c>
      <c r="G243" s="4" t="str">
        <f>VLOOKUP(B243,'Master Data'!$A$1:$F$46,3,FALSE)</f>
        <v>Category02</v>
      </c>
      <c r="H243">
        <f>VLOOKUP(B243,'Master Data'!$A$1:$F$46,5,FALSE)</f>
        <v>13</v>
      </c>
      <c r="I243">
        <f>VLOOKUP(B243,'Master Data'!$A$1:$F$46,6,FALSE)</f>
        <v>16.64</v>
      </c>
      <c r="J243" s="13">
        <f t="shared" si="12"/>
        <v>166.4</v>
      </c>
      <c r="K243">
        <f t="shared" si="13"/>
        <v>130</v>
      </c>
      <c r="L243" s="13">
        <f t="shared" si="14"/>
        <v>36.400000000000006</v>
      </c>
      <c r="M243" s="5">
        <f t="shared" si="15"/>
        <v>0.21875000000000003</v>
      </c>
    </row>
    <row r="244" spans="1:13" x14ac:dyDescent="0.25">
      <c r="A244" s="2">
        <v>44533</v>
      </c>
      <c r="B244" s="3" t="s">
        <v>23</v>
      </c>
      <c r="C244">
        <v>2</v>
      </c>
      <c r="D244" t="s">
        <v>8</v>
      </c>
      <c r="E244" t="s">
        <v>10</v>
      </c>
      <c r="F244" s="4">
        <v>0</v>
      </c>
      <c r="G244" s="4" t="str">
        <f>VLOOKUP(B244,'Master Data'!$A$1:$F$46,3,FALSE)</f>
        <v>Category04</v>
      </c>
      <c r="H244">
        <f>VLOOKUP(B244,'Master Data'!$A$1:$F$46,5,FALSE)</f>
        <v>55</v>
      </c>
      <c r="I244">
        <f>VLOOKUP(B244,'Master Data'!$A$1:$F$46,6,FALSE)</f>
        <v>58.3</v>
      </c>
      <c r="J244" s="13">
        <f t="shared" si="12"/>
        <v>116.6</v>
      </c>
      <c r="K244">
        <f t="shared" si="13"/>
        <v>110</v>
      </c>
      <c r="L244" s="13">
        <f t="shared" si="14"/>
        <v>6.5999999999999943</v>
      </c>
      <c r="M244" s="5">
        <f t="shared" si="15"/>
        <v>5.6603773584905613E-2</v>
      </c>
    </row>
    <row r="245" spans="1:13" x14ac:dyDescent="0.25">
      <c r="A245" s="2">
        <v>44533</v>
      </c>
      <c r="B245" s="3" t="s">
        <v>50</v>
      </c>
      <c r="C245">
        <v>8</v>
      </c>
      <c r="D245" t="s">
        <v>8</v>
      </c>
      <c r="E245" t="s">
        <v>8</v>
      </c>
      <c r="F245" s="4">
        <v>0</v>
      </c>
      <c r="G245" s="4" t="str">
        <f>VLOOKUP(B245,'Master Data'!$A$1:$F$46,3,FALSE)</f>
        <v>Category02</v>
      </c>
      <c r="H245">
        <f>VLOOKUP(B245,'Master Data'!$A$1:$F$46,5,FALSE)</f>
        <v>150</v>
      </c>
      <c r="I245">
        <f>VLOOKUP(B245,'Master Data'!$A$1:$F$46,6,FALSE)</f>
        <v>210</v>
      </c>
      <c r="J245" s="13">
        <f t="shared" si="12"/>
        <v>1680</v>
      </c>
      <c r="K245">
        <f t="shared" si="13"/>
        <v>1200</v>
      </c>
      <c r="L245" s="13">
        <f t="shared" si="14"/>
        <v>480</v>
      </c>
      <c r="M245" s="5">
        <f t="shared" si="15"/>
        <v>0.2857142857142857</v>
      </c>
    </row>
    <row r="246" spans="1:13" x14ac:dyDescent="0.25">
      <c r="A246" s="2">
        <v>44535</v>
      </c>
      <c r="B246" s="3" t="s">
        <v>13</v>
      </c>
      <c r="C246">
        <v>15</v>
      </c>
      <c r="D246" t="s">
        <v>12</v>
      </c>
      <c r="E246" t="s">
        <v>10</v>
      </c>
      <c r="F246" s="4">
        <v>0</v>
      </c>
      <c r="G246" s="4" t="str">
        <f>VLOOKUP(B246,'Master Data'!$A$1:$F$46,3,FALSE)</f>
        <v>Category01</v>
      </c>
      <c r="H246">
        <f>VLOOKUP(B246,'Master Data'!$A$1:$F$46,5,FALSE)</f>
        <v>44</v>
      </c>
      <c r="I246">
        <f>VLOOKUP(B246,'Master Data'!$A$1:$F$46,6,FALSE)</f>
        <v>48.84</v>
      </c>
      <c r="J246" s="13">
        <f t="shared" si="12"/>
        <v>732.6</v>
      </c>
      <c r="K246">
        <f t="shared" si="13"/>
        <v>660</v>
      </c>
      <c r="L246" s="13">
        <f t="shared" si="14"/>
        <v>72.600000000000023</v>
      </c>
      <c r="M246" s="5">
        <f t="shared" si="15"/>
        <v>9.9099099099099128E-2</v>
      </c>
    </row>
    <row r="247" spans="1:13" x14ac:dyDescent="0.25">
      <c r="A247" s="2">
        <v>44535</v>
      </c>
      <c r="B247" s="3" t="s">
        <v>30</v>
      </c>
      <c r="C247">
        <v>1</v>
      </c>
      <c r="D247" t="s">
        <v>12</v>
      </c>
      <c r="E247" t="s">
        <v>8</v>
      </c>
      <c r="F247" s="4">
        <v>0</v>
      </c>
      <c r="G247" s="4" t="str">
        <f>VLOOKUP(B247,'Master Data'!$A$1:$F$46,3,FALSE)</f>
        <v>Category02</v>
      </c>
      <c r="H247">
        <f>VLOOKUP(B247,'Master Data'!$A$1:$F$46,5,FALSE)</f>
        <v>148</v>
      </c>
      <c r="I247">
        <f>VLOOKUP(B247,'Master Data'!$A$1:$F$46,6,FALSE)</f>
        <v>164.28</v>
      </c>
      <c r="J247" s="13">
        <f t="shared" si="12"/>
        <v>164.28</v>
      </c>
      <c r="K247">
        <f t="shared" si="13"/>
        <v>148</v>
      </c>
      <c r="L247" s="13">
        <f t="shared" si="14"/>
        <v>16.28</v>
      </c>
      <c r="M247" s="5">
        <f t="shared" si="15"/>
        <v>9.90990990990991E-2</v>
      </c>
    </row>
    <row r="248" spans="1:13" x14ac:dyDescent="0.25">
      <c r="A248" s="2">
        <v>44537</v>
      </c>
      <c r="B248" s="3" t="s">
        <v>11</v>
      </c>
      <c r="C248">
        <v>8</v>
      </c>
      <c r="D248" t="s">
        <v>12</v>
      </c>
      <c r="E248" t="s">
        <v>8</v>
      </c>
      <c r="F248" s="4">
        <v>0</v>
      </c>
      <c r="G248" s="4" t="str">
        <f>VLOOKUP(B248,'Master Data'!$A$1:$F$46,3,FALSE)</f>
        <v>Category02</v>
      </c>
      <c r="H248">
        <f>VLOOKUP(B248,'Master Data'!$A$1:$F$46,5,FALSE)</f>
        <v>112</v>
      </c>
      <c r="I248">
        <f>VLOOKUP(B248,'Master Data'!$A$1:$F$46,6,FALSE)</f>
        <v>122.08</v>
      </c>
      <c r="J248" s="13">
        <f t="shared" si="12"/>
        <v>976.64</v>
      </c>
      <c r="K248">
        <f t="shared" si="13"/>
        <v>896</v>
      </c>
      <c r="L248" s="13">
        <f t="shared" si="14"/>
        <v>80.639999999999986</v>
      </c>
      <c r="M248" s="5">
        <f t="shared" si="15"/>
        <v>8.2568807339449532E-2</v>
      </c>
    </row>
    <row r="249" spans="1:13" x14ac:dyDescent="0.25">
      <c r="A249" s="2">
        <v>44538</v>
      </c>
      <c r="B249" s="3" t="s">
        <v>21</v>
      </c>
      <c r="C249">
        <v>14</v>
      </c>
      <c r="D249" t="s">
        <v>12</v>
      </c>
      <c r="E249" t="s">
        <v>8</v>
      </c>
      <c r="F249" s="4">
        <v>0</v>
      </c>
      <c r="G249" s="4" t="str">
        <f>VLOOKUP(B249,'Master Data'!$A$1:$F$46,3,FALSE)</f>
        <v>Category05</v>
      </c>
      <c r="H249">
        <f>VLOOKUP(B249,'Master Data'!$A$1:$F$46,5,FALSE)</f>
        <v>76</v>
      </c>
      <c r="I249">
        <f>VLOOKUP(B249,'Master Data'!$A$1:$F$46,6,FALSE)</f>
        <v>82.08</v>
      </c>
      <c r="J249" s="13">
        <f t="shared" si="12"/>
        <v>1149.1199999999999</v>
      </c>
      <c r="K249">
        <f t="shared" si="13"/>
        <v>1064</v>
      </c>
      <c r="L249" s="13">
        <f t="shared" si="14"/>
        <v>85.119999999999891</v>
      </c>
      <c r="M249" s="5">
        <f t="shared" si="15"/>
        <v>7.4074074074073987E-2</v>
      </c>
    </row>
    <row r="250" spans="1:13" x14ac:dyDescent="0.25">
      <c r="A250" s="2">
        <v>44544</v>
      </c>
      <c r="B250" s="3" t="s">
        <v>20</v>
      </c>
      <c r="C250">
        <v>4</v>
      </c>
      <c r="D250" t="s">
        <v>12</v>
      </c>
      <c r="E250" t="s">
        <v>8</v>
      </c>
      <c r="F250" s="4">
        <v>0</v>
      </c>
      <c r="G250" s="4" t="str">
        <f>VLOOKUP(B250,'Master Data'!$A$1:$F$46,3,FALSE)</f>
        <v>Category05</v>
      </c>
      <c r="H250">
        <f>VLOOKUP(B250,'Master Data'!$A$1:$F$46,5,FALSE)</f>
        <v>120</v>
      </c>
      <c r="I250">
        <f>VLOOKUP(B250,'Master Data'!$A$1:$F$46,6,FALSE)</f>
        <v>162</v>
      </c>
      <c r="J250" s="13">
        <f t="shared" si="12"/>
        <v>648</v>
      </c>
      <c r="K250">
        <f t="shared" si="13"/>
        <v>480</v>
      </c>
      <c r="L250" s="13">
        <f t="shared" si="14"/>
        <v>168</v>
      </c>
      <c r="M250" s="5">
        <f t="shared" si="15"/>
        <v>0.25925925925925924</v>
      </c>
    </row>
    <row r="251" spans="1:13" x14ac:dyDescent="0.25">
      <c r="A251" s="2">
        <v>44548</v>
      </c>
      <c r="B251" s="3" t="s">
        <v>16</v>
      </c>
      <c r="C251">
        <v>2</v>
      </c>
      <c r="D251" t="s">
        <v>12</v>
      </c>
      <c r="E251" t="s">
        <v>10</v>
      </c>
      <c r="F251" s="4">
        <v>0</v>
      </c>
      <c r="G251" s="4" t="str">
        <f>VLOOKUP(B251,'Master Data'!$A$1:$F$46,3,FALSE)</f>
        <v>Category01</v>
      </c>
      <c r="H251">
        <f>VLOOKUP(B251,'Master Data'!$A$1:$F$46,5,FALSE)</f>
        <v>71</v>
      </c>
      <c r="I251">
        <f>VLOOKUP(B251,'Master Data'!$A$1:$F$46,6,FALSE)</f>
        <v>80.94</v>
      </c>
      <c r="J251" s="13">
        <f t="shared" si="12"/>
        <v>161.88</v>
      </c>
      <c r="K251">
        <f t="shared" si="13"/>
        <v>142</v>
      </c>
      <c r="L251" s="13">
        <f t="shared" si="14"/>
        <v>19.879999999999995</v>
      </c>
      <c r="M251" s="5">
        <f t="shared" si="15"/>
        <v>0.12280701754385963</v>
      </c>
    </row>
    <row r="252" spans="1:13" x14ac:dyDescent="0.25">
      <c r="A252" s="2">
        <v>44548</v>
      </c>
      <c r="B252" s="3" t="s">
        <v>32</v>
      </c>
      <c r="C252">
        <v>8</v>
      </c>
      <c r="D252" t="s">
        <v>8</v>
      </c>
      <c r="E252" t="s">
        <v>10</v>
      </c>
      <c r="F252" s="4">
        <v>0</v>
      </c>
      <c r="G252" s="4" t="str">
        <f>VLOOKUP(B252,'Master Data'!$A$1:$F$46,3,FALSE)</f>
        <v>Category03</v>
      </c>
      <c r="H252">
        <f>VLOOKUP(B252,'Master Data'!$A$1:$F$46,5,FALSE)</f>
        <v>121</v>
      </c>
      <c r="I252">
        <f>VLOOKUP(B252,'Master Data'!$A$1:$F$46,6,FALSE)</f>
        <v>141.57</v>
      </c>
      <c r="J252" s="13">
        <f t="shared" si="12"/>
        <v>1132.56</v>
      </c>
      <c r="K252">
        <f t="shared" si="13"/>
        <v>968</v>
      </c>
      <c r="L252" s="13">
        <f t="shared" si="14"/>
        <v>164.55999999999995</v>
      </c>
      <c r="M252" s="5">
        <f t="shared" si="15"/>
        <v>0.14529914529914525</v>
      </c>
    </row>
    <row r="253" spans="1:13" x14ac:dyDescent="0.25">
      <c r="A253" s="2">
        <v>44549</v>
      </c>
      <c r="B253" s="3" t="s">
        <v>22</v>
      </c>
      <c r="C253">
        <v>12</v>
      </c>
      <c r="D253" t="s">
        <v>12</v>
      </c>
      <c r="E253" t="s">
        <v>8</v>
      </c>
      <c r="F253" s="4">
        <v>0</v>
      </c>
      <c r="G253" s="4" t="str">
        <f>VLOOKUP(B253,'Master Data'!$A$1:$F$46,3,FALSE)</f>
        <v>Category03</v>
      </c>
      <c r="H253">
        <f>VLOOKUP(B253,'Master Data'!$A$1:$F$46,5,FALSE)</f>
        <v>141</v>
      </c>
      <c r="I253">
        <f>VLOOKUP(B253,'Master Data'!$A$1:$F$46,6,FALSE)</f>
        <v>149.46</v>
      </c>
      <c r="J253" s="13">
        <f t="shared" si="12"/>
        <v>1793.52</v>
      </c>
      <c r="K253">
        <f t="shared" si="13"/>
        <v>1692</v>
      </c>
      <c r="L253" s="13">
        <f t="shared" si="14"/>
        <v>101.51999999999998</v>
      </c>
      <c r="M253" s="5">
        <f t="shared" si="15"/>
        <v>5.6603773584905648E-2</v>
      </c>
    </row>
    <row r="254" spans="1:13" x14ac:dyDescent="0.25">
      <c r="A254" s="2">
        <v>44549</v>
      </c>
      <c r="B254" s="3" t="s">
        <v>29</v>
      </c>
      <c r="C254">
        <v>3</v>
      </c>
      <c r="D254" t="s">
        <v>7</v>
      </c>
      <c r="E254" t="s">
        <v>8</v>
      </c>
      <c r="F254" s="4">
        <v>0</v>
      </c>
      <c r="G254" s="4" t="str">
        <f>VLOOKUP(B254,'Master Data'!$A$1:$F$46,3,FALSE)</f>
        <v>Category04</v>
      </c>
      <c r="H254">
        <f>VLOOKUP(B254,'Master Data'!$A$1:$F$46,5,FALSE)</f>
        <v>47</v>
      </c>
      <c r="I254">
        <f>VLOOKUP(B254,'Master Data'!$A$1:$F$46,6,FALSE)</f>
        <v>53.11</v>
      </c>
      <c r="J254" s="13">
        <f t="shared" si="12"/>
        <v>159.32999999999998</v>
      </c>
      <c r="K254">
        <f t="shared" si="13"/>
        <v>141</v>
      </c>
      <c r="L254" s="13">
        <f t="shared" si="14"/>
        <v>18.329999999999984</v>
      </c>
      <c r="M254" s="5">
        <f t="shared" si="15"/>
        <v>0.11504424778761053</v>
      </c>
    </row>
    <row r="255" spans="1:13" x14ac:dyDescent="0.25">
      <c r="A255" s="2">
        <v>44549</v>
      </c>
      <c r="B255" s="3" t="s">
        <v>41</v>
      </c>
      <c r="C255">
        <v>10</v>
      </c>
      <c r="D255" t="s">
        <v>8</v>
      </c>
      <c r="E255" t="s">
        <v>8</v>
      </c>
      <c r="F255" s="4">
        <v>0</v>
      </c>
      <c r="G255" s="4" t="str">
        <f>VLOOKUP(B255,'Master Data'!$A$1:$F$46,3,FALSE)</f>
        <v>Category02</v>
      </c>
      <c r="H255">
        <f>VLOOKUP(B255,'Master Data'!$A$1:$F$46,5,FALSE)</f>
        <v>44</v>
      </c>
      <c r="I255">
        <f>VLOOKUP(B255,'Master Data'!$A$1:$F$46,6,FALSE)</f>
        <v>48.4</v>
      </c>
      <c r="J255" s="13">
        <f t="shared" si="12"/>
        <v>484</v>
      </c>
      <c r="K255">
        <f t="shared" si="13"/>
        <v>440</v>
      </c>
      <c r="L255" s="13">
        <f t="shared" si="14"/>
        <v>44</v>
      </c>
      <c r="M255" s="5">
        <f t="shared" si="15"/>
        <v>9.0909090909090912E-2</v>
      </c>
    </row>
    <row r="256" spans="1:13" x14ac:dyDescent="0.25">
      <c r="A256" s="2">
        <v>44550</v>
      </c>
      <c r="B256" s="3" t="s">
        <v>45</v>
      </c>
      <c r="C256">
        <v>14</v>
      </c>
      <c r="D256" t="s">
        <v>12</v>
      </c>
      <c r="E256" t="s">
        <v>8</v>
      </c>
      <c r="F256" s="4">
        <v>0</v>
      </c>
      <c r="G256" s="4" t="str">
        <f>VLOOKUP(B256,'Master Data'!$A$1:$F$46,3,FALSE)</f>
        <v>Category02</v>
      </c>
      <c r="H256">
        <f>VLOOKUP(B256,'Master Data'!$A$1:$F$46,5,FALSE)</f>
        <v>73</v>
      </c>
      <c r="I256">
        <f>VLOOKUP(B256,'Master Data'!$A$1:$F$46,6,FALSE)</f>
        <v>94.17</v>
      </c>
      <c r="J256" s="13">
        <f t="shared" si="12"/>
        <v>1318.38</v>
      </c>
      <c r="K256">
        <f t="shared" si="13"/>
        <v>1022</v>
      </c>
      <c r="L256" s="13">
        <f t="shared" si="14"/>
        <v>296.38000000000011</v>
      </c>
      <c r="M256" s="5">
        <f t="shared" si="15"/>
        <v>0.22480620155038766</v>
      </c>
    </row>
    <row r="257" spans="1:13" x14ac:dyDescent="0.25">
      <c r="A257" s="2">
        <v>44551</v>
      </c>
      <c r="B257" s="3" t="s">
        <v>52</v>
      </c>
      <c r="C257">
        <v>10</v>
      </c>
      <c r="D257" t="s">
        <v>8</v>
      </c>
      <c r="E257" t="s">
        <v>10</v>
      </c>
      <c r="F257" s="4">
        <v>0</v>
      </c>
      <c r="G257" s="4" t="str">
        <f>VLOOKUP(B257,'Master Data'!$A$1:$F$46,3,FALSE)</f>
        <v>Category04</v>
      </c>
      <c r="H257">
        <f>VLOOKUP(B257,'Master Data'!$A$1:$F$46,5,FALSE)</f>
        <v>18</v>
      </c>
      <c r="I257">
        <f>VLOOKUP(B257,'Master Data'!$A$1:$F$46,6,FALSE)</f>
        <v>24.66</v>
      </c>
      <c r="J257" s="13">
        <f t="shared" si="12"/>
        <v>246.6</v>
      </c>
      <c r="K257">
        <f t="shared" si="13"/>
        <v>180</v>
      </c>
      <c r="L257" s="13">
        <f t="shared" si="14"/>
        <v>66.599999999999994</v>
      </c>
      <c r="M257" s="5">
        <f t="shared" si="15"/>
        <v>0.27007299270072993</v>
      </c>
    </row>
    <row r="258" spans="1:13" x14ac:dyDescent="0.25">
      <c r="A258" s="2">
        <v>44554</v>
      </c>
      <c r="B258" s="3" t="s">
        <v>20</v>
      </c>
      <c r="C258">
        <v>8</v>
      </c>
      <c r="D258" t="s">
        <v>7</v>
      </c>
      <c r="E258" t="s">
        <v>10</v>
      </c>
      <c r="F258" s="4">
        <v>0</v>
      </c>
      <c r="G258" s="4" t="str">
        <f>VLOOKUP(B258,'Master Data'!$A$1:$F$46,3,FALSE)</f>
        <v>Category05</v>
      </c>
      <c r="H258">
        <f>VLOOKUP(B258,'Master Data'!$A$1:$F$46,5,FALSE)</f>
        <v>120</v>
      </c>
      <c r="I258">
        <f>VLOOKUP(B258,'Master Data'!$A$1:$F$46,6,FALSE)</f>
        <v>162</v>
      </c>
      <c r="J258" s="13">
        <f t="shared" si="12"/>
        <v>1296</v>
      </c>
      <c r="K258">
        <f t="shared" si="13"/>
        <v>960</v>
      </c>
      <c r="L258" s="13">
        <f t="shared" si="14"/>
        <v>336</v>
      </c>
      <c r="M258" s="5">
        <f t="shared" si="15"/>
        <v>0.25925925925925924</v>
      </c>
    </row>
    <row r="259" spans="1:13" x14ac:dyDescent="0.25">
      <c r="A259" s="2">
        <v>44554</v>
      </c>
      <c r="B259" s="3" t="s">
        <v>53</v>
      </c>
      <c r="C259">
        <v>8</v>
      </c>
      <c r="D259" t="s">
        <v>7</v>
      </c>
      <c r="E259" t="s">
        <v>8</v>
      </c>
      <c r="F259" s="4">
        <v>0</v>
      </c>
      <c r="G259" s="4" t="str">
        <f>VLOOKUP(B259,'Master Data'!$A$1:$F$46,3,FALSE)</f>
        <v>Category04</v>
      </c>
      <c r="H259">
        <f>VLOOKUP(B259,'Master Data'!$A$1:$F$46,5,FALSE)</f>
        <v>90</v>
      </c>
      <c r="I259">
        <f>VLOOKUP(B259,'Master Data'!$A$1:$F$46,6,FALSE)</f>
        <v>96.3</v>
      </c>
      <c r="J259" s="13">
        <f t="shared" ref="J259:J322" si="16">C259*I259</f>
        <v>770.4</v>
      </c>
      <c r="K259">
        <f t="shared" ref="K259:K322" si="17">C259*H259</f>
        <v>720</v>
      </c>
      <c r="L259" s="13">
        <f t="shared" ref="L259:L322" si="18">J259-K259</f>
        <v>50.399999999999977</v>
      </c>
      <c r="M259" s="5">
        <f t="shared" ref="M259:M322" si="19">L259/J259</f>
        <v>6.5420560747663517E-2</v>
      </c>
    </row>
    <row r="260" spans="1:13" x14ac:dyDescent="0.25">
      <c r="A260" s="2">
        <v>44556</v>
      </c>
      <c r="B260" s="3" t="s">
        <v>51</v>
      </c>
      <c r="C260">
        <v>14</v>
      </c>
      <c r="D260" t="s">
        <v>8</v>
      </c>
      <c r="E260" t="s">
        <v>10</v>
      </c>
      <c r="F260" s="4">
        <v>0</v>
      </c>
      <c r="G260" s="4" t="str">
        <f>VLOOKUP(B260,'Master Data'!$A$1:$F$46,3,FALSE)</f>
        <v>Category05</v>
      </c>
      <c r="H260">
        <f>VLOOKUP(B260,'Master Data'!$A$1:$F$46,5,FALSE)</f>
        <v>138</v>
      </c>
      <c r="I260">
        <f>VLOOKUP(B260,'Master Data'!$A$1:$F$46,6,FALSE)</f>
        <v>173.88</v>
      </c>
      <c r="J260" s="13">
        <f t="shared" si="16"/>
        <v>2434.3199999999997</v>
      </c>
      <c r="K260">
        <f t="shared" si="17"/>
        <v>1932</v>
      </c>
      <c r="L260" s="13">
        <f t="shared" si="18"/>
        <v>502.31999999999971</v>
      </c>
      <c r="M260" s="5">
        <f t="shared" si="19"/>
        <v>0.20634920634920625</v>
      </c>
    </row>
    <row r="261" spans="1:13" x14ac:dyDescent="0.25">
      <c r="A261" s="2">
        <v>44557</v>
      </c>
      <c r="B261" s="3" t="s">
        <v>29</v>
      </c>
      <c r="C261">
        <v>14</v>
      </c>
      <c r="D261" t="s">
        <v>12</v>
      </c>
      <c r="E261" t="s">
        <v>10</v>
      </c>
      <c r="F261" s="4">
        <v>0</v>
      </c>
      <c r="G261" s="4" t="str">
        <f>VLOOKUP(B261,'Master Data'!$A$1:$F$46,3,FALSE)</f>
        <v>Category04</v>
      </c>
      <c r="H261">
        <f>VLOOKUP(B261,'Master Data'!$A$1:$F$46,5,FALSE)</f>
        <v>47</v>
      </c>
      <c r="I261">
        <f>VLOOKUP(B261,'Master Data'!$A$1:$F$46,6,FALSE)</f>
        <v>53.11</v>
      </c>
      <c r="J261" s="13">
        <f t="shared" si="16"/>
        <v>743.54</v>
      </c>
      <c r="K261">
        <f t="shared" si="17"/>
        <v>658</v>
      </c>
      <c r="L261" s="13">
        <f t="shared" si="18"/>
        <v>85.539999999999964</v>
      </c>
      <c r="M261" s="5">
        <f t="shared" si="19"/>
        <v>0.11504424778761058</v>
      </c>
    </row>
    <row r="262" spans="1:13" x14ac:dyDescent="0.25">
      <c r="A262" s="2">
        <v>44558</v>
      </c>
      <c r="B262" s="3" t="s">
        <v>29</v>
      </c>
      <c r="C262">
        <v>6</v>
      </c>
      <c r="D262" t="s">
        <v>12</v>
      </c>
      <c r="E262" t="s">
        <v>10</v>
      </c>
      <c r="F262" s="4">
        <v>0</v>
      </c>
      <c r="G262" s="4" t="str">
        <f>VLOOKUP(B262,'Master Data'!$A$1:$F$46,3,FALSE)</f>
        <v>Category04</v>
      </c>
      <c r="H262">
        <f>VLOOKUP(B262,'Master Data'!$A$1:$F$46,5,FALSE)</f>
        <v>47</v>
      </c>
      <c r="I262">
        <f>VLOOKUP(B262,'Master Data'!$A$1:$F$46,6,FALSE)</f>
        <v>53.11</v>
      </c>
      <c r="J262" s="13">
        <f t="shared" si="16"/>
        <v>318.65999999999997</v>
      </c>
      <c r="K262">
        <f t="shared" si="17"/>
        <v>282</v>
      </c>
      <c r="L262" s="13">
        <f t="shared" si="18"/>
        <v>36.659999999999968</v>
      </c>
      <c r="M262" s="5">
        <f t="shared" si="19"/>
        <v>0.11504424778761053</v>
      </c>
    </row>
    <row r="263" spans="1:13" x14ac:dyDescent="0.25">
      <c r="A263" s="2">
        <v>44560</v>
      </c>
      <c r="B263" s="3" t="s">
        <v>30</v>
      </c>
      <c r="C263">
        <v>13</v>
      </c>
      <c r="D263" t="s">
        <v>8</v>
      </c>
      <c r="E263" t="s">
        <v>8</v>
      </c>
      <c r="F263" s="4">
        <v>0</v>
      </c>
      <c r="G263" s="4" t="str">
        <f>VLOOKUP(B263,'Master Data'!$A$1:$F$46,3,FALSE)</f>
        <v>Category02</v>
      </c>
      <c r="H263">
        <f>VLOOKUP(B263,'Master Data'!$A$1:$F$46,5,FALSE)</f>
        <v>148</v>
      </c>
      <c r="I263">
        <f>VLOOKUP(B263,'Master Data'!$A$1:$F$46,6,FALSE)</f>
        <v>164.28</v>
      </c>
      <c r="J263" s="13">
        <f t="shared" si="16"/>
        <v>2135.64</v>
      </c>
      <c r="K263">
        <f t="shared" si="17"/>
        <v>1924</v>
      </c>
      <c r="L263" s="13">
        <f t="shared" si="18"/>
        <v>211.63999999999987</v>
      </c>
      <c r="M263" s="5">
        <f t="shared" si="19"/>
        <v>9.9099099099099044E-2</v>
      </c>
    </row>
    <row r="264" spans="1:13" x14ac:dyDescent="0.25">
      <c r="A264" s="2">
        <v>44562</v>
      </c>
      <c r="B264" s="3" t="s">
        <v>32</v>
      </c>
      <c r="C264">
        <v>1</v>
      </c>
      <c r="D264" t="s">
        <v>7</v>
      </c>
      <c r="E264" t="s">
        <v>10</v>
      </c>
      <c r="F264" s="4">
        <v>0</v>
      </c>
      <c r="G264" s="4" t="str">
        <f>VLOOKUP(B264,'Master Data'!$A$1:$F$46,3,FALSE)</f>
        <v>Category03</v>
      </c>
      <c r="H264">
        <f>VLOOKUP(B264,'Master Data'!$A$1:$F$46,5,FALSE)</f>
        <v>121</v>
      </c>
      <c r="I264">
        <f>VLOOKUP(B264,'Master Data'!$A$1:$F$46,6,FALSE)</f>
        <v>141.57</v>
      </c>
      <c r="J264" s="13">
        <f t="shared" si="16"/>
        <v>141.57</v>
      </c>
      <c r="K264">
        <f t="shared" si="17"/>
        <v>121</v>
      </c>
      <c r="L264" s="13">
        <f t="shared" si="18"/>
        <v>20.569999999999993</v>
      </c>
      <c r="M264" s="5">
        <f t="shared" si="19"/>
        <v>0.14529914529914525</v>
      </c>
    </row>
    <row r="265" spans="1:13" x14ac:dyDescent="0.25">
      <c r="A265" s="2">
        <v>44563</v>
      </c>
      <c r="B265" s="3" t="s">
        <v>30</v>
      </c>
      <c r="C265">
        <v>7</v>
      </c>
      <c r="D265" t="s">
        <v>12</v>
      </c>
      <c r="E265" t="s">
        <v>10</v>
      </c>
      <c r="F265" s="4">
        <v>0</v>
      </c>
      <c r="G265" s="4" t="str">
        <f>VLOOKUP(B265,'Master Data'!$A$1:$F$46,3,FALSE)</f>
        <v>Category02</v>
      </c>
      <c r="H265">
        <f>VLOOKUP(B265,'Master Data'!$A$1:$F$46,5,FALSE)</f>
        <v>148</v>
      </c>
      <c r="I265">
        <f>VLOOKUP(B265,'Master Data'!$A$1:$F$46,6,FALSE)</f>
        <v>164.28</v>
      </c>
      <c r="J265" s="13">
        <f t="shared" si="16"/>
        <v>1149.96</v>
      </c>
      <c r="K265">
        <f t="shared" si="17"/>
        <v>1036</v>
      </c>
      <c r="L265" s="13">
        <f t="shared" si="18"/>
        <v>113.96000000000004</v>
      </c>
      <c r="M265" s="5">
        <f t="shared" si="19"/>
        <v>9.9099099099099128E-2</v>
      </c>
    </row>
    <row r="266" spans="1:13" x14ac:dyDescent="0.25">
      <c r="A266" s="2">
        <v>44563</v>
      </c>
      <c r="B266" s="3" t="s">
        <v>37</v>
      </c>
      <c r="C266">
        <v>2</v>
      </c>
      <c r="D266" t="s">
        <v>8</v>
      </c>
      <c r="E266" t="s">
        <v>10</v>
      </c>
      <c r="F266" s="4">
        <v>0</v>
      </c>
      <c r="G266" s="4" t="str">
        <f>VLOOKUP(B266,'Master Data'!$A$1:$F$46,3,FALSE)</f>
        <v>Category02</v>
      </c>
      <c r="H266">
        <f>VLOOKUP(B266,'Master Data'!$A$1:$F$46,5,FALSE)</f>
        <v>12</v>
      </c>
      <c r="I266">
        <f>VLOOKUP(B266,'Master Data'!$A$1:$F$46,6,FALSE)</f>
        <v>15.719999999999999</v>
      </c>
      <c r="J266" s="13">
        <f t="shared" si="16"/>
        <v>31.439999999999998</v>
      </c>
      <c r="K266">
        <f t="shared" si="17"/>
        <v>24</v>
      </c>
      <c r="L266" s="13">
        <f t="shared" si="18"/>
        <v>7.4399999999999977</v>
      </c>
      <c r="M266" s="5">
        <f t="shared" si="19"/>
        <v>0.23664122137404575</v>
      </c>
    </row>
    <row r="267" spans="1:13" x14ac:dyDescent="0.25">
      <c r="A267" s="2">
        <v>44563</v>
      </c>
      <c r="B267" s="3" t="s">
        <v>48</v>
      </c>
      <c r="C267">
        <v>1</v>
      </c>
      <c r="D267" t="s">
        <v>12</v>
      </c>
      <c r="E267" t="s">
        <v>10</v>
      </c>
      <c r="F267" s="4">
        <v>0</v>
      </c>
      <c r="G267" s="4" t="str">
        <f>VLOOKUP(B267,'Master Data'!$A$1:$F$46,3,FALSE)</f>
        <v>Category04</v>
      </c>
      <c r="H267">
        <f>VLOOKUP(B267,'Master Data'!$A$1:$F$46,5,FALSE)</f>
        <v>95</v>
      </c>
      <c r="I267">
        <f>VLOOKUP(B267,'Master Data'!$A$1:$F$46,6,FALSE)</f>
        <v>119.7</v>
      </c>
      <c r="J267" s="13">
        <f t="shared" si="16"/>
        <v>119.7</v>
      </c>
      <c r="K267">
        <f t="shared" si="17"/>
        <v>95</v>
      </c>
      <c r="L267" s="13">
        <f t="shared" si="18"/>
        <v>24.700000000000003</v>
      </c>
      <c r="M267" s="5">
        <f t="shared" si="19"/>
        <v>0.20634920634920637</v>
      </c>
    </row>
    <row r="268" spans="1:13" x14ac:dyDescent="0.25">
      <c r="A268" s="2">
        <v>44564</v>
      </c>
      <c r="B268" s="3" t="s">
        <v>33</v>
      </c>
      <c r="C268">
        <v>9</v>
      </c>
      <c r="D268" t="s">
        <v>12</v>
      </c>
      <c r="E268" t="s">
        <v>10</v>
      </c>
      <c r="F268" s="4">
        <v>0</v>
      </c>
      <c r="G268" s="4" t="str">
        <f>VLOOKUP(B268,'Master Data'!$A$1:$F$46,3,FALSE)</f>
        <v>Category05</v>
      </c>
      <c r="H268">
        <f>VLOOKUP(B268,'Master Data'!$A$1:$F$46,5,FALSE)</f>
        <v>67</v>
      </c>
      <c r="I268">
        <f>VLOOKUP(B268,'Master Data'!$A$1:$F$46,6,FALSE)</f>
        <v>83.08</v>
      </c>
      <c r="J268" s="13">
        <f t="shared" si="16"/>
        <v>747.72</v>
      </c>
      <c r="K268">
        <f t="shared" si="17"/>
        <v>603</v>
      </c>
      <c r="L268" s="13">
        <f t="shared" si="18"/>
        <v>144.72000000000003</v>
      </c>
      <c r="M268" s="5">
        <f t="shared" si="19"/>
        <v>0.19354838709677422</v>
      </c>
    </row>
    <row r="269" spans="1:13" x14ac:dyDescent="0.25">
      <c r="A269" s="2">
        <v>44565</v>
      </c>
      <c r="B269" s="3" t="s">
        <v>45</v>
      </c>
      <c r="C269">
        <v>8</v>
      </c>
      <c r="D269" t="s">
        <v>12</v>
      </c>
      <c r="E269" t="s">
        <v>8</v>
      </c>
      <c r="F269" s="4">
        <v>0</v>
      </c>
      <c r="G269" s="4" t="str">
        <f>VLOOKUP(B269,'Master Data'!$A$1:$F$46,3,FALSE)</f>
        <v>Category02</v>
      </c>
      <c r="H269">
        <f>VLOOKUP(B269,'Master Data'!$A$1:$F$46,5,FALSE)</f>
        <v>73</v>
      </c>
      <c r="I269">
        <f>VLOOKUP(B269,'Master Data'!$A$1:$F$46,6,FALSE)</f>
        <v>94.17</v>
      </c>
      <c r="J269" s="13">
        <f t="shared" si="16"/>
        <v>753.36</v>
      </c>
      <c r="K269">
        <f t="shared" si="17"/>
        <v>584</v>
      </c>
      <c r="L269" s="13">
        <f t="shared" si="18"/>
        <v>169.36</v>
      </c>
      <c r="M269" s="5">
        <f t="shared" si="19"/>
        <v>0.22480620155038761</v>
      </c>
    </row>
    <row r="270" spans="1:13" x14ac:dyDescent="0.25">
      <c r="A270" s="2">
        <v>44565</v>
      </c>
      <c r="B270" s="3" t="s">
        <v>29</v>
      </c>
      <c r="C270">
        <v>1</v>
      </c>
      <c r="D270" t="s">
        <v>8</v>
      </c>
      <c r="E270" t="s">
        <v>8</v>
      </c>
      <c r="F270" s="4">
        <v>0</v>
      </c>
      <c r="G270" s="4" t="str">
        <f>VLOOKUP(B270,'Master Data'!$A$1:$F$46,3,FALSE)</f>
        <v>Category04</v>
      </c>
      <c r="H270">
        <f>VLOOKUP(B270,'Master Data'!$A$1:$F$46,5,FALSE)</f>
        <v>47</v>
      </c>
      <c r="I270">
        <f>VLOOKUP(B270,'Master Data'!$A$1:$F$46,6,FALSE)</f>
        <v>53.11</v>
      </c>
      <c r="J270" s="13">
        <f t="shared" si="16"/>
        <v>53.11</v>
      </c>
      <c r="K270">
        <f t="shared" si="17"/>
        <v>47</v>
      </c>
      <c r="L270" s="13">
        <f t="shared" si="18"/>
        <v>6.1099999999999994</v>
      </c>
      <c r="M270" s="5">
        <f t="shared" si="19"/>
        <v>0.1150442477876106</v>
      </c>
    </row>
    <row r="271" spans="1:13" x14ac:dyDescent="0.25">
      <c r="A271" s="2">
        <v>44570</v>
      </c>
      <c r="B271" s="3" t="s">
        <v>28</v>
      </c>
      <c r="C271">
        <v>12</v>
      </c>
      <c r="D271" t="s">
        <v>12</v>
      </c>
      <c r="E271" t="s">
        <v>8</v>
      </c>
      <c r="F271" s="4">
        <v>0</v>
      </c>
      <c r="G271" s="4" t="str">
        <f>VLOOKUP(B271,'Master Data'!$A$1:$F$46,3,FALSE)</f>
        <v>Category04</v>
      </c>
      <c r="H271">
        <f>VLOOKUP(B271,'Master Data'!$A$1:$F$46,5,FALSE)</f>
        <v>89</v>
      </c>
      <c r="I271">
        <f>VLOOKUP(B271,'Master Data'!$A$1:$F$46,6,FALSE)</f>
        <v>117.48</v>
      </c>
      <c r="J271" s="13">
        <f t="shared" si="16"/>
        <v>1409.76</v>
      </c>
      <c r="K271">
        <f t="shared" si="17"/>
        <v>1068</v>
      </c>
      <c r="L271" s="13">
        <f t="shared" si="18"/>
        <v>341.76</v>
      </c>
      <c r="M271" s="5">
        <f t="shared" si="19"/>
        <v>0.24242424242424243</v>
      </c>
    </row>
    <row r="272" spans="1:13" x14ac:dyDescent="0.25">
      <c r="A272" s="2">
        <v>44571</v>
      </c>
      <c r="B272" s="3" t="s">
        <v>23</v>
      </c>
      <c r="C272">
        <v>14</v>
      </c>
      <c r="D272" t="s">
        <v>8</v>
      </c>
      <c r="E272" t="s">
        <v>8</v>
      </c>
      <c r="F272" s="4">
        <v>0</v>
      </c>
      <c r="G272" s="4" t="str">
        <f>VLOOKUP(B272,'Master Data'!$A$1:$F$46,3,FALSE)</f>
        <v>Category04</v>
      </c>
      <c r="H272">
        <f>VLOOKUP(B272,'Master Data'!$A$1:$F$46,5,FALSE)</f>
        <v>55</v>
      </c>
      <c r="I272">
        <f>VLOOKUP(B272,'Master Data'!$A$1:$F$46,6,FALSE)</f>
        <v>58.3</v>
      </c>
      <c r="J272" s="13">
        <f t="shared" si="16"/>
        <v>816.19999999999993</v>
      </c>
      <c r="K272">
        <f t="shared" si="17"/>
        <v>770</v>
      </c>
      <c r="L272" s="13">
        <f t="shared" si="18"/>
        <v>46.199999999999932</v>
      </c>
      <c r="M272" s="5">
        <f t="shared" si="19"/>
        <v>5.6603773584905578E-2</v>
      </c>
    </row>
    <row r="273" spans="1:13" x14ac:dyDescent="0.25">
      <c r="A273" s="2">
        <v>44572</v>
      </c>
      <c r="B273" s="3" t="s">
        <v>28</v>
      </c>
      <c r="C273">
        <v>2</v>
      </c>
      <c r="D273" t="s">
        <v>12</v>
      </c>
      <c r="E273" t="s">
        <v>8</v>
      </c>
      <c r="F273" s="4">
        <v>0</v>
      </c>
      <c r="G273" s="4" t="str">
        <f>VLOOKUP(B273,'Master Data'!$A$1:$F$46,3,FALSE)</f>
        <v>Category04</v>
      </c>
      <c r="H273">
        <f>VLOOKUP(B273,'Master Data'!$A$1:$F$46,5,FALSE)</f>
        <v>89</v>
      </c>
      <c r="I273">
        <f>VLOOKUP(B273,'Master Data'!$A$1:$F$46,6,FALSE)</f>
        <v>117.48</v>
      </c>
      <c r="J273" s="13">
        <f t="shared" si="16"/>
        <v>234.96</v>
      </c>
      <c r="K273">
        <f t="shared" si="17"/>
        <v>178</v>
      </c>
      <c r="L273" s="13">
        <f t="shared" si="18"/>
        <v>56.960000000000008</v>
      </c>
      <c r="M273" s="5">
        <f t="shared" si="19"/>
        <v>0.24242424242424246</v>
      </c>
    </row>
    <row r="274" spans="1:13" x14ac:dyDescent="0.25">
      <c r="A274" s="2">
        <v>44574</v>
      </c>
      <c r="B274" s="3" t="s">
        <v>50</v>
      </c>
      <c r="C274">
        <v>6</v>
      </c>
      <c r="D274" t="s">
        <v>8</v>
      </c>
      <c r="E274" t="s">
        <v>8</v>
      </c>
      <c r="F274" s="4">
        <v>0</v>
      </c>
      <c r="G274" s="4" t="str">
        <f>VLOOKUP(B274,'Master Data'!$A$1:$F$46,3,FALSE)</f>
        <v>Category02</v>
      </c>
      <c r="H274">
        <f>VLOOKUP(B274,'Master Data'!$A$1:$F$46,5,FALSE)</f>
        <v>150</v>
      </c>
      <c r="I274">
        <f>VLOOKUP(B274,'Master Data'!$A$1:$F$46,6,FALSE)</f>
        <v>210</v>
      </c>
      <c r="J274" s="13">
        <f t="shared" si="16"/>
        <v>1260</v>
      </c>
      <c r="K274">
        <f t="shared" si="17"/>
        <v>900</v>
      </c>
      <c r="L274" s="13">
        <f t="shared" si="18"/>
        <v>360</v>
      </c>
      <c r="M274" s="5">
        <f t="shared" si="19"/>
        <v>0.2857142857142857</v>
      </c>
    </row>
    <row r="275" spans="1:13" x14ac:dyDescent="0.25">
      <c r="A275" s="2">
        <v>44575</v>
      </c>
      <c r="B275" s="3" t="s">
        <v>41</v>
      </c>
      <c r="C275">
        <v>14</v>
      </c>
      <c r="D275" t="s">
        <v>12</v>
      </c>
      <c r="E275" t="s">
        <v>8</v>
      </c>
      <c r="F275" s="4">
        <v>0</v>
      </c>
      <c r="G275" s="4" t="str">
        <f>VLOOKUP(B275,'Master Data'!$A$1:$F$46,3,FALSE)</f>
        <v>Category02</v>
      </c>
      <c r="H275">
        <f>VLOOKUP(B275,'Master Data'!$A$1:$F$46,5,FALSE)</f>
        <v>44</v>
      </c>
      <c r="I275">
        <f>VLOOKUP(B275,'Master Data'!$A$1:$F$46,6,FALSE)</f>
        <v>48.4</v>
      </c>
      <c r="J275" s="13">
        <f t="shared" si="16"/>
        <v>677.6</v>
      </c>
      <c r="K275">
        <f t="shared" si="17"/>
        <v>616</v>
      </c>
      <c r="L275" s="13">
        <f t="shared" si="18"/>
        <v>61.600000000000023</v>
      </c>
      <c r="M275" s="5">
        <f t="shared" si="19"/>
        <v>9.0909090909090939E-2</v>
      </c>
    </row>
    <row r="276" spans="1:13" x14ac:dyDescent="0.25">
      <c r="A276" s="2">
        <v>44576</v>
      </c>
      <c r="B276" s="3" t="s">
        <v>32</v>
      </c>
      <c r="C276">
        <v>10</v>
      </c>
      <c r="D276" t="s">
        <v>12</v>
      </c>
      <c r="E276" t="s">
        <v>10</v>
      </c>
      <c r="F276" s="4">
        <v>0</v>
      </c>
      <c r="G276" s="4" t="str">
        <f>VLOOKUP(B276,'Master Data'!$A$1:$F$46,3,FALSE)</f>
        <v>Category03</v>
      </c>
      <c r="H276">
        <f>VLOOKUP(B276,'Master Data'!$A$1:$F$46,5,FALSE)</f>
        <v>121</v>
      </c>
      <c r="I276">
        <f>VLOOKUP(B276,'Master Data'!$A$1:$F$46,6,FALSE)</f>
        <v>141.57</v>
      </c>
      <c r="J276" s="13">
        <f t="shared" si="16"/>
        <v>1415.6999999999998</v>
      </c>
      <c r="K276">
        <f t="shared" si="17"/>
        <v>1210</v>
      </c>
      <c r="L276" s="13">
        <f t="shared" si="18"/>
        <v>205.69999999999982</v>
      </c>
      <c r="M276" s="5">
        <f t="shared" si="19"/>
        <v>0.1452991452991452</v>
      </c>
    </row>
    <row r="277" spans="1:13" x14ac:dyDescent="0.25">
      <c r="A277" s="2">
        <v>44577</v>
      </c>
      <c r="B277" s="3" t="s">
        <v>19</v>
      </c>
      <c r="C277">
        <v>11</v>
      </c>
      <c r="D277" t="s">
        <v>8</v>
      </c>
      <c r="E277" t="s">
        <v>10</v>
      </c>
      <c r="F277" s="4">
        <v>0</v>
      </c>
      <c r="G277" s="4" t="str">
        <f>VLOOKUP(B277,'Master Data'!$A$1:$F$46,3,FALSE)</f>
        <v>Category02</v>
      </c>
      <c r="H277">
        <f>VLOOKUP(B277,'Master Data'!$A$1:$F$46,5,FALSE)</f>
        <v>112</v>
      </c>
      <c r="I277">
        <f>VLOOKUP(B277,'Master Data'!$A$1:$F$46,6,FALSE)</f>
        <v>146.72</v>
      </c>
      <c r="J277" s="13">
        <f t="shared" si="16"/>
        <v>1613.92</v>
      </c>
      <c r="K277">
        <f t="shared" si="17"/>
        <v>1232</v>
      </c>
      <c r="L277" s="13">
        <f t="shared" si="18"/>
        <v>381.92000000000007</v>
      </c>
      <c r="M277" s="5">
        <f t="shared" si="19"/>
        <v>0.23664122137404583</v>
      </c>
    </row>
    <row r="278" spans="1:13" x14ac:dyDescent="0.25">
      <c r="A278" s="2">
        <v>44578</v>
      </c>
      <c r="B278" s="3" t="s">
        <v>27</v>
      </c>
      <c r="C278">
        <v>4</v>
      </c>
      <c r="D278" t="s">
        <v>8</v>
      </c>
      <c r="E278" t="s">
        <v>8</v>
      </c>
      <c r="F278" s="4">
        <v>0</v>
      </c>
      <c r="G278" s="4" t="str">
        <f>VLOOKUP(B278,'Master Data'!$A$1:$F$46,3,FALSE)</f>
        <v>Category05</v>
      </c>
      <c r="H278">
        <f>VLOOKUP(B278,'Master Data'!$A$1:$F$46,5,FALSE)</f>
        <v>90</v>
      </c>
      <c r="I278">
        <f>VLOOKUP(B278,'Master Data'!$A$1:$F$46,6,FALSE)</f>
        <v>115.2</v>
      </c>
      <c r="J278" s="13">
        <f t="shared" si="16"/>
        <v>460.8</v>
      </c>
      <c r="K278">
        <f t="shared" si="17"/>
        <v>360</v>
      </c>
      <c r="L278" s="13">
        <f t="shared" si="18"/>
        <v>100.80000000000001</v>
      </c>
      <c r="M278" s="5">
        <f t="shared" si="19"/>
        <v>0.21875000000000003</v>
      </c>
    </row>
    <row r="279" spans="1:13" x14ac:dyDescent="0.25">
      <c r="A279" s="2">
        <v>44579</v>
      </c>
      <c r="B279" s="3" t="s">
        <v>35</v>
      </c>
      <c r="C279">
        <v>9</v>
      </c>
      <c r="D279" t="s">
        <v>7</v>
      </c>
      <c r="E279" t="s">
        <v>10</v>
      </c>
      <c r="F279" s="4">
        <v>0</v>
      </c>
      <c r="G279" s="4" t="str">
        <f>VLOOKUP(B279,'Master Data'!$A$1:$F$46,3,FALSE)</f>
        <v>Category01</v>
      </c>
      <c r="H279">
        <f>VLOOKUP(B279,'Master Data'!$A$1:$F$46,5,FALSE)</f>
        <v>83</v>
      </c>
      <c r="I279">
        <f>VLOOKUP(B279,'Master Data'!$A$1:$F$46,6,FALSE)</f>
        <v>94.62</v>
      </c>
      <c r="J279" s="13">
        <f t="shared" si="16"/>
        <v>851.58</v>
      </c>
      <c r="K279">
        <f t="shared" si="17"/>
        <v>747</v>
      </c>
      <c r="L279" s="13">
        <f t="shared" si="18"/>
        <v>104.58000000000004</v>
      </c>
      <c r="M279" s="5">
        <f t="shared" si="19"/>
        <v>0.1228070175438597</v>
      </c>
    </row>
    <row r="280" spans="1:13" x14ac:dyDescent="0.25">
      <c r="A280" s="2">
        <v>44581</v>
      </c>
      <c r="B280" s="3" t="s">
        <v>42</v>
      </c>
      <c r="C280">
        <v>2</v>
      </c>
      <c r="D280" t="s">
        <v>12</v>
      </c>
      <c r="E280" t="s">
        <v>10</v>
      </c>
      <c r="F280" s="4">
        <v>0</v>
      </c>
      <c r="G280" s="4" t="str">
        <f>VLOOKUP(B280,'Master Data'!$A$1:$F$46,3,FALSE)</f>
        <v>Category03</v>
      </c>
      <c r="H280">
        <f>VLOOKUP(B280,'Master Data'!$A$1:$F$46,5,FALSE)</f>
        <v>126</v>
      </c>
      <c r="I280">
        <f>VLOOKUP(B280,'Master Data'!$A$1:$F$46,6,FALSE)</f>
        <v>162.54</v>
      </c>
      <c r="J280" s="13">
        <f t="shared" si="16"/>
        <v>325.08</v>
      </c>
      <c r="K280">
        <f t="shared" si="17"/>
        <v>252</v>
      </c>
      <c r="L280" s="13">
        <f t="shared" si="18"/>
        <v>73.079999999999984</v>
      </c>
      <c r="M280" s="5">
        <f t="shared" si="19"/>
        <v>0.22480620155038755</v>
      </c>
    </row>
    <row r="281" spans="1:13" x14ac:dyDescent="0.25">
      <c r="A281" s="2">
        <v>44581</v>
      </c>
      <c r="B281" s="3" t="s">
        <v>19</v>
      </c>
      <c r="C281">
        <v>7</v>
      </c>
      <c r="D281" t="s">
        <v>8</v>
      </c>
      <c r="E281" t="s">
        <v>8</v>
      </c>
      <c r="F281" s="4">
        <v>0</v>
      </c>
      <c r="G281" s="4" t="str">
        <f>VLOOKUP(B281,'Master Data'!$A$1:$F$46,3,FALSE)</f>
        <v>Category02</v>
      </c>
      <c r="H281">
        <f>VLOOKUP(B281,'Master Data'!$A$1:$F$46,5,FALSE)</f>
        <v>112</v>
      </c>
      <c r="I281">
        <f>VLOOKUP(B281,'Master Data'!$A$1:$F$46,6,FALSE)</f>
        <v>146.72</v>
      </c>
      <c r="J281" s="13">
        <f t="shared" si="16"/>
        <v>1027.04</v>
      </c>
      <c r="K281">
        <f t="shared" si="17"/>
        <v>784</v>
      </c>
      <c r="L281" s="13">
        <f t="shared" si="18"/>
        <v>243.03999999999996</v>
      </c>
      <c r="M281" s="5">
        <f t="shared" si="19"/>
        <v>0.23664122137404578</v>
      </c>
    </row>
    <row r="282" spans="1:13" x14ac:dyDescent="0.25">
      <c r="A282" s="2">
        <v>44583</v>
      </c>
      <c r="B282" s="3" t="s">
        <v>26</v>
      </c>
      <c r="C282">
        <v>6</v>
      </c>
      <c r="D282" t="s">
        <v>8</v>
      </c>
      <c r="E282" t="s">
        <v>10</v>
      </c>
      <c r="F282" s="4">
        <v>0</v>
      </c>
      <c r="G282" s="4" t="str">
        <f>VLOOKUP(B282,'Master Data'!$A$1:$F$46,3,FALSE)</f>
        <v>Category01</v>
      </c>
      <c r="H282">
        <f>VLOOKUP(B282,'Master Data'!$A$1:$F$46,5,FALSE)</f>
        <v>98</v>
      </c>
      <c r="I282">
        <f>VLOOKUP(B282,'Master Data'!$A$1:$F$46,6,FALSE)</f>
        <v>103.88</v>
      </c>
      <c r="J282" s="13">
        <f t="shared" si="16"/>
        <v>623.28</v>
      </c>
      <c r="K282">
        <f t="shared" si="17"/>
        <v>588</v>
      </c>
      <c r="L282" s="13">
        <f t="shared" si="18"/>
        <v>35.279999999999973</v>
      </c>
      <c r="M282" s="5">
        <f t="shared" si="19"/>
        <v>5.660377358490562E-2</v>
      </c>
    </row>
    <row r="283" spans="1:13" x14ac:dyDescent="0.25">
      <c r="A283" s="2">
        <v>44584</v>
      </c>
      <c r="B283" s="3" t="s">
        <v>39</v>
      </c>
      <c r="C283">
        <v>5</v>
      </c>
      <c r="D283" t="s">
        <v>7</v>
      </c>
      <c r="E283" t="s">
        <v>10</v>
      </c>
      <c r="F283" s="4">
        <v>0</v>
      </c>
      <c r="G283" s="4" t="str">
        <f>VLOOKUP(B283,'Master Data'!$A$1:$F$46,3,FALSE)</f>
        <v>Category01</v>
      </c>
      <c r="H283">
        <f>VLOOKUP(B283,'Master Data'!$A$1:$F$46,5,FALSE)</f>
        <v>105</v>
      </c>
      <c r="I283">
        <f>VLOOKUP(B283,'Master Data'!$A$1:$F$46,6,FALSE)</f>
        <v>142.80000000000001</v>
      </c>
      <c r="J283" s="13">
        <f t="shared" si="16"/>
        <v>714</v>
      </c>
      <c r="K283">
        <f t="shared" si="17"/>
        <v>525</v>
      </c>
      <c r="L283" s="13">
        <f t="shared" si="18"/>
        <v>189</v>
      </c>
      <c r="M283" s="5">
        <f t="shared" si="19"/>
        <v>0.26470588235294118</v>
      </c>
    </row>
    <row r="284" spans="1:13" x14ac:dyDescent="0.25">
      <c r="A284" s="2">
        <v>44584</v>
      </c>
      <c r="B284" s="3" t="s">
        <v>20</v>
      </c>
      <c r="C284">
        <v>8</v>
      </c>
      <c r="D284" t="s">
        <v>12</v>
      </c>
      <c r="E284" t="s">
        <v>8</v>
      </c>
      <c r="F284" s="4">
        <v>0</v>
      </c>
      <c r="G284" s="4" t="str">
        <f>VLOOKUP(B284,'Master Data'!$A$1:$F$46,3,FALSE)</f>
        <v>Category05</v>
      </c>
      <c r="H284">
        <f>VLOOKUP(B284,'Master Data'!$A$1:$F$46,5,FALSE)</f>
        <v>120</v>
      </c>
      <c r="I284">
        <f>VLOOKUP(B284,'Master Data'!$A$1:$F$46,6,FALSE)</f>
        <v>162</v>
      </c>
      <c r="J284" s="13">
        <f t="shared" si="16"/>
        <v>1296</v>
      </c>
      <c r="K284">
        <f t="shared" si="17"/>
        <v>960</v>
      </c>
      <c r="L284" s="13">
        <f t="shared" si="18"/>
        <v>336</v>
      </c>
      <c r="M284" s="5">
        <f t="shared" si="19"/>
        <v>0.25925925925925924</v>
      </c>
    </row>
    <row r="285" spans="1:13" x14ac:dyDescent="0.25">
      <c r="A285" s="2">
        <v>44585</v>
      </c>
      <c r="B285" s="3" t="s">
        <v>38</v>
      </c>
      <c r="C285">
        <v>15</v>
      </c>
      <c r="D285" t="s">
        <v>8</v>
      </c>
      <c r="E285" t="s">
        <v>8</v>
      </c>
      <c r="F285" s="4">
        <v>0</v>
      </c>
      <c r="G285" s="4" t="str">
        <f>VLOOKUP(B285,'Master Data'!$A$1:$F$46,3,FALSE)</f>
        <v>Category04</v>
      </c>
      <c r="H285">
        <f>VLOOKUP(B285,'Master Data'!$A$1:$F$46,5,FALSE)</f>
        <v>148</v>
      </c>
      <c r="I285">
        <f>VLOOKUP(B285,'Master Data'!$A$1:$F$46,6,FALSE)</f>
        <v>201.28</v>
      </c>
      <c r="J285" s="13">
        <f t="shared" si="16"/>
        <v>3019.2</v>
      </c>
      <c r="K285">
        <f t="shared" si="17"/>
        <v>2220</v>
      </c>
      <c r="L285" s="13">
        <f t="shared" si="18"/>
        <v>799.19999999999982</v>
      </c>
      <c r="M285" s="5">
        <f t="shared" si="19"/>
        <v>0.26470588235294112</v>
      </c>
    </row>
    <row r="286" spans="1:13" x14ac:dyDescent="0.25">
      <c r="A286" s="2">
        <v>44586</v>
      </c>
      <c r="B286" s="3" t="s">
        <v>49</v>
      </c>
      <c r="C286">
        <v>14</v>
      </c>
      <c r="D286" t="s">
        <v>12</v>
      </c>
      <c r="E286" t="s">
        <v>10</v>
      </c>
      <c r="F286" s="4">
        <v>0</v>
      </c>
      <c r="G286" s="4" t="str">
        <f>VLOOKUP(B286,'Master Data'!$A$1:$F$46,3,FALSE)</f>
        <v>Category02</v>
      </c>
      <c r="H286">
        <f>VLOOKUP(B286,'Master Data'!$A$1:$F$46,5,FALSE)</f>
        <v>134</v>
      </c>
      <c r="I286">
        <f>VLOOKUP(B286,'Master Data'!$A$1:$F$46,6,FALSE)</f>
        <v>156.78</v>
      </c>
      <c r="J286" s="13">
        <f t="shared" si="16"/>
        <v>2194.92</v>
      </c>
      <c r="K286">
        <f t="shared" si="17"/>
        <v>1876</v>
      </c>
      <c r="L286" s="13">
        <f t="shared" si="18"/>
        <v>318.92000000000007</v>
      </c>
      <c r="M286" s="5">
        <f t="shared" si="19"/>
        <v>0.14529914529914534</v>
      </c>
    </row>
    <row r="287" spans="1:13" x14ac:dyDescent="0.25">
      <c r="A287" s="2">
        <v>44589</v>
      </c>
      <c r="B287" s="3" t="s">
        <v>31</v>
      </c>
      <c r="C287">
        <v>11</v>
      </c>
      <c r="D287" t="s">
        <v>12</v>
      </c>
      <c r="E287" t="s">
        <v>8</v>
      </c>
      <c r="F287" s="4">
        <v>0</v>
      </c>
      <c r="G287" s="4" t="str">
        <f>VLOOKUP(B287,'Master Data'!$A$1:$F$46,3,FALSE)</f>
        <v>Category02</v>
      </c>
      <c r="H287">
        <f>VLOOKUP(B287,'Master Data'!$A$1:$F$46,5,FALSE)</f>
        <v>13</v>
      </c>
      <c r="I287">
        <f>VLOOKUP(B287,'Master Data'!$A$1:$F$46,6,FALSE)</f>
        <v>16.64</v>
      </c>
      <c r="J287" s="13">
        <f t="shared" si="16"/>
        <v>183.04000000000002</v>
      </c>
      <c r="K287">
        <f t="shared" si="17"/>
        <v>143</v>
      </c>
      <c r="L287" s="13">
        <f t="shared" si="18"/>
        <v>40.04000000000002</v>
      </c>
      <c r="M287" s="5">
        <f t="shared" si="19"/>
        <v>0.21875000000000008</v>
      </c>
    </row>
    <row r="288" spans="1:13" x14ac:dyDescent="0.25">
      <c r="A288" s="2">
        <v>44592</v>
      </c>
      <c r="B288" s="3" t="s">
        <v>22</v>
      </c>
      <c r="C288">
        <v>6</v>
      </c>
      <c r="D288" t="s">
        <v>8</v>
      </c>
      <c r="E288" t="s">
        <v>10</v>
      </c>
      <c r="F288" s="4">
        <v>0</v>
      </c>
      <c r="G288" s="4" t="str">
        <f>VLOOKUP(B288,'Master Data'!$A$1:$F$46,3,FALSE)</f>
        <v>Category03</v>
      </c>
      <c r="H288">
        <f>VLOOKUP(B288,'Master Data'!$A$1:$F$46,5,FALSE)</f>
        <v>141</v>
      </c>
      <c r="I288">
        <f>VLOOKUP(B288,'Master Data'!$A$1:$F$46,6,FALSE)</f>
        <v>149.46</v>
      </c>
      <c r="J288" s="13">
        <f t="shared" si="16"/>
        <v>896.76</v>
      </c>
      <c r="K288">
        <f t="shared" si="17"/>
        <v>846</v>
      </c>
      <c r="L288" s="13">
        <f t="shared" si="18"/>
        <v>50.759999999999991</v>
      </c>
      <c r="M288" s="5">
        <f t="shared" si="19"/>
        <v>5.6603773584905648E-2</v>
      </c>
    </row>
    <row r="289" spans="1:13" x14ac:dyDescent="0.25">
      <c r="A289" s="2">
        <v>44592</v>
      </c>
      <c r="B289" s="3" t="s">
        <v>51</v>
      </c>
      <c r="C289">
        <v>9</v>
      </c>
      <c r="D289" t="s">
        <v>12</v>
      </c>
      <c r="E289" t="s">
        <v>10</v>
      </c>
      <c r="F289" s="4">
        <v>0</v>
      </c>
      <c r="G289" s="4" t="str">
        <f>VLOOKUP(B289,'Master Data'!$A$1:$F$46,3,FALSE)</f>
        <v>Category05</v>
      </c>
      <c r="H289">
        <f>VLOOKUP(B289,'Master Data'!$A$1:$F$46,5,FALSE)</f>
        <v>138</v>
      </c>
      <c r="I289">
        <f>VLOOKUP(B289,'Master Data'!$A$1:$F$46,6,FALSE)</f>
        <v>173.88</v>
      </c>
      <c r="J289" s="13">
        <f t="shared" si="16"/>
        <v>1564.92</v>
      </c>
      <c r="K289">
        <f t="shared" si="17"/>
        <v>1242</v>
      </c>
      <c r="L289" s="13">
        <f t="shared" si="18"/>
        <v>322.92000000000007</v>
      </c>
      <c r="M289" s="5">
        <f t="shared" si="19"/>
        <v>0.20634920634920639</v>
      </c>
    </row>
    <row r="290" spans="1:13" x14ac:dyDescent="0.25">
      <c r="A290" s="2">
        <v>44593</v>
      </c>
      <c r="B290" s="3" t="s">
        <v>34</v>
      </c>
      <c r="C290">
        <v>9</v>
      </c>
      <c r="D290" t="s">
        <v>12</v>
      </c>
      <c r="E290" t="s">
        <v>10</v>
      </c>
      <c r="F290" s="4">
        <v>0</v>
      </c>
      <c r="G290" s="4" t="str">
        <f>VLOOKUP(B290,'Master Data'!$A$1:$F$46,3,FALSE)</f>
        <v>Category01</v>
      </c>
      <c r="H290">
        <f>VLOOKUP(B290,'Master Data'!$A$1:$F$46,5,FALSE)</f>
        <v>133</v>
      </c>
      <c r="I290">
        <f>VLOOKUP(B290,'Master Data'!$A$1:$F$46,6,FALSE)</f>
        <v>155.61000000000001</v>
      </c>
      <c r="J290" s="13">
        <f t="shared" si="16"/>
        <v>1400.4900000000002</v>
      </c>
      <c r="K290">
        <f t="shared" si="17"/>
        <v>1197</v>
      </c>
      <c r="L290" s="13">
        <f t="shared" si="18"/>
        <v>203.49000000000024</v>
      </c>
      <c r="M290" s="5">
        <f t="shared" si="19"/>
        <v>0.14529914529914545</v>
      </c>
    </row>
    <row r="291" spans="1:13" x14ac:dyDescent="0.25">
      <c r="A291" s="2">
        <v>44595</v>
      </c>
      <c r="B291" s="3" t="s">
        <v>19</v>
      </c>
      <c r="C291">
        <v>8</v>
      </c>
      <c r="D291" t="s">
        <v>12</v>
      </c>
      <c r="E291" t="s">
        <v>8</v>
      </c>
      <c r="F291" s="4">
        <v>0</v>
      </c>
      <c r="G291" s="4" t="str">
        <f>VLOOKUP(B291,'Master Data'!$A$1:$F$46,3,FALSE)</f>
        <v>Category02</v>
      </c>
      <c r="H291">
        <f>VLOOKUP(B291,'Master Data'!$A$1:$F$46,5,FALSE)</f>
        <v>112</v>
      </c>
      <c r="I291">
        <f>VLOOKUP(B291,'Master Data'!$A$1:$F$46,6,FALSE)</f>
        <v>146.72</v>
      </c>
      <c r="J291" s="13">
        <f t="shared" si="16"/>
        <v>1173.76</v>
      </c>
      <c r="K291">
        <f t="shared" si="17"/>
        <v>896</v>
      </c>
      <c r="L291" s="13">
        <f t="shared" si="18"/>
        <v>277.76</v>
      </c>
      <c r="M291" s="5">
        <f t="shared" si="19"/>
        <v>0.23664122137404581</v>
      </c>
    </row>
    <row r="292" spans="1:13" x14ac:dyDescent="0.25">
      <c r="A292" s="2">
        <v>44597</v>
      </c>
      <c r="B292" s="3" t="s">
        <v>40</v>
      </c>
      <c r="C292">
        <v>6</v>
      </c>
      <c r="D292" t="s">
        <v>12</v>
      </c>
      <c r="E292" t="s">
        <v>10</v>
      </c>
      <c r="F292" s="4">
        <v>0</v>
      </c>
      <c r="G292" s="4" t="str">
        <f>VLOOKUP(B292,'Master Data'!$A$1:$F$46,3,FALSE)</f>
        <v>Category02</v>
      </c>
      <c r="H292">
        <f>VLOOKUP(B292,'Master Data'!$A$1:$F$46,5,FALSE)</f>
        <v>37</v>
      </c>
      <c r="I292">
        <f>VLOOKUP(B292,'Master Data'!$A$1:$F$46,6,FALSE)</f>
        <v>49.21</v>
      </c>
      <c r="J292" s="13">
        <f t="shared" si="16"/>
        <v>295.26</v>
      </c>
      <c r="K292">
        <f t="shared" si="17"/>
        <v>222</v>
      </c>
      <c r="L292" s="13">
        <f t="shared" si="18"/>
        <v>73.259999999999991</v>
      </c>
      <c r="M292" s="5">
        <f t="shared" si="19"/>
        <v>0.24812030075187969</v>
      </c>
    </row>
    <row r="293" spans="1:13" x14ac:dyDescent="0.25">
      <c r="A293" s="2">
        <v>44598</v>
      </c>
      <c r="B293" s="3" t="s">
        <v>39</v>
      </c>
      <c r="C293">
        <v>6</v>
      </c>
      <c r="D293" t="s">
        <v>12</v>
      </c>
      <c r="E293" t="s">
        <v>10</v>
      </c>
      <c r="F293" s="4">
        <v>0</v>
      </c>
      <c r="G293" s="4" t="str">
        <f>VLOOKUP(B293,'Master Data'!$A$1:$F$46,3,FALSE)</f>
        <v>Category01</v>
      </c>
      <c r="H293">
        <f>VLOOKUP(B293,'Master Data'!$A$1:$F$46,5,FALSE)</f>
        <v>105</v>
      </c>
      <c r="I293">
        <f>VLOOKUP(B293,'Master Data'!$A$1:$F$46,6,FALSE)</f>
        <v>142.80000000000001</v>
      </c>
      <c r="J293" s="13">
        <f t="shared" si="16"/>
        <v>856.80000000000007</v>
      </c>
      <c r="K293">
        <f t="shared" si="17"/>
        <v>630</v>
      </c>
      <c r="L293" s="13">
        <f t="shared" si="18"/>
        <v>226.80000000000007</v>
      </c>
      <c r="M293" s="5">
        <f t="shared" si="19"/>
        <v>0.26470588235294124</v>
      </c>
    </row>
    <row r="294" spans="1:13" x14ac:dyDescent="0.25">
      <c r="A294" s="2">
        <v>44600</v>
      </c>
      <c r="B294" s="3" t="s">
        <v>34</v>
      </c>
      <c r="C294">
        <v>11</v>
      </c>
      <c r="D294" t="s">
        <v>8</v>
      </c>
      <c r="E294" t="s">
        <v>10</v>
      </c>
      <c r="F294" s="4">
        <v>0</v>
      </c>
      <c r="G294" s="4" t="str">
        <f>VLOOKUP(B294,'Master Data'!$A$1:$F$46,3,FALSE)</f>
        <v>Category01</v>
      </c>
      <c r="H294">
        <f>VLOOKUP(B294,'Master Data'!$A$1:$F$46,5,FALSE)</f>
        <v>133</v>
      </c>
      <c r="I294">
        <f>VLOOKUP(B294,'Master Data'!$A$1:$F$46,6,FALSE)</f>
        <v>155.61000000000001</v>
      </c>
      <c r="J294" s="13">
        <f t="shared" si="16"/>
        <v>1711.71</v>
      </c>
      <c r="K294">
        <f t="shared" si="17"/>
        <v>1463</v>
      </c>
      <c r="L294" s="13">
        <f t="shared" si="18"/>
        <v>248.71000000000004</v>
      </c>
      <c r="M294" s="5">
        <f t="shared" si="19"/>
        <v>0.14529914529914531</v>
      </c>
    </row>
    <row r="295" spans="1:13" x14ac:dyDescent="0.25">
      <c r="A295" s="2">
        <v>44600</v>
      </c>
      <c r="B295" s="3" t="s">
        <v>13</v>
      </c>
      <c r="C295">
        <v>3</v>
      </c>
      <c r="D295" t="s">
        <v>8</v>
      </c>
      <c r="E295" t="s">
        <v>10</v>
      </c>
      <c r="F295" s="4">
        <v>0</v>
      </c>
      <c r="G295" s="4" t="str">
        <f>VLOOKUP(B295,'Master Data'!$A$1:$F$46,3,FALSE)</f>
        <v>Category01</v>
      </c>
      <c r="H295">
        <f>VLOOKUP(B295,'Master Data'!$A$1:$F$46,5,FALSE)</f>
        <v>44</v>
      </c>
      <c r="I295">
        <f>VLOOKUP(B295,'Master Data'!$A$1:$F$46,6,FALSE)</f>
        <v>48.84</v>
      </c>
      <c r="J295" s="13">
        <f t="shared" si="16"/>
        <v>146.52000000000001</v>
      </c>
      <c r="K295">
        <f t="shared" si="17"/>
        <v>132</v>
      </c>
      <c r="L295" s="13">
        <f t="shared" si="18"/>
        <v>14.52000000000001</v>
      </c>
      <c r="M295" s="5">
        <f t="shared" si="19"/>
        <v>9.9099099099099155E-2</v>
      </c>
    </row>
    <row r="296" spans="1:13" x14ac:dyDescent="0.25">
      <c r="A296" s="2">
        <v>44601</v>
      </c>
      <c r="B296" s="3" t="s">
        <v>28</v>
      </c>
      <c r="C296">
        <v>14</v>
      </c>
      <c r="D296" t="s">
        <v>8</v>
      </c>
      <c r="E296" t="s">
        <v>8</v>
      </c>
      <c r="F296" s="4">
        <v>0</v>
      </c>
      <c r="G296" s="4" t="str">
        <f>VLOOKUP(B296,'Master Data'!$A$1:$F$46,3,FALSE)</f>
        <v>Category04</v>
      </c>
      <c r="H296">
        <f>VLOOKUP(B296,'Master Data'!$A$1:$F$46,5,FALSE)</f>
        <v>89</v>
      </c>
      <c r="I296">
        <f>VLOOKUP(B296,'Master Data'!$A$1:$F$46,6,FALSE)</f>
        <v>117.48</v>
      </c>
      <c r="J296" s="13">
        <f t="shared" si="16"/>
        <v>1644.72</v>
      </c>
      <c r="K296">
        <f t="shared" si="17"/>
        <v>1246</v>
      </c>
      <c r="L296" s="13">
        <f t="shared" si="18"/>
        <v>398.72</v>
      </c>
      <c r="M296" s="5">
        <f t="shared" si="19"/>
        <v>0.24242424242424243</v>
      </c>
    </row>
    <row r="297" spans="1:13" x14ac:dyDescent="0.25">
      <c r="A297" s="2">
        <v>44604</v>
      </c>
      <c r="B297" s="3" t="s">
        <v>30</v>
      </c>
      <c r="C297">
        <v>13</v>
      </c>
      <c r="D297" t="s">
        <v>12</v>
      </c>
      <c r="E297" t="s">
        <v>10</v>
      </c>
      <c r="F297" s="4">
        <v>0</v>
      </c>
      <c r="G297" s="4" t="str">
        <f>VLOOKUP(B297,'Master Data'!$A$1:$F$46,3,FALSE)</f>
        <v>Category02</v>
      </c>
      <c r="H297">
        <f>VLOOKUP(B297,'Master Data'!$A$1:$F$46,5,FALSE)</f>
        <v>148</v>
      </c>
      <c r="I297">
        <f>VLOOKUP(B297,'Master Data'!$A$1:$F$46,6,FALSE)</f>
        <v>164.28</v>
      </c>
      <c r="J297" s="13">
        <f t="shared" si="16"/>
        <v>2135.64</v>
      </c>
      <c r="K297">
        <f t="shared" si="17"/>
        <v>1924</v>
      </c>
      <c r="L297" s="13">
        <f t="shared" si="18"/>
        <v>211.63999999999987</v>
      </c>
      <c r="M297" s="5">
        <f t="shared" si="19"/>
        <v>9.9099099099099044E-2</v>
      </c>
    </row>
    <row r="298" spans="1:13" x14ac:dyDescent="0.25">
      <c r="A298" s="2">
        <v>44606</v>
      </c>
      <c r="B298" s="3" t="s">
        <v>52</v>
      </c>
      <c r="C298">
        <v>8</v>
      </c>
      <c r="D298" t="s">
        <v>8</v>
      </c>
      <c r="E298" t="s">
        <v>10</v>
      </c>
      <c r="F298" s="4">
        <v>0</v>
      </c>
      <c r="G298" s="4" t="str">
        <f>VLOOKUP(B298,'Master Data'!$A$1:$F$46,3,FALSE)</f>
        <v>Category04</v>
      </c>
      <c r="H298">
        <f>VLOOKUP(B298,'Master Data'!$A$1:$F$46,5,FALSE)</f>
        <v>18</v>
      </c>
      <c r="I298">
        <f>VLOOKUP(B298,'Master Data'!$A$1:$F$46,6,FALSE)</f>
        <v>24.66</v>
      </c>
      <c r="J298" s="13">
        <f t="shared" si="16"/>
        <v>197.28</v>
      </c>
      <c r="K298">
        <f t="shared" si="17"/>
        <v>144</v>
      </c>
      <c r="L298" s="13">
        <f t="shared" si="18"/>
        <v>53.28</v>
      </c>
      <c r="M298" s="5">
        <f t="shared" si="19"/>
        <v>0.27007299270072993</v>
      </c>
    </row>
    <row r="299" spans="1:13" x14ac:dyDescent="0.25">
      <c r="A299" s="2">
        <v>44606</v>
      </c>
      <c r="B299" s="3" t="s">
        <v>43</v>
      </c>
      <c r="C299">
        <v>3</v>
      </c>
      <c r="D299" t="s">
        <v>12</v>
      </c>
      <c r="E299" t="s">
        <v>10</v>
      </c>
      <c r="F299" s="4">
        <v>0</v>
      </c>
      <c r="G299" s="4" t="str">
        <f>VLOOKUP(B299,'Master Data'!$A$1:$F$46,3,FALSE)</f>
        <v>Category04</v>
      </c>
      <c r="H299">
        <f>VLOOKUP(B299,'Master Data'!$A$1:$F$46,5,FALSE)</f>
        <v>37</v>
      </c>
      <c r="I299">
        <f>VLOOKUP(B299,'Master Data'!$A$1:$F$46,6,FALSE)</f>
        <v>41.81</v>
      </c>
      <c r="J299" s="13">
        <f t="shared" si="16"/>
        <v>125.43</v>
      </c>
      <c r="K299">
        <f t="shared" si="17"/>
        <v>111</v>
      </c>
      <c r="L299" s="13">
        <f t="shared" si="18"/>
        <v>14.430000000000007</v>
      </c>
      <c r="M299" s="5">
        <f t="shared" si="19"/>
        <v>0.11504424778761067</v>
      </c>
    </row>
    <row r="300" spans="1:13" x14ac:dyDescent="0.25">
      <c r="A300" s="2">
        <v>44608</v>
      </c>
      <c r="B300" s="3" t="s">
        <v>28</v>
      </c>
      <c r="C300">
        <v>1</v>
      </c>
      <c r="D300" t="s">
        <v>8</v>
      </c>
      <c r="E300" t="s">
        <v>10</v>
      </c>
      <c r="F300" s="4">
        <v>0</v>
      </c>
      <c r="G300" s="4" t="str">
        <f>VLOOKUP(B300,'Master Data'!$A$1:$F$46,3,FALSE)</f>
        <v>Category04</v>
      </c>
      <c r="H300">
        <f>VLOOKUP(B300,'Master Data'!$A$1:$F$46,5,FALSE)</f>
        <v>89</v>
      </c>
      <c r="I300">
        <f>VLOOKUP(B300,'Master Data'!$A$1:$F$46,6,FALSE)</f>
        <v>117.48</v>
      </c>
      <c r="J300" s="13">
        <f t="shared" si="16"/>
        <v>117.48</v>
      </c>
      <c r="K300">
        <f t="shared" si="17"/>
        <v>89</v>
      </c>
      <c r="L300" s="13">
        <f t="shared" si="18"/>
        <v>28.480000000000004</v>
      </c>
      <c r="M300" s="5">
        <f t="shared" si="19"/>
        <v>0.24242424242424246</v>
      </c>
    </row>
    <row r="301" spans="1:13" x14ac:dyDescent="0.25">
      <c r="A301" s="2">
        <v>44611</v>
      </c>
      <c r="B301" s="3" t="s">
        <v>39</v>
      </c>
      <c r="C301">
        <v>13</v>
      </c>
      <c r="D301" t="s">
        <v>8</v>
      </c>
      <c r="E301" t="s">
        <v>10</v>
      </c>
      <c r="F301" s="4">
        <v>0</v>
      </c>
      <c r="G301" s="4" t="str">
        <f>VLOOKUP(B301,'Master Data'!$A$1:$F$46,3,FALSE)</f>
        <v>Category01</v>
      </c>
      <c r="H301">
        <f>VLOOKUP(B301,'Master Data'!$A$1:$F$46,5,FALSE)</f>
        <v>105</v>
      </c>
      <c r="I301">
        <f>VLOOKUP(B301,'Master Data'!$A$1:$F$46,6,FALSE)</f>
        <v>142.80000000000001</v>
      </c>
      <c r="J301" s="13">
        <f t="shared" si="16"/>
        <v>1856.4</v>
      </c>
      <c r="K301">
        <f t="shared" si="17"/>
        <v>1365</v>
      </c>
      <c r="L301" s="13">
        <f t="shared" si="18"/>
        <v>491.40000000000009</v>
      </c>
      <c r="M301" s="5">
        <f t="shared" si="19"/>
        <v>0.26470588235294124</v>
      </c>
    </row>
    <row r="302" spans="1:13" x14ac:dyDescent="0.25">
      <c r="A302" s="2">
        <v>44612</v>
      </c>
      <c r="B302" s="3" t="s">
        <v>45</v>
      </c>
      <c r="C302">
        <v>6</v>
      </c>
      <c r="D302" t="s">
        <v>12</v>
      </c>
      <c r="E302" t="s">
        <v>10</v>
      </c>
      <c r="F302" s="4">
        <v>0</v>
      </c>
      <c r="G302" s="4" t="str">
        <f>VLOOKUP(B302,'Master Data'!$A$1:$F$46,3,FALSE)</f>
        <v>Category02</v>
      </c>
      <c r="H302">
        <f>VLOOKUP(B302,'Master Data'!$A$1:$F$46,5,FALSE)</f>
        <v>73</v>
      </c>
      <c r="I302">
        <f>VLOOKUP(B302,'Master Data'!$A$1:$F$46,6,FALSE)</f>
        <v>94.17</v>
      </c>
      <c r="J302" s="13">
        <f t="shared" si="16"/>
        <v>565.02</v>
      </c>
      <c r="K302">
        <f t="shared" si="17"/>
        <v>438</v>
      </c>
      <c r="L302" s="13">
        <f t="shared" si="18"/>
        <v>127.01999999999998</v>
      </c>
      <c r="M302" s="5">
        <f t="shared" si="19"/>
        <v>0.22480620155038758</v>
      </c>
    </row>
    <row r="303" spans="1:13" x14ac:dyDescent="0.25">
      <c r="A303" s="2">
        <v>44615</v>
      </c>
      <c r="B303" s="3" t="s">
        <v>11</v>
      </c>
      <c r="C303">
        <v>6</v>
      </c>
      <c r="D303" t="s">
        <v>8</v>
      </c>
      <c r="E303" t="s">
        <v>8</v>
      </c>
      <c r="F303" s="4">
        <v>0</v>
      </c>
      <c r="G303" s="4" t="str">
        <f>VLOOKUP(B303,'Master Data'!$A$1:$F$46,3,FALSE)</f>
        <v>Category02</v>
      </c>
      <c r="H303">
        <f>VLOOKUP(B303,'Master Data'!$A$1:$F$46,5,FALSE)</f>
        <v>112</v>
      </c>
      <c r="I303">
        <f>VLOOKUP(B303,'Master Data'!$A$1:$F$46,6,FALSE)</f>
        <v>122.08</v>
      </c>
      <c r="J303" s="13">
        <f t="shared" si="16"/>
        <v>732.48</v>
      </c>
      <c r="K303">
        <f t="shared" si="17"/>
        <v>672</v>
      </c>
      <c r="L303" s="13">
        <f t="shared" si="18"/>
        <v>60.480000000000018</v>
      </c>
      <c r="M303" s="5">
        <f t="shared" si="19"/>
        <v>8.256880733944956E-2</v>
      </c>
    </row>
    <row r="304" spans="1:13" x14ac:dyDescent="0.25">
      <c r="A304" s="2">
        <v>44615</v>
      </c>
      <c r="B304" s="3" t="s">
        <v>31</v>
      </c>
      <c r="C304">
        <v>15</v>
      </c>
      <c r="D304" t="s">
        <v>8</v>
      </c>
      <c r="E304" t="s">
        <v>10</v>
      </c>
      <c r="F304" s="4">
        <v>0</v>
      </c>
      <c r="G304" s="4" t="str">
        <f>VLOOKUP(B304,'Master Data'!$A$1:$F$46,3,FALSE)</f>
        <v>Category02</v>
      </c>
      <c r="H304">
        <f>VLOOKUP(B304,'Master Data'!$A$1:$F$46,5,FALSE)</f>
        <v>13</v>
      </c>
      <c r="I304">
        <f>VLOOKUP(B304,'Master Data'!$A$1:$F$46,6,FALSE)</f>
        <v>16.64</v>
      </c>
      <c r="J304" s="13">
        <f t="shared" si="16"/>
        <v>249.60000000000002</v>
      </c>
      <c r="K304">
        <f t="shared" si="17"/>
        <v>195</v>
      </c>
      <c r="L304" s="13">
        <f t="shared" si="18"/>
        <v>54.600000000000023</v>
      </c>
      <c r="M304" s="5">
        <f t="shared" si="19"/>
        <v>0.21875000000000008</v>
      </c>
    </row>
    <row r="305" spans="1:13" x14ac:dyDescent="0.25">
      <c r="A305" s="2">
        <v>44615</v>
      </c>
      <c r="B305" s="3" t="s">
        <v>53</v>
      </c>
      <c r="C305">
        <v>8</v>
      </c>
      <c r="D305" t="s">
        <v>12</v>
      </c>
      <c r="E305" t="s">
        <v>8</v>
      </c>
      <c r="F305" s="4">
        <v>0</v>
      </c>
      <c r="G305" s="4" t="str">
        <f>VLOOKUP(B305,'Master Data'!$A$1:$F$46,3,FALSE)</f>
        <v>Category04</v>
      </c>
      <c r="H305">
        <f>VLOOKUP(B305,'Master Data'!$A$1:$F$46,5,FALSE)</f>
        <v>90</v>
      </c>
      <c r="I305">
        <f>VLOOKUP(B305,'Master Data'!$A$1:$F$46,6,FALSE)</f>
        <v>96.3</v>
      </c>
      <c r="J305" s="13">
        <f t="shared" si="16"/>
        <v>770.4</v>
      </c>
      <c r="K305">
        <f t="shared" si="17"/>
        <v>720</v>
      </c>
      <c r="L305" s="13">
        <f t="shared" si="18"/>
        <v>50.399999999999977</v>
      </c>
      <c r="M305" s="5">
        <f t="shared" si="19"/>
        <v>6.5420560747663517E-2</v>
      </c>
    </row>
    <row r="306" spans="1:13" x14ac:dyDescent="0.25">
      <c r="A306" s="2">
        <v>44619</v>
      </c>
      <c r="B306" s="3" t="s">
        <v>45</v>
      </c>
      <c r="C306">
        <v>7</v>
      </c>
      <c r="D306" t="s">
        <v>12</v>
      </c>
      <c r="E306" t="s">
        <v>10</v>
      </c>
      <c r="F306" s="4">
        <v>0</v>
      </c>
      <c r="G306" s="4" t="str">
        <f>VLOOKUP(B306,'Master Data'!$A$1:$F$46,3,FALSE)</f>
        <v>Category02</v>
      </c>
      <c r="H306">
        <f>VLOOKUP(B306,'Master Data'!$A$1:$F$46,5,FALSE)</f>
        <v>73</v>
      </c>
      <c r="I306">
        <f>VLOOKUP(B306,'Master Data'!$A$1:$F$46,6,FALSE)</f>
        <v>94.17</v>
      </c>
      <c r="J306" s="13">
        <f t="shared" si="16"/>
        <v>659.19</v>
      </c>
      <c r="K306">
        <f t="shared" si="17"/>
        <v>511</v>
      </c>
      <c r="L306" s="13">
        <f t="shared" si="18"/>
        <v>148.19000000000005</v>
      </c>
      <c r="M306" s="5">
        <f t="shared" si="19"/>
        <v>0.22480620155038766</v>
      </c>
    </row>
    <row r="307" spans="1:13" x14ac:dyDescent="0.25">
      <c r="A307" s="2">
        <v>44619</v>
      </c>
      <c r="B307" s="3" t="s">
        <v>34</v>
      </c>
      <c r="C307">
        <v>15</v>
      </c>
      <c r="D307" t="s">
        <v>12</v>
      </c>
      <c r="E307" t="s">
        <v>8</v>
      </c>
      <c r="F307" s="4">
        <v>0</v>
      </c>
      <c r="G307" s="4" t="str">
        <f>VLOOKUP(B307,'Master Data'!$A$1:$F$46,3,FALSE)</f>
        <v>Category01</v>
      </c>
      <c r="H307">
        <f>VLOOKUP(B307,'Master Data'!$A$1:$F$46,5,FALSE)</f>
        <v>133</v>
      </c>
      <c r="I307">
        <f>VLOOKUP(B307,'Master Data'!$A$1:$F$46,6,FALSE)</f>
        <v>155.61000000000001</v>
      </c>
      <c r="J307" s="13">
        <f t="shared" si="16"/>
        <v>2334.15</v>
      </c>
      <c r="K307">
        <f t="shared" si="17"/>
        <v>1995</v>
      </c>
      <c r="L307" s="13">
        <f t="shared" si="18"/>
        <v>339.15000000000009</v>
      </c>
      <c r="M307" s="5">
        <f t="shared" si="19"/>
        <v>0.14529914529914534</v>
      </c>
    </row>
    <row r="308" spans="1:13" x14ac:dyDescent="0.25">
      <c r="A308" s="2">
        <v>44620</v>
      </c>
      <c r="B308" s="3" t="s">
        <v>18</v>
      </c>
      <c r="C308">
        <v>15</v>
      </c>
      <c r="D308" t="s">
        <v>12</v>
      </c>
      <c r="E308" t="s">
        <v>10</v>
      </c>
      <c r="F308" s="4">
        <v>0</v>
      </c>
      <c r="G308" s="4" t="str">
        <f>VLOOKUP(B308,'Master Data'!$A$1:$F$46,3,FALSE)</f>
        <v>Category05</v>
      </c>
      <c r="H308">
        <f>VLOOKUP(B308,'Master Data'!$A$1:$F$46,5,FALSE)</f>
        <v>67</v>
      </c>
      <c r="I308">
        <f>VLOOKUP(B308,'Master Data'!$A$1:$F$46,6,FALSE)</f>
        <v>85.76</v>
      </c>
      <c r="J308" s="13">
        <f t="shared" si="16"/>
        <v>1286.4000000000001</v>
      </c>
      <c r="K308">
        <f t="shared" si="17"/>
        <v>1005</v>
      </c>
      <c r="L308" s="13">
        <f t="shared" si="18"/>
        <v>281.40000000000009</v>
      </c>
      <c r="M308" s="5">
        <f t="shared" si="19"/>
        <v>0.21875000000000006</v>
      </c>
    </row>
    <row r="309" spans="1:13" x14ac:dyDescent="0.25">
      <c r="A309" s="2">
        <v>44624</v>
      </c>
      <c r="B309" s="3" t="s">
        <v>52</v>
      </c>
      <c r="C309">
        <v>13</v>
      </c>
      <c r="D309" t="s">
        <v>7</v>
      </c>
      <c r="E309" t="s">
        <v>8</v>
      </c>
      <c r="F309" s="4">
        <v>0</v>
      </c>
      <c r="G309" s="4" t="str">
        <f>VLOOKUP(B309,'Master Data'!$A$1:$F$46,3,FALSE)</f>
        <v>Category04</v>
      </c>
      <c r="H309">
        <f>VLOOKUP(B309,'Master Data'!$A$1:$F$46,5,FALSE)</f>
        <v>18</v>
      </c>
      <c r="I309">
        <f>VLOOKUP(B309,'Master Data'!$A$1:$F$46,6,FALSE)</f>
        <v>24.66</v>
      </c>
      <c r="J309" s="13">
        <f t="shared" si="16"/>
        <v>320.58</v>
      </c>
      <c r="K309">
        <f t="shared" si="17"/>
        <v>234</v>
      </c>
      <c r="L309" s="13">
        <f t="shared" si="18"/>
        <v>86.579999999999984</v>
      </c>
      <c r="M309" s="5">
        <f t="shared" si="19"/>
        <v>0.27007299270072987</v>
      </c>
    </row>
    <row r="310" spans="1:13" x14ac:dyDescent="0.25">
      <c r="A310" s="2">
        <v>44626</v>
      </c>
      <c r="B310" s="3" t="s">
        <v>13</v>
      </c>
      <c r="C310">
        <v>2</v>
      </c>
      <c r="D310" t="s">
        <v>12</v>
      </c>
      <c r="E310" t="s">
        <v>10</v>
      </c>
      <c r="F310" s="4">
        <v>0</v>
      </c>
      <c r="G310" s="4" t="str">
        <f>VLOOKUP(B310,'Master Data'!$A$1:$F$46,3,FALSE)</f>
        <v>Category01</v>
      </c>
      <c r="H310">
        <f>VLOOKUP(B310,'Master Data'!$A$1:$F$46,5,FALSE)</f>
        <v>44</v>
      </c>
      <c r="I310">
        <f>VLOOKUP(B310,'Master Data'!$A$1:$F$46,6,FALSE)</f>
        <v>48.84</v>
      </c>
      <c r="J310" s="13">
        <f t="shared" si="16"/>
        <v>97.68</v>
      </c>
      <c r="K310">
        <f t="shared" si="17"/>
        <v>88</v>
      </c>
      <c r="L310" s="13">
        <f t="shared" si="18"/>
        <v>9.6800000000000068</v>
      </c>
      <c r="M310" s="5">
        <f t="shared" si="19"/>
        <v>9.9099099099099155E-2</v>
      </c>
    </row>
    <row r="311" spans="1:13" x14ac:dyDescent="0.25">
      <c r="A311" s="2">
        <v>44627</v>
      </c>
      <c r="B311" s="3" t="s">
        <v>16</v>
      </c>
      <c r="C311">
        <v>1</v>
      </c>
      <c r="D311" t="s">
        <v>12</v>
      </c>
      <c r="E311" t="s">
        <v>10</v>
      </c>
      <c r="F311" s="4">
        <v>0</v>
      </c>
      <c r="G311" s="4" t="str">
        <f>VLOOKUP(B311,'Master Data'!$A$1:$F$46,3,FALSE)</f>
        <v>Category01</v>
      </c>
      <c r="H311">
        <f>VLOOKUP(B311,'Master Data'!$A$1:$F$46,5,FALSE)</f>
        <v>71</v>
      </c>
      <c r="I311">
        <f>VLOOKUP(B311,'Master Data'!$A$1:$F$46,6,FALSE)</f>
        <v>80.94</v>
      </c>
      <c r="J311" s="13">
        <f t="shared" si="16"/>
        <v>80.94</v>
      </c>
      <c r="K311">
        <f t="shared" si="17"/>
        <v>71</v>
      </c>
      <c r="L311" s="13">
        <f t="shared" si="18"/>
        <v>9.9399999999999977</v>
      </c>
      <c r="M311" s="5">
        <f t="shared" si="19"/>
        <v>0.12280701754385963</v>
      </c>
    </row>
    <row r="312" spans="1:13" x14ac:dyDescent="0.25">
      <c r="A312" s="2">
        <v>44628</v>
      </c>
      <c r="B312" s="3" t="s">
        <v>21</v>
      </c>
      <c r="C312">
        <v>6</v>
      </c>
      <c r="D312" t="s">
        <v>12</v>
      </c>
      <c r="E312" t="s">
        <v>8</v>
      </c>
      <c r="F312" s="4">
        <v>0</v>
      </c>
      <c r="G312" s="4" t="str">
        <f>VLOOKUP(B312,'Master Data'!$A$1:$F$46,3,FALSE)</f>
        <v>Category05</v>
      </c>
      <c r="H312">
        <f>VLOOKUP(B312,'Master Data'!$A$1:$F$46,5,FALSE)</f>
        <v>76</v>
      </c>
      <c r="I312">
        <f>VLOOKUP(B312,'Master Data'!$A$1:$F$46,6,FALSE)</f>
        <v>82.08</v>
      </c>
      <c r="J312" s="13">
        <f t="shared" si="16"/>
        <v>492.48</v>
      </c>
      <c r="K312">
        <f t="shared" si="17"/>
        <v>456</v>
      </c>
      <c r="L312" s="13">
        <f t="shared" si="18"/>
        <v>36.480000000000018</v>
      </c>
      <c r="M312" s="5">
        <f t="shared" si="19"/>
        <v>7.4074074074074112E-2</v>
      </c>
    </row>
    <row r="313" spans="1:13" x14ac:dyDescent="0.25">
      <c r="A313" s="2">
        <v>44629</v>
      </c>
      <c r="B313" s="3" t="s">
        <v>38</v>
      </c>
      <c r="C313">
        <v>3</v>
      </c>
      <c r="D313" t="s">
        <v>12</v>
      </c>
      <c r="E313" t="s">
        <v>8</v>
      </c>
      <c r="F313" s="4">
        <v>0</v>
      </c>
      <c r="G313" s="4" t="str">
        <f>VLOOKUP(B313,'Master Data'!$A$1:$F$46,3,FALSE)</f>
        <v>Category04</v>
      </c>
      <c r="H313">
        <f>VLOOKUP(B313,'Master Data'!$A$1:$F$46,5,FALSE)</f>
        <v>148</v>
      </c>
      <c r="I313">
        <f>VLOOKUP(B313,'Master Data'!$A$1:$F$46,6,FALSE)</f>
        <v>201.28</v>
      </c>
      <c r="J313" s="13">
        <f t="shared" si="16"/>
        <v>603.84</v>
      </c>
      <c r="K313">
        <f t="shared" si="17"/>
        <v>444</v>
      </c>
      <c r="L313" s="13">
        <f t="shared" si="18"/>
        <v>159.84000000000003</v>
      </c>
      <c r="M313" s="5">
        <f t="shared" si="19"/>
        <v>0.26470588235294124</v>
      </c>
    </row>
    <row r="314" spans="1:13" x14ac:dyDescent="0.25">
      <c r="A314" s="2">
        <v>44629</v>
      </c>
      <c r="B314" s="3" t="s">
        <v>13</v>
      </c>
      <c r="C314">
        <v>11</v>
      </c>
      <c r="D314" t="s">
        <v>8</v>
      </c>
      <c r="E314" t="s">
        <v>10</v>
      </c>
      <c r="F314" s="4">
        <v>0</v>
      </c>
      <c r="G314" s="4" t="str">
        <f>VLOOKUP(B314,'Master Data'!$A$1:$F$46,3,FALSE)</f>
        <v>Category01</v>
      </c>
      <c r="H314">
        <f>VLOOKUP(B314,'Master Data'!$A$1:$F$46,5,FALSE)</f>
        <v>44</v>
      </c>
      <c r="I314">
        <f>VLOOKUP(B314,'Master Data'!$A$1:$F$46,6,FALSE)</f>
        <v>48.84</v>
      </c>
      <c r="J314" s="13">
        <f t="shared" si="16"/>
        <v>537.24</v>
      </c>
      <c r="K314">
        <f t="shared" si="17"/>
        <v>484</v>
      </c>
      <c r="L314" s="13">
        <f t="shared" si="18"/>
        <v>53.240000000000009</v>
      </c>
      <c r="M314" s="5">
        <f t="shared" si="19"/>
        <v>9.9099099099099114E-2</v>
      </c>
    </row>
    <row r="315" spans="1:13" x14ac:dyDescent="0.25">
      <c r="A315" s="2">
        <v>44630</v>
      </c>
      <c r="B315" s="3" t="s">
        <v>48</v>
      </c>
      <c r="C315">
        <v>12</v>
      </c>
      <c r="D315" t="s">
        <v>7</v>
      </c>
      <c r="E315" t="s">
        <v>8</v>
      </c>
      <c r="F315" s="4">
        <v>0</v>
      </c>
      <c r="G315" s="4" t="str">
        <f>VLOOKUP(B315,'Master Data'!$A$1:$F$46,3,FALSE)</f>
        <v>Category04</v>
      </c>
      <c r="H315">
        <f>VLOOKUP(B315,'Master Data'!$A$1:$F$46,5,FALSE)</f>
        <v>95</v>
      </c>
      <c r="I315">
        <f>VLOOKUP(B315,'Master Data'!$A$1:$F$46,6,FALSE)</f>
        <v>119.7</v>
      </c>
      <c r="J315" s="13">
        <f t="shared" si="16"/>
        <v>1436.4</v>
      </c>
      <c r="K315">
        <f t="shared" si="17"/>
        <v>1140</v>
      </c>
      <c r="L315" s="13">
        <f t="shared" si="18"/>
        <v>296.40000000000009</v>
      </c>
      <c r="M315" s="5">
        <f t="shared" si="19"/>
        <v>0.20634920634920639</v>
      </c>
    </row>
    <row r="316" spans="1:13" x14ac:dyDescent="0.25">
      <c r="A316" s="2">
        <v>44634</v>
      </c>
      <c r="B316" s="3" t="s">
        <v>31</v>
      </c>
      <c r="C316">
        <v>2</v>
      </c>
      <c r="D316" t="s">
        <v>12</v>
      </c>
      <c r="E316" t="s">
        <v>10</v>
      </c>
      <c r="F316" s="4">
        <v>0</v>
      </c>
      <c r="G316" s="4" t="str">
        <f>VLOOKUP(B316,'Master Data'!$A$1:$F$46,3,FALSE)</f>
        <v>Category02</v>
      </c>
      <c r="H316">
        <f>VLOOKUP(B316,'Master Data'!$A$1:$F$46,5,FALSE)</f>
        <v>13</v>
      </c>
      <c r="I316">
        <f>VLOOKUP(B316,'Master Data'!$A$1:$F$46,6,FALSE)</f>
        <v>16.64</v>
      </c>
      <c r="J316" s="13">
        <f t="shared" si="16"/>
        <v>33.28</v>
      </c>
      <c r="K316">
        <f t="shared" si="17"/>
        <v>26</v>
      </c>
      <c r="L316" s="13">
        <f t="shared" si="18"/>
        <v>7.2800000000000011</v>
      </c>
      <c r="M316" s="5">
        <f t="shared" si="19"/>
        <v>0.21875000000000003</v>
      </c>
    </row>
    <row r="317" spans="1:13" x14ac:dyDescent="0.25">
      <c r="A317" s="2">
        <v>44634</v>
      </c>
      <c r="B317" s="3" t="s">
        <v>52</v>
      </c>
      <c r="C317">
        <v>13</v>
      </c>
      <c r="D317" t="s">
        <v>12</v>
      </c>
      <c r="E317" t="s">
        <v>8</v>
      </c>
      <c r="F317" s="4">
        <v>0</v>
      </c>
      <c r="G317" s="4" t="str">
        <f>VLOOKUP(B317,'Master Data'!$A$1:$F$46,3,FALSE)</f>
        <v>Category04</v>
      </c>
      <c r="H317">
        <f>VLOOKUP(B317,'Master Data'!$A$1:$F$46,5,FALSE)</f>
        <v>18</v>
      </c>
      <c r="I317">
        <f>VLOOKUP(B317,'Master Data'!$A$1:$F$46,6,FALSE)</f>
        <v>24.66</v>
      </c>
      <c r="J317" s="13">
        <f t="shared" si="16"/>
        <v>320.58</v>
      </c>
      <c r="K317">
        <f t="shared" si="17"/>
        <v>234</v>
      </c>
      <c r="L317" s="13">
        <f t="shared" si="18"/>
        <v>86.579999999999984</v>
      </c>
      <c r="M317" s="5">
        <f t="shared" si="19"/>
        <v>0.27007299270072987</v>
      </c>
    </row>
    <row r="318" spans="1:13" x14ac:dyDescent="0.25">
      <c r="A318" s="2">
        <v>44638</v>
      </c>
      <c r="B318" s="3" t="s">
        <v>50</v>
      </c>
      <c r="C318">
        <v>2</v>
      </c>
      <c r="D318" t="s">
        <v>8</v>
      </c>
      <c r="E318" t="s">
        <v>10</v>
      </c>
      <c r="F318" s="4">
        <v>0</v>
      </c>
      <c r="G318" s="4" t="str">
        <f>VLOOKUP(B318,'Master Data'!$A$1:$F$46,3,FALSE)</f>
        <v>Category02</v>
      </c>
      <c r="H318">
        <f>VLOOKUP(B318,'Master Data'!$A$1:$F$46,5,FALSE)</f>
        <v>150</v>
      </c>
      <c r="I318">
        <f>VLOOKUP(B318,'Master Data'!$A$1:$F$46,6,FALSE)</f>
        <v>210</v>
      </c>
      <c r="J318" s="13">
        <f t="shared" si="16"/>
        <v>420</v>
      </c>
      <c r="K318">
        <f t="shared" si="17"/>
        <v>300</v>
      </c>
      <c r="L318" s="13">
        <f t="shared" si="18"/>
        <v>120</v>
      </c>
      <c r="M318" s="5">
        <f t="shared" si="19"/>
        <v>0.2857142857142857</v>
      </c>
    </row>
    <row r="319" spans="1:13" x14ac:dyDescent="0.25">
      <c r="A319" s="2">
        <v>44638</v>
      </c>
      <c r="B319" s="3" t="s">
        <v>36</v>
      </c>
      <c r="C319">
        <v>10</v>
      </c>
      <c r="D319" t="s">
        <v>12</v>
      </c>
      <c r="E319" t="s">
        <v>10</v>
      </c>
      <c r="F319" s="4">
        <v>0</v>
      </c>
      <c r="G319" s="4" t="str">
        <f>VLOOKUP(B319,'Master Data'!$A$1:$F$46,3,FALSE)</f>
        <v>Category04</v>
      </c>
      <c r="H319">
        <f>VLOOKUP(B319,'Master Data'!$A$1:$F$46,5,FALSE)</f>
        <v>48</v>
      </c>
      <c r="I319">
        <f>VLOOKUP(B319,'Master Data'!$A$1:$F$46,6,FALSE)</f>
        <v>57.120000000000005</v>
      </c>
      <c r="J319" s="13">
        <f t="shared" si="16"/>
        <v>571.20000000000005</v>
      </c>
      <c r="K319">
        <f t="shared" si="17"/>
        <v>480</v>
      </c>
      <c r="L319" s="13">
        <f t="shared" si="18"/>
        <v>91.200000000000045</v>
      </c>
      <c r="M319" s="5">
        <f t="shared" si="19"/>
        <v>0.15966386554621856</v>
      </c>
    </row>
    <row r="320" spans="1:13" x14ac:dyDescent="0.25">
      <c r="A320" s="2">
        <v>44639</v>
      </c>
      <c r="B320" s="3" t="s">
        <v>51</v>
      </c>
      <c r="C320">
        <v>6</v>
      </c>
      <c r="D320" t="s">
        <v>7</v>
      </c>
      <c r="E320" t="s">
        <v>10</v>
      </c>
      <c r="F320" s="4">
        <v>0</v>
      </c>
      <c r="G320" s="4" t="str">
        <f>VLOOKUP(B320,'Master Data'!$A$1:$F$46,3,FALSE)</f>
        <v>Category05</v>
      </c>
      <c r="H320">
        <f>VLOOKUP(B320,'Master Data'!$A$1:$F$46,5,FALSE)</f>
        <v>138</v>
      </c>
      <c r="I320">
        <f>VLOOKUP(B320,'Master Data'!$A$1:$F$46,6,FALSE)</f>
        <v>173.88</v>
      </c>
      <c r="J320" s="13">
        <f t="shared" si="16"/>
        <v>1043.28</v>
      </c>
      <c r="K320">
        <f t="shared" si="17"/>
        <v>828</v>
      </c>
      <c r="L320" s="13">
        <f t="shared" si="18"/>
        <v>215.27999999999997</v>
      </c>
      <c r="M320" s="5">
        <f t="shared" si="19"/>
        <v>0.20634920634920634</v>
      </c>
    </row>
    <row r="321" spans="1:13" x14ac:dyDescent="0.25">
      <c r="A321" s="2">
        <v>44643</v>
      </c>
      <c r="B321" s="3" t="s">
        <v>28</v>
      </c>
      <c r="C321">
        <v>9</v>
      </c>
      <c r="D321" t="s">
        <v>12</v>
      </c>
      <c r="E321" t="s">
        <v>10</v>
      </c>
      <c r="F321" s="4">
        <v>0</v>
      </c>
      <c r="G321" s="4" t="str">
        <f>VLOOKUP(B321,'Master Data'!$A$1:$F$46,3,FALSE)</f>
        <v>Category04</v>
      </c>
      <c r="H321">
        <f>VLOOKUP(B321,'Master Data'!$A$1:$F$46,5,FALSE)</f>
        <v>89</v>
      </c>
      <c r="I321">
        <f>VLOOKUP(B321,'Master Data'!$A$1:$F$46,6,FALSE)</f>
        <v>117.48</v>
      </c>
      <c r="J321" s="13">
        <f t="shared" si="16"/>
        <v>1057.32</v>
      </c>
      <c r="K321">
        <f t="shared" si="17"/>
        <v>801</v>
      </c>
      <c r="L321" s="13">
        <f t="shared" si="18"/>
        <v>256.31999999999994</v>
      </c>
      <c r="M321" s="5">
        <f t="shared" si="19"/>
        <v>0.24242424242424238</v>
      </c>
    </row>
    <row r="322" spans="1:13" x14ac:dyDescent="0.25">
      <c r="A322" s="2">
        <v>44645</v>
      </c>
      <c r="B322" s="3" t="s">
        <v>26</v>
      </c>
      <c r="C322">
        <v>2</v>
      </c>
      <c r="D322" t="s">
        <v>7</v>
      </c>
      <c r="E322" t="s">
        <v>8</v>
      </c>
      <c r="F322" s="4">
        <v>0</v>
      </c>
      <c r="G322" s="4" t="str">
        <f>VLOOKUP(B322,'Master Data'!$A$1:$F$46,3,FALSE)</f>
        <v>Category01</v>
      </c>
      <c r="H322">
        <f>VLOOKUP(B322,'Master Data'!$A$1:$F$46,5,FALSE)</f>
        <v>98</v>
      </c>
      <c r="I322">
        <f>VLOOKUP(B322,'Master Data'!$A$1:$F$46,6,FALSE)</f>
        <v>103.88</v>
      </c>
      <c r="J322" s="13">
        <f t="shared" si="16"/>
        <v>207.76</v>
      </c>
      <c r="K322">
        <f t="shared" si="17"/>
        <v>196</v>
      </c>
      <c r="L322" s="13">
        <f t="shared" si="18"/>
        <v>11.759999999999991</v>
      </c>
      <c r="M322" s="5">
        <f t="shared" si="19"/>
        <v>5.660377358490562E-2</v>
      </c>
    </row>
    <row r="323" spans="1:13" x14ac:dyDescent="0.25">
      <c r="A323" s="2">
        <v>44645</v>
      </c>
      <c r="B323" s="3" t="s">
        <v>38</v>
      </c>
      <c r="C323">
        <v>11</v>
      </c>
      <c r="D323" t="s">
        <v>12</v>
      </c>
      <c r="E323" t="s">
        <v>8</v>
      </c>
      <c r="F323" s="4">
        <v>0</v>
      </c>
      <c r="G323" s="4" t="str">
        <f>VLOOKUP(B323,'Master Data'!$A$1:$F$46,3,FALSE)</f>
        <v>Category04</v>
      </c>
      <c r="H323">
        <f>VLOOKUP(B323,'Master Data'!$A$1:$F$46,5,FALSE)</f>
        <v>148</v>
      </c>
      <c r="I323">
        <f>VLOOKUP(B323,'Master Data'!$A$1:$F$46,6,FALSE)</f>
        <v>201.28</v>
      </c>
      <c r="J323" s="13">
        <f t="shared" ref="J323:J386" si="20">C323*I323</f>
        <v>2214.08</v>
      </c>
      <c r="K323">
        <f t="shared" ref="K323:K386" si="21">C323*H323</f>
        <v>1628</v>
      </c>
      <c r="L323" s="13">
        <f t="shared" ref="L323:L386" si="22">J323-K323</f>
        <v>586.07999999999993</v>
      </c>
      <c r="M323" s="5">
        <f t="shared" ref="M323:M386" si="23">L323/J323</f>
        <v>0.26470588235294118</v>
      </c>
    </row>
    <row r="324" spans="1:13" x14ac:dyDescent="0.25">
      <c r="A324" s="2">
        <v>44649</v>
      </c>
      <c r="B324" s="3" t="s">
        <v>28</v>
      </c>
      <c r="C324">
        <v>12</v>
      </c>
      <c r="D324" t="s">
        <v>8</v>
      </c>
      <c r="E324" t="s">
        <v>8</v>
      </c>
      <c r="F324" s="4">
        <v>0</v>
      </c>
      <c r="G324" s="4" t="str">
        <f>VLOOKUP(B324,'Master Data'!$A$1:$F$46,3,FALSE)</f>
        <v>Category04</v>
      </c>
      <c r="H324">
        <f>VLOOKUP(B324,'Master Data'!$A$1:$F$46,5,FALSE)</f>
        <v>89</v>
      </c>
      <c r="I324">
        <f>VLOOKUP(B324,'Master Data'!$A$1:$F$46,6,FALSE)</f>
        <v>117.48</v>
      </c>
      <c r="J324" s="13">
        <f t="shared" si="20"/>
        <v>1409.76</v>
      </c>
      <c r="K324">
        <f t="shared" si="21"/>
        <v>1068</v>
      </c>
      <c r="L324" s="13">
        <f t="shared" si="22"/>
        <v>341.76</v>
      </c>
      <c r="M324" s="5">
        <f t="shared" si="23"/>
        <v>0.24242424242424243</v>
      </c>
    </row>
    <row r="325" spans="1:13" x14ac:dyDescent="0.25">
      <c r="A325" s="2">
        <v>44650</v>
      </c>
      <c r="B325" s="3" t="s">
        <v>26</v>
      </c>
      <c r="C325">
        <v>13</v>
      </c>
      <c r="D325" t="s">
        <v>8</v>
      </c>
      <c r="E325" t="s">
        <v>10</v>
      </c>
      <c r="F325" s="4">
        <v>0</v>
      </c>
      <c r="G325" s="4" t="str">
        <f>VLOOKUP(B325,'Master Data'!$A$1:$F$46,3,FALSE)</f>
        <v>Category01</v>
      </c>
      <c r="H325">
        <f>VLOOKUP(B325,'Master Data'!$A$1:$F$46,5,FALSE)</f>
        <v>98</v>
      </c>
      <c r="I325">
        <f>VLOOKUP(B325,'Master Data'!$A$1:$F$46,6,FALSE)</f>
        <v>103.88</v>
      </c>
      <c r="J325" s="13">
        <f t="shared" si="20"/>
        <v>1350.44</v>
      </c>
      <c r="K325">
        <f t="shared" si="21"/>
        <v>1274</v>
      </c>
      <c r="L325" s="13">
        <f t="shared" si="22"/>
        <v>76.440000000000055</v>
      </c>
      <c r="M325" s="5">
        <f t="shared" si="23"/>
        <v>5.6603773584905696E-2</v>
      </c>
    </row>
    <row r="326" spans="1:13" x14ac:dyDescent="0.25">
      <c r="A326" s="2">
        <v>44652</v>
      </c>
      <c r="B326" s="3" t="s">
        <v>39</v>
      </c>
      <c r="C326">
        <v>2</v>
      </c>
      <c r="D326" t="s">
        <v>8</v>
      </c>
      <c r="E326" t="s">
        <v>10</v>
      </c>
      <c r="F326" s="4">
        <v>0</v>
      </c>
      <c r="G326" s="4" t="str">
        <f>VLOOKUP(B326,'Master Data'!$A$1:$F$46,3,FALSE)</f>
        <v>Category01</v>
      </c>
      <c r="H326">
        <f>VLOOKUP(B326,'Master Data'!$A$1:$F$46,5,FALSE)</f>
        <v>105</v>
      </c>
      <c r="I326">
        <f>VLOOKUP(B326,'Master Data'!$A$1:$F$46,6,FALSE)</f>
        <v>142.80000000000001</v>
      </c>
      <c r="J326" s="13">
        <f t="shared" si="20"/>
        <v>285.60000000000002</v>
      </c>
      <c r="K326">
        <f t="shared" si="21"/>
        <v>210</v>
      </c>
      <c r="L326" s="13">
        <f t="shared" si="22"/>
        <v>75.600000000000023</v>
      </c>
      <c r="M326" s="5">
        <f t="shared" si="23"/>
        <v>0.26470588235294124</v>
      </c>
    </row>
    <row r="327" spans="1:13" x14ac:dyDescent="0.25">
      <c r="A327" s="2">
        <v>44653</v>
      </c>
      <c r="B327" s="3" t="s">
        <v>39</v>
      </c>
      <c r="C327">
        <v>3</v>
      </c>
      <c r="D327" t="s">
        <v>12</v>
      </c>
      <c r="E327" t="s">
        <v>10</v>
      </c>
      <c r="F327" s="4">
        <v>0</v>
      </c>
      <c r="G327" s="4" t="str">
        <f>VLOOKUP(B327,'Master Data'!$A$1:$F$46,3,FALSE)</f>
        <v>Category01</v>
      </c>
      <c r="H327">
        <f>VLOOKUP(B327,'Master Data'!$A$1:$F$46,5,FALSE)</f>
        <v>105</v>
      </c>
      <c r="I327">
        <f>VLOOKUP(B327,'Master Data'!$A$1:$F$46,6,FALSE)</f>
        <v>142.80000000000001</v>
      </c>
      <c r="J327" s="13">
        <f t="shared" si="20"/>
        <v>428.40000000000003</v>
      </c>
      <c r="K327">
        <f t="shared" si="21"/>
        <v>315</v>
      </c>
      <c r="L327" s="13">
        <f t="shared" si="22"/>
        <v>113.40000000000003</v>
      </c>
      <c r="M327" s="5">
        <f t="shared" si="23"/>
        <v>0.26470588235294124</v>
      </c>
    </row>
    <row r="328" spans="1:13" x14ac:dyDescent="0.25">
      <c r="A328" s="2">
        <v>44657</v>
      </c>
      <c r="B328" s="3" t="s">
        <v>27</v>
      </c>
      <c r="C328">
        <v>2</v>
      </c>
      <c r="D328" t="s">
        <v>7</v>
      </c>
      <c r="E328" t="s">
        <v>10</v>
      </c>
      <c r="F328" s="4">
        <v>0</v>
      </c>
      <c r="G328" s="4" t="str">
        <f>VLOOKUP(B328,'Master Data'!$A$1:$F$46,3,FALSE)</f>
        <v>Category05</v>
      </c>
      <c r="H328">
        <f>VLOOKUP(B328,'Master Data'!$A$1:$F$46,5,FALSE)</f>
        <v>90</v>
      </c>
      <c r="I328">
        <f>VLOOKUP(B328,'Master Data'!$A$1:$F$46,6,FALSE)</f>
        <v>115.2</v>
      </c>
      <c r="J328" s="13">
        <f t="shared" si="20"/>
        <v>230.4</v>
      </c>
      <c r="K328">
        <f t="shared" si="21"/>
        <v>180</v>
      </c>
      <c r="L328" s="13">
        <f t="shared" si="22"/>
        <v>50.400000000000006</v>
      </c>
      <c r="M328" s="5">
        <f t="shared" si="23"/>
        <v>0.21875000000000003</v>
      </c>
    </row>
    <row r="329" spans="1:13" x14ac:dyDescent="0.25">
      <c r="A329" s="2">
        <v>44658</v>
      </c>
      <c r="B329" s="3" t="s">
        <v>52</v>
      </c>
      <c r="C329">
        <v>7</v>
      </c>
      <c r="D329" t="s">
        <v>12</v>
      </c>
      <c r="E329" t="s">
        <v>8</v>
      </c>
      <c r="F329" s="4">
        <v>0</v>
      </c>
      <c r="G329" s="4" t="str">
        <f>VLOOKUP(B329,'Master Data'!$A$1:$F$46,3,FALSE)</f>
        <v>Category04</v>
      </c>
      <c r="H329">
        <f>VLOOKUP(B329,'Master Data'!$A$1:$F$46,5,FALSE)</f>
        <v>18</v>
      </c>
      <c r="I329">
        <f>VLOOKUP(B329,'Master Data'!$A$1:$F$46,6,FALSE)</f>
        <v>24.66</v>
      </c>
      <c r="J329" s="13">
        <f t="shared" si="20"/>
        <v>172.62</v>
      </c>
      <c r="K329">
        <f t="shared" si="21"/>
        <v>126</v>
      </c>
      <c r="L329" s="13">
        <f t="shared" si="22"/>
        <v>46.620000000000005</v>
      </c>
      <c r="M329" s="5">
        <f t="shared" si="23"/>
        <v>0.27007299270072993</v>
      </c>
    </row>
    <row r="330" spans="1:13" x14ac:dyDescent="0.25">
      <c r="A330" s="2">
        <v>44660</v>
      </c>
      <c r="B330" s="3" t="s">
        <v>44</v>
      </c>
      <c r="C330">
        <v>12</v>
      </c>
      <c r="D330" t="s">
        <v>7</v>
      </c>
      <c r="E330" t="s">
        <v>10</v>
      </c>
      <c r="F330" s="4">
        <v>0</v>
      </c>
      <c r="G330" s="4" t="str">
        <f>VLOOKUP(B330,'Master Data'!$A$1:$F$46,3,FALSE)</f>
        <v>Category05</v>
      </c>
      <c r="H330">
        <f>VLOOKUP(B330,'Master Data'!$A$1:$F$46,5,FALSE)</f>
        <v>37</v>
      </c>
      <c r="I330">
        <f>VLOOKUP(B330,'Master Data'!$A$1:$F$46,6,FALSE)</f>
        <v>42.55</v>
      </c>
      <c r="J330" s="13">
        <f t="shared" si="20"/>
        <v>510.59999999999997</v>
      </c>
      <c r="K330">
        <f t="shared" si="21"/>
        <v>444</v>
      </c>
      <c r="L330" s="13">
        <f t="shared" si="22"/>
        <v>66.599999999999966</v>
      </c>
      <c r="M330" s="5">
        <f t="shared" si="23"/>
        <v>0.13043478260869559</v>
      </c>
    </row>
    <row r="331" spans="1:13" x14ac:dyDescent="0.25">
      <c r="A331" s="2">
        <v>44660</v>
      </c>
      <c r="B331" s="3" t="s">
        <v>39</v>
      </c>
      <c r="C331">
        <v>9</v>
      </c>
      <c r="D331" t="s">
        <v>8</v>
      </c>
      <c r="E331" t="s">
        <v>8</v>
      </c>
      <c r="F331" s="4">
        <v>0</v>
      </c>
      <c r="G331" s="4" t="str">
        <f>VLOOKUP(B331,'Master Data'!$A$1:$F$46,3,FALSE)</f>
        <v>Category01</v>
      </c>
      <c r="H331">
        <f>VLOOKUP(B331,'Master Data'!$A$1:$F$46,5,FALSE)</f>
        <v>105</v>
      </c>
      <c r="I331">
        <f>VLOOKUP(B331,'Master Data'!$A$1:$F$46,6,FALSE)</f>
        <v>142.80000000000001</v>
      </c>
      <c r="J331" s="13">
        <f t="shared" si="20"/>
        <v>1285.2</v>
      </c>
      <c r="K331">
        <f t="shared" si="21"/>
        <v>945</v>
      </c>
      <c r="L331" s="13">
        <f t="shared" si="22"/>
        <v>340.20000000000005</v>
      </c>
      <c r="M331" s="5">
        <f t="shared" si="23"/>
        <v>0.26470588235294118</v>
      </c>
    </row>
    <row r="332" spans="1:13" x14ac:dyDescent="0.25">
      <c r="A332" s="2">
        <v>44664</v>
      </c>
      <c r="B332" s="3" t="s">
        <v>31</v>
      </c>
      <c r="C332">
        <v>14</v>
      </c>
      <c r="D332" t="s">
        <v>7</v>
      </c>
      <c r="E332" t="s">
        <v>8</v>
      </c>
      <c r="F332" s="4">
        <v>0</v>
      </c>
      <c r="G332" s="4" t="str">
        <f>VLOOKUP(B332,'Master Data'!$A$1:$F$46,3,FALSE)</f>
        <v>Category02</v>
      </c>
      <c r="H332">
        <f>VLOOKUP(B332,'Master Data'!$A$1:$F$46,5,FALSE)</f>
        <v>13</v>
      </c>
      <c r="I332">
        <f>VLOOKUP(B332,'Master Data'!$A$1:$F$46,6,FALSE)</f>
        <v>16.64</v>
      </c>
      <c r="J332" s="13">
        <f t="shared" si="20"/>
        <v>232.96</v>
      </c>
      <c r="K332">
        <f t="shared" si="21"/>
        <v>182</v>
      </c>
      <c r="L332" s="13">
        <f t="shared" si="22"/>
        <v>50.960000000000008</v>
      </c>
      <c r="M332" s="5">
        <f t="shared" si="23"/>
        <v>0.21875000000000003</v>
      </c>
    </row>
    <row r="333" spans="1:13" x14ac:dyDescent="0.25">
      <c r="A333" s="2">
        <v>44669</v>
      </c>
      <c r="B333" s="3" t="s">
        <v>51</v>
      </c>
      <c r="C333">
        <v>9</v>
      </c>
      <c r="D333" t="s">
        <v>12</v>
      </c>
      <c r="E333" t="s">
        <v>10</v>
      </c>
      <c r="F333" s="4">
        <v>0</v>
      </c>
      <c r="G333" s="4" t="str">
        <f>VLOOKUP(B333,'Master Data'!$A$1:$F$46,3,FALSE)</f>
        <v>Category05</v>
      </c>
      <c r="H333">
        <f>VLOOKUP(B333,'Master Data'!$A$1:$F$46,5,FALSE)</f>
        <v>138</v>
      </c>
      <c r="I333">
        <f>VLOOKUP(B333,'Master Data'!$A$1:$F$46,6,FALSE)</f>
        <v>173.88</v>
      </c>
      <c r="J333" s="13">
        <f t="shared" si="20"/>
        <v>1564.92</v>
      </c>
      <c r="K333">
        <f t="shared" si="21"/>
        <v>1242</v>
      </c>
      <c r="L333" s="13">
        <f t="shared" si="22"/>
        <v>322.92000000000007</v>
      </c>
      <c r="M333" s="5">
        <f t="shared" si="23"/>
        <v>0.20634920634920639</v>
      </c>
    </row>
    <row r="334" spans="1:13" x14ac:dyDescent="0.25">
      <c r="A334" s="2">
        <v>44671</v>
      </c>
      <c r="B334" s="3" t="s">
        <v>40</v>
      </c>
      <c r="C334">
        <v>2</v>
      </c>
      <c r="D334" t="s">
        <v>7</v>
      </c>
      <c r="E334" t="s">
        <v>8</v>
      </c>
      <c r="F334" s="4">
        <v>0</v>
      </c>
      <c r="G334" s="4" t="str">
        <f>VLOOKUP(B334,'Master Data'!$A$1:$F$46,3,FALSE)</f>
        <v>Category02</v>
      </c>
      <c r="H334">
        <f>VLOOKUP(B334,'Master Data'!$A$1:$F$46,5,FALSE)</f>
        <v>37</v>
      </c>
      <c r="I334">
        <f>VLOOKUP(B334,'Master Data'!$A$1:$F$46,6,FALSE)</f>
        <v>49.21</v>
      </c>
      <c r="J334" s="13">
        <f t="shared" si="20"/>
        <v>98.42</v>
      </c>
      <c r="K334">
        <f t="shared" si="21"/>
        <v>74</v>
      </c>
      <c r="L334" s="13">
        <f t="shared" si="22"/>
        <v>24.42</v>
      </c>
      <c r="M334" s="5">
        <f t="shared" si="23"/>
        <v>0.24812030075187971</v>
      </c>
    </row>
    <row r="335" spans="1:13" x14ac:dyDescent="0.25">
      <c r="A335" s="2">
        <v>44671</v>
      </c>
      <c r="B335" s="3" t="s">
        <v>45</v>
      </c>
      <c r="C335">
        <v>4</v>
      </c>
      <c r="D335" t="s">
        <v>12</v>
      </c>
      <c r="E335" t="s">
        <v>8</v>
      </c>
      <c r="F335" s="4">
        <v>0</v>
      </c>
      <c r="G335" s="4" t="str">
        <f>VLOOKUP(B335,'Master Data'!$A$1:$F$46,3,FALSE)</f>
        <v>Category02</v>
      </c>
      <c r="H335">
        <f>VLOOKUP(B335,'Master Data'!$A$1:$F$46,5,FALSE)</f>
        <v>73</v>
      </c>
      <c r="I335">
        <f>VLOOKUP(B335,'Master Data'!$A$1:$F$46,6,FALSE)</f>
        <v>94.17</v>
      </c>
      <c r="J335" s="13">
        <f t="shared" si="20"/>
        <v>376.68</v>
      </c>
      <c r="K335">
        <f t="shared" si="21"/>
        <v>292</v>
      </c>
      <c r="L335" s="13">
        <f t="shared" si="22"/>
        <v>84.68</v>
      </c>
      <c r="M335" s="5">
        <f t="shared" si="23"/>
        <v>0.22480620155038761</v>
      </c>
    </row>
    <row r="336" spans="1:13" x14ac:dyDescent="0.25">
      <c r="A336" s="2">
        <v>44672</v>
      </c>
      <c r="B336" s="3" t="s">
        <v>38</v>
      </c>
      <c r="C336">
        <v>2</v>
      </c>
      <c r="D336" t="s">
        <v>12</v>
      </c>
      <c r="E336" t="s">
        <v>10</v>
      </c>
      <c r="F336" s="4">
        <v>0</v>
      </c>
      <c r="G336" s="4" t="str">
        <f>VLOOKUP(B336,'Master Data'!$A$1:$F$46,3,FALSE)</f>
        <v>Category04</v>
      </c>
      <c r="H336">
        <f>VLOOKUP(B336,'Master Data'!$A$1:$F$46,5,FALSE)</f>
        <v>148</v>
      </c>
      <c r="I336">
        <f>VLOOKUP(B336,'Master Data'!$A$1:$F$46,6,FALSE)</f>
        <v>201.28</v>
      </c>
      <c r="J336" s="13">
        <f t="shared" si="20"/>
        <v>402.56</v>
      </c>
      <c r="K336">
        <f t="shared" si="21"/>
        <v>296</v>
      </c>
      <c r="L336" s="13">
        <f t="shared" si="22"/>
        <v>106.56</v>
      </c>
      <c r="M336" s="5">
        <f t="shared" si="23"/>
        <v>0.26470588235294118</v>
      </c>
    </row>
    <row r="337" spans="1:13" x14ac:dyDescent="0.25">
      <c r="A337" s="2">
        <v>44672</v>
      </c>
      <c r="B337" s="3" t="s">
        <v>52</v>
      </c>
      <c r="C337">
        <v>14</v>
      </c>
      <c r="D337" t="s">
        <v>8</v>
      </c>
      <c r="E337" t="s">
        <v>8</v>
      </c>
      <c r="F337" s="4">
        <v>0</v>
      </c>
      <c r="G337" s="4" t="str">
        <f>VLOOKUP(B337,'Master Data'!$A$1:$F$46,3,FALSE)</f>
        <v>Category04</v>
      </c>
      <c r="H337">
        <f>VLOOKUP(B337,'Master Data'!$A$1:$F$46,5,FALSE)</f>
        <v>18</v>
      </c>
      <c r="I337">
        <f>VLOOKUP(B337,'Master Data'!$A$1:$F$46,6,FALSE)</f>
        <v>24.66</v>
      </c>
      <c r="J337" s="13">
        <f t="shared" si="20"/>
        <v>345.24</v>
      </c>
      <c r="K337">
        <f t="shared" si="21"/>
        <v>252</v>
      </c>
      <c r="L337" s="13">
        <f t="shared" si="22"/>
        <v>93.240000000000009</v>
      </c>
      <c r="M337" s="5">
        <f t="shared" si="23"/>
        <v>0.27007299270072993</v>
      </c>
    </row>
    <row r="338" spans="1:13" x14ac:dyDescent="0.25">
      <c r="A338" s="2">
        <v>44674</v>
      </c>
      <c r="B338" s="3" t="s">
        <v>21</v>
      </c>
      <c r="C338">
        <v>15</v>
      </c>
      <c r="D338" t="s">
        <v>8</v>
      </c>
      <c r="E338" t="s">
        <v>8</v>
      </c>
      <c r="F338" s="4">
        <v>0</v>
      </c>
      <c r="G338" s="4" t="str">
        <f>VLOOKUP(B338,'Master Data'!$A$1:$F$46,3,FALSE)</f>
        <v>Category05</v>
      </c>
      <c r="H338">
        <f>VLOOKUP(B338,'Master Data'!$A$1:$F$46,5,FALSE)</f>
        <v>76</v>
      </c>
      <c r="I338">
        <f>VLOOKUP(B338,'Master Data'!$A$1:$F$46,6,FALSE)</f>
        <v>82.08</v>
      </c>
      <c r="J338" s="13">
        <f t="shared" si="20"/>
        <v>1231.2</v>
      </c>
      <c r="K338">
        <f t="shared" si="21"/>
        <v>1140</v>
      </c>
      <c r="L338" s="13">
        <f t="shared" si="22"/>
        <v>91.200000000000045</v>
      </c>
      <c r="M338" s="5">
        <f t="shared" si="23"/>
        <v>7.4074074074074112E-2</v>
      </c>
    </row>
    <row r="339" spans="1:13" x14ac:dyDescent="0.25">
      <c r="A339" s="2">
        <v>44675</v>
      </c>
      <c r="B339" s="3" t="s">
        <v>23</v>
      </c>
      <c r="C339">
        <v>4</v>
      </c>
      <c r="D339" t="s">
        <v>12</v>
      </c>
      <c r="E339" t="s">
        <v>8</v>
      </c>
      <c r="F339" s="4">
        <v>0</v>
      </c>
      <c r="G339" s="4" t="str">
        <f>VLOOKUP(B339,'Master Data'!$A$1:$F$46,3,FALSE)</f>
        <v>Category04</v>
      </c>
      <c r="H339">
        <f>VLOOKUP(B339,'Master Data'!$A$1:$F$46,5,FALSE)</f>
        <v>55</v>
      </c>
      <c r="I339">
        <f>VLOOKUP(B339,'Master Data'!$A$1:$F$46,6,FALSE)</f>
        <v>58.3</v>
      </c>
      <c r="J339" s="13">
        <f t="shared" si="20"/>
        <v>233.2</v>
      </c>
      <c r="K339">
        <f t="shared" si="21"/>
        <v>220</v>
      </c>
      <c r="L339" s="13">
        <f t="shared" si="22"/>
        <v>13.199999999999989</v>
      </c>
      <c r="M339" s="5">
        <f t="shared" si="23"/>
        <v>5.6603773584905613E-2</v>
      </c>
    </row>
    <row r="340" spans="1:13" x14ac:dyDescent="0.25">
      <c r="A340" s="2">
        <v>44676</v>
      </c>
      <c r="B340" s="3" t="s">
        <v>13</v>
      </c>
      <c r="C340">
        <v>9</v>
      </c>
      <c r="D340" t="s">
        <v>12</v>
      </c>
      <c r="E340" t="s">
        <v>10</v>
      </c>
      <c r="F340" s="4">
        <v>0</v>
      </c>
      <c r="G340" s="4" t="str">
        <f>VLOOKUP(B340,'Master Data'!$A$1:$F$46,3,FALSE)</f>
        <v>Category01</v>
      </c>
      <c r="H340">
        <f>VLOOKUP(B340,'Master Data'!$A$1:$F$46,5,FALSE)</f>
        <v>44</v>
      </c>
      <c r="I340">
        <f>VLOOKUP(B340,'Master Data'!$A$1:$F$46,6,FALSE)</f>
        <v>48.84</v>
      </c>
      <c r="J340" s="13">
        <f t="shared" si="20"/>
        <v>439.56000000000006</v>
      </c>
      <c r="K340">
        <f t="shared" si="21"/>
        <v>396</v>
      </c>
      <c r="L340" s="13">
        <f t="shared" si="22"/>
        <v>43.560000000000059</v>
      </c>
      <c r="M340" s="5">
        <f t="shared" si="23"/>
        <v>9.9099099099099225E-2</v>
      </c>
    </row>
    <row r="341" spans="1:13" x14ac:dyDescent="0.25">
      <c r="A341" s="2">
        <v>44676</v>
      </c>
      <c r="B341" s="3" t="s">
        <v>16</v>
      </c>
      <c r="C341">
        <v>8</v>
      </c>
      <c r="D341" t="s">
        <v>8</v>
      </c>
      <c r="E341" t="s">
        <v>8</v>
      </c>
      <c r="F341" s="4">
        <v>0</v>
      </c>
      <c r="G341" s="4" t="str">
        <f>VLOOKUP(B341,'Master Data'!$A$1:$F$46,3,FALSE)</f>
        <v>Category01</v>
      </c>
      <c r="H341">
        <f>VLOOKUP(B341,'Master Data'!$A$1:$F$46,5,FALSE)</f>
        <v>71</v>
      </c>
      <c r="I341">
        <f>VLOOKUP(B341,'Master Data'!$A$1:$F$46,6,FALSE)</f>
        <v>80.94</v>
      </c>
      <c r="J341" s="13">
        <f t="shared" si="20"/>
        <v>647.52</v>
      </c>
      <c r="K341">
        <f t="shared" si="21"/>
        <v>568</v>
      </c>
      <c r="L341" s="13">
        <f t="shared" si="22"/>
        <v>79.519999999999982</v>
      </c>
      <c r="M341" s="5">
        <f t="shared" si="23"/>
        <v>0.12280701754385963</v>
      </c>
    </row>
    <row r="342" spans="1:13" x14ac:dyDescent="0.25">
      <c r="A342" s="2">
        <v>44677</v>
      </c>
      <c r="B342" s="3" t="s">
        <v>36</v>
      </c>
      <c r="C342">
        <v>2</v>
      </c>
      <c r="D342" t="s">
        <v>12</v>
      </c>
      <c r="E342" t="s">
        <v>10</v>
      </c>
      <c r="F342" s="4">
        <v>0</v>
      </c>
      <c r="G342" s="4" t="str">
        <f>VLOOKUP(B342,'Master Data'!$A$1:$F$46,3,FALSE)</f>
        <v>Category04</v>
      </c>
      <c r="H342">
        <f>VLOOKUP(B342,'Master Data'!$A$1:$F$46,5,FALSE)</f>
        <v>48</v>
      </c>
      <c r="I342">
        <f>VLOOKUP(B342,'Master Data'!$A$1:$F$46,6,FALSE)</f>
        <v>57.120000000000005</v>
      </c>
      <c r="J342" s="13">
        <f t="shared" si="20"/>
        <v>114.24000000000001</v>
      </c>
      <c r="K342">
        <f t="shared" si="21"/>
        <v>96</v>
      </c>
      <c r="L342" s="13">
        <f t="shared" si="22"/>
        <v>18.240000000000009</v>
      </c>
      <c r="M342" s="5">
        <f t="shared" si="23"/>
        <v>0.15966386554621856</v>
      </c>
    </row>
    <row r="343" spans="1:13" x14ac:dyDescent="0.25">
      <c r="A343" s="2">
        <v>44679</v>
      </c>
      <c r="B343" s="3" t="s">
        <v>19</v>
      </c>
      <c r="C343">
        <v>14</v>
      </c>
      <c r="D343" t="s">
        <v>12</v>
      </c>
      <c r="E343" t="s">
        <v>10</v>
      </c>
      <c r="F343" s="4">
        <v>0</v>
      </c>
      <c r="G343" s="4" t="str">
        <f>VLOOKUP(B343,'Master Data'!$A$1:$F$46,3,FALSE)</f>
        <v>Category02</v>
      </c>
      <c r="H343">
        <f>VLOOKUP(B343,'Master Data'!$A$1:$F$46,5,FALSE)</f>
        <v>112</v>
      </c>
      <c r="I343">
        <f>VLOOKUP(B343,'Master Data'!$A$1:$F$46,6,FALSE)</f>
        <v>146.72</v>
      </c>
      <c r="J343" s="13">
        <f t="shared" si="20"/>
        <v>2054.08</v>
      </c>
      <c r="K343">
        <f t="shared" si="21"/>
        <v>1568</v>
      </c>
      <c r="L343" s="13">
        <f t="shared" si="22"/>
        <v>486.07999999999993</v>
      </c>
      <c r="M343" s="5">
        <f t="shared" si="23"/>
        <v>0.23664122137404578</v>
      </c>
    </row>
    <row r="344" spans="1:13" x14ac:dyDescent="0.25">
      <c r="A344" s="2">
        <v>44681</v>
      </c>
      <c r="B344" s="3" t="s">
        <v>31</v>
      </c>
      <c r="C344">
        <v>13</v>
      </c>
      <c r="D344" t="s">
        <v>8</v>
      </c>
      <c r="E344" t="s">
        <v>8</v>
      </c>
      <c r="F344" s="4">
        <v>0</v>
      </c>
      <c r="G344" s="4" t="str">
        <f>VLOOKUP(B344,'Master Data'!$A$1:$F$46,3,FALSE)</f>
        <v>Category02</v>
      </c>
      <c r="H344">
        <f>VLOOKUP(B344,'Master Data'!$A$1:$F$46,5,FALSE)</f>
        <v>13</v>
      </c>
      <c r="I344">
        <f>VLOOKUP(B344,'Master Data'!$A$1:$F$46,6,FALSE)</f>
        <v>16.64</v>
      </c>
      <c r="J344" s="13">
        <f t="shared" si="20"/>
        <v>216.32</v>
      </c>
      <c r="K344">
        <f t="shared" si="21"/>
        <v>169</v>
      </c>
      <c r="L344" s="13">
        <f t="shared" si="22"/>
        <v>47.319999999999993</v>
      </c>
      <c r="M344" s="5">
        <f t="shared" si="23"/>
        <v>0.21874999999999997</v>
      </c>
    </row>
    <row r="345" spans="1:13" x14ac:dyDescent="0.25">
      <c r="A345" s="2">
        <v>44681</v>
      </c>
      <c r="B345" s="3" t="s">
        <v>36</v>
      </c>
      <c r="C345">
        <v>8</v>
      </c>
      <c r="D345" t="s">
        <v>12</v>
      </c>
      <c r="E345" t="s">
        <v>8</v>
      </c>
      <c r="F345" s="4">
        <v>0</v>
      </c>
      <c r="G345" s="4" t="str">
        <f>VLOOKUP(B345,'Master Data'!$A$1:$F$46,3,FALSE)</f>
        <v>Category04</v>
      </c>
      <c r="H345">
        <f>VLOOKUP(B345,'Master Data'!$A$1:$F$46,5,FALSE)</f>
        <v>48</v>
      </c>
      <c r="I345">
        <f>VLOOKUP(B345,'Master Data'!$A$1:$F$46,6,FALSE)</f>
        <v>57.120000000000005</v>
      </c>
      <c r="J345" s="13">
        <f t="shared" si="20"/>
        <v>456.96000000000004</v>
      </c>
      <c r="K345">
        <f t="shared" si="21"/>
        <v>384</v>
      </c>
      <c r="L345" s="13">
        <f t="shared" si="22"/>
        <v>72.960000000000036</v>
      </c>
      <c r="M345" s="5">
        <f t="shared" si="23"/>
        <v>0.15966386554621856</v>
      </c>
    </row>
    <row r="346" spans="1:13" x14ac:dyDescent="0.25">
      <c r="A346" s="2">
        <v>44682</v>
      </c>
      <c r="B346" s="3" t="s">
        <v>23</v>
      </c>
      <c r="C346">
        <v>9</v>
      </c>
      <c r="D346" t="s">
        <v>7</v>
      </c>
      <c r="E346" t="s">
        <v>8</v>
      </c>
      <c r="F346" s="4">
        <v>0</v>
      </c>
      <c r="G346" s="4" t="str">
        <f>VLOOKUP(B346,'Master Data'!$A$1:$F$46,3,FALSE)</f>
        <v>Category04</v>
      </c>
      <c r="H346">
        <f>VLOOKUP(B346,'Master Data'!$A$1:$F$46,5,FALSE)</f>
        <v>55</v>
      </c>
      <c r="I346">
        <f>VLOOKUP(B346,'Master Data'!$A$1:$F$46,6,FALSE)</f>
        <v>58.3</v>
      </c>
      <c r="J346" s="13">
        <f t="shared" si="20"/>
        <v>524.69999999999993</v>
      </c>
      <c r="K346">
        <f t="shared" si="21"/>
        <v>495</v>
      </c>
      <c r="L346" s="13">
        <f t="shared" si="22"/>
        <v>29.699999999999932</v>
      </c>
      <c r="M346" s="5">
        <f t="shared" si="23"/>
        <v>5.6603773584905537E-2</v>
      </c>
    </row>
    <row r="347" spans="1:13" x14ac:dyDescent="0.25">
      <c r="A347" s="2">
        <v>44682</v>
      </c>
      <c r="B347" s="3" t="s">
        <v>48</v>
      </c>
      <c r="C347">
        <v>6</v>
      </c>
      <c r="D347" t="s">
        <v>8</v>
      </c>
      <c r="E347" t="s">
        <v>8</v>
      </c>
      <c r="F347" s="4">
        <v>0</v>
      </c>
      <c r="G347" s="4" t="str">
        <f>VLOOKUP(B347,'Master Data'!$A$1:$F$46,3,FALSE)</f>
        <v>Category04</v>
      </c>
      <c r="H347">
        <f>VLOOKUP(B347,'Master Data'!$A$1:$F$46,5,FALSE)</f>
        <v>95</v>
      </c>
      <c r="I347">
        <f>VLOOKUP(B347,'Master Data'!$A$1:$F$46,6,FALSE)</f>
        <v>119.7</v>
      </c>
      <c r="J347" s="13">
        <f t="shared" si="20"/>
        <v>718.2</v>
      </c>
      <c r="K347">
        <f t="shared" si="21"/>
        <v>570</v>
      </c>
      <c r="L347" s="13">
        <f t="shared" si="22"/>
        <v>148.20000000000005</v>
      </c>
      <c r="M347" s="5">
        <f t="shared" si="23"/>
        <v>0.20634920634920639</v>
      </c>
    </row>
    <row r="348" spans="1:13" x14ac:dyDescent="0.25">
      <c r="A348" s="2">
        <v>44683</v>
      </c>
      <c r="B348" s="3" t="s">
        <v>11</v>
      </c>
      <c r="C348">
        <v>4</v>
      </c>
      <c r="D348" t="s">
        <v>8</v>
      </c>
      <c r="E348" t="s">
        <v>10</v>
      </c>
      <c r="F348" s="4">
        <v>0</v>
      </c>
      <c r="G348" s="4" t="str">
        <f>VLOOKUP(B348,'Master Data'!$A$1:$F$46,3,FALSE)</f>
        <v>Category02</v>
      </c>
      <c r="H348">
        <f>VLOOKUP(B348,'Master Data'!$A$1:$F$46,5,FALSE)</f>
        <v>112</v>
      </c>
      <c r="I348">
        <f>VLOOKUP(B348,'Master Data'!$A$1:$F$46,6,FALSE)</f>
        <v>122.08</v>
      </c>
      <c r="J348" s="13">
        <f t="shared" si="20"/>
        <v>488.32</v>
      </c>
      <c r="K348">
        <f t="shared" si="21"/>
        <v>448</v>
      </c>
      <c r="L348" s="13">
        <f t="shared" si="22"/>
        <v>40.319999999999993</v>
      </c>
      <c r="M348" s="5">
        <f t="shared" si="23"/>
        <v>8.2568807339449532E-2</v>
      </c>
    </row>
    <row r="349" spans="1:13" x14ac:dyDescent="0.25">
      <c r="A349" s="2">
        <v>44685</v>
      </c>
      <c r="B349" s="3" t="s">
        <v>24</v>
      </c>
      <c r="C349">
        <v>10</v>
      </c>
      <c r="D349" t="s">
        <v>12</v>
      </c>
      <c r="E349" t="s">
        <v>8</v>
      </c>
      <c r="F349" s="4">
        <v>0</v>
      </c>
      <c r="G349" s="4" t="str">
        <f>VLOOKUP(B349,'Master Data'!$A$1:$F$46,3,FALSE)</f>
        <v>Category03</v>
      </c>
      <c r="H349">
        <f>VLOOKUP(B349,'Master Data'!$A$1:$F$46,5,FALSE)</f>
        <v>61</v>
      </c>
      <c r="I349">
        <f>VLOOKUP(B349,'Master Data'!$A$1:$F$46,6,FALSE)</f>
        <v>76.25</v>
      </c>
      <c r="J349" s="13">
        <f t="shared" si="20"/>
        <v>762.5</v>
      </c>
      <c r="K349">
        <f t="shared" si="21"/>
        <v>610</v>
      </c>
      <c r="L349" s="13">
        <f t="shared" si="22"/>
        <v>152.5</v>
      </c>
      <c r="M349" s="5">
        <f t="shared" si="23"/>
        <v>0.2</v>
      </c>
    </row>
    <row r="350" spans="1:13" x14ac:dyDescent="0.25">
      <c r="A350" s="2">
        <v>44687</v>
      </c>
      <c r="B350" s="3" t="s">
        <v>23</v>
      </c>
      <c r="C350">
        <v>7</v>
      </c>
      <c r="D350" t="s">
        <v>12</v>
      </c>
      <c r="E350" t="s">
        <v>8</v>
      </c>
      <c r="F350" s="4">
        <v>0</v>
      </c>
      <c r="G350" s="4" t="str">
        <f>VLOOKUP(B350,'Master Data'!$A$1:$F$46,3,FALSE)</f>
        <v>Category04</v>
      </c>
      <c r="H350">
        <f>VLOOKUP(B350,'Master Data'!$A$1:$F$46,5,FALSE)</f>
        <v>55</v>
      </c>
      <c r="I350">
        <f>VLOOKUP(B350,'Master Data'!$A$1:$F$46,6,FALSE)</f>
        <v>58.3</v>
      </c>
      <c r="J350" s="13">
        <f t="shared" si="20"/>
        <v>408.09999999999997</v>
      </c>
      <c r="K350">
        <f t="shared" si="21"/>
        <v>385</v>
      </c>
      <c r="L350" s="13">
        <f t="shared" si="22"/>
        <v>23.099999999999966</v>
      </c>
      <c r="M350" s="5">
        <f t="shared" si="23"/>
        <v>5.6603773584905578E-2</v>
      </c>
    </row>
    <row r="351" spans="1:13" x14ac:dyDescent="0.25">
      <c r="A351" s="2">
        <v>44688</v>
      </c>
      <c r="B351" s="3" t="s">
        <v>37</v>
      </c>
      <c r="C351">
        <v>4</v>
      </c>
      <c r="D351" t="s">
        <v>8</v>
      </c>
      <c r="E351" t="s">
        <v>10</v>
      </c>
      <c r="F351" s="4">
        <v>0</v>
      </c>
      <c r="G351" s="4" t="str">
        <f>VLOOKUP(B351,'Master Data'!$A$1:$F$46,3,FALSE)</f>
        <v>Category02</v>
      </c>
      <c r="H351">
        <f>VLOOKUP(B351,'Master Data'!$A$1:$F$46,5,FALSE)</f>
        <v>12</v>
      </c>
      <c r="I351">
        <f>VLOOKUP(B351,'Master Data'!$A$1:$F$46,6,FALSE)</f>
        <v>15.719999999999999</v>
      </c>
      <c r="J351" s="13">
        <f t="shared" si="20"/>
        <v>62.879999999999995</v>
      </c>
      <c r="K351">
        <f t="shared" si="21"/>
        <v>48</v>
      </c>
      <c r="L351" s="13">
        <f t="shared" si="22"/>
        <v>14.879999999999995</v>
      </c>
      <c r="M351" s="5">
        <f t="shared" si="23"/>
        <v>0.23664122137404575</v>
      </c>
    </row>
    <row r="352" spans="1:13" x14ac:dyDescent="0.25">
      <c r="A352" s="2">
        <v>44688</v>
      </c>
      <c r="B352" s="3" t="s">
        <v>36</v>
      </c>
      <c r="C352">
        <v>1</v>
      </c>
      <c r="D352" t="s">
        <v>8</v>
      </c>
      <c r="E352" t="s">
        <v>8</v>
      </c>
      <c r="F352" s="4">
        <v>0</v>
      </c>
      <c r="G352" s="4" t="str">
        <f>VLOOKUP(B352,'Master Data'!$A$1:$F$46,3,FALSE)</f>
        <v>Category04</v>
      </c>
      <c r="H352">
        <f>VLOOKUP(B352,'Master Data'!$A$1:$F$46,5,FALSE)</f>
        <v>48</v>
      </c>
      <c r="I352">
        <f>VLOOKUP(B352,'Master Data'!$A$1:$F$46,6,FALSE)</f>
        <v>57.120000000000005</v>
      </c>
      <c r="J352" s="13">
        <f t="shared" si="20"/>
        <v>57.120000000000005</v>
      </c>
      <c r="K352">
        <f t="shared" si="21"/>
        <v>48</v>
      </c>
      <c r="L352" s="13">
        <f t="shared" si="22"/>
        <v>9.1200000000000045</v>
      </c>
      <c r="M352" s="5">
        <f t="shared" si="23"/>
        <v>0.15966386554621856</v>
      </c>
    </row>
    <row r="353" spans="1:13" x14ac:dyDescent="0.25">
      <c r="A353" s="2">
        <v>44689</v>
      </c>
      <c r="B353" s="3" t="s">
        <v>32</v>
      </c>
      <c r="C353">
        <v>7</v>
      </c>
      <c r="D353" t="s">
        <v>8</v>
      </c>
      <c r="E353" t="s">
        <v>8</v>
      </c>
      <c r="F353" s="4">
        <v>0</v>
      </c>
      <c r="G353" s="4" t="str">
        <f>VLOOKUP(B353,'Master Data'!$A$1:$F$46,3,FALSE)</f>
        <v>Category03</v>
      </c>
      <c r="H353">
        <f>VLOOKUP(B353,'Master Data'!$A$1:$F$46,5,FALSE)</f>
        <v>121</v>
      </c>
      <c r="I353">
        <f>VLOOKUP(B353,'Master Data'!$A$1:$F$46,6,FALSE)</f>
        <v>141.57</v>
      </c>
      <c r="J353" s="13">
        <f t="shared" si="20"/>
        <v>990.99</v>
      </c>
      <c r="K353">
        <f t="shared" si="21"/>
        <v>847</v>
      </c>
      <c r="L353" s="13">
        <f t="shared" si="22"/>
        <v>143.99</v>
      </c>
      <c r="M353" s="5">
        <f t="shared" si="23"/>
        <v>0.14529914529914531</v>
      </c>
    </row>
    <row r="354" spans="1:13" x14ac:dyDescent="0.25">
      <c r="A354" s="2">
        <v>44690</v>
      </c>
      <c r="B354" s="3" t="s">
        <v>49</v>
      </c>
      <c r="C354">
        <v>12</v>
      </c>
      <c r="D354" t="s">
        <v>7</v>
      </c>
      <c r="E354" t="s">
        <v>10</v>
      </c>
      <c r="F354" s="4">
        <v>0</v>
      </c>
      <c r="G354" s="4" t="str">
        <f>VLOOKUP(B354,'Master Data'!$A$1:$F$46,3,FALSE)</f>
        <v>Category02</v>
      </c>
      <c r="H354">
        <f>VLOOKUP(B354,'Master Data'!$A$1:$F$46,5,FALSE)</f>
        <v>134</v>
      </c>
      <c r="I354">
        <f>VLOOKUP(B354,'Master Data'!$A$1:$F$46,6,FALSE)</f>
        <v>156.78</v>
      </c>
      <c r="J354" s="13">
        <f t="shared" si="20"/>
        <v>1881.3600000000001</v>
      </c>
      <c r="K354">
        <f t="shared" si="21"/>
        <v>1608</v>
      </c>
      <c r="L354" s="13">
        <f t="shared" si="22"/>
        <v>273.36000000000013</v>
      </c>
      <c r="M354" s="5">
        <f t="shared" si="23"/>
        <v>0.14529914529914537</v>
      </c>
    </row>
    <row r="355" spans="1:13" x14ac:dyDescent="0.25">
      <c r="A355" s="2">
        <v>44691</v>
      </c>
      <c r="B355" s="3" t="s">
        <v>47</v>
      </c>
      <c r="C355">
        <v>6</v>
      </c>
      <c r="D355" t="s">
        <v>12</v>
      </c>
      <c r="E355" t="s">
        <v>8</v>
      </c>
      <c r="F355" s="4">
        <v>0</v>
      </c>
      <c r="G355" s="4" t="str">
        <f>VLOOKUP(B355,'Master Data'!$A$1:$F$46,3,FALSE)</f>
        <v>Category01</v>
      </c>
      <c r="H355">
        <f>VLOOKUP(B355,'Master Data'!$A$1:$F$46,5,FALSE)</f>
        <v>6</v>
      </c>
      <c r="I355">
        <f>VLOOKUP(B355,'Master Data'!$A$1:$F$46,6,FALSE)</f>
        <v>7.8599999999999994</v>
      </c>
      <c r="J355" s="13">
        <f t="shared" si="20"/>
        <v>47.16</v>
      </c>
      <c r="K355">
        <f t="shared" si="21"/>
        <v>36</v>
      </c>
      <c r="L355" s="13">
        <f t="shared" si="22"/>
        <v>11.159999999999997</v>
      </c>
      <c r="M355" s="5">
        <f t="shared" si="23"/>
        <v>0.23664122137404575</v>
      </c>
    </row>
    <row r="356" spans="1:13" x14ac:dyDescent="0.25">
      <c r="A356" s="2">
        <v>44693</v>
      </c>
      <c r="B356" s="3" t="s">
        <v>41</v>
      </c>
      <c r="C356">
        <v>7</v>
      </c>
      <c r="D356" t="s">
        <v>8</v>
      </c>
      <c r="E356" t="s">
        <v>10</v>
      </c>
      <c r="F356" s="4">
        <v>0</v>
      </c>
      <c r="G356" s="4" t="str">
        <f>VLOOKUP(B356,'Master Data'!$A$1:$F$46,3,FALSE)</f>
        <v>Category02</v>
      </c>
      <c r="H356">
        <f>VLOOKUP(B356,'Master Data'!$A$1:$F$46,5,FALSE)</f>
        <v>44</v>
      </c>
      <c r="I356">
        <f>VLOOKUP(B356,'Master Data'!$A$1:$F$46,6,FALSE)</f>
        <v>48.4</v>
      </c>
      <c r="J356" s="13">
        <f t="shared" si="20"/>
        <v>338.8</v>
      </c>
      <c r="K356">
        <f t="shared" si="21"/>
        <v>308</v>
      </c>
      <c r="L356" s="13">
        <f t="shared" si="22"/>
        <v>30.800000000000011</v>
      </c>
      <c r="M356" s="5">
        <f t="shared" si="23"/>
        <v>9.0909090909090939E-2</v>
      </c>
    </row>
    <row r="357" spans="1:13" x14ac:dyDescent="0.25">
      <c r="A357" s="2">
        <v>44694</v>
      </c>
      <c r="B357" s="3" t="s">
        <v>45</v>
      </c>
      <c r="C357">
        <v>5</v>
      </c>
      <c r="D357" t="s">
        <v>12</v>
      </c>
      <c r="E357" t="s">
        <v>8</v>
      </c>
      <c r="F357" s="4">
        <v>0</v>
      </c>
      <c r="G357" s="4" t="str">
        <f>VLOOKUP(B357,'Master Data'!$A$1:$F$46,3,FALSE)</f>
        <v>Category02</v>
      </c>
      <c r="H357">
        <f>VLOOKUP(B357,'Master Data'!$A$1:$F$46,5,FALSE)</f>
        <v>73</v>
      </c>
      <c r="I357">
        <f>VLOOKUP(B357,'Master Data'!$A$1:$F$46,6,FALSE)</f>
        <v>94.17</v>
      </c>
      <c r="J357" s="13">
        <f t="shared" si="20"/>
        <v>470.85</v>
      </c>
      <c r="K357">
        <f t="shared" si="21"/>
        <v>365</v>
      </c>
      <c r="L357" s="13">
        <f t="shared" si="22"/>
        <v>105.85000000000002</v>
      </c>
      <c r="M357" s="5">
        <f t="shared" si="23"/>
        <v>0.22480620155038764</v>
      </c>
    </row>
    <row r="358" spans="1:13" x14ac:dyDescent="0.25">
      <c r="A358" s="2">
        <v>44695</v>
      </c>
      <c r="B358" s="3" t="s">
        <v>35</v>
      </c>
      <c r="C358">
        <v>14</v>
      </c>
      <c r="D358" t="s">
        <v>12</v>
      </c>
      <c r="E358" t="s">
        <v>10</v>
      </c>
      <c r="F358" s="4">
        <v>0</v>
      </c>
      <c r="G358" s="4" t="str">
        <f>VLOOKUP(B358,'Master Data'!$A$1:$F$46,3,FALSE)</f>
        <v>Category01</v>
      </c>
      <c r="H358">
        <f>VLOOKUP(B358,'Master Data'!$A$1:$F$46,5,FALSE)</f>
        <v>83</v>
      </c>
      <c r="I358">
        <f>VLOOKUP(B358,'Master Data'!$A$1:$F$46,6,FALSE)</f>
        <v>94.62</v>
      </c>
      <c r="J358" s="13">
        <f t="shared" si="20"/>
        <v>1324.68</v>
      </c>
      <c r="K358">
        <f t="shared" si="21"/>
        <v>1162</v>
      </c>
      <c r="L358" s="13">
        <f t="shared" si="22"/>
        <v>162.68000000000006</v>
      </c>
      <c r="M358" s="5">
        <f t="shared" si="23"/>
        <v>0.1228070175438597</v>
      </c>
    </row>
    <row r="359" spans="1:13" x14ac:dyDescent="0.25">
      <c r="A359" s="2">
        <v>44696</v>
      </c>
      <c r="B359" s="3" t="s">
        <v>24</v>
      </c>
      <c r="C359">
        <v>5</v>
      </c>
      <c r="D359" t="s">
        <v>8</v>
      </c>
      <c r="E359" t="s">
        <v>8</v>
      </c>
      <c r="F359" s="4">
        <v>0</v>
      </c>
      <c r="G359" s="4" t="str">
        <f>VLOOKUP(B359,'Master Data'!$A$1:$F$46,3,FALSE)</f>
        <v>Category03</v>
      </c>
      <c r="H359">
        <f>VLOOKUP(B359,'Master Data'!$A$1:$F$46,5,FALSE)</f>
        <v>61</v>
      </c>
      <c r="I359">
        <f>VLOOKUP(B359,'Master Data'!$A$1:$F$46,6,FALSE)</f>
        <v>76.25</v>
      </c>
      <c r="J359" s="13">
        <f t="shared" si="20"/>
        <v>381.25</v>
      </c>
      <c r="K359">
        <f t="shared" si="21"/>
        <v>305</v>
      </c>
      <c r="L359" s="13">
        <f t="shared" si="22"/>
        <v>76.25</v>
      </c>
      <c r="M359" s="5">
        <f t="shared" si="23"/>
        <v>0.2</v>
      </c>
    </row>
    <row r="360" spans="1:13" x14ac:dyDescent="0.25">
      <c r="A360" s="2">
        <v>44697</v>
      </c>
      <c r="B360" s="3" t="s">
        <v>30</v>
      </c>
      <c r="C360">
        <v>13</v>
      </c>
      <c r="D360" t="s">
        <v>12</v>
      </c>
      <c r="E360" t="s">
        <v>10</v>
      </c>
      <c r="F360" s="4">
        <v>0</v>
      </c>
      <c r="G360" s="4" t="str">
        <f>VLOOKUP(B360,'Master Data'!$A$1:$F$46,3,FALSE)</f>
        <v>Category02</v>
      </c>
      <c r="H360">
        <f>VLOOKUP(B360,'Master Data'!$A$1:$F$46,5,FALSE)</f>
        <v>148</v>
      </c>
      <c r="I360">
        <f>VLOOKUP(B360,'Master Data'!$A$1:$F$46,6,FALSE)</f>
        <v>164.28</v>
      </c>
      <c r="J360" s="13">
        <f t="shared" si="20"/>
        <v>2135.64</v>
      </c>
      <c r="K360">
        <f t="shared" si="21"/>
        <v>1924</v>
      </c>
      <c r="L360" s="13">
        <f t="shared" si="22"/>
        <v>211.63999999999987</v>
      </c>
      <c r="M360" s="5">
        <f t="shared" si="23"/>
        <v>9.9099099099099044E-2</v>
      </c>
    </row>
    <row r="361" spans="1:13" x14ac:dyDescent="0.25">
      <c r="A361" s="2">
        <v>44697</v>
      </c>
      <c r="B361" s="3" t="s">
        <v>15</v>
      </c>
      <c r="C361">
        <v>13</v>
      </c>
      <c r="D361" t="s">
        <v>8</v>
      </c>
      <c r="E361" t="s">
        <v>8</v>
      </c>
      <c r="F361" s="4">
        <v>0</v>
      </c>
      <c r="G361" s="4" t="str">
        <f>VLOOKUP(B361,'Master Data'!$A$1:$F$46,3,FALSE)</f>
        <v>Category04</v>
      </c>
      <c r="H361">
        <f>VLOOKUP(B361,'Master Data'!$A$1:$F$46,5,FALSE)</f>
        <v>93</v>
      </c>
      <c r="I361">
        <f>VLOOKUP(B361,'Master Data'!$A$1:$F$46,6,FALSE)</f>
        <v>104.16</v>
      </c>
      <c r="J361" s="13">
        <f t="shared" si="20"/>
        <v>1354.08</v>
      </c>
      <c r="K361">
        <f t="shared" si="21"/>
        <v>1209</v>
      </c>
      <c r="L361" s="13">
        <f t="shared" si="22"/>
        <v>145.07999999999993</v>
      </c>
      <c r="M361" s="5">
        <f t="shared" si="23"/>
        <v>0.1071428571428571</v>
      </c>
    </row>
    <row r="362" spans="1:13" x14ac:dyDescent="0.25">
      <c r="A362" s="2">
        <v>44698</v>
      </c>
      <c r="B362" s="3" t="s">
        <v>36</v>
      </c>
      <c r="C362">
        <v>8</v>
      </c>
      <c r="D362" t="s">
        <v>12</v>
      </c>
      <c r="E362" t="s">
        <v>10</v>
      </c>
      <c r="F362" s="4">
        <v>0</v>
      </c>
      <c r="G362" s="4" t="str">
        <f>VLOOKUP(B362,'Master Data'!$A$1:$F$46,3,FALSE)</f>
        <v>Category04</v>
      </c>
      <c r="H362">
        <f>VLOOKUP(B362,'Master Data'!$A$1:$F$46,5,FALSE)</f>
        <v>48</v>
      </c>
      <c r="I362">
        <f>VLOOKUP(B362,'Master Data'!$A$1:$F$46,6,FALSE)</f>
        <v>57.120000000000005</v>
      </c>
      <c r="J362" s="13">
        <f t="shared" si="20"/>
        <v>456.96000000000004</v>
      </c>
      <c r="K362">
        <f t="shared" si="21"/>
        <v>384</v>
      </c>
      <c r="L362" s="13">
        <f t="shared" si="22"/>
        <v>72.960000000000036</v>
      </c>
      <c r="M362" s="5">
        <f t="shared" si="23"/>
        <v>0.15966386554621856</v>
      </c>
    </row>
    <row r="363" spans="1:13" x14ac:dyDescent="0.25">
      <c r="A363" s="2">
        <v>44699</v>
      </c>
      <c r="B363" s="3" t="s">
        <v>36</v>
      </c>
      <c r="C363">
        <v>4</v>
      </c>
      <c r="D363" t="s">
        <v>7</v>
      </c>
      <c r="E363" t="s">
        <v>8</v>
      </c>
      <c r="F363" s="4">
        <v>0</v>
      </c>
      <c r="G363" s="4" t="str">
        <f>VLOOKUP(B363,'Master Data'!$A$1:$F$46,3,FALSE)</f>
        <v>Category04</v>
      </c>
      <c r="H363">
        <f>VLOOKUP(B363,'Master Data'!$A$1:$F$46,5,FALSE)</f>
        <v>48</v>
      </c>
      <c r="I363">
        <f>VLOOKUP(B363,'Master Data'!$A$1:$F$46,6,FALSE)</f>
        <v>57.120000000000005</v>
      </c>
      <c r="J363" s="13">
        <f t="shared" si="20"/>
        <v>228.48000000000002</v>
      </c>
      <c r="K363">
        <f t="shared" si="21"/>
        <v>192</v>
      </c>
      <c r="L363" s="13">
        <f t="shared" si="22"/>
        <v>36.480000000000018</v>
      </c>
      <c r="M363" s="5">
        <f t="shared" si="23"/>
        <v>0.15966386554621856</v>
      </c>
    </row>
    <row r="364" spans="1:13" x14ac:dyDescent="0.25">
      <c r="A364" s="2">
        <v>44699</v>
      </c>
      <c r="B364" s="3" t="s">
        <v>9</v>
      </c>
      <c r="C364">
        <v>8</v>
      </c>
      <c r="D364" t="s">
        <v>7</v>
      </c>
      <c r="E364" t="s">
        <v>8</v>
      </c>
      <c r="F364" s="4">
        <v>0</v>
      </c>
      <c r="G364" s="4" t="str">
        <f>VLOOKUP(B364,'Master Data'!$A$1:$F$46,3,FALSE)</f>
        <v>Category05</v>
      </c>
      <c r="H364">
        <f>VLOOKUP(B364,'Master Data'!$A$1:$F$46,5,FALSE)</f>
        <v>72</v>
      </c>
      <c r="I364">
        <f>VLOOKUP(B364,'Master Data'!$A$1:$F$46,6,FALSE)</f>
        <v>79.92</v>
      </c>
      <c r="J364" s="13">
        <f t="shared" si="20"/>
        <v>639.36</v>
      </c>
      <c r="K364">
        <f t="shared" si="21"/>
        <v>576</v>
      </c>
      <c r="L364" s="13">
        <f t="shared" si="22"/>
        <v>63.360000000000014</v>
      </c>
      <c r="M364" s="5">
        <f t="shared" si="23"/>
        <v>9.9099099099099114E-2</v>
      </c>
    </row>
    <row r="365" spans="1:13" x14ac:dyDescent="0.25">
      <c r="A365" s="2">
        <v>44701</v>
      </c>
      <c r="B365" s="3" t="s">
        <v>21</v>
      </c>
      <c r="C365">
        <v>15</v>
      </c>
      <c r="D365" t="s">
        <v>8</v>
      </c>
      <c r="E365" t="s">
        <v>10</v>
      </c>
      <c r="F365" s="4">
        <v>0</v>
      </c>
      <c r="G365" s="4" t="str">
        <f>VLOOKUP(B365,'Master Data'!$A$1:$F$46,3,FALSE)</f>
        <v>Category05</v>
      </c>
      <c r="H365">
        <f>VLOOKUP(B365,'Master Data'!$A$1:$F$46,5,FALSE)</f>
        <v>76</v>
      </c>
      <c r="I365">
        <f>VLOOKUP(B365,'Master Data'!$A$1:$F$46,6,FALSE)</f>
        <v>82.08</v>
      </c>
      <c r="J365" s="13">
        <f t="shared" si="20"/>
        <v>1231.2</v>
      </c>
      <c r="K365">
        <f t="shared" si="21"/>
        <v>1140</v>
      </c>
      <c r="L365" s="13">
        <f t="shared" si="22"/>
        <v>91.200000000000045</v>
      </c>
      <c r="M365" s="5">
        <f t="shared" si="23"/>
        <v>7.4074074074074112E-2</v>
      </c>
    </row>
    <row r="366" spans="1:13" x14ac:dyDescent="0.25">
      <c r="A366" s="2">
        <v>44703</v>
      </c>
      <c r="B366" s="3" t="s">
        <v>37</v>
      </c>
      <c r="C366">
        <v>12</v>
      </c>
      <c r="D366" t="s">
        <v>12</v>
      </c>
      <c r="E366" t="s">
        <v>8</v>
      </c>
      <c r="F366" s="4">
        <v>0</v>
      </c>
      <c r="G366" s="4" t="str">
        <f>VLOOKUP(B366,'Master Data'!$A$1:$F$46,3,FALSE)</f>
        <v>Category02</v>
      </c>
      <c r="H366">
        <f>VLOOKUP(B366,'Master Data'!$A$1:$F$46,5,FALSE)</f>
        <v>12</v>
      </c>
      <c r="I366">
        <f>VLOOKUP(B366,'Master Data'!$A$1:$F$46,6,FALSE)</f>
        <v>15.719999999999999</v>
      </c>
      <c r="J366" s="13">
        <f t="shared" si="20"/>
        <v>188.64</v>
      </c>
      <c r="K366">
        <f t="shared" si="21"/>
        <v>144</v>
      </c>
      <c r="L366" s="13">
        <f t="shared" si="22"/>
        <v>44.639999999999986</v>
      </c>
      <c r="M366" s="5">
        <f t="shared" si="23"/>
        <v>0.23664122137404575</v>
      </c>
    </row>
    <row r="367" spans="1:13" x14ac:dyDescent="0.25">
      <c r="A367" s="2">
        <v>44706</v>
      </c>
      <c r="B367" s="3" t="s">
        <v>39</v>
      </c>
      <c r="C367">
        <v>7</v>
      </c>
      <c r="D367" t="s">
        <v>8</v>
      </c>
      <c r="E367" t="s">
        <v>8</v>
      </c>
      <c r="F367" s="4">
        <v>0</v>
      </c>
      <c r="G367" s="4" t="str">
        <f>VLOOKUP(B367,'Master Data'!$A$1:$F$46,3,FALSE)</f>
        <v>Category01</v>
      </c>
      <c r="H367">
        <f>VLOOKUP(B367,'Master Data'!$A$1:$F$46,5,FALSE)</f>
        <v>105</v>
      </c>
      <c r="I367">
        <f>VLOOKUP(B367,'Master Data'!$A$1:$F$46,6,FALSE)</f>
        <v>142.80000000000001</v>
      </c>
      <c r="J367" s="13">
        <f t="shared" si="20"/>
        <v>999.60000000000014</v>
      </c>
      <c r="K367">
        <f t="shared" si="21"/>
        <v>735</v>
      </c>
      <c r="L367" s="13">
        <f t="shared" si="22"/>
        <v>264.60000000000014</v>
      </c>
      <c r="M367" s="5">
        <f t="shared" si="23"/>
        <v>0.26470588235294129</v>
      </c>
    </row>
    <row r="368" spans="1:13" x14ac:dyDescent="0.25">
      <c r="A368" s="2">
        <v>44707</v>
      </c>
      <c r="B368" s="3" t="s">
        <v>43</v>
      </c>
      <c r="C368">
        <v>2</v>
      </c>
      <c r="D368" t="s">
        <v>12</v>
      </c>
      <c r="E368" t="s">
        <v>8</v>
      </c>
      <c r="F368" s="4">
        <v>0</v>
      </c>
      <c r="G368" s="4" t="str">
        <f>VLOOKUP(B368,'Master Data'!$A$1:$F$46,3,FALSE)</f>
        <v>Category04</v>
      </c>
      <c r="H368">
        <f>VLOOKUP(B368,'Master Data'!$A$1:$F$46,5,FALSE)</f>
        <v>37</v>
      </c>
      <c r="I368">
        <f>VLOOKUP(B368,'Master Data'!$A$1:$F$46,6,FALSE)</f>
        <v>41.81</v>
      </c>
      <c r="J368" s="13">
        <f t="shared" si="20"/>
        <v>83.62</v>
      </c>
      <c r="K368">
        <f t="shared" si="21"/>
        <v>74</v>
      </c>
      <c r="L368" s="13">
        <f t="shared" si="22"/>
        <v>9.6200000000000045</v>
      </c>
      <c r="M368" s="5">
        <f t="shared" si="23"/>
        <v>0.11504424778761067</v>
      </c>
    </row>
    <row r="369" spans="1:13" x14ac:dyDescent="0.25">
      <c r="A369" s="2">
        <v>44707</v>
      </c>
      <c r="B369" s="3" t="s">
        <v>36</v>
      </c>
      <c r="C369">
        <v>2</v>
      </c>
      <c r="D369" t="s">
        <v>8</v>
      </c>
      <c r="E369" t="s">
        <v>8</v>
      </c>
      <c r="F369" s="4">
        <v>0</v>
      </c>
      <c r="G369" s="4" t="str">
        <f>VLOOKUP(B369,'Master Data'!$A$1:$F$46,3,FALSE)</f>
        <v>Category04</v>
      </c>
      <c r="H369">
        <f>VLOOKUP(B369,'Master Data'!$A$1:$F$46,5,FALSE)</f>
        <v>48</v>
      </c>
      <c r="I369">
        <f>VLOOKUP(B369,'Master Data'!$A$1:$F$46,6,FALSE)</f>
        <v>57.120000000000005</v>
      </c>
      <c r="J369" s="13">
        <f t="shared" si="20"/>
        <v>114.24000000000001</v>
      </c>
      <c r="K369">
        <f t="shared" si="21"/>
        <v>96</v>
      </c>
      <c r="L369" s="13">
        <f t="shared" si="22"/>
        <v>18.240000000000009</v>
      </c>
      <c r="M369" s="5">
        <f t="shared" si="23"/>
        <v>0.15966386554621856</v>
      </c>
    </row>
    <row r="370" spans="1:13" x14ac:dyDescent="0.25">
      <c r="A370" s="2">
        <v>44709</v>
      </c>
      <c r="B370" s="3" t="s">
        <v>51</v>
      </c>
      <c r="C370">
        <v>10</v>
      </c>
      <c r="D370" t="s">
        <v>7</v>
      </c>
      <c r="E370" t="s">
        <v>10</v>
      </c>
      <c r="F370" s="4">
        <v>0</v>
      </c>
      <c r="G370" s="4" t="str">
        <f>VLOOKUP(B370,'Master Data'!$A$1:$F$46,3,FALSE)</f>
        <v>Category05</v>
      </c>
      <c r="H370">
        <f>VLOOKUP(B370,'Master Data'!$A$1:$F$46,5,FALSE)</f>
        <v>138</v>
      </c>
      <c r="I370">
        <f>VLOOKUP(B370,'Master Data'!$A$1:$F$46,6,FALSE)</f>
        <v>173.88</v>
      </c>
      <c r="J370" s="13">
        <f t="shared" si="20"/>
        <v>1738.8</v>
      </c>
      <c r="K370">
        <f t="shared" si="21"/>
        <v>1380</v>
      </c>
      <c r="L370" s="13">
        <f t="shared" si="22"/>
        <v>358.79999999999995</v>
      </c>
      <c r="M370" s="5">
        <f t="shared" si="23"/>
        <v>0.20634920634920634</v>
      </c>
    </row>
    <row r="371" spans="1:13" x14ac:dyDescent="0.25">
      <c r="A371" s="2">
        <v>44709</v>
      </c>
      <c r="B371" s="3" t="s">
        <v>35</v>
      </c>
      <c r="C371">
        <v>5</v>
      </c>
      <c r="D371" t="s">
        <v>7</v>
      </c>
      <c r="E371" t="s">
        <v>8</v>
      </c>
      <c r="F371" s="4">
        <v>0</v>
      </c>
      <c r="G371" s="4" t="str">
        <f>VLOOKUP(B371,'Master Data'!$A$1:$F$46,3,FALSE)</f>
        <v>Category01</v>
      </c>
      <c r="H371">
        <f>VLOOKUP(B371,'Master Data'!$A$1:$F$46,5,FALSE)</f>
        <v>83</v>
      </c>
      <c r="I371">
        <f>VLOOKUP(B371,'Master Data'!$A$1:$F$46,6,FALSE)</f>
        <v>94.62</v>
      </c>
      <c r="J371" s="13">
        <f t="shared" si="20"/>
        <v>473.1</v>
      </c>
      <c r="K371">
        <f t="shared" si="21"/>
        <v>415</v>
      </c>
      <c r="L371" s="13">
        <f t="shared" si="22"/>
        <v>58.100000000000023</v>
      </c>
      <c r="M371" s="5">
        <f t="shared" si="23"/>
        <v>0.1228070175438597</v>
      </c>
    </row>
    <row r="372" spans="1:13" x14ac:dyDescent="0.25">
      <c r="A372" s="2">
        <v>44709</v>
      </c>
      <c r="B372" s="3" t="s">
        <v>30</v>
      </c>
      <c r="C372">
        <v>9</v>
      </c>
      <c r="D372" t="s">
        <v>8</v>
      </c>
      <c r="E372" t="s">
        <v>10</v>
      </c>
      <c r="F372" s="4">
        <v>0</v>
      </c>
      <c r="G372" s="4" t="str">
        <f>VLOOKUP(B372,'Master Data'!$A$1:$F$46,3,FALSE)</f>
        <v>Category02</v>
      </c>
      <c r="H372">
        <f>VLOOKUP(B372,'Master Data'!$A$1:$F$46,5,FALSE)</f>
        <v>148</v>
      </c>
      <c r="I372">
        <f>VLOOKUP(B372,'Master Data'!$A$1:$F$46,6,FALSE)</f>
        <v>164.28</v>
      </c>
      <c r="J372" s="13">
        <f t="shared" si="20"/>
        <v>1478.52</v>
      </c>
      <c r="K372">
        <f t="shared" si="21"/>
        <v>1332</v>
      </c>
      <c r="L372" s="13">
        <f t="shared" si="22"/>
        <v>146.51999999999998</v>
      </c>
      <c r="M372" s="5">
        <f t="shared" si="23"/>
        <v>9.9099099099099086E-2</v>
      </c>
    </row>
    <row r="373" spans="1:13" x14ac:dyDescent="0.25">
      <c r="A373" s="2">
        <v>44709</v>
      </c>
      <c r="B373" s="3" t="s">
        <v>13</v>
      </c>
      <c r="C373">
        <v>12</v>
      </c>
      <c r="D373" t="s">
        <v>8</v>
      </c>
      <c r="E373" t="s">
        <v>8</v>
      </c>
      <c r="F373" s="4">
        <v>0</v>
      </c>
      <c r="G373" s="4" t="str">
        <f>VLOOKUP(B373,'Master Data'!$A$1:$F$46,3,FALSE)</f>
        <v>Category01</v>
      </c>
      <c r="H373">
        <f>VLOOKUP(B373,'Master Data'!$A$1:$F$46,5,FALSE)</f>
        <v>44</v>
      </c>
      <c r="I373">
        <f>VLOOKUP(B373,'Master Data'!$A$1:$F$46,6,FALSE)</f>
        <v>48.84</v>
      </c>
      <c r="J373" s="13">
        <f t="shared" si="20"/>
        <v>586.08000000000004</v>
      </c>
      <c r="K373">
        <f t="shared" si="21"/>
        <v>528</v>
      </c>
      <c r="L373" s="13">
        <f t="shared" si="22"/>
        <v>58.080000000000041</v>
      </c>
      <c r="M373" s="5">
        <f t="shared" si="23"/>
        <v>9.9099099099099155E-2</v>
      </c>
    </row>
    <row r="374" spans="1:13" x14ac:dyDescent="0.25">
      <c r="A374" s="2">
        <v>44709</v>
      </c>
      <c r="B374" s="3" t="s">
        <v>24</v>
      </c>
      <c r="C374">
        <v>14</v>
      </c>
      <c r="D374" t="s">
        <v>12</v>
      </c>
      <c r="E374" t="s">
        <v>10</v>
      </c>
      <c r="F374" s="4">
        <v>0</v>
      </c>
      <c r="G374" s="4" t="str">
        <f>VLOOKUP(B374,'Master Data'!$A$1:$F$46,3,FALSE)</f>
        <v>Category03</v>
      </c>
      <c r="H374">
        <f>VLOOKUP(B374,'Master Data'!$A$1:$F$46,5,FALSE)</f>
        <v>61</v>
      </c>
      <c r="I374">
        <f>VLOOKUP(B374,'Master Data'!$A$1:$F$46,6,FALSE)</f>
        <v>76.25</v>
      </c>
      <c r="J374" s="13">
        <f t="shared" si="20"/>
        <v>1067.5</v>
      </c>
      <c r="K374">
        <f t="shared" si="21"/>
        <v>854</v>
      </c>
      <c r="L374" s="13">
        <f t="shared" si="22"/>
        <v>213.5</v>
      </c>
      <c r="M374" s="5">
        <f t="shared" si="23"/>
        <v>0.2</v>
      </c>
    </row>
    <row r="375" spans="1:13" x14ac:dyDescent="0.25">
      <c r="A375" s="2">
        <v>44711</v>
      </c>
      <c r="B375" s="3" t="s">
        <v>21</v>
      </c>
      <c r="C375">
        <v>9</v>
      </c>
      <c r="D375" t="s">
        <v>12</v>
      </c>
      <c r="E375" t="s">
        <v>8</v>
      </c>
      <c r="F375" s="4">
        <v>0</v>
      </c>
      <c r="G375" s="4" t="str">
        <f>VLOOKUP(B375,'Master Data'!$A$1:$F$46,3,FALSE)</f>
        <v>Category05</v>
      </c>
      <c r="H375">
        <f>VLOOKUP(B375,'Master Data'!$A$1:$F$46,5,FALSE)</f>
        <v>76</v>
      </c>
      <c r="I375">
        <f>VLOOKUP(B375,'Master Data'!$A$1:$F$46,6,FALSE)</f>
        <v>82.08</v>
      </c>
      <c r="J375" s="13">
        <f t="shared" si="20"/>
        <v>738.72</v>
      </c>
      <c r="K375">
        <f t="shared" si="21"/>
        <v>684</v>
      </c>
      <c r="L375" s="13">
        <f t="shared" si="22"/>
        <v>54.720000000000027</v>
      </c>
      <c r="M375" s="5">
        <f t="shared" si="23"/>
        <v>7.4074074074074112E-2</v>
      </c>
    </row>
    <row r="376" spans="1:13" x14ac:dyDescent="0.25">
      <c r="A376" s="2">
        <v>44711</v>
      </c>
      <c r="B376" s="3" t="s">
        <v>34</v>
      </c>
      <c r="C376">
        <v>4</v>
      </c>
      <c r="D376" t="s">
        <v>7</v>
      </c>
      <c r="E376" t="s">
        <v>10</v>
      </c>
      <c r="F376" s="4">
        <v>0</v>
      </c>
      <c r="G376" s="4" t="str">
        <f>VLOOKUP(B376,'Master Data'!$A$1:$F$46,3,FALSE)</f>
        <v>Category01</v>
      </c>
      <c r="H376">
        <f>VLOOKUP(B376,'Master Data'!$A$1:$F$46,5,FALSE)</f>
        <v>133</v>
      </c>
      <c r="I376">
        <f>VLOOKUP(B376,'Master Data'!$A$1:$F$46,6,FALSE)</f>
        <v>155.61000000000001</v>
      </c>
      <c r="J376" s="13">
        <f t="shared" si="20"/>
        <v>622.44000000000005</v>
      </c>
      <c r="K376">
        <f t="shared" si="21"/>
        <v>532</v>
      </c>
      <c r="L376" s="13">
        <f t="shared" si="22"/>
        <v>90.440000000000055</v>
      </c>
      <c r="M376" s="5">
        <f t="shared" si="23"/>
        <v>0.14529914529914537</v>
      </c>
    </row>
    <row r="377" spans="1:13" x14ac:dyDescent="0.25">
      <c r="A377" s="2">
        <v>44711</v>
      </c>
      <c r="B377" s="3" t="s">
        <v>48</v>
      </c>
      <c r="C377">
        <v>3</v>
      </c>
      <c r="D377" t="s">
        <v>8</v>
      </c>
      <c r="E377" t="s">
        <v>10</v>
      </c>
      <c r="F377" s="4">
        <v>0</v>
      </c>
      <c r="G377" s="4" t="str">
        <f>VLOOKUP(B377,'Master Data'!$A$1:$F$46,3,FALSE)</f>
        <v>Category04</v>
      </c>
      <c r="H377">
        <f>VLOOKUP(B377,'Master Data'!$A$1:$F$46,5,FALSE)</f>
        <v>95</v>
      </c>
      <c r="I377">
        <f>VLOOKUP(B377,'Master Data'!$A$1:$F$46,6,FALSE)</f>
        <v>119.7</v>
      </c>
      <c r="J377" s="13">
        <f t="shared" si="20"/>
        <v>359.1</v>
      </c>
      <c r="K377">
        <f t="shared" si="21"/>
        <v>285</v>
      </c>
      <c r="L377" s="13">
        <f t="shared" si="22"/>
        <v>74.100000000000023</v>
      </c>
      <c r="M377" s="5">
        <f t="shared" si="23"/>
        <v>0.20634920634920639</v>
      </c>
    </row>
    <row r="378" spans="1:13" x14ac:dyDescent="0.25">
      <c r="A378" s="2">
        <v>44715</v>
      </c>
      <c r="B378" s="3" t="s">
        <v>35</v>
      </c>
      <c r="C378">
        <v>14</v>
      </c>
      <c r="D378" t="s">
        <v>8</v>
      </c>
      <c r="E378" t="s">
        <v>8</v>
      </c>
      <c r="F378" s="4">
        <v>0</v>
      </c>
      <c r="G378" s="4" t="str">
        <f>VLOOKUP(B378,'Master Data'!$A$1:$F$46,3,FALSE)</f>
        <v>Category01</v>
      </c>
      <c r="H378">
        <f>VLOOKUP(B378,'Master Data'!$A$1:$F$46,5,FALSE)</f>
        <v>83</v>
      </c>
      <c r="I378">
        <f>VLOOKUP(B378,'Master Data'!$A$1:$F$46,6,FALSE)</f>
        <v>94.62</v>
      </c>
      <c r="J378" s="13">
        <f t="shared" si="20"/>
        <v>1324.68</v>
      </c>
      <c r="K378">
        <f t="shared" si="21"/>
        <v>1162</v>
      </c>
      <c r="L378" s="13">
        <f t="shared" si="22"/>
        <v>162.68000000000006</v>
      </c>
      <c r="M378" s="5">
        <f t="shared" si="23"/>
        <v>0.1228070175438597</v>
      </c>
    </row>
    <row r="379" spans="1:13" x14ac:dyDescent="0.25">
      <c r="A379" s="2">
        <v>44722</v>
      </c>
      <c r="B379" s="3" t="s">
        <v>43</v>
      </c>
      <c r="C379">
        <v>8</v>
      </c>
      <c r="D379" t="s">
        <v>7</v>
      </c>
      <c r="E379" t="s">
        <v>8</v>
      </c>
      <c r="F379" s="4">
        <v>0</v>
      </c>
      <c r="G379" s="4" t="str">
        <f>VLOOKUP(B379,'Master Data'!$A$1:$F$46,3,FALSE)</f>
        <v>Category04</v>
      </c>
      <c r="H379">
        <f>VLOOKUP(B379,'Master Data'!$A$1:$F$46,5,FALSE)</f>
        <v>37</v>
      </c>
      <c r="I379">
        <f>VLOOKUP(B379,'Master Data'!$A$1:$F$46,6,FALSE)</f>
        <v>41.81</v>
      </c>
      <c r="J379" s="13">
        <f t="shared" si="20"/>
        <v>334.48</v>
      </c>
      <c r="K379">
        <f t="shared" si="21"/>
        <v>296</v>
      </c>
      <c r="L379" s="13">
        <f t="shared" si="22"/>
        <v>38.480000000000018</v>
      </c>
      <c r="M379" s="5">
        <f t="shared" si="23"/>
        <v>0.11504424778761067</v>
      </c>
    </row>
    <row r="380" spans="1:13" x14ac:dyDescent="0.25">
      <c r="A380" s="2">
        <v>44723</v>
      </c>
      <c r="B380" s="3" t="s">
        <v>44</v>
      </c>
      <c r="C380">
        <v>13</v>
      </c>
      <c r="D380" t="s">
        <v>8</v>
      </c>
      <c r="E380" t="s">
        <v>10</v>
      </c>
      <c r="F380" s="4">
        <v>0</v>
      </c>
      <c r="G380" s="4" t="str">
        <f>VLOOKUP(B380,'Master Data'!$A$1:$F$46,3,FALSE)</f>
        <v>Category05</v>
      </c>
      <c r="H380">
        <f>VLOOKUP(B380,'Master Data'!$A$1:$F$46,5,FALSE)</f>
        <v>37</v>
      </c>
      <c r="I380">
        <f>VLOOKUP(B380,'Master Data'!$A$1:$F$46,6,FALSE)</f>
        <v>42.55</v>
      </c>
      <c r="J380" s="13">
        <f t="shared" si="20"/>
        <v>553.15</v>
      </c>
      <c r="K380">
        <f t="shared" si="21"/>
        <v>481</v>
      </c>
      <c r="L380" s="13">
        <f t="shared" si="22"/>
        <v>72.149999999999977</v>
      </c>
      <c r="M380" s="5">
        <f t="shared" si="23"/>
        <v>0.13043478260869562</v>
      </c>
    </row>
    <row r="381" spans="1:13" x14ac:dyDescent="0.25">
      <c r="A381" s="2">
        <v>44723</v>
      </c>
      <c r="B381" s="3" t="s">
        <v>42</v>
      </c>
      <c r="C381">
        <v>6</v>
      </c>
      <c r="D381" t="s">
        <v>12</v>
      </c>
      <c r="E381" t="s">
        <v>8</v>
      </c>
      <c r="F381" s="4">
        <v>0</v>
      </c>
      <c r="G381" s="4" t="str">
        <f>VLOOKUP(B381,'Master Data'!$A$1:$F$46,3,FALSE)</f>
        <v>Category03</v>
      </c>
      <c r="H381">
        <f>VLOOKUP(B381,'Master Data'!$A$1:$F$46,5,FALSE)</f>
        <v>126</v>
      </c>
      <c r="I381">
        <f>VLOOKUP(B381,'Master Data'!$A$1:$F$46,6,FALSE)</f>
        <v>162.54</v>
      </c>
      <c r="J381" s="13">
        <f t="shared" si="20"/>
        <v>975.24</v>
      </c>
      <c r="K381">
        <f t="shared" si="21"/>
        <v>756</v>
      </c>
      <c r="L381" s="13">
        <f t="shared" si="22"/>
        <v>219.24</v>
      </c>
      <c r="M381" s="5">
        <f t="shared" si="23"/>
        <v>0.22480620155038761</v>
      </c>
    </row>
    <row r="382" spans="1:13" x14ac:dyDescent="0.25">
      <c r="A382" s="2">
        <v>44725</v>
      </c>
      <c r="B382" s="3" t="s">
        <v>52</v>
      </c>
      <c r="C382">
        <v>6</v>
      </c>
      <c r="D382" t="s">
        <v>12</v>
      </c>
      <c r="E382" t="s">
        <v>10</v>
      </c>
      <c r="F382" s="4">
        <v>0</v>
      </c>
      <c r="G382" s="4" t="str">
        <f>VLOOKUP(B382,'Master Data'!$A$1:$F$46,3,FALSE)</f>
        <v>Category04</v>
      </c>
      <c r="H382">
        <f>VLOOKUP(B382,'Master Data'!$A$1:$F$46,5,FALSE)</f>
        <v>18</v>
      </c>
      <c r="I382">
        <f>VLOOKUP(B382,'Master Data'!$A$1:$F$46,6,FALSE)</f>
        <v>24.66</v>
      </c>
      <c r="J382" s="13">
        <f t="shared" si="20"/>
        <v>147.96</v>
      </c>
      <c r="K382">
        <f t="shared" si="21"/>
        <v>108</v>
      </c>
      <c r="L382" s="13">
        <f t="shared" si="22"/>
        <v>39.960000000000008</v>
      </c>
      <c r="M382" s="5">
        <f t="shared" si="23"/>
        <v>0.27007299270072999</v>
      </c>
    </row>
    <row r="383" spans="1:13" x14ac:dyDescent="0.25">
      <c r="A383" s="2">
        <v>44727</v>
      </c>
      <c r="B383" s="3" t="s">
        <v>20</v>
      </c>
      <c r="C383">
        <v>15</v>
      </c>
      <c r="D383" t="s">
        <v>7</v>
      </c>
      <c r="E383" t="s">
        <v>8</v>
      </c>
      <c r="F383" s="4">
        <v>0</v>
      </c>
      <c r="G383" s="4" t="str">
        <f>VLOOKUP(B383,'Master Data'!$A$1:$F$46,3,FALSE)</f>
        <v>Category05</v>
      </c>
      <c r="H383">
        <f>VLOOKUP(B383,'Master Data'!$A$1:$F$46,5,FALSE)</f>
        <v>120</v>
      </c>
      <c r="I383">
        <f>VLOOKUP(B383,'Master Data'!$A$1:$F$46,6,FALSE)</f>
        <v>162</v>
      </c>
      <c r="J383" s="13">
        <f t="shared" si="20"/>
        <v>2430</v>
      </c>
      <c r="K383">
        <f t="shared" si="21"/>
        <v>1800</v>
      </c>
      <c r="L383" s="13">
        <f t="shared" si="22"/>
        <v>630</v>
      </c>
      <c r="M383" s="5">
        <f t="shared" si="23"/>
        <v>0.25925925925925924</v>
      </c>
    </row>
    <row r="384" spans="1:13" x14ac:dyDescent="0.25">
      <c r="A384" s="2">
        <v>44728</v>
      </c>
      <c r="B384" s="3" t="s">
        <v>29</v>
      </c>
      <c r="C384">
        <v>15</v>
      </c>
      <c r="D384" t="s">
        <v>8</v>
      </c>
      <c r="E384" t="s">
        <v>10</v>
      </c>
      <c r="F384" s="4">
        <v>0</v>
      </c>
      <c r="G384" s="4" t="str">
        <f>VLOOKUP(B384,'Master Data'!$A$1:$F$46,3,FALSE)</f>
        <v>Category04</v>
      </c>
      <c r="H384">
        <f>VLOOKUP(B384,'Master Data'!$A$1:$F$46,5,FALSE)</f>
        <v>47</v>
      </c>
      <c r="I384">
        <f>VLOOKUP(B384,'Master Data'!$A$1:$F$46,6,FALSE)</f>
        <v>53.11</v>
      </c>
      <c r="J384" s="13">
        <f t="shared" si="20"/>
        <v>796.65</v>
      </c>
      <c r="K384">
        <f t="shared" si="21"/>
        <v>705</v>
      </c>
      <c r="L384" s="13">
        <f t="shared" si="22"/>
        <v>91.649999999999977</v>
      </c>
      <c r="M384" s="5">
        <f t="shared" si="23"/>
        <v>0.11504424778761059</v>
      </c>
    </row>
    <row r="385" spans="1:13" x14ac:dyDescent="0.25">
      <c r="A385" s="2">
        <v>44731</v>
      </c>
      <c r="B385" s="3" t="s">
        <v>39</v>
      </c>
      <c r="C385">
        <v>8</v>
      </c>
      <c r="D385" t="s">
        <v>12</v>
      </c>
      <c r="E385" t="s">
        <v>10</v>
      </c>
      <c r="F385" s="4">
        <v>0</v>
      </c>
      <c r="G385" s="4" t="str">
        <f>VLOOKUP(B385,'Master Data'!$A$1:$F$46,3,FALSE)</f>
        <v>Category01</v>
      </c>
      <c r="H385">
        <f>VLOOKUP(B385,'Master Data'!$A$1:$F$46,5,FALSE)</f>
        <v>105</v>
      </c>
      <c r="I385">
        <f>VLOOKUP(B385,'Master Data'!$A$1:$F$46,6,FALSE)</f>
        <v>142.80000000000001</v>
      </c>
      <c r="J385" s="13">
        <f t="shared" si="20"/>
        <v>1142.4000000000001</v>
      </c>
      <c r="K385">
        <f t="shared" si="21"/>
        <v>840</v>
      </c>
      <c r="L385" s="13">
        <f t="shared" si="22"/>
        <v>302.40000000000009</v>
      </c>
      <c r="M385" s="5">
        <f t="shared" si="23"/>
        <v>0.26470588235294124</v>
      </c>
    </row>
    <row r="386" spans="1:13" x14ac:dyDescent="0.25">
      <c r="A386" s="2">
        <v>44733</v>
      </c>
      <c r="B386" s="3" t="s">
        <v>49</v>
      </c>
      <c r="C386">
        <v>14</v>
      </c>
      <c r="D386" t="s">
        <v>12</v>
      </c>
      <c r="E386" t="s">
        <v>10</v>
      </c>
      <c r="F386" s="4">
        <v>0</v>
      </c>
      <c r="G386" s="4" t="str">
        <f>VLOOKUP(B386,'Master Data'!$A$1:$F$46,3,FALSE)</f>
        <v>Category02</v>
      </c>
      <c r="H386">
        <f>VLOOKUP(B386,'Master Data'!$A$1:$F$46,5,FALSE)</f>
        <v>134</v>
      </c>
      <c r="I386">
        <f>VLOOKUP(B386,'Master Data'!$A$1:$F$46,6,FALSE)</f>
        <v>156.78</v>
      </c>
      <c r="J386" s="13">
        <f t="shared" si="20"/>
        <v>2194.92</v>
      </c>
      <c r="K386">
        <f t="shared" si="21"/>
        <v>1876</v>
      </c>
      <c r="L386" s="13">
        <f t="shared" si="22"/>
        <v>318.92000000000007</v>
      </c>
      <c r="M386" s="5">
        <f t="shared" si="23"/>
        <v>0.14529914529914534</v>
      </c>
    </row>
    <row r="387" spans="1:13" x14ac:dyDescent="0.25">
      <c r="A387" s="2">
        <v>44734</v>
      </c>
      <c r="B387" s="3" t="s">
        <v>27</v>
      </c>
      <c r="C387">
        <v>10</v>
      </c>
      <c r="D387" t="s">
        <v>8</v>
      </c>
      <c r="E387" t="s">
        <v>10</v>
      </c>
      <c r="F387" s="4">
        <v>0</v>
      </c>
      <c r="G387" s="4" t="str">
        <f>VLOOKUP(B387,'Master Data'!$A$1:$F$46,3,FALSE)</f>
        <v>Category05</v>
      </c>
      <c r="H387">
        <f>VLOOKUP(B387,'Master Data'!$A$1:$F$46,5,FALSE)</f>
        <v>90</v>
      </c>
      <c r="I387">
        <f>VLOOKUP(B387,'Master Data'!$A$1:$F$46,6,FALSE)</f>
        <v>115.2</v>
      </c>
      <c r="J387" s="13">
        <f t="shared" ref="J387:J450" si="24">C387*I387</f>
        <v>1152</v>
      </c>
      <c r="K387">
        <f t="shared" ref="K387:K450" si="25">C387*H387</f>
        <v>900</v>
      </c>
      <c r="L387" s="13">
        <f t="shared" ref="L387:L450" si="26">J387-K387</f>
        <v>252</v>
      </c>
      <c r="M387" s="5">
        <f t="shared" ref="M387:M450" si="27">L387/J387</f>
        <v>0.21875</v>
      </c>
    </row>
    <row r="388" spans="1:13" x14ac:dyDescent="0.25">
      <c r="A388" s="2">
        <v>44734</v>
      </c>
      <c r="B388" s="3" t="s">
        <v>26</v>
      </c>
      <c r="C388">
        <v>4</v>
      </c>
      <c r="D388" t="s">
        <v>12</v>
      </c>
      <c r="E388" t="s">
        <v>10</v>
      </c>
      <c r="F388" s="4">
        <v>0</v>
      </c>
      <c r="G388" s="4" t="str">
        <f>VLOOKUP(B388,'Master Data'!$A$1:$F$46,3,FALSE)</f>
        <v>Category01</v>
      </c>
      <c r="H388">
        <f>VLOOKUP(B388,'Master Data'!$A$1:$F$46,5,FALSE)</f>
        <v>98</v>
      </c>
      <c r="I388">
        <f>VLOOKUP(B388,'Master Data'!$A$1:$F$46,6,FALSE)</f>
        <v>103.88</v>
      </c>
      <c r="J388" s="13">
        <f t="shared" si="24"/>
        <v>415.52</v>
      </c>
      <c r="K388">
        <f t="shared" si="25"/>
        <v>392</v>
      </c>
      <c r="L388" s="13">
        <f t="shared" si="26"/>
        <v>23.519999999999982</v>
      </c>
      <c r="M388" s="5">
        <f t="shared" si="27"/>
        <v>5.660377358490562E-2</v>
      </c>
    </row>
    <row r="389" spans="1:13" x14ac:dyDescent="0.25">
      <c r="A389" s="2">
        <v>44735</v>
      </c>
      <c r="B389" s="3" t="s">
        <v>13</v>
      </c>
      <c r="C389">
        <v>8</v>
      </c>
      <c r="D389" t="s">
        <v>12</v>
      </c>
      <c r="E389" t="s">
        <v>8</v>
      </c>
      <c r="F389" s="4">
        <v>0</v>
      </c>
      <c r="G389" s="4" t="str">
        <f>VLOOKUP(B389,'Master Data'!$A$1:$F$46,3,FALSE)</f>
        <v>Category01</v>
      </c>
      <c r="H389">
        <f>VLOOKUP(B389,'Master Data'!$A$1:$F$46,5,FALSE)</f>
        <v>44</v>
      </c>
      <c r="I389">
        <f>VLOOKUP(B389,'Master Data'!$A$1:$F$46,6,FALSE)</f>
        <v>48.84</v>
      </c>
      <c r="J389" s="13">
        <f t="shared" si="24"/>
        <v>390.72</v>
      </c>
      <c r="K389">
        <f t="shared" si="25"/>
        <v>352</v>
      </c>
      <c r="L389" s="13">
        <f t="shared" si="26"/>
        <v>38.720000000000027</v>
      </c>
      <c r="M389" s="5">
        <f t="shared" si="27"/>
        <v>9.9099099099099155E-2</v>
      </c>
    </row>
    <row r="390" spans="1:13" x14ac:dyDescent="0.25">
      <c r="A390" s="2">
        <v>44736</v>
      </c>
      <c r="B390" s="3" t="s">
        <v>40</v>
      </c>
      <c r="C390">
        <v>7</v>
      </c>
      <c r="D390" t="s">
        <v>12</v>
      </c>
      <c r="E390" t="s">
        <v>10</v>
      </c>
      <c r="F390" s="4">
        <v>0</v>
      </c>
      <c r="G390" s="4" t="str">
        <f>VLOOKUP(B390,'Master Data'!$A$1:$F$46,3,FALSE)</f>
        <v>Category02</v>
      </c>
      <c r="H390">
        <f>VLOOKUP(B390,'Master Data'!$A$1:$F$46,5,FALSE)</f>
        <v>37</v>
      </c>
      <c r="I390">
        <f>VLOOKUP(B390,'Master Data'!$A$1:$F$46,6,FALSE)</f>
        <v>49.21</v>
      </c>
      <c r="J390" s="13">
        <f t="shared" si="24"/>
        <v>344.47</v>
      </c>
      <c r="K390">
        <f t="shared" si="25"/>
        <v>259</v>
      </c>
      <c r="L390" s="13">
        <f t="shared" si="26"/>
        <v>85.470000000000027</v>
      </c>
      <c r="M390" s="5">
        <f t="shared" si="27"/>
        <v>0.24812030075187977</v>
      </c>
    </row>
    <row r="391" spans="1:13" x14ac:dyDescent="0.25">
      <c r="A391" s="2">
        <v>44737</v>
      </c>
      <c r="B391" s="3" t="s">
        <v>45</v>
      </c>
      <c r="C391">
        <v>7</v>
      </c>
      <c r="D391" t="s">
        <v>8</v>
      </c>
      <c r="E391" t="s">
        <v>8</v>
      </c>
      <c r="F391" s="4">
        <v>0</v>
      </c>
      <c r="G391" s="4" t="str">
        <f>VLOOKUP(B391,'Master Data'!$A$1:$F$46,3,FALSE)</f>
        <v>Category02</v>
      </c>
      <c r="H391">
        <f>VLOOKUP(B391,'Master Data'!$A$1:$F$46,5,FALSE)</f>
        <v>73</v>
      </c>
      <c r="I391">
        <f>VLOOKUP(B391,'Master Data'!$A$1:$F$46,6,FALSE)</f>
        <v>94.17</v>
      </c>
      <c r="J391" s="13">
        <f t="shared" si="24"/>
        <v>659.19</v>
      </c>
      <c r="K391">
        <f t="shared" si="25"/>
        <v>511</v>
      </c>
      <c r="L391" s="13">
        <f t="shared" si="26"/>
        <v>148.19000000000005</v>
      </c>
      <c r="M391" s="5">
        <f t="shared" si="27"/>
        <v>0.22480620155038766</v>
      </c>
    </row>
    <row r="392" spans="1:13" x14ac:dyDescent="0.25">
      <c r="A392" s="2">
        <v>44738</v>
      </c>
      <c r="B392" s="3" t="s">
        <v>23</v>
      </c>
      <c r="C392">
        <v>4</v>
      </c>
      <c r="D392" t="s">
        <v>12</v>
      </c>
      <c r="E392" t="s">
        <v>10</v>
      </c>
      <c r="F392" s="4">
        <v>0</v>
      </c>
      <c r="G392" s="4" t="str">
        <f>VLOOKUP(B392,'Master Data'!$A$1:$F$46,3,FALSE)</f>
        <v>Category04</v>
      </c>
      <c r="H392">
        <f>VLOOKUP(B392,'Master Data'!$A$1:$F$46,5,FALSE)</f>
        <v>55</v>
      </c>
      <c r="I392">
        <f>VLOOKUP(B392,'Master Data'!$A$1:$F$46,6,FALSE)</f>
        <v>58.3</v>
      </c>
      <c r="J392" s="13">
        <f t="shared" si="24"/>
        <v>233.2</v>
      </c>
      <c r="K392">
        <f t="shared" si="25"/>
        <v>220</v>
      </c>
      <c r="L392" s="13">
        <f t="shared" si="26"/>
        <v>13.199999999999989</v>
      </c>
      <c r="M392" s="5">
        <f t="shared" si="27"/>
        <v>5.6603773584905613E-2</v>
      </c>
    </row>
    <row r="393" spans="1:13" x14ac:dyDescent="0.25">
      <c r="A393" s="2">
        <v>44738</v>
      </c>
      <c r="B393" s="3" t="s">
        <v>33</v>
      </c>
      <c r="C393">
        <v>12</v>
      </c>
      <c r="D393" t="s">
        <v>12</v>
      </c>
      <c r="E393" t="s">
        <v>8</v>
      </c>
      <c r="F393" s="4">
        <v>0</v>
      </c>
      <c r="G393" s="4" t="str">
        <f>VLOOKUP(B393,'Master Data'!$A$1:$F$46,3,FALSE)</f>
        <v>Category05</v>
      </c>
      <c r="H393">
        <f>VLOOKUP(B393,'Master Data'!$A$1:$F$46,5,FALSE)</f>
        <v>67</v>
      </c>
      <c r="I393">
        <f>VLOOKUP(B393,'Master Data'!$A$1:$F$46,6,FALSE)</f>
        <v>83.08</v>
      </c>
      <c r="J393" s="13">
        <f t="shared" si="24"/>
        <v>996.96</v>
      </c>
      <c r="K393">
        <f t="shared" si="25"/>
        <v>804</v>
      </c>
      <c r="L393" s="13">
        <f t="shared" si="26"/>
        <v>192.96000000000004</v>
      </c>
      <c r="M393" s="5">
        <f t="shared" si="27"/>
        <v>0.19354838709677422</v>
      </c>
    </row>
    <row r="394" spans="1:13" x14ac:dyDescent="0.25">
      <c r="A394" s="2">
        <v>44745</v>
      </c>
      <c r="B394" s="3" t="s">
        <v>48</v>
      </c>
      <c r="C394">
        <v>15</v>
      </c>
      <c r="D394" t="s">
        <v>12</v>
      </c>
      <c r="E394" t="s">
        <v>10</v>
      </c>
      <c r="F394" s="4">
        <v>0</v>
      </c>
      <c r="G394" s="4" t="str">
        <f>VLOOKUP(B394,'Master Data'!$A$1:$F$46,3,FALSE)</f>
        <v>Category04</v>
      </c>
      <c r="H394">
        <f>VLOOKUP(B394,'Master Data'!$A$1:$F$46,5,FALSE)</f>
        <v>95</v>
      </c>
      <c r="I394">
        <f>VLOOKUP(B394,'Master Data'!$A$1:$F$46,6,FALSE)</f>
        <v>119.7</v>
      </c>
      <c r="J394" s="13">
        <f t="shared" si="24"/>
        <v>1795.5</v>
      </c>
      <c r="K394">
        <f t="shared" si="25"/>
        <v>1425</v>
      </c>
      <c r="L394" s="13">
        <f t="shared" si="26"/>
        <v>370.5</v>
      </c>
      <c r="M394" s="5">
        <f t="shared" si="27"/>
        <v>0.20634920634920634</v>
      </c>
    </row>
    <row r="395" spans="1:13" x14ac:dyDescent="0.25">
      <c r="A395" s="2">
        <v>44746</v>
      </c>
      <c r="B395" s="3" t="s">
        <v>46</v>
      </c>
      <c r="C395">
        <v>7</v>
      </c>
      <c r="D395" t="s">
        <v>12</v>
      </c>
      <c r="E395" t="s">
        <v>8</v>
      </c>
      <c r="F395" s="4">
        <v>0</v>
      </c>
      <c r="G395" s="4" t="str">
        <f>VLOOKUP(B395,'Master Data'!$A$1:$F$46,3,FALSE)</f>
        <v>Category01</v>
      </c>
      <c r="H395">
        <f>VLOOKUP(B395,'Master Data'!$A$1:$F$46,5,FALSE)</f>
        <v>43</v>
      </c>
      <c r="I395">
        <f>VLOOKUP(B395,'Master Data'!$A$1:$F$46,6,FALSE)</f>
        <v>47.730000000000004</v>
      </c>
      <c r="J395" s="13">
        <f t="shared" si="24"/>
        <v>334.11</v>
      </c>
      <c r="K395">
        <f t="shared" si="25"/>
        <v>301</v>
      </c>
      <c r="L395" s="13">
        <f t="shared" si="26"/>
        <v>33.110000000000014</v>
      </c>
      <c r="M395" s="5">
        <f t="shared" si="27"/>
        <v>9.9099099099099142E-2</v>
      </c>
    </row>
    <row r="396" spans="1:13" x14ac:dyDescent="0.25">
      <c r="A396" s="2">
        <v>44747</v>
      </c>
      <c r="B396" s="3" t="s">
        <v>17</v>
      </c>
      <c r="C396">
        <v>7</v>
      </c>
      <c r="D396" t="s">
        <v>8</v>
      </c>
      <c r="E396" t="s">
        <v>10</v>
      </c>
      <c r="F396" s="4">
        <v>0</v>
      </c>
      <c r="G396" s="4" t="str">
        <f>VLOOKUP(B396,'Master Data'!$A$1:$F$46,3,FALSE)</f>
        <v>Category03</v>
      </c>
      <c r="H396">
        <f>VLOOKUP(B396,'Master Data'!$A$1:$F$46,5,FALSE)</f>
        <v>7</v>
      </c>
      <c r="I396">
        <f>VLOOKUP(B396,'Master Data'!$A$1:$F$46,6,FALSE)</f>
        <v>8.33</v>
      </c>
      <c r="J396" s="13">
        <f t="shared" si="24"/>
        <v>58.31</v>
      </c>
      <c r="K396">
        <f t="shared" si="25"/>
        <v>49</v>
      </c>
      <c r="L396" s="13">
        <f t="shared" si="26"/>
        <v>9.3100000000000023</v>
      </c>
      <c r="M396" s="5">
        <f t="shared" si="27"/>
        <v>0.15966386554621853</v>
      </c>
    </row>
    <row r="397" spans="1:13" x14ac:dyDescent="0.25">
      <c r="A397" s="2">
        <v>44747</v>
      </c>
      <c r="B397" s="3" t="s">
        <v>37</v>
      </c>
      <c r="C397">
        <v>8</v>
      </c>
      <c r="D397" t="s">
        <v>12</v>
      </c>
      <c r="E397" t="s">
        <v>8</v>
      </c>
      <c r="F397" s="4">
        <v>0</v>
      </c>
      <c r="G397" s="4" t="str">
        <f>VLOOKUP(B397,'Master Data'!$A$1:$F$46,3,FALSE)</f>
        <v>Category02</v>
      </c>
      <c r="H397">
        <f>VLOOKUP(B397,'Master Data'!$A$1:$F$46,5,FALSE)</f>
        <v>12</v>
      </c>
      <c r="I397">
        <f>VLOOKUP(B397,'Master Data'!$A$1:$F$46,6,FALSE)</f>
        <v>15.719999999999999</v>
      </c>
      <c r="J397" s="13">
        <f t="shared" si="24"/>
        <v>125.75999999999999</v>
      </c>
      <c r="K397">
        <f t="shared" si="25"/>
        <v>96</v>
      </c>
      <c r="L397" s="13">
        <f t="shared" si="26"/>
        <v>29.759999999999991</v>
      </c>
      <c r="M397" s="5">
        <f t="shared" si="27"/>
        <v>0.23664122137404575</v>
      </c>
    </row>
    <row r="398" spans="1:13" x14ac:dyDescent="0.25">
      <c r="A398" s="2">
        <v>44748</v>
      </c>
      <c r="B398" s="3" t="s">
        <v>51</v>
      </c>
      <c r="C398">
        <v>2</v>
      </c>
      <c r="D398" t="s">
        <v>12</v>
      </c>
      <c r="E398" t="s">
        <v>10</v>
      </c>
      <c r="F398" s="4">
        <v>0</v>
      </c>
      <c r="G398" s="4" t="str">
        <f>VLOOKUP(B398,'Master Data'!$A$1:$F$46,3,FALSE)</f>
        <v>Category05</v>
      </c>
      <c r="H398">
        <f>VLOOKUP(B398,'Master Data'!$A$1:$F$46,5,FALSE)</f>
        <v>138</v>
      </c>
      <c r="I398">
        <f>VLOOKUP(B398,'Master Data'!$A$1:$F$46,6,FALSE)</f>
        <v>173.88</v>
      </c>
      <c r="J398" s="13">
        <f t="shared" si="24"/>
        <v>347.76</v>
      </c>
      <c r="K398">
        <f t="shared" si="25"/>
        <v>276</v>
      </c>
      <c r="L398" s="13">
        <f t="shared" si="26"/>
        <v>71.759999999999991</v>
      </c>
      <c r="M398" s="5">
        <f t="shared" si="27"/>
        <v>0.20634920634920634</v>
      </c>
    </row>
    <row r="399" spans="1:13" x14ac:dyDescent="0.25">
      <c r="A399" s="2">
        <v>44750</v>
      </c>
      <c r="B399" s="3" t="s">
        <v>40</v>
      </c>
      <c r="C399">
        <v>2</v>
      </c>
      <c r="D399" t="s">
        <v>12</v>
      </c>
      <c r="E399" t="s">
        <v>8</v>
      </c>
      <c r="F399" s="4">
        <v>0</v>
      </c>
      <c r="G399" s="4" t="str">
        <f>VLOOKUP(B399,'Master Data'!$A$1:$F$46,3,FALSE)</f>
        <v>Category02</v>
      </c>
      <c r="H399">
        <f>VLOOKUP(B399,'Master Data'!$A$1:$F$46,5,FALSE)</f>
        <v>37</v>
      </c>
      <c r="I399">
        <f>VLOOKUP(B399,'Master Data'!$A$1:$F$46,6,FALSE)</f>
        <v>49.21</v>
      </c>
      <c r="J399" s="13">
        <f t="shared" si="24"/>
        <v>98.42</v>
      </c>
      <c r="K399">
        <f t="shared" si="25"/>
        <v>74</v>
      </c>
      <c r="L399" s="13">
        <f t="shared" si="26"/>
        <v>24.42</v>
      </c>
      <c r="M399" s="5">
        <f t="shared" si="27"/>
        <v>0.24812030075187971</v>
      </c>
    </row>
    <row r="400" spans="1:13" x14ac:dyDescent="0.25">
      <c r="A400" s="2">
        <v>44752</v>
      </c>
      <c r="B400" s="3" t="s">
        <v>28</v>
      </c>
      <c r="C400">
        <v>12</v>
      </c>
      <c r="D400" t="s">
        <v>8</v>
      </c>
      <c r="E400" t="s">
        <v>10</v>
      </c>
      <c r="F400" s="4">
        <v>0</v>
      </c>
      <c r="G400" s="4" t="str">
        <f>VLOOKUP(B400,'Master Data'!$A$1:$F$46,3,FALSE)</f>
        <v>Category04</v>
      </c>
      <c r="H400">
        <f>VLOOKUP(B400,'Master Data'!$A$1:$F$46,5,FALSE)</f>
        <v>89</v>
      </c>
      <c r="I400">
        <f>VLOOKUP(B400,'Master Data'!$A$1:$F$46,6,FALSE)</f>
        <v>117.48</v>
      </c>
      <c r="J400" s="13">
        <f t="shared" si="24"/>
        <v>1409.76</v>
      </c>
      <c r="K400">
        <f t="shared" si="25"/>
        <v>1068</v>
      </c>
      <c r="L400" s="13">
        <f t="shared" si="26"/>
        <v>341.76</v>
      </c>
      <c r="M400" s="5">
        <f t="shared" si="27"/>
        <v>0.24242424242424243</v>
      </c>
    </row>
    <row r="401" spans="1:13" x14ac:dyDescent="0.25">
      <c r="A401" s="2">
        <v>44754</v>
      </c>
      <c r="B401" s="3" t="s">
        <v>43</v>
      </c>
      <c r="C401">
        <v>12</v>
      </c>
      <c r="D401" t="s">
        <v>12</v>
      </c>
      <c r="E401" t="s">
        <v>10</v>
      </c>
      <c r="F401" s="4">
        <v>0</v>
      </c>
      <c r="G401" s="4" t="str">
        <f>VLOOKUP(B401,'Master Data'!$A$1:$F$46,3,FALSE)</f>
        <v>Category04</v>
      </c>
      <c r="H401">
        <f>VLOOKUP(B401,'Master Data'!$A$1:$F$46,5,FALSE)</f>
        <v>37</v>
      </c>
      <c r="I401">
        <f>VLOOKUP(B401,'Master Data'!$A$1:$F$46,6,FALSE)</f>
        <v>41.81</v>
      </c>
      <c r="J401" s="13">
        <f t="shared" si="24"/>
        <v>501.72</v>
      </c>
      <c r="K401">
        <f t="shared" si="25"/>
        <v>444</v>
      </c>
      <c r="L401" s="13">
        <f t="shared" si="26"/>
        <v>57.720000000000027</v>
      </c>
      <c r="M401" s="5">
        <f t="shared" si="27"/>
        <v>0.11504424778761067</v>
      </c>
    </row>
    <row r="402" spans="1:13" x14ac:dyDescent="0.25">
      <c r="A402" s="2">
        <v>44755</v>
      </c>
      <c r="B402" s="3" t="s">
        <v>17</v>
      </c>
      <c r="C402">
        <v>7</v>
      </c>
      <c r="D402" t="s">
        <v>12</v>
      </c>
      <c r="E402" t="s">
        <v>8</v>
      </c>
      <c r="F402" s="4">
        <v>0</v>
      </c>
      <c r="G402" s="4" t="str">
        <f>VLOOKUP(B402,'Master Data'!$A$1:$F$46,3,FALSE)</f>
        <v>Category03</v>
      </c>
      <c r="H402">
        <f>VLOOKUP(B402,'Master Data'!$A$1:$F$46,5,FALSE)</f>
        <v>7</v>
      </c>
      <c r="I402">
        <f>VLOOKUP(B402,'Master Data'!$A$1:$F$46,6,FALSE)</f>
        <v>8.33</v>
      </c>
      <c r="J402" s="13">
        <f t="shared" si="24"/>
        <v>58.31</v>
      </c>
      <c r="K402">
        <f t="shared" si="25"/>
        <v>49</v>
      </c>
      <c r="L402" s="13">
        <f t="shared" si="26"/>
        <v>9.3100000000000023</v>
      </c>
      <c r="M402" s="5">
        <f t="shared" si="27"/>
        <v>0.15966386554621853</v>
      </c>
    </row>
    <row r="403" spans="1:13" x14ac:dyDescent="0.25">
      <c r="A403" s="2">
        <v>44756</v>
      </c>
      <c r="B403" s="3" t="s">
        <v>48</v>
      </c>
      <c r="C403">
        <v>9</v>
      </c>
      <c r="D403" t="s">
        <v>12</v>
      </c>
      <c r="E403" t="s">
        <v>8</v>
      </c>
      <c r="F403" s="4">
        <v>0</v>
      </c>
      <c r="G403" s="4" t="str">
        <f>VLOOKUP(B403,'Master Data'!$A$1:$F$46,3,FALSE)</f>
        <v>Category04</v>
      </c>
      <c r="H403">
        <f>VLOOKUP(B403,'Master Data'!$A$1:$F$46,5,FALSE)</f>
        <v>95</v>
      </c>
      <c r="I403">
        <f>VLOOKUP(B403,'Master Data'!$A$1:$F$46,6,FALSE)</f>
        <v>119.7</v>
      </c>
      <c r="J403" s="13">
        <f t="shared" si="24"/>
        <v>1077.3</v>
      </c>
      <c r="K403">
        <f t="shared" si="25"/>
        <v>855</v>
      </c>
      <c r="L403" s="13">
        <f t="shared" si="26"/>
        <v>222.29999999999995</v>
      </c>
      <c r="M403" s="5">
        <f t="shared" si="27"/>
        <v>0.20634920634920631</v>
      </c>
    </row>
    <row r="404" spans="1:13" x14ac:dyDescent="0.25">
      <c r="A404" s="2">
        <v>44757</v>
      </c>
      <c r="B404" s="3" t="s">
        <v>13</v>
      </c>
      <c r="C404">
        <v>2</v>
      </c>
      <c r="D404" t="s">
        <v>8</v>
      </c>
      <c r="E404" t="s">
        <v>8</v>
      </c>
      <c r="F404" s="4">
        <v>0</v>
      </c>
      <c r="G404" s="4" t="str">
        <f>VLOOKUP(B404,'Master Data'!$A$1:$F$46,3,FALSE)</f>
        <v>Category01</v>
      </c>
      <c r="H404">
        <f>VLOOKUP(B404,'Master Data'!$A$1:$F$46,5,FALSE)</f>
        <v>44</v>
      </c>
      <c r="I404">
        <f>VLOOKUP(B404,'Master Data'!$A$1:$F$46,6,FALSE)</f>
        <v>48.84</v>
      </c>
      <c r="J404" s="13">
        <f t="shared" si="24"/>
        <v>97.68</v>
      </c>
      <c r="K404">
        <f t="shared" si="25"/>
        <v>88</v>
      </c>
      <c r="L404" s="13">
        <f t="shared" si="26"/>
        <v>9.6800000000000068</v>
      </c>
      <c r="M404" s="5">
        <f t="shared" si="27"/>
        <v>9.9099099099099155E-2</v>
      </c>
    </row>
    <row r="405" spans="1:13" x14ac:dyDescent="0.25">
      <c r="A405" s="2">
        <v>44759</v>
      </c>
      <c r="B405" s="3" t="s">
        <v>51</v>
      </c>
      <c r="C405">
        <v>8</v>
      </c>
      <c r="D405" t="s">
        <v>8</v>
      </c>
      <c r="E405" t="s">
        <v>10</v>
      </c>
      <c r="F405" s="4">
        <v>0</v>
      </c>
      <c r="G405" s="4" t="str">
        <f>VLOOKUP(B405,'Master Data'!$A$1:$F$46,3,FALSE)</f>
        <v>Category05</v>
      </c>
      <c r="H405">
        <f>VLOOKUP(B405,'Master Data'!$A$1:$F$46,5,FALSE)</f>
        <v>138</v>
      </c>
      <c r="I405">
        <f>VLOOKUP(B405,'Master Data'!$A$1:$F$46,6,FALSE)</f>
        <v>173.88</v>
      </c>
      <c r="J405" s="13">
        <f t="shared" si="24"/>
        <v>1391.04</v>
      </c>
      <c r="K405">
        <f t="shared" si="25"/>
        <v>1104</v>
      </c>
      <c r="L405" s="13">
        <f t="shared" si="26"/>
        <v>287.03999999999996</v>
      </c>
      <c r="M405" s="5">
        <f t="shared" si="27"/>
        <v>0.20634920634920634</v>
      </c>
    </row>
    <row r="406" spans="1:13" x14ac:dyDescent="0.25">
      <c r="A406" s="2">
        <v>44760</v>
      </c>
      <c r="B406" s="3" t="s">
        <v>30</v>
      </c>
      <c r="C406">
        <v>12</v>
      </c>
      <c r="D406" t="s">
        <v>12</v>
      </c>
      <c r="E406" t="s">
        <v>8</v>
      </c>
      <c r="F406" s="4">
        <v>0</v>
      </c>
      <c r="G406" s="4" t="str">
        <f>VLOOKUP(B406,'Master Data'!$A$1:$F$46,3,FALSE)</f>
        <v>Category02</v>
      </c>
      <c r="H406">
        <f>VLOOKUP(B406,'Master Data'!$A$1:$F$46,5,FALSE)</f>
        <v>148</v>
      </c>
      <c r="I406">
        <f>VLOOKUP(B406,'Master Data'!$A$1:$F$46,6,FALSE)</f>
        <v>164.28</v>
      </c>
      <c r="J406" s="13">
        <f t="shared" si="24"/>
        <v>1971.3600000000001</v>
      </c>
      <c r="K406">
        <f t="shared" si="25"/>
        <v>1776</v>
      </c>
      <c r="L406" s="13">
        <f t="shared" si="26"/>
        <v>195.36000000000013</v>
      </c>
      <c r="M406" s="5">
        <f t="shared" si="27"/>
        <v>9.9099099099099155E-2</v>
      </c>
    </row>
    <row r="407" spans="1:13" x14ac:dyDescent="0.25">
      <c r="A407" s="2">
        <v>44762</v>
      </c>
      <c r="B407" s="3" t="s">
        <v>20</v>
      </c>
      <c r="C407">
        <v>8</v>
      </c>
      <c r="D407" t="s">
        <v>7</v>
      </c>
      <c r="E407" t="s">
        <v>8</v>
      </c>
      <c r="F407" s="4">
        <v>0</v>
      </c>
      <c r="G407" s="4" t="str">
        <f>VLOOKUP(B407,'Master Data'!$A$1:$F$46,3,FALSE)</f>
        <v>Category05</v>
      </c>
      <c r="H407">
        <f>VLOOKUP(B407,'Master Data'!$A$1:$F$46,5,FALSE)</f>
        <v>120</v>
      </c>
      <c r="I407">
        <f>VLOOKUP(B407,'Master Data'!$A$1:$F$46,6,FALSE)</f>
        <v>162</v>
      </c>
      <c r="J407" s="13">
        <f t="shared" si="24"/>
        <v>1296</v>
      </c>
      <c r="K407">
        <f t="shared" si="25"/>
        <v>960</v>
      </c>
      <c r="L407" s="13">
        <f t="shared" si="26"/>
        <v>336</v>
      </c>
      <c r="M407" s="5">
        <f t="shared" si="27"/>
        <v>0.25925925925925924</v>
      </c>
    </row>
    <row r="408" spans="1:13" x14ac:dyDescent="0.25">
      <c r="A408" s="2">
        <v>44764</v>
      </c>
      <c r="B408" s="3" t="s">
        <v>23</v>
      </c>
      <c r="C408">
        <v>6</v>
      </c>
      <c r="D408" t="s">
        <v>12</v>
      </c>
      <c r="E408" t="s">
        <v>10</v>
      </c>
      <c r="F408" s="4">
        <v>0</v>
      </c>
      <c r="G408" s="4" t="str">
        <f>VLOOKUP(B408,'Master Data'!$A$1:$F$46,3,FALSE)</f>
        <v>Category04</v>
      </c>
      <c r="H408">
        <f>VLOOKUP(B408,'Master Data'!$A$1:$F$46,5,FALSE)</f>
        <v>55</v>
      </c>
      <c r="I408">
        <f>VLOOKUP(B408,'Master Data'!$A$1:$F$46,6,FALSE)</f>
        <v>58.3</v>
      </c>
      <c r="J408" s="13">
        <f t="shared" si="24"/>
        <v>349.79999999999995</v>
      </c>
      <c r="K408">
        <f t="shared" si="25"/>
        <v>330</v>
      </c>
      <c r="L408" s="13">
        <f t="shared" si="26"/>
        <v>19.799999999999955</v>
      </c>
      <c r="M408" s="5">
        <f t="shared" si="27"/>
        <v>5.6603773584905537E-2</v>
      </c>
    </row>
    <row r="409" spans="1:13" x14ac:dyDescent="0.25">
      <c r="A409" s="2">
        <v>44765</v>
      </c>
      <c r="B409" s="3" t="s">
        <v>40</v>
      </c>
      <c r="C409">
        <v>2</v>
      </c>
      <c r="D409" t="s">
        <v>8</v>
      </c>
      <c r="E409" t="s">
        <v>8</v>
      </c>
      <c r="F409" s="4">
        <v>0</v>
      </c>
      <c r="G409" s="4" t="str">
        <f>VLOOKUP(B409,'Master Data'!$A$1:$F$46,3,FALSE)</f>
        <v>Category02</v>
      </c>
      <c r="H409">
        <f>VLOOKUP(B409,'Master Data'!$A$1:$F$46,5,FALSE)</f>
        <v>37</v>
      </c>
      <c r="I409">
        <f>VLOOKUP(B409,'Master Data'!$A$1:$F$46,6,FALSE)</f>
        <v>49.21</v>
      </c>
      <c r="J409" s="13">
        <f t="shared" si="24"/>
        <v>98.42</v>
      </c>
      <c r="K409">
        <f t="shared" si="25"/>
        <v>74</v>
      </c>
      <c r="L409" s="13">
        <f t="shared" si="26"/>
        <v>24.42</v>
      </c>
      <c r="M409" s="5">
        <f t="shared" si="27"/>
        <v>0.24812030075187971</v>
      </c>
    </row>
    <row r="410" spans="1:13" x14ac:dyDescent="0.25">
      <c r="A410" s="2">
        <v>44766</v>
      </c>
      <c r="B410" s="3" t="s">
        <v>25</v>
      </c>
      <c r="C410">
        <v>14</v>
      </c>
      <c r="D410" t="s">
        <v>12</v>
      </c>
      <c r="E410" t="s">
        <v>10</v>
      </c>
      <c r="F410" s="4">
        <v>0</v>
      </c>
      <c r="G410" s="4" t="str">
        <f>VLOOKUP(B410,'Master Data'!$A$1:$F$46,3,FALSE)</f>
        <v>Category01</v>
      </c>
      <c r="H410">
        <f>VLOOKUP(B410,'Master Data'!$A$1:$F$46,5,FALSE)</f>
        <v>75</v>
      </c>
      <c r="I410">
        <f>VLOOKUP(B410,'Master Data'!$A$1:$F$46,6,FALSE)</f>
        <v>85.5</v>
      </c>
      <c r="J410" s="13">
        <f t="shared" si="24"/>
        <v>1197</v>
      </c>
      <c r="K410">
        <f t="shared" si="25"/>
        <v>1050</v>
      </c>
      <c r="L410" s="13">
        <f t="shared" si="26"/>
        <v>147</v>
      </c>
      <c r="M410" s="5">
        <f t="shared" si="27"/>
        <v>0.12280701754385964</v>
      </c>
    </row>
    <row r="411" spans="1:13" x14ac:dyDescent="0.25">
      <c r="A411" s="2">
        <v>44766</v>
      </c>
      <c r="B411" s="3" t="s">
        <v>36</v>
      </c>
      <c r="C411">
        <v>1</v>
      </c>
      <c r="D411" t="s">
        <v>8</v>
      </c>
      <c r="E411" t="s">
        <v>8</v>
      </c>
      <c r="F411" s="4">
        <v>0</v>
      </c>
      <c r="G411" s="4" t="str">
        <f>VLOOKUP(B411,'Master Data'!$A$1:$F$46,3,FALSE)</f>
        <v>Category04</v>
      </c>
      <c r="H411">
        <f>VLOOKUP(B411,'Master Data'!$A$1:$F$46,5,FALSE)</f>
        <v>48</v>
      </c>
      <c r="I411">
        <f>VLOOKUP(B411,'Master Data'!$A$1:$F$46,6,FALSE)</f>
        <v>57.120000000000005</v>
      </c>
      <c r="J411" s="13">
        <f t="shared" si="24"/>
        <v>57.120000000000005</v>
      </c>
      <c r="K411">
        <f t="shared" si="25"/>
        <v>48</v>
      </c>
      <c r="L411" s="13">
        <f t="shared" si="26"/>
        <v>9.1200000000000045</v>
      </c>
      <c r="M411" s="5">
        <f t="shared" si="27"/>
        <v>0.15966386554621856</v>
      </c>
    </row>
    <row r="412" spans="1:13" x14ac:dyDescent="0.25">
      <c r="A412" s="2">
        <v>44767</v>
      </c>
      <c r="B412" s="3" t="s">
        <v>21</v>
      </c>
      <c r="C412">
        <v>2</v>
      </c>
      <c r="D412" t="s">
        <v>12</v>
      </c>
      <c r="E412" t="s">
        <v>10</v>
      </c>
      <c r="F412" s="4">
        <v>0</v>
      </c>
      <c r="G412" s="4" t="str">
        <f>VLOOKUP(B412,'Master Data'!$A$1:$F$46,3,FALSE)</f>
        <v>Category05</v>
      </c>
      <c r="H412">
        <f>VLOOKUP(B412,'Master Data'!$A$1:$F$46,5,FALSE)</f>
        <v>76</v>
      </c>
      <c r="I412">
        <f>VLOOKUP(B412,'Master Data'!$A$1:$F$46,6,FALSE)</f>
        <v>82.08</v>
      </c>
      <c r="J412" s="13">
        <f t="shared" si="24"/>
        <v>164.16</v>
      </c>
      <c r="K412">
        <f t="shared" si="25"/>
        <v>152</v>
      </c>
      <c r="L412" s="13">
        <f t="shared" si="26"/>
        <v>12.159999999999997</v>
      </c>
      <c r="M412" s="5">
        <f t="shared" si="27"/>
        <v>7.4074074074074056E-2</v>
      </c>
    </row>
    <row r="413" spans="1:13" x14ac:dyDescent="0.25">
      <c r="A413" s="2">
        <v>44767</v>
      </c>
      <c r="B413" s="3" t="s">
        <v>49</v>
      </c>
      <c r="C413">
        <v>12</v>
      </c>
      <c r="D413" t="s">
        <v>12</v>
      </c>
      <c r="E413" t="s">
        <v>10</v>
      </c>
      <c r="F413" s="4">
        <v>0</v>
      </c>
      <c r="G413" s="4" t="str">
        <f>VLOOKUP(B413,'Master Data'!$A$1:$F$46,3,FALSE)</f>
        <v>Category02</v>
      </c>
      <c r="H413">
        <f>VLOOKUP(B413,'Master Data'!$A$1:$F$46,5,FALSE)</f>
        <v>134</v>
      </c>
      <c r="I413">
        <f>VLOOKUP(B413,'Master Data'!$A$1:$F$46,6,FALSE)</f>
        <v>156.78</v>
      </c>
      <c r="J413" s="13">
        <f t="shared" si="24"/>
        <v>1881.3600000000001</v>
      </c>
      <c r="K413">
        <f t="shared" si="25"/>
        <v>1608</v>
      </c>
      <c r="L413" s="13">
        <f t="shared" si="26"/>
        <v>273.36000000000013</v>
      </c>
      <c r="M413" s="5">
        <f t="shared" si="27"/>
        <v>0.14529914529914537</v>
      </c>
    </row>
    <row r="414" spans="1:13" x14ac:dyDescent="0.25">
      <c r="A414" s="2">
        <v>44767</v>
      </c>
      <c r="B414" s="3" t="s">
        <v>16</v>
      </c>
      <c r="C414">
        <v>13</v>
      </c>
      <c r="D414" t="s">
        <v>8</v>
      </c>
      <c r="E414" t="s">
        <v>10</v>
      </c>
      <c r="F414" s="4">
        <v>0</v>
      </c>
      <c r="G414" s="4" t="str">
        <f>VLOOKUP(B414,'Master Data'!$A$1:$F$46,3,FALSE)</f>
        <v>Category01</v>
      </c>
      <c r="H414">
        <f>VLOOKUP(B414,'Master Data'!$A$1:$F$46,5,FALSE)</f>
        <v>71</v>
      </c>
      <c r="I414">
        <f>VLOOKUP(B414,'Master Data'!$A$1:$F$46,6,FALSE)</f>
        <v>80.94</v>
      </c>
      <c r="J414" s="13">
        <f t="shared" si="24"/>
        <v>1052.22</v>
      </c>
      <c r="K414">
        <f t="shared" si="25"/>
        <v>923</v>
      </c>
      <c r="L414" s="13">
        <f t="shared" si="26"/>
        <v>129.22000000000003</v>
      </c>
      <c r="M414" s="5">
        <f t="shared" si="27"/>
        <v>0.12280701754385967</v>
      </c>
    </row>
    <row r="415" spans="1:13" x14ac:dyDescent="0.25">
      <c r="A415" s="2">
        <v>44768</v>
      </c>
      <c r="B415" s="3" t="s">
        <v>16</v>
      </c>
      <c r="C415">
        <v>10</v>
      </c>
      <c r="D415" t="s">
        <v>8</v>
      </c>
      <c r="E415" t="s">
        <v>8</v>
      </c>
      <c r="F415" s="4">
        <v>0</v>
      </c>
      <c r="G415" s="4" t="str">
        <f>VLOOKUP(B415,'Master Data'!$A$1:$F$46,3,FALSE)</f>
        <v>Category01</v>
      </c>
      <c r="H415">
        <f>VLOOKUP(B415,'Master Data'!$A$1:$F$46,5,FALSE)</f>
        <v>71</v>
      </c>
      <c r="I415">
        <f>VLOOKUP(B415,'Master Data'!$A$1:$F$46,6,FALSE)</f>
        <v>80.94</v>
      </c>
      <c r="J415" s="13">
        <f t="shared" si="24"/>
        <v>809.4</v>
      </c>
      <c r="K415">
        <f t="shared" si="25"/>
        <v>710</v>
      </c>
      <c r="L415" s="13">
        <f t="shared" si="26"/>
        <v>99.399999999999977</v>
      </c>
      <c r="M415" s="5">
        <f t="shared" si="27"/>
        <v>0.12280701754385963</v>
      </c>
    </row>
    <row r="416" spans="1:13" x14ac:dyDescent="0.25">
      <c r="A416" s="2">
        <v>44768</v>
      </c>
      <c r="B416" s="3" t="s">
        <v>52</v>
      </c>
      <c r="C416">
        <v>1</v>
      </c>
      <c r="D416" t="s">
        <v>8</v>
      </c>
      <c r="E416" t="s">
        <v>10</v>
      </c>
      <c r="F416" s="4">
        <v>0</v>
      </c>
      <c r="G416" s="4" t="str">
        <f>VLOOKUP(B416,'Master Data'!$A$1:$F$46,3,FALSE)</f>
        <v>Category04</v>
      </c>
      <c r="H416">
        <f>VLOOKUP(B416,'Master Data'!$A$1:$F$46,5,FALSE)</f>
        <v>18</v>
      </c>
      <c r="I416">
        <f>VLOOKUP(B416,'Master Data'!$A$1:$F$46,6,FALSE)</f>
        <v>24.66</v>
      </c>
      <c r="J416" s="13">
        <f t="shared" si="24"/>
        <v>24.66</v>
      </c>
      <c r="K416">
        <f t="shared" si="25"/>
        <v>18</v>
      </c>
      <c r="L416" s="13">
        <f t="shared" si="26"/>
        <v>6.66</v>
      </c>
      <c r="M416" s="5">
        <f t="shared" si="27"/>
        <v>0.27007299270072993</v>
      </c>
    </row>
    <row r="417" spans="1:13" x14ac:dyDescent="0.25">
      <c r="A417" s="2">
        <v>44776</v>
      </c>
      <c r="B417" s="3" t="s">
        <v>45</v>
      </c>
      <c r="C417">
        <v>5</v>
      </c>
      <c r="D417" t="s">
        <v>12</v>
      </c>
      <c r="E417" t="s">
        <v>10</v>
      </c>
      <c r="F417" s="4">
        <v>0</v>
      </c>
      <c r="G417" s="4" t="str">
        <f>VLOOKUP(B417,'Master Data'!$A$1:$F$46,3,FALSE)</f>
        <v>Category02</v>
      </c>
      <c r="H417">
        <f>VLOOKUP(B417,'Master Data'!$A$1:$F$46,5,FALSE)</f>
        <v>73</v>
      </c>
      <c r="I417">
        <f>VLOOKUP(B417,'Master Data'!$A$1:$F$46,6,FALSE)</f>
        <v>94.17</v>
      </c>
      <c r="J417" s="13">
        <f t="shared" si="24"/>
        <v>470.85</v>
      </c>
      <c r="K417">
        <f t="shared" si="25"/>
        <v>365</v>
      </c>
      <c r="L417" s="13">
        <f t="shared" si="26"/>
        <v>105.85000000000002</v>
      </c>
      <c r="M417" s="5">
        <f t="shared" si="27"/>
        <v>0.22480620155038764</v>
      </c>
    </row>
    <row r="418" spans="1:13" x14ac:dyDescent="0.25">
      <c r="A418" s="2">
        <v>44779</v>
      </c>
      <c r="B418" s="3" t="s">
        <v>31</v>
      </c>
      <c r="C418">
        <v>9</v>
      </c>
      <c r="D418" t="s">
        <v>8</v>
      </c>
      <c r="E418" t="s">
        <v>8</v>
      </c>
      <c r="F418" s="4">
        <v>0</v>
      </c>
      <c r="G418" s="4" t="str">
        <f>VLOOKUP(B418,'Master Data'!$A$1:$F$46,3,FALSE)</f>
        <v>Category02</v>
      </c>
      <c r="H418">
        <f>VLOOKUP(B418,'Master Data'!$A$1:$F$46,5,FALSE)</f>
        <v>13</v>
      </c>
      <c r="I418">
        <f>VLOOKUP(B418,'Master Data'!$A$1:$F$46,6,FALSE)</f>
        <v>16.64</v>
      </c>
      <c r="J418" s="13">
        <f t="shared" si="24"/>
        <v>149.76</v>
      </c>
      <c r="K418">
        <f t="shared" si="25"/>
        <v>117</v>
      </c>
      <c r="L418" s="13">
        <f t="shared" si="26"/>
        <v>32.759999999999991</v>
      </c>
      <c r="M418" s="5">
        <f t="shared" si="27"/>
        <v>0.21874999999999994</v>
      </c>
    </row>
    <row r="419" spans="1:13" x14ac:dyDescent="0.25">
      <c r="A419" s="2">
        <v>44781</v>
      </c>
      <c r="B419" s="3" t="s">
        <v>31</v>
      </c>
      <c r="C419">
        <v>2</v>
      </c>
      <c r="D419" t="s">
        <v>12</v>
      </c>
      <c r="E419" t="s">
        <v>8</v>
      </c>
      <c r="F419" s="4">
        <v>0</v>
      </c>
      <c r="G419" s="4" t="str">
        <f>VLOOKUP(B419,'Master Data'!$A$1:$F$46,3,FALSE)</f>
        <v>Category02</v>
      </c>
      <c r="H419">
        <f>VLOOKUP(B419,'Master Data'!$A$1:$F$46,5,FALSE)</f>
        <v>13</v>
      </c>
      <c r="I419">
        <f>VLOOKUP(B419,'Master Data'!$A$1:$F$46,6,FALSE)</f>
        <v>16.64</v>
      </c>
      <c r="J419" s="13">
        <f t="shared" si="24"/>
        <v>33.28</v>
      </c>
      <c r="K419">
        <f t="shared" si="25"/>
        <v>26</v>
      </c>
      <c r="L419" s="13">
        <f t="shared" si="26"/>
        <v>7.2800000000000011</v>
      </c>
      <c r="M419" s="5">
        <f t="shared" si="27"/>
        <v>0.21875000000000003</v>
      </c>
    </row>
    <row r="420" spans="1:13" x14ac:dyDescent="0.25">
      <c r="A420" s="2">
        <v>44781</v>
      </c>
      <c r="B420" s="3" t="s">
        <v>28</v>
      </c>
      <c r="C420">
        <v>12</v>
      </c>
      <c r="D420" t="s">
        <v>12</v>
      </c>
      <c r="E420" t="s">
        <v>10</v>
      </c>
      <c r="F420" s="4">
        <v>0</v>
      </c>
      <c r="G420" s="4" t="str">
        <f>VLOOKUP(B420,'Master Data'!$A$1:$F$46,3,FALSE)</f>
        <v>Category04</v>
      </c>
      <c r="H420">
        <f>VLOOKUP(B420,'Master Data'!$A$1:$F$46,5,FALSE)</f>
        <v>89</v>
      </c>
      <c r="I420">
        <f>VLOOKUP(B420,'Master Data'!$A$1:$F$46,6,FALSE)</f>
        <v>117.48</v>
      </c>
      <c r="J420" s="13">
        <f t="shared" si="24"/>
        <v>1409.76</v>
      </c>
      <c r="K420">
        <f t="shared" si="25"/>
        <v>1068</v>
      </c>
      <c r="L420" s="13">
        <f t="shared" si="26"/>
        <v>341.76</v>
      </c>
      <c r="M420" s="5">
        <f t="shared" si="27"/>
        <v>0.24242424242424243</v>
      </c>
    </row>
    <row r="421" spans="1:13" x14ac:dyDescent="0.25">
      <c r="A421" s="2">
        <v>44781</v>
      </c>
      <c r="B421" s="3" t="s">
        <v>42</v>
      </c>
      <c r="C421">
        <v>11</v>
      </c>
      <c r="D421" t="s">
        <v>12</v>
      </c>
      <c r="E421" t="s">
        <v>10</v>
      </c>
      <c r="F421" s="4">
        <v>0</v>
      </c>
      <c r="G421" s="4" t="str">
        <f>VLOOKUP(B421,'Master Data'!$A$1:$F$46,3,FALSE)</f>
        <v>Category03</v>
      </c>
      <c r="H421">
        <f>VLOOKUP(B421,'Master Data'!$A$1:$F$46,5,FALSE)</f>
        <v>126</v>
      </c>
      <c r="I421">
        <f>VLOOKUP(B421,'Master Data'!$A$1:$F$46,6,FALSE)</f>
        <v>162.54</v>
      </c>
      <c r="J421" s="13">
        <f t="shared" si="24"/>
        <v>1787.9399999999998</v>
      </c>
      <c r="K421">
        <f t="shared" si="25"/>
        <v>1386</v>
      </c>
      <c r="L421" s="13">
        <f t="shared" si="26"/>
        <v>401.93999999999983</v>
      </c>
      <c r="M421" s="5">
        <f t="shared" si="27"/>
        <v>0.22480620155038752</v>
      </c>
    </row>
    <row r="422" spans="1:13" x14ac:dyDescent="0.25">
      <c r="A422" s="2">
        <v>44787</v>
      </c>
      <c r="B422" s="3" t="s">
        <v>38</v>
      </c>
      <c r="C422">
        <v>14</v>
      </c>
      <c r="D422" t="s">
        <v>12</v>
      </c>
      <c r="E422" t="s">
        <v>10</v>
      </c>
      <c r="F422" s="4">
        <v>0</v>
      </c>
      <c r="G422" s="4" t="str">
        <f>VLOOKUP(B422,'Master Data'!$A$1:$F$46,3,FALSE)</f>
        <v>Category04</v>
      </c>
      <c r="H422">
        <f>VLOOKUP(B422,'Master Data'!$A$1:$F$46,5,FALSE)</f>
        <v>148</v>
      </c>
      <c r="I422">
        <f>VLOOKUP(B422,'Master Data'!$A$1:$F$46,6,FALSE)</f>
        <v>201.28</v>
      </c>
      <c r="J422" s="13">
        <f t="shared" si="24"/>
        <v>2817.92</v>
      </c>
      <c r="K422">
        <f t="shared" si="25"/>
        <v>2072</v>
      </c>
      <c r="L422" s="13">
        <f t="shared" si="26"/>
        <v>745.92000000000007</v>
      </c>
      <c r="M422" s="5">
        <f t="shared" si="27"/>
        <v>0.26470588235294118</v>
      </c>
    </row>
    <row r="423" spans="1:13" x14ac:dyDescent="0.25">
      <c r="A423" s="2">
        <v>44788</v>
      </c>
      <c r="B423" s="3" t="s">
        <v>41</v>
      </c>
      <c r="C423">
        <v>10</v>
      </c>
      <c r="D423" t="s">
        <v>7</v>
      </c>
      <c r="E423" t="s">
        <v>10</v>
      </c>
      <c r="F423" s="4">
        <v>0</v>
      </c>
      <c r="G423" s="4" t="str">
        <f>VLOOKUP(B423,'Master Data'!$A$1:$F$46,3,FALSE)</f>
        <v>Category02</v>
      </c>
      <c r="H423">
        <f>VLOOKUP(B423,'Master Data'!$A$1:$F$46,5,FALSE)</f>
        <v>44</v>
      </c>
      <c r="I423">
        <f>VLOOKUP(B423,'Master Data'!$A$1:$F$46,6,FALSE)</f>
        <v>48.4</v>
      </c>
      <c r="J423" s="13">
        <f t="shared" si="24"/>
        <v>484</v>
      </c>
      <c r="K423">
        <f t="shared" si="25"/>
        <v>440</v>
      </c>
      <c r="L423" s="13">
        <f t="shared" si="26"/>
        <v>44</v>
      </c>
      <c r="M423" s="5">
        <f t="shared" si="27"/>
        <v>9.0909090909090912E-2</v>
      </c>
    </row>
    <row r="424" spans="1:13" x14ac:dyDescent="0.25">
      <c r="A424" s="2">
        <v>44788</v>
      </c>
      <c r="B424" s="3" t="s">
        <v>37</v>
      </c>
      <c r="C424">
        <v>7</v>
      </c>
      <c r="D424" t="s">
        <v>12</v>
      </c>
      <c r="E424" t="s">
        <v>8</v>
      </c>
      <c r="F424" s="4">
        <v>0</v>
      </c>
      <c r="G424" s="4" t="str">
        <f>VLOOKUP(B424,'Master Data'!$A$1:$F$46,3,FALSE)</f>
        <v>Category02</v>
      </c>
      <c r="H424">
        <f>VLOOKUP(B424,'Master Data'!$A$1:$F$46,5,FALSE)</f>
        <v>12</v>
      </c>
      <c r="I424">
        <f>VLOOKUP(B424,'Master Data'!$A$1:$F$46,6,FALSE)</f>
        <v>15.719999999999999</v>
      </c>
      <c r="J424" s="13">
        <f t="shared" si="24"/>
        <v>110.03999999999999</v>
      </c>
      <c r="K424">
        <f t="shared" si="25"/>
        <v>84</v>
      </c>
      <c r="L424" s="13">
        <f t="shared" si="26"/>
        <v>26.039999999999992</v>
      </c>
      <c r="M424" s="5">
        <f t="shared" si="27"/>
        <v>0.23664122137404575</v>
      </c>
    </row>
    <row r="425" spans="1:13" x14ac:dyDescent="0.25">
      <c r="A425" s="2">
        <v>44791</v>
      </c>
      <c r="B425" s="3" t="s">
        <v>29</v>
      </c>
      <c r="C425">
        <v>8</v>
      </c>
      <c r="D425" t="s">
        <v>8</v>
      </c>
      <c r="E425" t="s">
        <v>8</v>
      </c>
      <c r="F425" s="4">
        <v>0</v>
      </c>
      <c r="G425" s="4" t="str">
        <f>VLOOKUP(B425,'Master Data'!$A$1:$F$46,3,FALSE)</f>
        <v>Category04</v>
      </c>
      <c r="H425">
        <f>VLOOKUP(B425,'Master Data'!$A$1:$F$46,5,FALSE)</f>
        <v>47</v>
      </c>
      <c r="I425">
        <f>VLOOKUP(B425,'Master Data'!$A$1:$F$46,6,FALSE)</f>
        <v>53.11</v>
      </c>
      <c r="J425" s="13">
        <f t="shared" si="24"/>
        <v>424.88</v>
      </c>
      <c r="K425">
        <f t="shared" si="25"/>
        <v>376</v>
      </c>
      <c r="L425" s="13">
        <f t="shared" si="26"/>
        <v>48.879999999999995</v>
      </c>
      <c r="M425" s="5">
        <f t="shared" si="27"/>
        <v>0.1150442477876106</v>
      </c>
    </row>
    <row r="426" spans="1:13" x14ac:dyDescent="0.25">
      <c r="A426" s="2">
        <v>44791</v>
      </c>
      <c r="B426" s="3" t="s">
        <v>30</v>
      </c>
      <c r="C426">
        <v>2</v>
      </c>
      <c r="D426" t="s">
        <v>8</v>
      </c>
      <c r="E426" t="s">
        <v>10</v>
      </c>
      <c r="F426" s="4">
        <v>0</v>
      </c>
      <c r="G426" s="4" t="str">
        <f>VLOOKUP(B426,'Master Data'!$A$1:$F$46,3,FALSE)</f>
        <v>Category02</v>
      </c>
      <c r="H426">
        <f>VLOOKUP(B426,'Master Data'!$A$1:$F$46,5,FALSE)</f>
        <v>148</v>
      </c>
      <c r="I426">
        <f>VLOOKUP(B426,'Master Data'!$A$1:$F$46,6,FALSE)</f>
        <v>164.28</v>
      </c>
      <c r="J426" s="13">
        <f t="shared" si="24"/>
        <v>328.56</v>
      </c>
      <c r="K426">
        <f t="shared" si="25"/>
        <v>296</v>
      </c>
      <c r="L426" s="13">
        <f t="shared" si="26"/>
        <v>32.56</v>
      </c>
      <c r="M426" s="5">
        <f t="shared" si="27"/>
        <v>9.90990990990991E-2</v>
      </c>
    </row>
    <row r="427" spans="1:13" x14ac:dyDescent="0.25">
      <c r="A427" s="2">
        <v>44792</v>
      </c>
      <c r="B427" s="3" t="s">
        <v>46</v>
      </c>
      <c r="C427">
        <v>3</v>
      </c>
      <c r="D427" t="s">
        <v>8</v>
      </c>
      <c r="E427" t="s">
        <v>8</v>
      </c>
      <c r="F427" s="4">
        <v>0</v>
      </c>
      <c r="G427" s="4" t="str">
        <f>VLOOKUP(B427,'Master Data'!$A$1:$F$46,3,FALSE)</f>
        <v>Category01</v>
      </c>
      <c r="H427">
        <f>VLOOKUP(B427,'Master Data'!$A$1:$F$46,5,FALSE)</f>
        <v>43</v>
      </c>
      <c r="I427">
        <f>VLOOKUP(B427,'Master Data'!$A$1:$F$46,6,FALSE)</f>
        <v>47.730000000000004</v>
      </c>
      <c r="J427" s="13">
        <f t="shared" si="24"/>
        <v>143.19</v>
      </c>
      <c r="K427">
        <f t="shared" si="25"/>
        <v>129</v>
      </c>
      <c r="L427" s="13">
        <f t="shared" si="26"/>
        <v>14.189999999999998</v>
      </c>
      <c r="M427" s="5">
        <f t="shared" si="27"/>
        <v>9.9099099099099086E-2</v>
      </c>
    </row>
    <row r="428" spans="1:13" x14ac:dyDescent="0.25">
      <c r="A428" s="2">
        <v>44793</v>
      </c>
      <c r="B428" s="3" t="s">
        <v>22</v>
      </c>
      <c r="C428">
        <v>13</v>
      </c>
      <c r="D428" t="s">
        <v>12</v>
      </c>
      <c r="E428" t="s">
        <v>8</v>
      </c>
      <c r="F428" s="4">
        <v>0</v>
      </c>
      <c r="G428" s="4" t="str">
        <f>VLOOKUP(B428,'Master Data'!$A$1:$F$46,3,FALSE)</f>
        <v>Category03</v>
      </c>
      <c r="H428">
        <f>VLOOKUP(B428,'Master Data'!$A$1:$F$46,5,FALSE)</f>
        <v>141</v>
      </c>
      <c r="I428">
        <f>VLOOKUP(B428,'Master Data'!$A$1:$F$46,6,FALSE)</f>
        <v>149.46</v>
      </c>
      <c r="J428" s="13">
        <f t="shared" si="24"/>
        <v>1942.98</v>
      </c>
      <c r="K428">
        <f t="shared" si="25"/>
        <v>1833</v>
      </c>
      <c r="L428" s="13">
        <f t="shared" si="26"/>
        <v>109.98000000000002</v>
      </c>
      <c r="M428" s="5">
        <f t="shared" si="27"/>
        <v>5.6603773584905669E-2</v>
      </c>
    </row>
    <row r="429" spans="1:13" x14ac:dyDescent="0.25">
      <c r="A429" s="2">
        <v>44793</v>
      </c>
      <c r="B429" s="3" t="s">
        <v>48</v>
      </c>
      <c r="C429">
        <v>14</v>
      </c>
      <c r="D429" t="s">
        <v>12</v>
      </c>
      <c r="E429" t="s">
        <v>8</v>
      </c>
      <c r="F429" s="4">
        <v>0</v>
      </c>
      <c r="G429" s="4" t="str">
        <f>VLOOKUP(B429,'Master Data'!$A$1:$F$46,3,FALSE)</f>
        <v>Category04</v>
      </c>
      <c r="H429">
        <f>VLOOKUP(B429,'Master Data'!$A$1:$F$46,5,FALSE)</f>
        <v>95</v>
      </c>
      <c r="I429">
        <f>VLOOKUP(B429,'Master Data'!$A$1:$F$46,6,FALSE)</f>
        <v>119.7</v>
      </c>
      <c r="J429" s="13">
        <f t="shared" si="24"/>
        <v>1675.8</v>
      </c>
      <c r="K429">
        <f t="shared" si="25"/>
        <v>1330</v>
      </c>
      <c r="L429" s="13">
        <f t="shared" si="26"/>
        <v>345.79999999999995</v>
      </c>
      <c r="M429" s="5">
        <f t="shared" si="27"/>
        <v>0.20634920634920634</v>
      </c>
    </row>
    <row r="430" spans="1:13" x14ac:dyDescent="0.25">
      <c r="A430" s="2">
        <v>44794</v>
      </c>
      <c r="B430" s="3" t="s">
        <v>31</v>
      </c>
      <c r="C430">
        <v>4</v>
      </c>
      <c r="D430" t="s">
        <v>12</v>
      </c>
      <c r="E430" t="s">
        <v>8</v>
      </c>
      <c r="F430" s="4">
        <v>0</v>
      </c>
      <c r="G430" s="4" t="str">
        <f>VLOOKUP(B430,'Master Data'!$A$1:$F$46,3,FALSE)</f>
        <v>Category02</v>
      </c>
      <c r="H430">
        <f>VLOOKUP(B430,'Master Data'!$A$1:$F$46,5,FALSE)</f>
        <v>13</v>
      </c>
      <c r="I430">
        <f>VLOOKUP(B430,'Master Data'!$A$1:$F$46,6,FALSE)</f>
        <v>16.64</v>
      </c>
      <c r="J430" s="13">
        <f t="shared" si="24"/>
        <v>66.56</v>
      </c>
      <c r="K430">
        <f t="shared" si="25"/>
        <v>52</v>
      </c>
      <c r="L430" s="13">
        <f t="shared" si="26"/>
        <v>14.560000000000002</v>
      </c>
      <c r="M430" s="5">
        <f t="shared" si="27"/>
        <v>0.21875000000000003</v>
      </c>
    </row>
    <row r="431" spans="1:13" x14ac:dyDescent="0.25">
      <c r="A431" s="2">
        <v>44796</v>
      </c>
      <c r="B431" s="3" t="s">
        <v>21</v>
      </c>
      <c r="C431">
        <v>11</v>
      </c>
      <c r="D431" t="s">
        <v>8</v>
      </c>
      <c r="E431" t="s">
        <v>8</v>
      </c>
      <c r="F431" s="4">
        <v>0</v>
      </c>
      <c r="G431" s="4" t="str">
        <f>VLOOKUP(B431,'Master Data'!$A$1:$F$46,3,FALSE)</f>
        <v>Category05</v>
      </c>
      <c r="H431">
        <f>VLOOKUP(B431,'Master Data'!$A$1:$F$46,5,FALSE)</f>
        <v>76</v>
      </c>
      <c r="I431">
        <f>VLOOKUP(B431,'Master Data'!$A$1:$F$46,6,FALSE)</f>
        <v>82.08</v>
      </c>
      <c r="J431" s="13">
        <f t="shared" si="24"/>
        <v>902.88</v>
      </c>
      <c r="K431">
        <f t="shared" si="25"/>
        <v>836</v>
      </c>
      <c r="L431" s="13">
        <f t="shared" si="26"/>
        <v>66.88</v>
      </c>
      <c r="M431" s="5">
        <f t="shared" si="27"/>
        <v>7.407407407407407E-2</v>
      </c>
    </row>
    <row r="432" spans="1:13" x14ac:dyDescent="0.25">
      <c r="A432" s="2">
        <v>44796</v>
      </c>
      <c r="B432" s="3" t="s">
        <v>29</v>
      </c>
      <c r="C432">
        <v>14</v>
      </c>
      <c r="D432" t="s">
        <v>12</v>
      </c>
      <c r="E432" t="s">
        <v>10</v>
      </c>
      <c r="F432" s="4">
        <v>0</v>
      </c>
      <c r="G432" s="4" t="str">
        <f>VLOOKUP(B432,'Master Data'!$A$1:$F$46,3,FALSE)</f>
        <v>Category04</v>
      </c>
      <c r="H432">
        <f>VLOOKUP(B432,'Master Data'!$A$1:$F$46,5,FALSE)</f>
        <v>47</v>
      </c>
      <c r="I432">
        <f>VLOOKUP(B432,'Master Data'!$A$1:$F$46,6,FALSE)</f>
        <v>53.11</v>
      </c>
      <c r="J432" s="13">
        <f t="shared" si="24"/>
        <v>743.54</v>
      </c>
      <c r="K432">
        <f t="shared" si="25"/>
        <v>658</v>
      </c>
      <c r="L432" s="13">
        <f t="shared" si="26"/>
        <v>85.539999999999964</v>
      </c>
      <c r="M432" s="5">
        <f t="shared" si="27"/>
        <v>0.11504424778761058</v>
      </c>
    </row>
    <row r="433" spans="1:13" x14ac:dyDescent="0.25">
      <c r="A433" s="2">
        <v>44797</v>
      </c>
      <c r="B433" s="3" t="s">
        <v>34</v>
      </c>
      <c r="C433">
        <v>5</v>
      </c>
      <c r="D433" t="s">
        <v>12</v>
      </c>
      <c r="E433" t="s">
        <v>10</v>
      </c>
      <c r="F433" s="4">
        <v>0</v>
      </c>
      <c r="G433" s="4" t="str">
        <f>VLOOKUP(B433,'Master Data'!$A$1:$F$46,3,FALSE)</f>
        <v>Category01</v>
      </c>
      <c r="H433">
        <f>VLOOKUP(B433,'Master Data'!$A$1:$F$46,5,FALSE)</f>
        <v>133</v>
      </c>
      <c r="I433">
        <f>VLOOKUP(B433,'Master Data'!$A$1:$F$46,6,FALSE)</f>
        <v>155.61000000000001</v>
      </c>
      <c r="J433" s="13">
        <f t="shared" si="24"/>
        <v>778.05000000000007</v>
      </c>
      <c r="K433">
        <f t="shared" si="25"/>
        <v>665</v>
      </c>
      <c r="L433" s="13">
        <f t="shared" si="26"/>
        <v>113.05000000000007</v>
      </c>
      <c r="M433" s="5">
        <f t="shared" si="27"/>
        <v>0.14529914529914537</v>
      </c>
    </row>
    <row r="434" spans="1:13" x14ac:dyDescent="0.25">
      <c r="A434" s="2">
        <v>44799</v>
      </c>
      <c r="B434" s="3" t="s">
        <v>50</v>
      </c>
      <c r="C434">
        <v>13</v>
      </c>
      <c r="D434" t="s">
        <v>7</v>
      </c>
      <c r="E434" t="s">
        <v>10</v>
      </c>
      <c r="F434" s="4">
        <v>0</v>
      </c>
      <c r="G434" s="4" t="str">
        <f>VLOOKUP(B434,'Master Data'!$A$1:$F$46,3,FALSE)</f>
        <v>Category02</v>
      </c>
      <c r="H434">
        <f>VLOOKUP(B434,'Master Data'!$A$1:$F$46,5,FALSE)</f>
        <v>150</v>
      </c>
      <c r="I434">
        <f>VLOOKUP(B434,'Master Data'!$A$1:$F$46,6,FALSE)</f>
        <v>210</v>
      </c>
      <c r="J434" s="13">
        <f t="shared" si="24"/>
        <v>2730</v>
      </c>
      <c r="K434">
        <f t="shared" si="25"/>
        <v>1950</v>
      </c>
      <c r="L434" s="13">
        <f t="shared" si="26"/>
        <v>780</v>
      </c>
      <c r="M434" s="5">
        <f t="shared" si="27"/>
        <v>0.2857142857142857</v>
      </c>
    </row>
    <row r="435" spans="1:13" x14ac:dyDescent="0.25">
      <c r="A435" s="2">
        <v>44799</v>
      </c>
      <c r="B435" s="3" t="s">
        <v>18</v>
      </c>
      <c r="C435">
        <v>8</v>
      </c>
      <c r="D435" t="s">
        <v>8</v>
      </c>
      <c r="E435" t="s">
        <v>8</v>
      </c>
      <c r="F435" s="4">
        <v>0</v>
      </c>
      <c r="G435" s="4" t="str">
        <f>VLOOKUP(B435,'Master Data'!$A$1:$F$46,3,FALSE)</f>
        <v>Category05</v>
      </c>
      <c r="H435">
        <f>VLOOKUP(B435,'Master Data'!$A$1:$F$46,5,FALSE)</f>
        <v>67</v>
      </c>
      <c r="I435">
        <f>VLOOKUP(B435,'Master Data'!$A$1:$F$46,6,FALSE)</f>
        <v>85.76</v>
      </c>
      <c r="J435" s="13">
        <f t="shared" si="24"/>
        <v>686.08</v>
      </c>
      <c r="K435">
        <f t="shared" si="25"/>
        <v>536</v>
      </c>
      <c r="L435" s="13">
        <f t="shared" si="26"/>
        <v>150.08000000000004</v>
      </c>
      <c r="M435" s="5">
        <f t="shared" si="27"/>
        <v>0.21875000000000006</v>
      </c>
    </row>
    <row r="436" spans="1:13" x14ac:dyDescent="0.25">
      <c r="A436" s="2">
        <v>44800</v>
      </c>
      <c r="B436" s="3" t="s">
        <v>44</v>
      </c>
      <c r="C436">
        <v>15</v>
      </c>
      <c r="D436" t="s">
        <v>7</v>
      </c>
      <c r="E436" t="s">
        <v>8</v>
      </c>
      <c r="F436" s="4">
        <v>0</v>
      </c>
      <c r="G436" s="4" t="str">
        <f>VLOOKUP(B436,'Master Data'!$A$1:$F$46,3,FALSE)</f>
        <v>Category05</v>
      </c>
      <c r="H436">
        <f>VLOOKUP(B436,'Master Data'!$A$1:$F$46,5,FALSE)</f>
        <v>37</v>
      </c>
      <c r="I436">
        <f>VLOOKUP(B436,'Master Data'!$A$1:$F$46,6,FALSE)</f>
        <v>42.55</v>
      </c>
      <c r="J436" s="13">
        <f t="shared" si="24"/>
        <v>638.25</v>
      </c>
      <c r="K436">
        <f t="shared" si="25"/>
        <v>555</v>
      </c>
      <c r="L436" s="13">
        <f t="shared" si="26"/>
        <v>83.25</v>
      </c>
      <c r="M436" s="5">
        <f t="shared" si="27"/>
        <v>0.13043478260869565</v>
      </c>
    </row>
    <row r="437" spans="1:13" x14ac:dyDescent="0.25">
      <c r="A437" s="2">
        <v>44801</v>
      </c>
      <c r="B437" s="3" t="s">
        <v>34</v>
      </c>
      <c r="C437">
        <v>9</v>
      </c>
      <c r="D437" t="s">
        <v>8</v>
      </c>
      <c r="E437" t="s">
        <v>8</v>
      </c>
      <c r="F437" s="4">
        <v>0</v>
      </c>
      <c r="G437" s="4" t="str">
        <f>VLOOKUP(B437,'Master Data'!$A$1:$F$46,3,FALSE)</f>
        <v>Category01</v>
      </c>
      <c r="H437">
        <f>VLOOKUP(B437,'Master Data'!$A$1:$F$46,5,FALSE)</f>
        <v>133</v>
      </c>
      <c r="I437">
        <f>VLOOKUP(B437,'Master Data'!$A$1:$F$46,6,FALSE)</f>
        <v>155.61000000000001</v>
      </c>
      <c r="J437" s="13">
        <f t="shared" si="24"/>
        <v>1400.4900000000002</v>
      </c>
      <c r="K437">
        <f t="shared" si="25"/>
        <v>1197</v>
      </c>
      <c r="L437" s="13">
        <f t="shared" si="26"/>
        <v>203.49000000000024</v>
      </c>
      <c r="M437" s="5">
        <f t="shared" si="27"/>
        <v>0.14529914529914545</v>
      </c>
    </row>
    <row r="438" spans="1:13" x14ac:dyDescent="0.25">
      <c r="A438" s="2">
        <v>44801</v>
      </c>
      <c r="B438" s="3" t="s">
        <v>44</v>
      </c>
      <c r="C438">
        <v>5</v>
      </c>
      <c r="D438" t="s">
        <v>12</v>
      </c>
      <c r="E438" t="s">
        <v>8</v>
      </c>
      <c r="F438" s="4">
        <v>0</v>
      </c>
      <c r="G438" s="4" t="str">
        <f>VLOOKUP(B438,'Master Data'!$A$1:$F$46,3,FALSE)</f>
        <v>Category05</v>
      </c>
      <c r="H438">
        <f>VLOOKUP(B438,'Master Data'!$A$1:$F$46,5,FALSE)</f>
        <v>37</v>
      </c>
      <c r="I438">
        <f>VLOOKUP(B438,'Master Data'!$A$1:$F$46,6,FALSE)</f>
        <v>42.55</v>
      </c>
      <c r="J438" s="13">
        <f t="shared" si="24"/>
        <v>212.75</v>
      </c>
      <c r="K438">
        <f t="shared" si="25"/>
        <v>185</v>
      </c>
      <c r="L438" s="13">
        <f t="shared" si="26"/>
        <v>27.75</v>
      </c>
      <c r="M438" s="5">
        <f t="shared" si="27"/>
        <v>0.13043478260869565</v>
      </c>
    </row>
    <row r="439" spans="1:13" x14ac:dyDescent="0.25">
      <c r="A439" s="2">
        <v>44803</v>
      </c>
      <c r="B439" s="3" t="s">
        <v>25</v>
      </c>
      <c r="C439">
        <v>6</v>
      </c>
      <c r="D439" t="s">
        <v>8</v>
      </c>
      <c r="E439" t="s">
        <v>10</v>
      </c>
      <c r="F439" s="4">
        <v>0</v>
      </c>
      <c r="G439" s="4" t="str">
        <f>VLOOKUP(B439,'Master Data'!$A$1:$F$46,3,FALSE)</f>
        <v>Category01</v>
      </c>
      <c r="H439">
        <f>VLOOKUP(B439,'Master Data'!$A$1:$F$46,5,FALSE)</f>
        <v>75</v>
      </c>
      <c r="I439">
        <f>VLOOKUP(B439,'Master Data'!$A$1:$F$46,6,FALSE)</f>
        <v>85.5</v>
      </c>
      <c r="J439" s="13">
        <f t="shared" si="24"/>
        <v>513</v>
      </c>
      <c r="K439">
        <f t="shared" si="25"/>
        <v>450</v>
      </c>
      <c r="L439" s="13">
        <f t="shared" si="26"/>
        <v>63</v>
      </c>
      <c r="M439" s="5">
        <f t="shared" si="27"/>
        <v>0.12280701754385964</v>
      </c>
    </row>
    <row r="440" spans="1:13" x14ac:dyDescent="0.25">
      <c r="A440" s="2">
        <v>44803</v>
      </c>
      <c r="B440" s="3" t="s">
        <v>33</v>
      </c>
      <c r="C440">
        <v>6</v>
      </c>
      <c r="D440" t="s">
        <v>12</v>
      </c>
      <c r="E440" t="s">
        <v>10</v>
      </c>
      <c r="F440" s="4">
        <v>0</v>
      </c>
      <c r="G440" s="4" t="str">
        <f>VLOOKUP(B440,'Master Data'!$A$1:$F$46,3,FALSE)</f>
        <v>Category05</v>
      </c>
      <c r="H440">
        <f>VLOOKUP(B440,'Master Data'!$A$1:$F$46,5,FALSE)</f>
        <v>67</v>
      </c>
      <c r="I440">
        <f>VLOOKUP(B440,'Master Data'!$A$1:$F$46,6,FALSE)</f>
        <v>83.08</v>
      </c>
      <c r="J440" s="13">
        <f t="shared" si="24"/>
        <v>498.48</v>
      </c>
      <c r="K440">
        <f t="shared" si="25"/>
        <v>402</v>
      </c>
      <c r="L440" s="13">
        <f t="shared" si="26"/>
        <v>96.480000000000018</v>
      </c>
      <c r="M440" s="5">
        <f t="shared" si="27"/>
        <v>0.19354838709677422</v>
      </c>
    </row>
    <row r="441" spans="1:13" x14ac:dyDescent="0.25">
      <c r="A441" s="2">
        <v>44803</v>
      </c>
      <c r="B441" s="3" t="s">
        <v>17</v>
      </c>
      <c r="C441">
        <v>5</v>
      </c>
      <c r="D441" t="s">
        <v>12</v>
      </c>
      <c r="E441" t="s">
        <v>10</v>
      </c>
      <c r="F441" s="4">
        <v>0</v>
      </c>
      <c r="G441" s="4" t="str">
        <f>VLOOKUP(B441,'Master Data'!$A$1:$F$46,3,FALSE)</f>
        <v>Category03</v>
      </c>
      <c r="H441">
        <f>VLOOKUP(B441,'Master Data'!$A$1:$F$46,5,FALSE)</f>
        <v>7</v>
      </c>
      <c r="I441">
        <f>VLOOKUP(B441,'Master Data'!$A$1:$F$46,6,FALSE)</f>
        <v>8.33</v>
      </c>
      <c r="J441" s="13">
        <f t="shared" si="24"/>
        <v>41.65</v>
      </c>
      <c r="K441">
        <f t="shared" si="25"/>
        <v>35</v>
      </c>
      <c r="L441" s="13">
        <f t="shared" si="26"/>
        <v>6.6499999999999986</v>
      </c>
      <c r="M441" s="5">
        <f t="shared" si="27"/>
        <v>0.15966386554621845</v>
      </c>
    </row>
    <row r="442" spans="1:13" x14ac:dyDescent="0.25">
      <c r="A442" s="2">
        <v>44804</v>
      </c>
      <c r="B442" s="3" t="s">
        <v>37</v>
      </c>
      <c r="C442">
        <v>13</v>
      </c>
      <c r="D442" t="s">
        <v>12</v>
      </c>
      <c r="E442" t="s">
        <v>10</v>
      </c>
      <c r="F442" s="4">
        <v>0</v>
      </c>
      <c r="G442" s="4" t="str">
        <f>VLOOKUP(B442,'Master Data'!$A$1:$F$46,3,FALSE)</f>
        <v>Category02</v>
      </c>
      <c r="H442">
        <f>VLOOKUP(B442,'Master Data'!$A$1:$F$46,5,FALSE)</f>
        <v>12</v>
      </c>
      <c r="I442">
        <f>VLOOKUP(B442,'Master Data'!$A$1:$F$46,6,FALSE)</f>
        <v>15.719999999999999</v>
      </c>
      <c r="J442" s="13">
        <f t="shared" si="24"/>
        <v>204.35999999999999</v>
      </c>
      <c r="K442">
        <f t="shared" si="25"/>
        <v>156</v>
      </c>
      <c r="L442" s="13">
        <f t="shared" si="26"/>
        <v>48.359999999999985</v>
      </c>
      <c r="M442" s="5">
        <f t="shared" si="27"/>
        <v>0.23664122137404575</v>
      </c>
    </row>
    <row r="443" spans="1:13" x14ac:dyDescent="0.25">
      <c r="A443" s="2">
        <v>44808</v>
      </c>
      <c r="B443" s="3" t="s">
        <v>39</v>
      </c>
      <c r="C443">
        <v>1</v>
      </c>
      <c r="D443" t="s">
        <v>12</v>
      </c>
      <c r="E443" t="s">
        <v>10</v>
      </c>
      <c r="F443" s="4">
        <v>0</v>
      </c>
      <c r="G443" s="4" t="str">
        <f>VLOOKUP(B443,'Master Data'!$A$1:$F$46,3,FALSE)</f>
        <v>Category01</v>
      </c>
      <c r="H443">
        <f>VLOOKUP(B443,'Master Data'!$A$1:$F$46,5,FALSE)</f>
        <v>105</v>
      </c>
      <c r="I443">
        <f>VLOOKUP(B443,'Master Data'!$A$1:$F$46,6,FALSE)</f>
        <v>142.80000000000001</v>
      </c>
      <c r="J443" s="13">
        <f t="shared" si="24"/>
        <v>142.80000000000001</v>
      </c>
      <c r="K443">
        <f t="shared" si="25"/>
        <v>105</v>
      </c>
      <c r="L443" s="13">
        <f t="shared" si="26"/>
        <v>37.800000000000011</v>
      </c>
      <c r="M443" s="5">
        <f t="shared" si="27"/>
        <v>0.26470588235294124</v>
      </c>
    </row>
    <row r="444" spans="1:13" x14ac:dyDescent="0.25">
      <c r="A444" s="2">
        <v>44810</v>
      </c>
      <c r="B444" s="3" t="s">
        <v>34</v>
      </c>
      <c r="C444">
        <v>12</v>
      </c>
      <c r="D444" t="s">
        <v>7</v>
      </c>
      <c r="E444" t="s">
        <v>8</v>
      </c>
      <c r="F444" s="4">
        <v>0</v>
      </c>
      <c r="G444" s="4" t="str">
        <f>VLOOKUP(B444,'Master Data'!$A$1:$F$46,3,FALSE)</f>
        <v>Category01</v>
      </c>
      <c r="H444">
        <f>VLOOKUP(B444,'Master Data'!$A$1:$F$46,5,FALSE)</f>
        <v>133</v>
      </c>
      <c r="I444">
        <f>VLOOKUP(B444,'Master Data'!$A$1:$F$46,6,FALSE)</f>
        <v>155.61000000000001</v>
      </c>
      <c r="J444" s="13">
        <f t="shared" si="24"/>
        <v>1867.3200000000002</v>
      </c>
      <c r="K444">
        <f t="shared" si="25"/>
        <v>1596</v>
      </c>
      <c r="L444" s="13">
        <f t="shared" si="26"/>
        <v>271.32000000000016</v>
      </c>
      <c r="M444" s="5">
        <f t="shared" si="27"/>
        <v>0.14529914529914537</v>
      </c>
    </row>
    <row r="445" spans="1:13" x14ac:dyDescent="0.25">
      <c r="A445" s="2">
        <v>44813</v>
      </c>
      <c r="B445" s="3" t="s">
        <v>51</v>
      </c>
      <c r="C445">
        <v>9</v>
      </c>
      <c r="D445" t="s">
        <v>12</v>
      </c>
      <c r="E445" t="s">
        <v>8</v>
      </c>
      <c r="F445" s="4">
        <v>0</v>
      </c>
      <c r="G445" s="4" t="str">
        <f>VLOOKUP(B445,'Master Data'!$A$1:$F$46,3,FALSE)</f>
        <v>Category05</v>
      </c>
      <c r="H445">
        <f>VLOOKUP(B445,'Master Data'!$A$1:$F$46,5,FALSE)</f>
        <v>138</v>
      </c>
      <c r="I445">
        <f>VLOOKUP(B445,'Master Data'!$A$1:$F$46,6,FALSE)</f>
        <v>173.88</v>
      </c>
      <c r="J445" s="13">
        <f t="shared" si="24"/>
        <v>1564.92</v>
      </c>
      <c r="K445">
        <f t="shared" si="25"/>
        <v>1242</v>
      </c>
      <c r="L445" s="13">
        <f t="shared" si="26"/>
        <v>322.92000000000007</v>
      </c>
      <c r="M445" s="5">
        <f t="shared" si="27"/>
        <v>0.20634920634920639</v>
      </c>
    </row>
    <row r="446" spans="1:13" x14ac:dyDescent="0.25">
      <c r="A446" s="2">
        <v>44813</v>
      </c>
      <c r="B446" s="3" t="s">
        <v>16</v>
      </c>
      <c r="C446">
        <v>3</v>
      </c>
      <c r="D446" t="s">
        <v>12</v>
      </c>
      <c r="E446" t="s">
        <v>8</v>
      </c>
      <c r="F446" s="4">
        <v>0</v>
      </c>
      <c r="G446" s="4" t="str">
        <f>VLOOKUP(B446,'Master Data'!$A$1:$F$46,3,FALSE)</f>
        <v>Category01</v>
      </c>
      <c r="H446">
        <f>VLOOKUP(B446,'Master Data'!$A$1:$F$46,5,FALSE)</f>
        <v>71</v>
      </c>
      <c r="I446">
        <f>VLOOKUP(B446,'Master Data'!$A$1:$F$46,6,FALSE)</f>
        <v>80.94</v>
      </c>
      <c r="J446" s="13">
        <f t="shared" si="24"/>
        <v>242.82</v>
      </c>
      <c r="K446">
        <f t="shared" si="25"/>
        <v>213</v>
      </c>
      <c r="L446" s="13">
        <f t="shared" si="26"/>
        <v>29.819999999999993</v>
      </c>
      <c r="M446" s="5">
        <f t="shared" si="27"/>
        <v>0.12280701754385963</v>
      </c>
    </row>
    <row r="447" spans="1:13" x14ac:dyDescent="0.25">
      <c r="A447" s="2">
        <v>44814</v>
      </c>
      <c r="B447" s="3" t="s">
        <v>14</v>
      </c>
      <c r="C447">
        <v>15</v>
      </c>
      <c r="D447" t="s">
        <v>8</v>
      </c>
      <c r="E447" t="s">
        <v>10</v>
      </c>
      <c r="F447" s="4">
        <v>0</v>
      </c>
      <c r="G447" s="4" t="str">
        <f>VLOOKUP(B447,'Master Data'!$A$1:$F$46,3,FALSE)</f>
        <v>Category04</v>
      </c>
      <c r="H447">
        <f>VLOOKUP(B447,'Master Data'!$A$1:$F$46,5,FALSE)</f>
        <v>5</v>
      </c>
      <c r="I447">
        <f>VLOOKUP(B447,'Master Data'!$A$1:$F$46,6,FALSE)</f>
        <v>6.7</v>
      </c>
      <c r="J447" s="13">
        <f t="shared" si="24"/>
        <v>100.5</v>
      </c>
      <c r="K447">
        <f t="shared" si="25"/>
        <v>75</v>
      </c>
      <c r="L447" s="13">
        <f t="shared" si="26"/>
        <v>25.5</v>
      </c>
      <c r="M447" s="5">
        <f t="shared" si="27"/>
        <v>0.2537313432835821</v>
      </c>
    </row>
    <row r="448" spans="1:13" x14ac:dyDescent="0.25">
      <c r="A448" s="2">
        <v>44814</v>
      </c>
      <c r="B448" s="3" t="s">
        <v>9</v>
      </c>
      <c r="C448">
        <v>4</v>
      </c>
      <c r="D448" t="s">
        <v>12</v>
      </c>
      <c r="E448" t="s">
        <v>10</v>
      </c>
      <c r="F448" s="4">
        <v>0</v>
      </c>
      <c r="G448" s="4" t="str">
        <f>VLOOKUP(B448,'Master Data'!$A$1:$F$46,3,FALSE)</f>
        <v>Category05</v>
      </c>
      <c r="H448">
        <f>VLOOKUP(B448,'Master Data'!$A$1:$F$46,5,FALSE)</f>
        <v>72</v>
      </c>
      <c r="I448">
        <f>VLOOKUP(B448,'Master Data'!$A$1:$F$46,6,FALSE)</f>
        <v>79.92</v>
      </c>
      <c r="J448" s="13">
        <f t="shared" si="24"/>
        <v>319.68</v>
      </c>
      <c r="K448">
        <f t="shared" si="25"/>
        <v>288</v>
      </c>
      <c r="L448" s="13">
        <f t="shared" si="26"/>
        <v>31.680000000000007</v>
      </c>
      <c r="M448" s="5">
        <f t="shared" si="27"/>
        <v>9.9099099099099114E-2</v>
      </c>
    </row>
    <row r="449" spans="1:13" x14ac:dyDescent="0.25">
      <c r="A449" s="2">
        <v>44818</v>
      </c>
      <c r="B449" s="3" t="s">
        <v>29</v>
      </c>
      <c r="C449">
        <v>3</v>
      </c>
      <c r="D449" t="s">
        <v>12</v>
      </c>
      <c r="E449" t="s">
        <v>10</v>
      </c>
      <c r="F449" s="4">
        <v>0</v>
      </c>
      <c r="G449" s="4" t="str">
        <f>VLOOKUP(B449,'Master Data'!$A$1:$F$46,3,FALSE)</f>
        <v>Category04</v>
      </c>
      <c r="H449">
        <f>VLOOKUP(B449,'Master Data'!$A$1:$F$46,5,FALSE)</f>
        <v>47</v>
      </c>
      <c r="I449">
        <f>VLOOKUP(B449,'Master Data'!$A$1:$F$46,6,FALSE)</f>
        <v>53.11</v>
      </c>
      <c r="J449" s="13">
        <f t="shared" si="24"/>
        <v>159.32999999999998</v>
      </c>
      <c r="K449">
        <f t="shared" si="25"/>
        <v>141</v>
      </c>
      <c r="L449" s="13">
        <f t="shared" si="26"/>
        <v>18.329999999999984</v>
      </c>
      <c r="M449" s="5">
        <f t="shared" si="27"/>
        <v>0.11504424778761053</v>
      </c>
    </row>
    <row r="450" spans="1:13" x14ac:dyDescent="0.25">
      <c r="A450" s="2">
        <v>44819</v>
      </c>
      <c r="B450" s="3" t="s">
        <v>18</v>
      </c>
      <c r="C450">
        <v>15</v>
      </c>
      <c r="D450" t="s">
        <v>8</v>
      </c>
      <c r="E450" t="s">
        <v>8</v>
      </c>
      <c r="F450" s="4">
        <v>0</v>
      </c>
      <c r="G450" s="4" t="str">
        <f>VLOOKUP(B450,'Master Data'!$A$1:$F$46,3,FALSE)</f>
        <v>Category05</v>
      </c>
      <c r="H450">
        <f>VLOOKUP(B450,'Master Data'!$A$1:$F$46,5,FALSE)</f>
        <v>67</v>
      </c>
      <c r="I450">
        <f>VLOOKUP(B450,'Master Data'!$A$1:$F$46,6,FALSE)</f>
        <v>85.76</v>
      </c>
      <c r="J450" s="13">
        <f t="shared" si="24"/>
        <v>1286.4000000000001</v>
      </c>
      <c r="K450">
        <f t="shared" si="25"/>
        <v>1005</v>
      </c>
      <c r="L450" s="13">
        <f t="shared" si="26"/>
        <v>281.40000000000009</v>
      </c>
      <c r="M450" s="5">
        <f t="shared" si="27"/>
        <v>0.21875000000000006</v>
      </c>
    </row>
    <row r="451" spans="1:13" x14ac:dyDescent="0.25">
      <c r="A451" s="2">
        <v>44822</v>
      </c>
      <c r="B451" s="3" t="s">
        <v>52</v>
      </c>
      <c r="C451">
        <v>14</v>
      </c>
      <c r="D451" t="s">
        <v>8</v>
      </c>
      <c r="E451" t="s">
        <v>10</v>
      </c>
      <c r="F451" s="4">
        <v>0</v>
      </c>
      <c r="G451" s="4" t="str">
        <f>VLOOKUP(B451,'Master Data'!$A$1:$F$46,3,FALSE)</f>
        <v>Category04</v>
      </c>
      <c r="H451">
        <f>VLOOKUP(B451,'Master Data'!$A$1:$F$46,5,FALSE)</f>
        <v>18</v>
      </c>
      <c r="I451">
        <f>VLOOKUP(B451,'Master Data'!$A$1:$F$46,6,FALSE)</f>
        <v>24.66</v>
      </c>
      <c r="J451" s="13">
        <f t="shared" ref="J451:J514" si="28">C451*I451</f>
        <v>345.24</v>
      </c>
      <c r="K451">
        <f t="shared" ref="K451:K514" si="29">C451*H451</f>
        <v>252</v>
      </c>
      <c r="L451" s="13">
        <f t="shared" ref="L451:L514" si="30">J451-K451</f>
        <v>93.240000000000009</v>
      </c>
      <c r="M451" s="5">
        <f t="shared" ref="M451:M514" si="31">L451/J451</f>
        <v>0.27007299270072993</v>
      </c>
    </row>
    <row r="452" spans="1:13" x14ac:dyDescent="0.25">
      <c r="A452" s="2">
        <v>44823</v>
      </c>
      <c r="B452" s="3" t="s">
        <v>48</v>
      </c>
      <c r="C452">
        <v>8</v>
      </c>
      <c r="D452" t="s">
        <v>7</v>
      </c>
      <c r="E452" t="s">
        <v>10</v>
      </c>
      <c r="F452" s="4">
        <v>0</v>
      </c>
      <c r="G452" s="4" t="str">
        <f>VLOOKUP(B452,'Master Data'!$A$1:$F$46,3,FALSE)</f>
        <v>Category04</v>
      </c>
      <c r="H452">
        <f>VLOOKUP(B452,'Master Data'!$A$1:$F$46,5,FALSE)</f>
        <v>95</v>
      </c>
      <c r="I452">
        <f>VLOOKUP(B452,'Master Data'!$A$1:$F$46,6,FALSE)</f>
        <v>119.7</v>
      </c>
      <c r="J452" s="13">
        <f t="shared" si="28"/>
        <v>957.6</v>
      </c>
      <c r="K452">
        <f t="shared" si="29"/>
        <v>760</v>
      </c>
      <c r="L452" s="13">
        <f t="shared" si="30"/>
        <v>197.60000000000002</v>
      </c>
      <c r="M452" s="5">
        <f t="shared" si="31"/>
        <v>0.20634920634920637</v>
      </c>
    </row>
    <row r="453" spans="1:13" x14ac:dyDescent="0.25">
      <c r="A453" s="2">
        <v>44824</v>
      </c>
      <c r="B453" s="3" t="s">
        <v>48</v>
      </c>
      <c r="C453">
        <v>6</v>
      </c>
      <c r="D453" t="s">
        <v>12</v>
      </c>
      <c r="E453" t="s">
        <v>8</v>
      </c>
      <c r="F453" s="4">
        <v>0</v>
      </c>
      <c r="G453" s="4" t="str">
        <f>VLOOKUP(B453,'Master Data'!$A$1:$F$46,3,FALSE)</f>
        <v>Category04</v>
      </c>
      <c r="H453">
        <f>VLOOKUP(B453,'Master Data'!$A$1:$F$46,5,FALSE)</f>
        <v>95</v>
      </c>
      <c r="I453">
        <f>VLOOKUP(B453,'Master Data'!$A$1:$F$46,6,FALSE)</f>
        <v>119.7</v>
      </c>
      <c r="J453" s="13">
        <f t="shared" si="28"/>
        <v>718.2</v>
      </c>
      <c r="K453">
        <f t="shared" si="29"/>
        <v>570</v>
      </c>
      <c r="L453" s="13">
        <f t="shared" si="30"/>
        <v>148.20000000000005</v>
      </c>
      <c r="M453" s="5">
        <f t="shared" si="31"/>
        <v>0.20634920634920639</v>
      </c>
    </row>
    <row r="454" spans="1:13" x14ac:dyDescent="0.25">
      <c r="A454" s="2">
        <v>44824</v>
      </c>
      <c r="B454" s="3" t="s">
        <v>26</v>
      </c>
      <c r="C454">
        <v>10</v>
      </c>
      <c r="D454" t="s">
        <v>12</v>
      </c>
      <c r="E454" t="s">
        <v>8</v>
      </c>
      <c r="F454" s="4">
        <v>0</v>
      </c>
      <c r="G454" s="4" t="str">
        <f>VLOOKUP(B454,'Master Data'!$A$1:$F$46,3,FALSE)</f>
        <v>Category01</v>
      </c>
      <c r="H454">
        <f>VLOOKUP(B454,'Master Data'!$A$1:$F$46,5,FALSE)</f>
        <v>98</v>
      </c>
      <c r="I454">
        <f>VLOOKUP(B454,'Master Data'!$A$1:$F$46,6,FALSE)</f>
        <v>103.88</v>
      </c>
      <c r="J454" s="13">
        <f t="shared" si="28"/>
        <v>1038.8</v>
      </c>
      <c r="K454">
        <f t="shared" si="29"/>
        <v>980</v>
      </c>
      <c r="L454" s="13">
        <f t="shared" si="30"/>
        <v>58.799999999999955</v>
      </c>
      <c r="M454" s="5">
        <f t="shared" si="31"/>
        <v>5.660377358490562E-2</v>
      </c>
    </row>
    <row r="455" spans="1:13" x14ac:dyDescent="0.25">
      <c r="A455" s="2">
        <v>44825</v>
      </c>
      <c r="B455" s="3" t="s">
        <v>40</v>
      </c>
      <c r="C455">
        <v>14</v>
      </c>
      <c r="D455" t="s">
        <v>8</v>
      </c>
      <c r="E455" t="s">
        <v>8</v>
      </c>
      <c r="F455" s="4">
        <v>0</v>
      </c>
      <c r="G455" s="4" t="str">
        <f>VLOOKUP(B455,'Master Data'!$A$1:$F$46,3,FALSE)</f>
        <v>Category02</v>
      </c>
      <c r="H455">
        <f>VLOOKUP(B455,'Master Data'!$A$1:$F$46,5,FALSE)</f>
        <v>37</v>
      </c>
      <c r="I455">
        <f>VLOOKUP(B455,'Master Data'!$A$1:$F$46,6,FALSE)</f>
        <v>49.21</v>
      </c>
      <c r="J455" s="13">
        <f t="shared" si="28"/>
        <v>688.94</v>
      </c>
      <c r="K455">
        <f t="shared" si="29"/>
        <v>518</v>
      </c>
      <c r="L455" s="13">
        <f t="shared" si="30"/>
        <v>170.94000000000005</v>
      </c>
      <c r="M455" s="5">
        <f t="shared" si="31"/>
        <v>0.24812030075187977</v>
      </c>
    </row>
    <row r="456" spans="1:13" x14ac:dyDescent="0.25">
      <c r="A456" s="2">
        <v>44825</v>
      </c>
      <c r="B456" s="3" t="s">
        <v>52</v>
      </c>
      <c r="C456">
        <v>5</v>
      </c>
      <c r="D456" t="s">
        <v>12</v>
      </c>
      <c r="E456" t="s">
        <v>10</v>
      </c>
      <c r="F456" s="4">
        <v>0</v>
      </c>
      <c r="G456" s="4" t="str">
        <f>VLOOKUP(B456,'Master Data'!$A$1:$F$46,3,FALSE)</f>
        <v>Category04</v>
      </c>
      <c r="H456">
        <f>VLOOKUP(B456,'Master Data'!$A$1:$F$46,5,FALSE)</f>
        <v>18</v>
      </c>
      <c r="I456">
        <f>VLOOKUP(B456,'Master Data'!$A$1:$F$46,6,FALSE)</f>
        <v>24.66</v>
      </c>
      <c r="J456" s="13">
        <f t="shared" si="28"/>
        <v>123.3</v>
      </c>
      <c r="K456">
        <f t="shared" si="29"/>
        <v>90</v>
      </c>
      <c r="L456" s="13">
        <f t="shared" si="30"/>
        <v>33.299999999999997</v>
      </c>
      <c r="M456" s="5">
        <f t="shared" si="31"/>
        <v>0.27007299270072993</v>
      </c>
    </row>
    <row r="457" spans="1:13" x14ac:dyDescent="0.25">
      <c r="A457" s="2">
        <v>44826</v>
      </c>
      <c r="B457" s="3" t="s">
        <v>33</v>
      </c>
      <c r="C457">
        <v>12</v>
      </c>
      <c r="D457" t="s">
        <v>8</v>
      </c>
      <c r="E457" t="s">
        <v>8</v>
      </c>
      <c r="F457" s="4">
        <v>0</v>
      </c>
      <c r="G457" s="4" t="str">
        <f>VLOOKUP(B457,'Master Data'!$A$1:$F$46,3,FALSE)</f>
        <v>Category05</v>
      </c>
      <c r="H457">
        <f>VLOOKUP(B457,'Master Data'!$A$1:$F$46,5,FALSE)</f>
        <v>67</v>
      </c>
      <c r="I457">
        <f>VLOOKUP(B457,'Master Data'!$A$1:$F$46,6,FALSE)</f>
        <v>83.08</v>
      </c>
      <c r="J457" s="13">
        <f t="shared" si="28"/>
        <v>996.96</v>
      </c>
      <c r="K457">
        <f t="shared" si="29"/>
        <v>804</v>
      </c>
      <c r="L457" s="13">
        <f t="shared" si="30"/>
        <v>192.96000000000004</v>
      </c>
      <c r="M457" s="5">
        <f t="shared" si="31"/>
        <v>0.19354838709677422</v>
      </c>
    </row>
    <row r="458" spans="1:13" x14ac:dyDescent="0.25">
      <c r="A458" s="2">
        <v>44827</v>
      </c>
      <c r="B458" s="3" t="s">
        <v>45</v>
      </c>
      <c r="C458">
        <v>12</v>
      </c>
      <c r="D458" t="s">
        <v>12</v>
      </c>
      <c r="E458" t="s">
        <v>8</v>
      </c>
      <c r="F458" s="4">
        <v>0</v>
      </c>
      <c r="G458" s="4" t="str">
        <f>VLOOKUP(B458,'Master Data'!$A$1:$F$46,3,FALSE)</f>
        <v>Category02</v>
      </c>
      <c r="H458">
        <f>VLOOKUP(B458,'Master Data'!$A$1:$F$46,5,FALSE)</f>
        <v>73</v>
      </c>
      <c r="I458">
        <f>VLOOKUP(B458,'Master Data'!$A$1:$F$46,6,FALSE)</f>
        <v>94.17</v>
      </c>
      <c r="J458" s="13">
        <f t="shared" si="28"/>
        <v>1130.04</v>
      </c>
      <c r="K458">
        <f t="shared" si="29"/>
        <v>876</v>
      </c>
      <c r="L458" s="13">
        <f t="shared" si="30"/>
        <v>254.03999999999996</v>
      </c>
      <c r="M458" s="5">
        <f t="shared" si="31"/>
        <v>0.22480620155038758</v>
      </c>
    </row>
    <row r="459" spans="1:13" x14ac:dyDescent="0.25">
      <c r="A459" s="2">
        <v>44828</v>
      </c>
      <c r="B459" s="3" t="s">
        <v>28</v>
      </c>
      <c r="C459">
        <v>14</v>
      </c>
      <c r="D459" t="s">
        <v>12</v>
      </c>
      <c r="E459" t="s">
        <v>8</v>
      </c>
      <c r="F459" s="4">
        <v>0</v>
      </c>
      <c r="G459" s="4" t="str">
        <f>VLOOKUP(B459,'Master Data'!$A$1:$F$46,3,FALSE)</f>
        <v>Category04</v>
      </c>
      <c r="H459">
        <f>VLOOKUP(B459,'Master Data'!$A$1:$F$46,5,FALSE)</f>
        <v>89</v>
      </c>
      <c r="I459">
        <f>VLOOKUP(B459,'Master Data'!$A$1:$F$46,6,FALSE)</f>
        <v>117.48</v>
      </c>
      <c r="J459" s="13">
        <f t="shared" si="28"/>
        <v>1644.72</v>
      </c>
      <c r="K459">
        <f t="shared" si="29"/>
        <v>1246</v>
      </c>
      <c r="L459" s="13">
        <f t="shared" si="30"/>
        <v>398.72</v>
      </c>
      <c r="M459" s="5">
        <f t="shared" si="31"/>
        <v>0.24242424242424243</v>
      </c>
    </row>
    <row r="460" spans="1:13" x14ac:dyDescent="0.25">
      <c r="A460" s="2">
        <v>44828</v>
      </c>
      <c r="B460" s="3" t="s">
        <v>28</v>
      </c>
      <c r="C460">
        <v>8</v>
      </c>
      <c r="D460" t="s">
        <v>12</v>
      </c>
      <c r="E460" t="s">
        <v>10</v>
      </c>
      <c r="F460" s="4">
        <v>0</v>
      </c>
      <c r="G460" s="4" t="str">
        <f>VLOOKUP(B460,'Master Data'!$A$1:$F$46,3,FALSE)</f>
        <v>Category04</v>
      </c>
      <c r="H460">
        <f>VLOOKUP(B460,'Master Data'!$A$1:$F$46,5,FALSE)</f>
        <v>89</v>
      </c>
      <c r="I460">
        <f>VLOOKUP(B460,'Master Data'!$A$1:$F$46,6,FALSE)</f>
        <v>117.48</v>
      </c>
      <c r="J460" s="13">
        <f t="shared" si="28"/>
        <v>939.84</v>
      </c>
      <c r="K460">
        <f t="shared" si="29"/>
        <v>712</v>
      </c>
      <c r="L460" s="13">
        <f t="shared" si="30"/>
        <v>227.84000000000003</v>
      </c>
      <c r="M460" s="5">
        <f t="shared" si="31"/>
        <v>0.24242424242424246</v>
      </c>
    </row>
    <row r="461" spans="1:13" x14ac:dyDescent="0.25">
      <c r="A461" s="2">
        <v>44831</v>
      </c>
      <c r="B461" s="3" t="s">
        <v>53</v>
      </c>
      <c r="C461">
        <v>4</v>
      </c>
      <c r="D461" t="s">
        <v>12</v>
      </c>
      <c r="E461" t="s">
        <v>10</v>
      </c>
      <c r="F461" s="4">
        <v>0</v>
      </c>
      <c r="G461" s="4" t="str">
        <f>VLOOKUP(B461,'Master Data'!$A$1:$F$46,3,FALSE)</f>
        <v>Category04</v>
      </c>
      <c r="H461">
        <f>VLOOKUP(B461,'Master Data'!$A$1:$F$46,5,FALSE)</f>
        <v>90</v>
      </c>
      <c r="I461">
        <f>VLOOKUP(B461,'Master Data'!$A$1:$F$46,6,FALSE)</f>
        <v>96.3</v>
      </c>
      <c r="J461" s="13">
        <f t="shared" si="28"/>
        <v>385.2</v>
      </c>
      <c r="K461">
        <f t="shared" si="29"/>
        <v>360</v>
      </c>
      <c r="L461" s="13">
        <f t="shared" si="30"/>
        <v>25.199999999999989</v>
      </c>
      <c r="M461" s="5">
        <f t="shared" si="31"/>
        <v>6.5420560747663517E-2</v>
      </c>
    </row>
    <row r="462" spans="1:13" x14ac:dyDescent="0.25">
      <c r="A462" s="2">
        <v>44831</v>
      </c>
      <c r="B462" s="3" t="s">
        <v>21</v>
      </c>
      <c r="C462">
        <v>9</v>
      </c>
      <c r="D462" t="s">
        <v>12</v>
      </c>
      <c r="E462" t="s">
        <v>10</v>
      </c>
      <c r="F462" s="4">
        <v>0</v>
      </c>
      <c r="G462" s="4" t="str">
        <f>VLOOKUP(B462,'Master Data'!$A$1:$F$46,3,FALSE)</f>
        <v>Category05</v>
      </c>
      <c r="H462">
        <f>VLOOKUP(B462,'Master Data'!$A$1:$F$46,5,FALSE)</f>
        <v>76</v>
      </c>
      <c r="I462">
        <f>VLOOKUP(B462,'Master Data'!$A$1:$F$46,6,FALSE)</f>
        <v>82.08</v>
      </c>
      <c r="J462" s="13">
        <f t="shared" si="28"/>
        <v>738.72</v>
      </c>
      <c r="K462">
        <f t="shared" si="29"/>
        <v>684</v>
      </c>
      <c r="L462" s="13">
        <f t="shared" si="30"/>
        <v>54.720000000000027</v>
      </c>
      <c r="M462" s="5">
        <f t="shared" si="31"/>
        <v>7.4074074074074112E-2</v>
      </c>
    </row>
    <row r="463" spans="1:13" x14ac:dyDescent="0.25">
      <c r="A463" s="2">
        <v>44831</v>
      </c>
      <c r="B463" s="3" t="s">
        <v>9</v>
      </c>
      <c r="C463">
        <v>3</v>
      </c>
      <c r="D463" t="s">
        <v>7</v>
      </c>
      <c r="E463" t="s">
        <v>10</v>
      </c>
      <c r="F463" s="4">
        <v>0</v>
      </c>
      <c r="G463" s="4" t="str">
        <f>VLOOKUP(B463,'Master Data'!$A$1:$F$46,3,FALSE)</f>
        <v>Category05</v>
      </c>
      <c r="H463">
        <f>VLOOKUP(B463,'Master Data'!$A$1:$F$46,5,FALSE)</f>
        <v>72</v>
      </c>
      <c r="I463">
        <f>VLOOKUP(B463,'Master Data'!$A$1:$F$46,6,FALSE)</f>
        <v>79.92</v>
      </c>
      <c r="J463" s="13">
        <f t="shared" si="28"/>
        <v>239.76</v>
      </c>
      <c r="K463">
        <f t="shared" si="29"/>
        <v>216</v>
      </c>
      <c r="L463" s="13">
        <f t="shared" si="30"/>
        <v>23.759999999999991</v>
      </c>
      <c r="M463" s="5">
        <f t="shared" si="31"/>
        <v>9.9099099099099058E-2</v>
      </c>
    </row>
    <row r="464" spans="1:13" x14ac:dyDescent="0.25">
      <c r="A464" s="2">
        <v>44833</v>
      </c>
      <c r="B464" s="3" t="s">
        <v>23</v>
      </c>
      <c r="C464">
        <v>13</v>
      </c>
      <c r="D464" t="s">
        <v>12</v>
      </c>
      <c r="E464" t="s">
        <v>8</v>
      </c>
      <c r="F464" s="4">
        <v>0</v>
      </c>
      <c r="G464" s="4" t="str">
        <f>VLOOKUP(B464,'Master Data'!$A$1:$F$46,3,FALSE)</f>
        <v>Category04</v>
      </c>
      <c r="H464">
        <f>VLOOKUP(B464,'Master Data'!$A$1:$F$46,5,FALSE)</f>
        <v>55</v>
      </c>
      <c r="I464">
        <f>VLOOKUP(B464,'Master Data'!$A$1:$F$46,6,FALSE)</f>
        <v>58.3</v>
      </c>
      <c r="J464" s="13">
        <f t="shared" si="28"/>
        <v>757.9</v>
      </c>
      <c r="K464">
        <f t="shared" si="29"/>
        <v>715</v>
      </c>
      <c r="L464" s="13">
        <f t="shared" si="30"/>
        <v>42.899999999999977</v>
      </c>
      <c r="M464" s="5">
        <f t="shared" si="31"/>
        <v>5.6603773584905634E-2</v>
      </c>
    </row>
    <row r="465" spans="1:13" x14ac:dyDescent="0.25">
      <c r="A465" s="2">
        <v>44837</v>
      </c>
      <c r="B465" s="3" t="s">
        <v>41</v>
      </c>
      <c r="C465">
        <v>5</v>
      </c>
      <c r="D465" t="s">
        <v>12</v>
      </c>
      <c r="E465" t="s">
        <v>10</v>
      </c>
      <c r="F465" s="4">
        <v>0</v>
      </c>
      <c r="G465" s="4" t="str">
        <f>VLOOKUP(B465,'Master Data'!$A$1:$F$46,3,FALSE)</f>
        <v>Category02</v>
      </c>
      <c r="H465">
        <f>VLOOKUP(B465,'Master Data'!$A$1:$F$46,5,FALSE)</f>
        <v>44</v>
      </c>
      <c r="I465">
        <f>VLOOKUP(B465,'Master Data'!$A$1:$F$46,6,FALSE)</f>
        <v>48.4</v>
      </c>
      <c r="J465" s="13">
        <f t="shared" si="28"/>
        <v>242</v>
      </c>
      <c r="K465">
        <f t="shared" si="29"/>
        <v>220</v>
      </c>
      <c r="L465" s="13">
        <f t="shared" si="30"/>
        <v>22</v>
      </c>
      <c r="M465" s="5">
        <f t="shared" si="31"/>
        <v>9.0909090909090912E-2</v>
      </c>
    </row>
    <row r="466" spans="1:13" x14ac:dyDescent="0.25">
      <c r="A466" s="2">
        <v>44838</v>
      </c>
      <c r="B466" s="3" t="s">
        <v>46</v>
      </c>
      <c r="C466">
        <v>15</v>
      </c>
      <c r="D466" t="s">
        <v>12</v>
      </c>
      <c r="E466" t="s">
        <v>8</v>
      </c>
      <c r="F466" s="4">
        <v>0</v>
      </c>
      <c r="G466" s="4" t="str">
        <f>VLOOKUP(B466,'Master Data'!$A$1:$F$46,3,FALSE)</f>
        <v>Category01</v>
      </c>
      <c r="H466">
        <f>VLOOKUP(B466,'Master Data'!$A$1:$F$46,5,FALSE)</f>
        <v>43</v>
      </c>
      <c r="I466">
        <f>VLOOKUP(B466,'Master Data'!$A$1:$F$46,6,FALSE)</f>
        <v>47.730000000000004</v>
      </c>
      <c r="J466" s="13">
        <f t="shared" si="28"/>
        <v>715.95</v>
      </c>
      <c r="K466">
        <f t="shared" si="29"/>
        <v>645</v>
      </c>
      <c r="L466" s="13">
        <f t="shared" si="30"/>
        <v>70.950000000000045</v>
      </c>
      <c r="M466" s="5">
        <f t="shared" si="31"/>
        <v>9.9099099099099155E-2</v>
      </c>
    </row>
    <row r="467" spans="1:13" x14ac:dyDescent="0.25">
      <c r="A467" s="2">
        <v>44840</v>
      </c>
      <c r="B467" s="3" t="s">
        <v>14</v>
      </c>
      <c r="C467">
        <v>1</v>
      </c>
      <c r="D467" t="s">
        <v>12</v>
      </c>
      <c r="E467" t="s">
        <v>8</v>
      </c>
      <c r="F467" s="4">
        <v>0</v>
      </c>
      <c r="G467" s="4" t="str">
        <f>VLOOKUP(B467,'Master Data'!$A$1:$F$46,3,FALSE)</f>
        <v>Category04</v>
      </c>
      <c r="H467">
        <f>VLOOKUP(B467,'Master Data'!$A$1:$F$46,5,FALSE)</f>
        <v>5</v>
      </c>
      <c r="I467">
        <f>VLOOKUP(B467,'Master Data'!$A$1:$F$46,6,FALSE)</f>
        <v>6.7</v>
      </c>
      <c r="J467" s="13">
        <f t="shared" si="28"/>
        <v>6.7</v>
      </c>
      <c r="K467">
        <f t="shared" si="29"/>
        <v>5</v>
      </c>
      <c r="L467" s="13">
        <f t="shared" si="30"/>
        <v>1.7000000000000002</v>
      </c>
      <c r="M467" s="5">
        <f t="shared" si="31"/>
        <v>0.2537313432835821</v>
      </c>
    </row>
    <row r="468" spans="1:13" x14ac:dyDescent="0.25">
      <c r="A468" s="2">
        <v>44843</v>
      </c>
      <c r="B468" s="3" t="s">
        <v>9</v>
      </c>
      <c r="C468">
        <v>14</v>
      </c>
      <c r="D468" t="s">
        <v>8</v>
      </c>
      <c r="E468" t="s">
        <v>8</v>
      </c>
      <c r="F468" s="4">
        <v>0</v>
      </c>
      <c r="G468" s="4" t="str">
        <f>VLOOKUP(B468,'Master Data'!$A$1:$F$46,3,FALSE)</f>
        <v>Category05</v>
      </c>
      <c r="H468">
        <f>VLOOKUP(B468,'Master Data'!$A$1:$F$46,5,FALSE)</f>
        <v>72</v>
      </c>
      <c r="I468">
        <f>VLOOKUP(B468,'Master Data'!$A$1:$F$46,6,FALSE)</f>
        <v>79.92</v>
      </c>
      <c r="J468" s="13">
        <f t="shared" si="28"/>
        <v>1118.8800000000001</v>
      </c>
      <c r="K468">
        <f t="shared" si="29"/>
        <v>1008</v>
      </c>
      <c r="L468" s="13">
        <f t="shared" si="30"/>
        <v>110.88000000000011</v>
      </c>
      <c r="M468" s="5">
        <f t="shared" si="31"/>
        <v>9.9099099099099183E-2</v>
      </c>
    </row>
    <row r="469" spans="1:13" x14ac:dyDescent="0.25">
      <c r="A469" s="2">
        <v>44844</v>
      </c>
      <c r="B469" s="3" t="s">
        <v>50</v>
      </c>
      <c r="C469">
        <v>9</v>
      </c>
      <c r="D469" t="s">
        <v>12</v>
      </c>
      <c r="E469" t="s">
        <v>8</v>
      </c>
      <c r="F469" s="4">
        <v>0</v>
      </c>
      <c r="G469" s="4" t="str">
        <f>VLOOKUP(B469,'Master Data'!$A$1:$F$46,3,FALSE)</f>
        <v>Category02</v>
      </c>
      <c r="H469">
        <f>VLOOKUP(B469,'Master Data'!$A$1:$F$46,5,FALSE)</f>
        <v>150</v>
      </c>
      <c r="I469">
        <f>VLOOKUP(B469,'Master Data'!$A$1:$F$46,6,FALSE)</f>
        <v>210</v>
      </c>
      <c r="J469" s="13">
        <f t="shared" si="28"/>
        <v>1890</v>
      </c>
      <c r="K469">
        <f t="shared" si="29"/>
        <v>1350</v>
      </c>
      <c r="L469" s="13">
        <f t="shared" si="30"/>
        <v>540</v>
      </c>
      <c r="M469" s="5">
        <f t="shared" si="31"/>
        <v>0.2857142857142857</v>
      </c>
    </row>
    <row r="470" spans="1:13" x14ac:dyDescent="0.25">
      <c r="A470" s="2">
        <v>44844</v>
      </c>
      <c r="B470" s="3" t="s">
        <v>21</v>
      </c>
      <c r="C470">
        <v>12</v>
      </c>
      <c r="D470" t="s">
        <v>8</v>
      </c>
      <c r="E470" t="s">
        <v>8</v>
      </c>
      <c r="F470" s="4">
        <v>0</v>
      </c>
      <c r="G470" s="4" t="str">
        <f>VLOOKUP(B470,'Master Data'!$A$1:$F$46,3,FALSE)</f>
        <v>Category05</v>
      </c>
      <c r="H470">
        <f>VLOOKUP(B470,'Master Data'!$A$1:$F$46,5,FALSE)</f>
        <v>76</v>
      </c>
      <c r="I470">
        <f>VLOOKUP(B470,'Master Data'!$A$1:$F$46,6,FALSE)</f>
        <v>82.08</v>
      </c>
      <c r="J470" s="13">
        <f t="shared" si="28"/>
        <v>984.96</v>
      </c>
      <c r="K470">
        <f t="shared" si="29"/>
        <v>912</v>
      </c>
      <c r="L470" s="13">
        <f t="shared" si="30"/>
        <v>72.960000000000036</v>
      </c>
      <c r="M470" s="5">
        <f t="shared" si="31"/>
        <v>7.4074074074074112E-2</v>
      </c>
    </row>
    <row r="471" spans="1:13" x14ac:dyDescent="0.25">
      <c r="A471" s="2">
        <v>44845</v>
      </c>
      <c r="B471" s="3" t="s">
        <v>35</v>
      </c>
      <c r="C471">
        <v>10</v>
      </c>
      <c r="D471" t="s">
        <v>12</v>
      </c>
      <c r="E471" t="s">
        <v>8</v>
      </c>
      <c r="F471" s="4">
        <v>0</v>
      </c>
      <c r="G471" s="4" t="str">
        <f>VLOOKUP(B471,'Master Data'!$A$1:$F$46,3,FALSE)</f>
        <v>Category01</v>
      </c>
      <c r="H471">
        <f>VLOOKUP(B471,'Master Data'!$A$1:$F$46,5,FALSE)</f>
        <v>83</v>
      </c>
      <c r="I471">
        <f>VLOOKUP(B471,'Master Data'!$A$1:$F$46,6,FALSE)</f>
        <v>94.62</v>
      </c>
      <c r="J471" s="13">
        <f t="shared" si="28"/>
        <v>946.2</v>
      </c>
      <c r="K471">
        <f t="shared" si="29"/>
        <v>830</v>
      </c>
      <c r="L471" s="13">
        <f t="shared" si="30"/>
        <v>116.20000000000005</v>
      </c>
      <c r="M471" s="5">
        <f t="shared" si="31"/>
        <v>0.1228070175438597</v>
      </c>
    </row>
    <row r="472" spans="1:13" x14ac:dyDescent="0.25">
      <c r="A472" s="2">
        <v>44847</v>
      </c>
      <c r="B472" s="3" t="s">
        <v>39</v>
      </c>
      <c r="C472">
        <v>15</v>
      </c>
      <c r="D472" t="s">
        <v>8</v>
      </c>
      <c r="E472" t="s">
        <v>8</v>
      </c>
      <c r="F472" s="4">
        <v>0</v>
      </c>
      <c r="G472" s="4" t="str">
        <f>VLOOKUP(B472,'Master Data'!$A$1:$F$46,3,FALSE)</f>
        <v>Category01</v>
      </c>
      <c r="H472">
        <f>VLOOKUP(B472,'Master Data'!$A$1:$F$46,5,FALSE)</f>
        <v>105</v>
      </c>
      <c r="I472">
        <f>VLOOKUP(B472,'Master Data'!$A$1:$F$46,6,FALSE)</f>
        <v>142.80000000000001</v>
      </c>
      <c r="J472" s="13">
        <f t="shared" si="28"/>
        <v>2142</v>
      </c>
      <c r="K472">
        <f t="shared" si="29"/>
        <v>1575</v>
      </c>
      <c r="L472" s="13">
        <f t="shared" si="30"/>
        <v>567</v>
      </c>
      <c r="M472" s="5">
        <f t="shared" si="31"/>
        <v>0.26470588235294118</v>
      </c>
    </row>
    <row r="473" spans="1:13" x14ac:dyDescent="0.25">
      <c r="A473" s="2">
        <v>44848</v>
      </c>
      <c r="B473" s="3" t="s">
        <v>21</v>
      </c>
      <c r="C473">
        <v>15</v>
      </c>
      <c r="D473" t="s">
        <v>7</v>
      </c>
      <c r="E473" t="s">
        <v>8</v>
      </c>
      <c r="F473" s="4">
        <v>0</v>
      </c>
      <c r="G473" s="4" t="str">
        <f>VLOOKUP(B473,'Master Data'!$A$1:$F$46,3,FALSE)</f>
        <v>Category05</v>
      </c>
      <c r="H473">
        <f>VLOOKUP(B473,'Master Data'!$A$1:$F$46,5,FALSE)</f>
        <v>76</v>
      </c>
      <c r="I473">
        <f>VLOOKUP(B473,'Master Data'!$A$1:$F$46,6,FALSE)</f>
        <v>82.08</v>
      </c>
      <c r="J473" s="13">
        <f t="shared" si="28"/>
        <v>1231.2</v>
      </c>
      <c r="K473">
        <f t="shared" si="29"/>
        <v>1140</v>
      </c>
      <c r="L473" s="13">
        <f t="shared" si="30"/>
        <v>91.200000000000045</v>
      </c>
      <c r="M473" s="5">
        <f t="shared" si="31"/>
        <v>7.4074074074074112E-2</v>
      </c>
    </row>
    <row r="474" spans="1:13" x14ac:dyDescent="0.25">
      <c r="A474" s="2">
        <v>44849</v>
      </c>
      <c r="B474" s="3" t="s">
        <v>37</v>
      </c>
      <c r="C474">
        <v>10</v>
      </c>
      <c r="D474" t="s">
        <v>12</v>
      </c>
      <c r="E474" t="s">
        <v>10</v>
      </c>
      <c r="F474" s="4">
        <v>0</v>
      </c>
      <c r="G474" s="4" t="str">
        <f>VLOOKUP(B474,'Master Data'!$A$1:$F$46,3,FALSE)</f>
        <v>Category02</v>
      </c>
      <c r="H474">
        <f>VLOOKUP(B474,'Master Data'!$A$1:$F$46,5,FALSE)</f>
        <v>12</v>
      </c>
      <c r="I474">
        <f>VLOOKUP(B474,'Master Data'!$A$1:$F$46,6,FALSE)</f>
        <v>15.719999999999999</v>
      </c>
      <c r="J474" s="13">
        <f t="shared" si="28"/>
        <v>157.19999999999999</v>
      </c>
      <c r="K474">
        <f t="shared" si="29"/>
        <v>120</v>
      </c>
      <c r="L474" s="13">
        <f t="shared" si="30"/>
        <v>37.199999999999989</v>
      </c>
      <c r="M474" s="5">
        <f t="shared" si="31"/>
        <v>0.23664122137404575</v>
      </c>
    </row>
    <row r="475" spans="1:13" x14ac:dyDescent="0.25">
      <c r="A475" s="2">
        <v>44850</v>
      </c>
      <c r="B475" s="3" t="s">
        <v>53</v>
      </c>
      <c r="C475">
        <v>3</v>
      </c>
      <c r="D475" t="s">
        <v>8</v>
      </c>
      <c r="E475" t="s">
        <v>8</v>
      </c>
      <c r="F475" s="4">
        <v>0</v>
      </c>
      <c r="G475" s="4" t="str">
        <f>VLOOKUP(B475,'Master Data'!$A$1:$F$46,3,FALSE)</f>
        <v>Category04</v>
      </c>
      <c r="H475">
        <f>VLOOKUP(B475,'Master Data'!$A$1:$F$46,5,FALSE)</f>
        <v>90</v>
      </c>
      <c r="I475">
        <f>VLOOKUP(B475,'Master Data'!$A$1:$F$46,6,FALSE)</f>
        <v>96.3</v>
      </c>
      <c r="J475" s="13">
        <f t="shared" si="28"/>
        <v>288.89999999999998</v>
      </c>
      <c r="K475">
        <f t="shared" si="29"/>
        <v>270</v>
      </c>
      <c r="L475" s="13">
        <f t="shared" si="30"/>
        <v>18.899999999999977</v>
      </c>
      <c r="M475" s="5">
        <f t="shared" si="31"/>
        <v>6.5420560747663475E-2</v>
      </c>
    </row>
    <row r="476" spans="1:13" x14ac:dyDescent="0.25">
      <c r="A476" s="2">
        <v>44857</v>
      </c>
      <c r="B476" s="3" t="s">
        <v>6</v>
      </c>
      <c r="C476">
        <v>14</v>
      </c>
      <c r="D476" t="s">
        <v>8</v>
      </c>
      <c r="E476" t="s">
        <v>10</v>
      </c>
      <c r="F476" s="4">
        <v>0</v>
      </c>
      <c r="G476" s="4" t="str">
        <f>VLOOKUP(B476,'Master Data'!$A$1:$F$46,3,FALSE)</f>
        <v>Category03</v>
      </c>
      <c r="H476">
        <f>VLOOKUP(B476,'Master Data'!$A$1:$F$46,5,FALSE)</f>
        <v>144</v>
      </c>
      <c r="I476">
        <f>VLOOKUP(B476,'Master Data'!$A$1:$F$46,6,FALSE)</f>
        <v>156.96</v>
      </c>
      <c r="J476" s="13">
        <f t="shared" si="28"/>
        <v>2197.44</v>
      </c>
      <c r="K476">
        <f t="shared" si="29"/>
        <v>2016</v>
      </c>
      <c r="L476" s="13">
        <f t="shared" si="30"/>
        <v>181.44000000000005</v>
      </c>
      <c r="M476" s="5">
        <f t="shared" si="31"/>
        <v>8.256880733944956E-2</v>
      </c>
    </row>
    <row r="477" spans="1:13" x14ac:dyDescent="0.25">
      <c r="A477" s="2">
        <v>44864</v>
      </c>
      <c r="B477" s="3" t="s">
        <v>20</v>
      </c>
      <c r="C477">
        <v>3</v>
      </c>
      <c r="D477" t="s">
        <v>12</v>
      </c>
      <c r="E477" t="s">
        <v>10</v>
      </c>
      <c r="F477" s="4">
        <v>0</v>
      </c>
      <c r="G477" s="4" t="str">
        <f>VLOOKUP(B477,'Master Data'!$A$1:$F$46,3,FALSE)</f>
        <v>Category05</v>
      </c>
      <c r="H477">
        <f>VLOOKUP(B477,'Master Data'!$A$1:$F$46,5,FALSE)</f>
        <v>120</v>
      </c>
      <c r="I477">
        <f>VLOOKUP(B477,'Master Data'!$A$1:$F$46,6,FALSE)</f>
        <v>162</v>
      </c>
      <c r="J477" s="13">
        <f t="shared" si="28"/>
        <v>486</v>
      </c>
      <c r="K477">
        <f t="shared" si="29"/>
        <v>360</v>
      </c>
      <c r="L477" s="13">
        <f t="shared" si="30"/>
        <v>126</v>
      </c>
      <c r="M477" s="5">
        <f t="shared" si="31"/>
        <v>0.25925925925925924</v>
      </c>
    </row>
    <row r="478" spans="1:13" x14ac:dyDescent="0.25">
      <c r="A478" s="2">
        <v>44865</v>
      </c>
      <c r="B478" s="3" t="s">
        <v>9</v>
      </c>
      <c r="C478">
        <v>8</v>
      </c>
      <c r="D478" t="s">
        <v>12</v>
      </c>
      <c r="E478" t="s">
        <v>8</v>
      </c>
      <c r="F478" s="4">
        <v>0</v>
      </c>
      <c r="G478" s="4" t="str">
        <f>VLOOKUP(B478,'Master Data'!$A$1:$F$46,3,FALSE)</f>
        <v>Category05</v>
      </c>
      <c r="H478">
        <f>VLOOKUP(B478,'Master Data'!$A$1:$F$46,5,FALSE)</f>
        <v>72</v>
      </c>
      <c r="I478">
        <f>VLOOKUP(B478,'Master Data'!$A$1:$F$46,6,FALSE)</f>
        <v>79.92</v>
      </c>
      <c r="J478" s="13">
        <f t="shared" si="28"/>
        <v>639.36</v>
      </c>
      <c r="K478">
        <f t="shared" si="29"/>
        <v>576</v>
      </c>
      <c r="L478" s="13">
        <f t="shared" si="30"/>
        <v>63.360000000000014</v>
      </c>
      <c r="M478" s="5">
        <f t="shared" si="31"/>
        <v>9.9099099099099114E-2</v>
      </c>
    </row>
    <row r="479" spans="1:13" x14ac:dyDescent="0.25">
      <c r="A479" s="2">
        <v>44866</v>
      </c>
      <c r="B479" s="3" t="s">
        <v>45</v>
      </c>
      <c r="C479">
        <v>15</v>
      </c>
      <c r="D479" t="s">
        <v>7</v>
      </c>
      <c r="E479" t="s">
        <v>8</v>
      </c>
      <c r="F479" s="4">
        <v>0</v>
      </c>
      <c r="G479" s="4" t="str">
        <f>VLOOKUP(B479,'Master Data'!$A$1:$F$46,3,FALSE)</f>
        <v>Category02</v>
      </c>
      <c r="H479">
        <f>VLOOKUP(B479,'Master Data'!$A$1:$F$46,5,FALSE)</f>
        <v>73</v>
      </c>
      <c r="I479">
        <f>VLOOKUP(B479,'Master Data'!$A$1:$F$46,6,FALSE)</f>
        <v>94.17</v>
      </c>
      <c r="J479" s="13">
        <f t="shared" si="28"/>
        <v>1412.55</v>
      </c>
      <c r="K479">
        <f t="shared" si="29"/>
        <v>1095</v>
      </c>
      <c r="L479" s="13">
        <f t="shared" si="30"/>
        <v>317.54999999999995</v>
      </c>
      <c r="M479" s="5">
        <f t="shared" si="31"/>
        <v>0.22480620155038758</v>
      </c>
    </row>
    <row r="480" spans="1:13" x14ac:dyDescent="0.25">
      <c r="A480" s="2">
        <v>44867</v>
      </c>
      <c r="B480" s="3" t="s">
        <v>37</v>
      </c>
      <c r="C480">
        <v>15</v>
      </c>
      <c r="D480" t="s">
        <v>7</v>
      </c>
      <c r="E480" t="s">
        <v>10</v>
      </c>
      <c r="F480" s="4">
        <v>0</v>
      </c>
      <c r="G480" s="4" t="str">
        <f>VLOOKUP(B480,'Master Data'!$A$1:$F$46,3,FALSE)</f>
        <v>Category02</v>
      </c>
      <c r="H480">
        <f>VLOOKUP(B480,'Master Data'!$A$1:$F$46,5,FALSE)</f>
        <v>12</v>
      </c>
      <c r="I480">
        <f>VLOOKUP(B480,'Master Data'!$A$1:$F$46,6,FALSE)</f>
        <v>15.719999999999999</v>
      </c>
      <c r="J480" s="13">
        <f t="shared" si="28"/>
        <v>235.79999999999998</v>
      </c>
      <c r="K480">
        <f t="shared" si="29"/>
        <v>180</v>
      </c>
      <c r="L480" s="13">
        <f t="shared" si="30"/>
        <v>55.799999999999983</v>
      </c>
      <c r="M480" s="5">
        <f t="shared" si="31"/>
        <v>0.23664122137404575</v>
      </c>
    </row>
    <row r="481" spans="1:13" x14ac:dyDescent="0.25">
      <c r="A481" s="2">
        <v>44867</v>
      </c>
      <c r="B481" s="3" t="s">
        <v>38</v>
      </c>
      <c r="C481">
        <v>15</v>
      </c>
      <c r="D481" t="s">
        <v>12</v>
      </c>
      <c r="E481" t="s">
        <v>10</v>
      </c>
      <c r="F481" s="4">
        <v>0</v>
      </c>
      <c r="G481" s="4" t="str">
        <f>VLOOKUP(B481,'Master Data'!$A$1:$F$46,3,FALSE)</f>
        <v>Category04</v>
      </c>
      <c r="H481">
        <f>VLOOKUP(B481,'Master Data'!$A$1:$F$46,5,FALSE)</f>
        <v>148</v>
      </c>
      <c r="I481">
        <f>VLOOKUP(B481,'Master Data'!$A$1:$F$46,6,FALSE)</f>
        <v>201.28</v>
      </c>
      <c r="J481" s="13">
        <f t="shared" si="28"/>
        <v>3019.2</v>
      </c>
      <c r="K481">
        <f t="shared" si="29"/>
        <v>2220</v>
      </c>
      <c r="L481" s="13">
        <f t="shared" si="30"/>
        <v>799.19999999999982</v>
      </c>
      <c r="M481" s="5">
        <f t="shared" si="31"/>
        <v>0.26470588235294112</v>
      </c>
    </row>
    <row r="482" spans="1:13" x14ac:dyDescent="0.25">
      <c r="A482" s="2">
        <v>44867</v>
      </c>
      <c r="B482" s="3" t="s">
        <v>14</v>
      </c>
      <c r="C482">
        <v>5</v>
      </c>
      <c r="D482" t="s">
        <v>12</v>
      </c>
      <c r="E482" t="s">
        <v>10</v>
      </c>
      <c r="F482" s="4">
        <v>0</v>
      </c>
      <c r="G482" s="4" t="str">
        <f>VLOOKUP(B482,'Master Data'!$A$1:$F$46,3,FALSE)</f>
        <v>Category04</v>
      </c>
      <c r="H482">
        <f>VLOOKUP(B482,'Master Data'!$A$1:$F$46,5,FALSE)</f>
        <v>5</v>
      </c>
      <c r="I482">
        <f>VLOOKUP(B482,'Master Data'!$A$1:$F$46,6,FALSE)</f>
        <v>6.7</v>
      </c>
      <c r="J482" s="13">
        <f t="shared" si="28"/>
        <v>33.5</v>
      </c>
      <c r="K482">
        <f t="shared" si="29"/>
        <v>25</v>
      </c>
      <c r="L482" s="13">
        <f t="shared" si="30"/>
        <v>8.5</v>
      </c>
      <c r="M482" s="5">
        <f t="shared" si="31"/>
        <v>0.2537313432835821</v>
      </c>
    </row>
    <row r="483" spans="1:13" x14ac:dyDescent="0.25">
      <c r="A483" s="2">
        <v>44868</v>
      </c>
      <c r="B483" s="3" t="s">
        <v>24</v>
      </c>
      <c r="C483">
        <v>11</v>
      </c>
      <c r="D483" t="s">
        <v>8</v>
      </c>
      <c r="E483" t="s">
        <v>8</v>
      </c>
      <c r="F483" s="4">
        <v>0</v>
      </c>
      <c r="G483" s="4" t="str">
        <f>VLOOKUP(B483,'Master Data'!$A$1:$F$46,3,FALSE)</f>
        <v>Category03</v>
      </c>
      <c r="H483">
        <f>VLOOKUP(B483,'Master Data'!$A$1:$F$46,5,FALSE)</f>
        <v>61</v>
      </c>
      <c r="I483">
        <f>VLOOKUP(B483,'Master Data'!$A$1:$F$46,6,FALSE)</f>
        <v>76.25</v>
      </c>
      <c r="J483" s="13">
        <f t="shared" si="28"/>
        <v>838.75</v>
      </c>
      <c r="K483">
        <f t="shared" si="29"/>
        <v>671</v>
      </c>
      <c r="L483" s="13">
        <f t="shared" si="30"/>
        <v>167.75</v>
      </c>
      <c r="M483" s="5">
        <f t="shared" si="31"/>
        <v>0.2</v>
      </c>
    </row>
    <row r="484" spans="1:13" x14ac:dyDescent="0.25">
      <c r="A484" s="2">
        <v>44869</v>
      </c>
      <c r="B484" s="3" t="s">
        <v>35</v>
      </c>
      <c r="C484">
        <v>10</v>
      </c>
      <c r="D484" t="s">
        <v>12</v>
      </c>
      <c r="E484" t="s">
        <v>8</v>
      </c>
      <c r="F484" s="4">
        <v>0</v>
      </c>
      <c r="G484" s="4" t="str">
        <f>VLOOKUP(B484,'Master Data'!$A$1:$F$46,3,FALSE)</f>
        <v>Category01</v>
      </c>
      <c r="H484">
        <f>VLOOKUP(B484,'Master Data'!$A$1:$F$46,5,FALSE)</f>
        <v>83</v>
      </c>
      <c r="I484">
        <f>VLOOKUP(B484,'Master Data'!$A$1:$F$46,6,FALSE)</f>
        <v>94.62</v>
      </c>
      <c r="J484" s="13">
        <f t="shared" si="28"/>
        <v>946.2</v>
      </c>
      <c r="K484">
        <f t="shared" si="29"/>
        <v>830</v>
      </c>
      <c r="L484" s="13">
        <f t="shared" si="30"/>
        <v>116.20000000000005</v>
      </c>
      <c r="M484" s="5">
        <f t="shared" si="31"/>
        <v>0.1228070175438597</v>
      </c>
    </row>
    <row r="485" spans="1:13" x14ac:dyDescent="0.25">
      <c r="A485" s="2">
        <v>44870</v>
      </c>
      <c r="B485" s="3" t="s">
        <v>50</v>
      </c>
      <c r="C485">
        <v>15</v>
      </c>
      <c r="D485" t="s">
        <v>12</v>
      </c>
      <c r="E485" t="s">
        <v>10</v>
      </c>
      <c r="F485" s="4">
        <v>0</v>
      </c>
      <c r="G485" s="4" t="str">
        <f>VLOOKUP(B485,'Master Data'!$A$1:$F$46,3,FALSE)</f>
        <v>Category02</v>
      </c>
      <c r="H485">
        <f>VLOOKUP(B485,'Master Data'!$A$1:$F$46,5,FALSE)</f>
        <v>150</v>
      </c>
      <c r="I485">
        <f>VLOOKUP(B485,'Master Data'!$A$1:$F$46,6,FALSE)</f>
        <v>210</v>
      </c>
      <c r="J485" s="13">
        <f t="shared" si="28"/>
        <v>3150</v>
      </c>
      <c r="K485">
        <f t="shared" si="29"/>
        <v>2250</v>
      </c>
      <c r="L485" s="13">
        <f t="shared" si="30"/>
        <v>900</v>
      </c>
      <c r="M485" s="5">
        <f t="shared" si="31"/>
        <v>0.2857142857142857</v>
      </c>
    </row>
    <row r="486" spans="1:13" x14ac:dyDescent="0.25">
      <c r="A486" s="2">
        <v>44871</v>
      </c>
      <c r="B486" s="3" t="s">
        <v>33</v>
      </c>
      <c r="C486">
        <v>13</v>
      </c>
      <c r="D486" t="s">
        <v>12</v>
      </c>
      <c r="E486" t="s">
        <v>10</v>
      </c>
      <c r="F486" s="4">
        <v>0</v>
      </c>
      <c r="G486" s="4" t="str">
        <f>VLOOKUP(B486,'Master Data'!$A$1:$F$46,3,FALSE)</f>
        <v>Category05</v>
      </c>
      <c r="H486">
        <f>VLOOKUP(B486,'Master Data'!$A$1:$F$46,5,FALSE)</f>
        <v>67</v>
      </c>
      <c r="I486">
        <f>VLOOKUP(B486,'Master Data'!$A$1:$F$46,6,FALSE)</f>
        <v>83.08</v>
      </c>
      <c r="J486" s="13">
        <f t="shared" si="28"/>
        <v>1080.04</v>
      </c>
      <c r="K486">
        <f t="shared" si="29"/>
        <v>871</v>
      </c>
      <c r="L486" s="13">
        <f t="shared" si="30"/>
        <v>209.03999999999996</v>
      </c>
      <c r="M486" s="5">
        <f t="shared" si="31"/>
        <v>0.19354838709677416</v>
      </c>
    </row>
    <row r="487" spans="1:13" x14ac:dyDescent="0.25">
      <c r="A487" s="2">
        <v>44871</v>
      </c>
      <c r="B487" s="3" t="s">
        <v>37</v>
      </c>
      <c r="C487">
        <v>13</v>
      </c>
      <c r="D487" t="s">
        <v>8</v>
      </c>
      <c r="E487" t="s">
        <v>8</v>
      </c>
      <c r="F487" s="4">
        <v>0</v>
      </c>
      <c r="G487" s="4" t="str">
        <f>VLOOKUP(B487,'Master Data'!$A$1:$F$46,3,FALSE)</f>
        <v>Category02</v>
      </c>
      <c r="H487">
        <f>VLOOKUP(B487,'Master Data'!$A$1:$F$46,5,FALSE)</f>
        <v>12</v>
      </c>
      <c r="I487">
        <f>VLOOKUP(B487,'Master Data'!$A$1:$F$46,6,FALSE)</f>
        <v>15.719999999999999</v>
      </c>
      <c r="J487" s="13">
        <f t="shared" si="28"/>
        <v>204.35999999999999</v>
      </c>
      <c r="K487">
        <f t="shared" si="29"/>
        <v>156</v>
      </c>
      <c r="L487" s="13">
        <f t="shared" si="30"/>
        <v>48.359999999999985</v>
      </c>
      <c r="M487" s="5">
        <f t="shared" si="31"/>
        <v>0.23664122137404575</v>
      </c>
    </row>
    <row r="488" spans="1:13" x14ac:dyDescent="0.25">
      <c r="A488" s="2">
        <v>44871</v>
      </c>
      <c r="B488" s="3" t="s">
        <v>20</v>
      </c>
      <c r="C488">
        <v>13</v>
      </c>
      <c r="D488" t="s">
        <v>12</v>
      </c>
      <c r="E488" t="s">
        <v>10</v>
      </c>
      <c r="F488" s="4">
        <v>0</v>
      </c>
      <c r="G488" s="4" t="str">
        <f>VLOOKUP(B488,'Master Data'!$A$1:$F$46,3,FALSE)</f>
        <v>Category05</v>
      </c>
      <c r="H488">
        <f>VLOOKUP(B488,'Master Data'!$A$1:$F$46,5,FALSE)</f>
        <v>120</v>
      </c>
      <c r="I488">
        <f>VLOOKUP(B488,'Master Data'!$A$1:$F$46,6,FALSE)</f>
        <v>162</v>
      </c>
      <c r="J488" s="13">
        <f t="shared" si="28"/>
        <v>2106</v>
      </c>
      <c r="K488">
        <f t="shared" si="29"/>
        <v>1560</v>
      </c>
      <c r="L488" s="13">
        <f t="shared" si="30"/>
        <v>546</v>
      </c>
      <c r="M488" s="5">
        <f t="shared" si="31"/>
        <v>0.25925925925925924</v>
      </c>
    </row>
    <row r="489" spans="1:13" x14ac:dyDescent="0.25">
      <c r="A489" s="2">
        <v>44872</v>
      </c>
      <c r="B489" s="3" t="s">
        <v>27</v>
      </c>
      <c r="C489">
        <v>13</v>
      </c>
      <c r="D489" t="s">
        <v>8</v>
      </c>
      <c r="E489" t="s">
        <v>10</v>
      </c>
      <c r="F489" s="4">
        <v>0</v>
      </c>
      <c r="G489" s="4" t="str">
        <f>VLOOKUP(B489,'Master Data'!$A$1:$F$46,3,FALSE)</f>
        <v>Category05</v>
      </c>
      <c r="H489">
        <f>VLOOKUP(B489,'Master Data'!$A$1:$F$46,5,FALSE)</f>
        <v>90</v>
      </c>
      <c r="I489">
        <f>VLOOKUP(B489,'Master Data'!$A$1:$F$46,6,FALSE)</f>
        <v>115.2</v>
      </c>
      <c r="J489" s="13">
        <f t="shared" si="28"/>
        <v>1497.6000000000001</v>
      </c>
      <c r="K489">
        <f t="shared" si="29"/>
        <v>1170</v>
      </c>
      <c r="L489" s="13">
        <f t="shared" si="30"/>
        <v>327.60000000000014</v>
      </c>
      <c r="M489" s="5">
        <f t="shared" si="31"/>
        <v>0.21875000000000008</v>
      </c>
    </row>
    <row r="490" spans="1:13" x14ac:dyDescent="0.25">
      <c r="A490" s="2">
        <v>44873</v>
      </c>
      <c r="B490" s="3" t="s">
        <v>53</v>
      </c>
      <c r="C490">
        <v>11</v>
      </c>
      <c r="D490" t="s">
        <v>7</v>
      </c>
      <c r="E490" t="s">
        <v>10</v>
      </c>
      <c r="F490" s="4">
        <v>0</v>
      </c>
      <c r="G490" s="4" t="str">
        <f>VLOOKUP(B490,'Master Data'!$A$1:$F$46,3,FALSE)</f>
        <v>Category04</v>
      </c>
      <c r="H490">
        <f>VLOOKUP(B490,'Master Data'!$A$1:$F$46,5,FALSE)</f>
        <v>90</v>
      </c>
      <c r="I490">
        <f>VLOOKUP(B490,'Master Data'!$A$1:$F$46,6,FALSE)</f>
        <v>96.3</v>
      </c>
      <c r="J490" s="13">
        <f t="shared" si="28"/>
        <v>1059.3</v>
      </c>
      <c r="K490">
        <f t="shared" si="29"/>
        <v>990</v>
      </c>
      <c r="L490" s="13">
        <f t="shared" si="30"/>
        <v>69.299999999999955</v>
      </c>
      <c r="M490" s="5">
        <f t="shared" si="31"/>
        <v>6.5420560747663517E-2</v>
      </c>
    </row>
    <row r="491" spans="1:13" x14ac:dyDescent="0.25">
      <c r="A491" s="2">
        <v>44873</v>
      </c>
      <c r="B491" s="3" t="s">
        <v>50</v>
      </c>
      <c r="C491">
        <v>10</v>
      </c>
      <c r="D491" t="s">
        <v>7</v>
      </c>
      <c r="E491" t="s">
        <v>8</v>
      </c>
      <c r="F491" s="4">
        <v>0</v>
      </c>
      <c r="G491" s="4" t="str">
        <f>VLOOKUP(B491,'Master Data'!$A$1:$F$46,3,FALSE)</f>
        <v>Category02</v>
      </c>
      <c r="H491">
        <f>VLOOKUP(B491,'Master Data'!$A$1:$F$46,5,FALSE)</f>
        <v>150</v>
      </c>
      <c r="I491">
        <f>VLOOKUP(B491,'Master Data'!$A$1:$F$46,6,FALSE)</f>
        <v>210</v>
      </c>
      <c r="J491" s="13">
        <f t="shared" si="28"/>
        <v>2100</v>
      </c>
      <c r="K491">
        <f t="shared" si="29"/>
        <v>1500</v>
      </c>
      <c r="L491" s="13">
        <f t="shared" si="30"/>
        <v>600</v>
      </c>
      <c r="M491" s="5">
        <f t="shared" si="31"/>
        <v>0.2857142857142857</v>
      </c>
    </row>
    <row r="492" spans="1:13" x14ac:dyDescent="0.25">
      <c r="A492" s="2">
        <v>44874</v>
      </c>
      <c r="B492" s="3" t="s">
        <v>36</v>
      </c>
      <c r="C492">
        <v>8</v>
      </c>
      <c r="D492" t="s">
        <v>8</v>
      </c>
      <c r="E492" t="s">
        <v>10</v>
      </c>
      <c r="F492" s="4">
        <v>0</v>
      </c>
      <c r="G492" s="4" t="str">
        <f>VLOOKUP(B492,'Master Data'!$A$1:$F$46,3,FALSE)</f>
        <v>Category04</v>
      </c>
      <c r="H492">
        <f>VLOOKUP(B492,'Master Data'!$A$1:$F$46,5,FALSE)</f>
        <v>48</v>
      </c>
      <c r="I492">
        <f>VLOOKUP(B492,'Master Data'!$A$1:$F$46,6,FALSE)</f>
        <v>57.120000000000005</v>
      </c>
      <c r="J492" s="13">
        <f t="shared" si="28"/>
        <v>456.96000000000004</v>
      </c>
      <c r="K492">
        <f t="shared" si="29"/>
        <v>384</v>
      </c>
      <c r="L492" s="13">
        <f t="shared" si="30"/>
        <v>72.960000000000036</v>
      </c>
      <c r="M492" s="5">
        <f t="shared" si="31"/>
        <v>0.15966386554621856</v>
      </c>
    </row>
    <row r="493" spans="1:13" x14ac:dyDescent="0.25">
      <c r="A493" s="2">
        <v>44875</v>
      </c>
      <c r="B493" s="3" t="s">
        <v>40</v>
      </c>
      <c r="C493">
        <v>7</v>
      </c>
      <c r="D493" t="s">
        <v>12</v>
      </c>
      <c r="E493" t="s">
        <v>8</v>
      </c>
      <c r="F493" s="4">
        <v>0</v>
      </c>
      <c r="G493" s="4" t="str">
        <f>VLOOKUP(B493,'Master Data'!$A$1:$F$46,3,FALSE)</f>
        <v>Category02</v>
      </c>
      <c r="H493">
        <f>VLOOKUP(B493,'Master Data'!$A$1:$F$46,5,FALSE)</f>
        <v>37</v>
      </c>
      <c r="I493">
        <f>VLOOKUP(B493,'Master Data'!$A$1:$F$46,6,FALSE)</f>
        <v>49.21</v>
      </c>
      <c r="J493" s="13">
        <f t="shared" si="28"/>
        <v>344.47</v>
      </c>
      <c r="K493">
        <f t="shared" si="29"/>
        <v>259</v>
      </c>
      <c r="L493" s="13">
        <f t="shared" si="30"/>
        <v>85.470000000000027</v>
      </c>
      <c r="M493" s="5">
        <f t="shared" si="31"/>
        <v>0.24812030075187977</v>
      </c>
    </row>
    <row r="494" spans="1:13" x14ac:dyDescent="0.25">
      <c r="A494" s="2">
        <v>44878</v>
      </c>
      <c r="B494" s="3" t="s">
        <v>36</v>
      </c>
      <c r="C494">
        <v>10</v>
      </c>
      <c r="D494" t="s">
        <v>7</v>
      </c>
      <c r="E494" t="s">
        <v>10</v>
      </c>
      <c r="F494" s="4">
        <v>0</v>
      </c>
      <c r="G494" s="4" t="str">
        <f>VLOOKUP(B494,'Master Data'!$A$1:$F$46,3,FALSE)</f>
        <v>Category04</v>
      </c>
      <c r="H494">
        <f>VLOOKUP(B494,'Master Data'!$A$1:$F$46,5,FALSE)</f>
        <v>48</v>
      </c>
      <c r="I494">
        <f>VLOOKUP(B494,'Master Data'!$A$1:$F$46,6,FALSE)</f>
        <v>57.120000000000005</v>
      </c>
      <c r="J494" s="13">
        <f t="shared" si="28"/>
        <v>571.20000000000005</v>
      </c>
      <c r="K494">
        <f t="shared" si="29"/>
        <v>480</v>
      </c>
      <c r="L494" s="13">
        <f t="shared" si="30"/>
        <v>91.200000000000045</v>
      </c>
      <c r="M494" s="5">
        <f t="shared" si="31"/>
        <v>0.15966386554621856</v>
      </c>
    </row>
    <row r="495" spans="1:13" x14ac:dyDescent="0.25">
      <c r="A495" s="2">
        <v>44879</v>
      </c>
      <c r="B495" s="3" t="s">
        <v>39</v>
      </c>
      <c r="C495">
        <v>1</v>
      </c>
      <c r="D495" t="s">
        <v>12</v>
      </c>
      <c r="E495" t="s">
        <v>10</v>
      </c>
      <c r="F495" s="4">
        <v>0</v>
      </c>
      <c r="G495" s="4" t="str">
        <f>VLOOKUP(B495,'Master Data'!$A$1:$F$46,3,FALSE)</f>
        <v>Category01</v>
      </c>
      <c r="H495">
        <f>VLOOKUP(B495,'Master Data'!$A$1:$F$46,5,FALSE)</f>
        <v>105</v>
      </c>
      <c r="I495">
        <f>VLOOKUP(B495,'Master Data'!$A$1:$F$46,6,FALSE)</f>
        <v>142.80000000000001</v>
      </c>
      <c r="J495" s="13">
        <f t="shared" si="28"/>
        <v>142.80000000000001</v>
      </c>
      <c r="K495">
        <f t="shared" si="29"/>
        <v>105</v>
      </c>
      <c r="L495" s="13">
        <f t="shared" si="30"/>
        <v>37.800000000000011</v>
      </c>
      <c r="M495" s="5">
        <f t="shared" si="31"/>
        <v>0.26470588235294124</v>
      </c>
    </row>
    <row r="496" spans="1:13" x14ac:dyDescent="0.25">
      <c r="A496" s="2">
        <v>44880</v>
      </c>
      <c r="B496" s="3" t="s">
        <v>45</v>
      </c>
      <c r="C496">
        <v>14</v>
      </c>
      <c r="D496" t="s">
        <v>12</v>
      </c>
      <c r="E496" t="s">
        <v>10</v>
      </c>
      <c r="F496" s="4">
        <v>0</v>
      </c>
      <c r="G496" s="4" t="str">
        <f>VLOOKUP(B496,'Master Data'!$A$1:$F$46,3,FALSE)</f>
        <v>Category02</v>
      </c>
      <c r="H496">
        <f>VLOOKUP(B496,'Master Data'!$A$1:$F$46,5,FALSE)</f>
        <v>73</v>
      </c>
      <c r="I496">
        <f>VLOOKUP(B496,'Master Data'!$A$1:$F$46,6,FALSE)</f>
        <v>94.17</v>
      </c>
      <c r="J496" s="13">
        <f t="shared" si="28"/>
        <v>1318.38</v>
      </c>
      <c r="K496">
        <f t="shared" si="29"/>
        <v>1022</v>
      </c>
      <c r="L496" s="13">
        <f t="shared" si="30"/>
        <v>296.38000000000011</v>
      </c>
      <c r="M496" s="5">
        <f t="shared" si="31"/>
        <v>0.22480620155038766</v>
      </c>
    </row>
    <row r="497" spans="1:13" x14ac:dyDescent="0.25">
      <c r="A497" s="2">
        <v>44881</v>
      </c>
      <c r="B497" s="3" t="s">
        <v>49</v>
      </c>
      <c r="C497">
        <v>8</v>
      </c>
      <c r="D497" t="s">
        <v>8</v>
      </c>
      <c r="E497" t="s">
        <v>8</v>
      </c>
      <c r="F497" s="4">
        <v>0</v>
      </c>
      <c r="G497" s="4" t="str">
        <f>VLOOKUP(B497,'Master Data'!$A$1:$F$46,3,FALSE)</f>
        <v>Category02</v>
      </c>
      <c r="H497">
        <f>VLOOKUP(B497,'Master Data'!$A$1:$F$46,5,FALSE)</f>
        <v>134</v>
      </c>
      <c r="I497">
        <f>VLOOKUP(B497,'Master Data'!$A$1:$F$46,6,FALSE)</f>
        <v>156.78</v>
      </c>
      <c r="J497" s="13">
        <f t="shared" si="28"/>
        <v>1254.24</v>
      </c>
      <c r="K497">
        <f t="shared" si="29"/>
        <v>1072</v>
      </c>
      <c r="L497" s="13">
        <f t="shared" si="30"/>
        <v>182.24</v>
      </c>
      <c r="M497" s="5">
        <f t="shared" si="31"/>
        <v>0.14529914529914531</v>
      </c>
    </row>
    <row r="498" spans="1:13" x14ac:dyDescent="0.25">
      <c r="A498" s="2">
        <v>44883</v>
      </c>
      <c r="B498" s="3" t="s">
        <v>23</v>
      </c>
      <c r="C498">
        <v>8</v>
      </c>
      <c r="D498" t="s">
        <v>12</v>
      </c>
      <c r="E498" t="s">
        <v>10</v>
      </c>
      <c r="F498" s="4">
        <v>0</v>
      </c>
      <c r="G498" s="4" t="str">
        <f>VLOOKUP(B498,'Master Data'!$A$1:$F$46,3,FALSE)</f>
        <v>Category04</v>
      </c>
      <c r="H498">
        <f>VLOOKUP(B498,'Master Data'!$A$1:$F$46,5,FALSE)</f>
        <v>55</v>
      </c>
      <c r="I498">
        <f>VLOOKUP(B498,'Master Data'!$A$1:$F$46,6,FALSE)</f>
        <v>58.3</v>
      </c>
      <c r="J498" s="13">
        <f t="shared" si="28"/>
        <v>466.4</v>
      </c>
      <c r="K498">
        <f t="shared" si="29"/>
        <v>440</v>
      </c>
      <c r="L498" s="13">
        <f t="shared" si="30"/>
        <v>26.399999999999977</v>
      </c>
      <c r="M498" s="5">
        <f t="shared" si="31"/>
        <v>5.6603773584905613E-2</v>
      </c>
    </row>
    <row r="499" spans="1:13" x14ac:dyDescent="0.25">
      <c r="A499" s="2">
        <v>44886</v>
      </c>
      <c r="B499" s="3" t="s">
        <v>24</v>
      </c>
      <c r="C499">
        <v>6</v>
      </c>
      <c r="D499" t="s">
        <v>12</v>
      </c>
      <c r="E499" t="s">
        <v>10</v>
      </c>
      <c r="F499" s="4">
        <v>0</v>
      </c>
      <c r="G499" s="4" t="str">
        <f>VLOOKUP(B499,'Master Data'!$A$1:$F$46,3,FALSE)</f>
        <v>Category03</v>
      </c>
      <c r="H499">
        <f>VLOOKUP(B499,'Master Data'!$A$1:$F$46,5,FALSE)</f>
        <v>61</v>
      </c>
      <c r="I499">
        <f>VLOOKUP(B499,'Master Data'!$A$1:$F$46,6,FALSE)</f>
        <v>76.25</v>
      </c>
      <c r="J499" s="13">
        <f t="shared" si="28"/>
        <v>457.5</v>
      </c>
      <c r="K499">
        <f t="shared" si="29"/>
        <v>366</v>
      </c>
      <c r="L499" s="13">
        <f t="shared" si="30"/>
        <v>91.5</v>
      </c>
      <c r="M499" s="5">
        <f t="shared" si="31"/>
        <v>0.2</v>
      </c>
    </row>
    <row r="500" spans="1:13" x14ac:dyDescent="0.25">
      <c r="A500" s="2">
        <v>44888</v>
      </c>
      <c r="B500" s="3" t="s">
        <v>53</v>
      </c>
      <c r="C500">
        <v>12</v>
      </c>
      <c r="D500" t="s">
        <v>8</v>
      </c>
      <c r="E500" t="s">
        <v>8</v>
      </c>
      <c r="F500" s="4">
        <v>0</v>
      </c>
      <c r="G500" s="4" t="str">
        <f>VLOOKUP(B500,'Master Data'!$A$1:$F$46,3,FALSE)</f>
        <v>Category04</v>
      </c>
      <c r="H500">
        <f>VLOOKUP(B500,'Master Data'!$A$1:$F$46,5,FALSE)</f>
        <v>90</v>
      </c>
      <c r="I500">
        <f>VLOOKUP(B500,'Master Data'!$A$1:$F$46,6,FALSE)</f>
        <v>96.3</v>
      </c>
      <c r="J500" s="13">
        <f t="shared" si="28"/>
        <v>1155.5999999999999</v>
      </c>
      <c r="K500">
        <f t="shared" si="29"/>
        <v>1080</v>
      </c>
      <c r="L500" s="13">
        <f t="shared" si="30"/>
        <v>75.599999999999909</v>
      </c>
      <c r="M500" s="5">
        <f t="shared" si="31"/>
        <v>6.5420560747663475E-2</v>
      </c>
    </row>
    <row r="501" spans="1:13" x14ac:dyDescent="0.25">
      <c r="A501" s="2">
        <v>44890</v>
      </c>
      <c r="B501" s="3" t="s">
        <v>13</v>
      </c>
      <c r="C501">
        <v>5</v>
      </c>
      <c r="D501" t="s">
        <v>12</v>
      </c>
      <c r="E501" t="s">
        <v>10</v>
      </c>
      <c r="F501" s="4">
        <v>0</v>
      </c>
      <c r="G501" s="4" t="str">
        <f>VLOOKUP(B501,'Master Data'!$A$1:$F$46,3,FALSE)</f>
        <v>Category01</v>
      </c>
      <c r="H501">
        <f>VLOOKUP(B501,'Master Data'!$A$1:$F$46,5,FALSE)</f>
        <v>44</v>
      </c>
      <c r="I501">
        <f>VLOOKUP(B501,'Master Data'!$A$1:$F$46,6,FALSE)</f>
        <v>48.84</v>
      </c>
      <c r="J501" s="13">
        <f t="shared" si="28"/>
        <v>244.20000000000002</v>
      </c>
      <c r="K501">
        <f t="shared" si="29"/>
        <v>220</v>
      </c>
      <c r="L501" s="13">
        <f t="shared" si="30"/>
        <v>24.200000000000017</v>
      </c>
      <c r="M501" s="5">
        <f t="shared" si="31"/>
        <v>9.9099099099099155E-2</v>
      </c>
    </row>
    <row r="502" spans="1:13" x14ac:dyDescent="0.25">
      <c r="A502" s="2">
        <v>44891</v>
      </c>
      <c r="B502" s="3" t="s">
        <v>28</v>
      </c>
      <c r="C502">
        <v>5</v>
      </c>
      <c r="D502" t="s">
        <v>12</v>
      </c>
      <c r="E502" t="s">
        <v>8</v>
      </c>
      <c r="F502" s="4">
        <v>0</v>
      </c>
      <c r="G502" s="4" t="str">
        <f>VLOOKUP(B502,'Master Data'!$A$1:$F$46,3,FALSE)</f>
        <v>Category04</v>
      </c>
      <c r="H502">
        <f>VLOOKUP(B502,'Master Data'!$A$1:$F$46,5,FALSE)</f>
        <v>89</v>
      </c>
      <c r="I502">
        <f>VLOOKUP(B502,'Master Data'!$A$1:$F$46,6,FALSE)</f>
        <v>117.48</v>
      </c>
      <c r="J502" s="13">
        <f t="shared" si="28"/>
        <v>587.4</v>
      </c>
      <c r="K502">
        <f t="shared" si="29"/>
        <v>445</v>
      </c>
      <c r="L502" s="13">
        <f t="shared" si="30"/>
        <v>142.39999999999998</v>
      </c>
      <c r="M502" s="5">
        <f t="shared" si="31"/>
        <v>0.2424242424242424</v>
      </c>
    </row>
    <row r="503" spans="1:13" x14ac:dyDescent="0.25">
      <c r="A503" s="2">
        <v>44892</v>
      </c>
      <c r="B503" s="3" t="s">
        <v>23</v>
      </c>
      <c r="C503">
        <v>15</v>
      </c>
      <c r="D503" t="s">
        <v>12</v>
      </c>
      <c r="E503" t="s">
        <v>8</v>
      </c>
      <c r="F503" s="4">
        <v>0</v>
      </c>
      <c r="G503" s="4" t="str">
        <f>VLOOKUP(B503,'Master Data'!$A$1:$F$46,3,FALSE)</f>
        <v>Category04</v>
      </c>
      <c r="H503">
        <f>VLOOKUP(B503,'Master Data'!$A$1:$F$46,5,FALSE)</f>
        <v>55</v>
      </c>
      <c r="I503">
        <f>VLOOKUP(B503,'Master Data'!$A$1:$F$46,6,FALSE)</f>
        <v>58.3</v>
      </c>
      <c r="J503" s="13">
        <f t="shared" si="28"/>
        <v>874.5</v>
      </c>
      <c r="K503">
        <f t="shared" si="29"/>
        <v>825</v>
      </c>
      <c r="L503" s="13">
        <f t="shared" si="30"/>
        <v>49.5</v>
      </c>
      <c r="M503" s="5">
        <f t="shared" si="31"/>
        <v>5.6603773584905662E-2</v>
      </c>
    </row>
    <row r="504" spans="1:13" x14ac:dyDescent="0.25">
      <c r="A504" s="2">
        <v>44893</v>
      </c>
      <c r="B504" s="3" t="s">
        <v>15</v>
      </c>
      <c r="C504">
        <v>8</v>
      </c>
      <c r="D504" t="s">
        <v>12</v>
      </c>
      <c r="E504" t="s">
        <v>10</v>
      </c>
      <c r="F504" s="4">
        <v>0</v>
      </c>
      <c r="G504" s="4" t="str">
        <f>VLOOKUP(B504,'Master Data'!$A$1:$F$46,3,FALSE)</f>
        <v>Category04</v>
      </c>
      <c r="H504">
        <f>VLOOKUP(B504,'Master Data'!$A$1:$F$46,5,FALSE)</f>
        <v>93</v>
      </c>
      <c r="I504">
        <f>VLOOKUP(B504,'Master Data'!$A$1:$F$46,6,FALSE)</f>
        <v>104.16</v>
      </c>
      <c r="J504" s="13">
        <f t="shared" si="28"/>
        <v>833.28</v>
      </c>
      <c r="K504">
        <f t="shared" si="29"/>
        <v>744</v>
      </c>
      <c r="L504" s="13">
        <f t="shared" si="30"/>
        <v>89.279999999999973</v>
      </c>
      <c r="M504" s="5">
        <f t="shared" si="31"/>
        <v>0.10714285714285711</v>
      </c>
    </row>
    <row r="505" spans="1:13" x14ac:dyDescent="0.25">
      <c r="A505" s="2">
        <v>44895</v>
      </c>
      <c r="B505" s="3" t="s">
        <v>37</v>
      </c>
      <c r="C505">
        <v>2</v>
      </c>
      <c r="D505" t="s">
        <v>12</v>
      </c>
      <c r="E505" t="s">
        <v>8</v>
      </c>
      <c r="F505" s="4">
        <v>0</v>
      </c>
      <c r="G505" s="4" t="str">
        <f>VLOOKUP(B505,'Master Data'!$A$1:$F$46,3,FALSE)</f>
        <v>Category02</v>
      </c>
      <c r="H505">
        <f>VLOOKUP(B505,'Master Data'!$A$1:$F$46,5,FALSE)</f>
        <v>12</v>
      </c>
      <c r="I505">
        <f>VLOOKUP(B505,'Master Data'!$A$1:$F$46,6,FALSE)</f>
        <v>15.719999999999999</v>
      </c>
      <c r="J505" s="13">
        <f t="shared" si="28"/>
        <v>31.439999999999998</v>
      </c>
      <c r="K505">
        <f t="shared" si="29"/>
        <v>24</v>
      </c>
      <c r="L505" s="13">
        <f t="shared" si="30"/>
        <v>7.4399999999999977</v>
      </c>
      <c r="M505" s="5">
        <f t="shared" si="31"/>
        <v>0.23664122137404575</v>
      </c>
    </row>
    <row r="506" spans="1:13" x14ac:dyDescent="0.25">
      <c r="A506" s="2">
        <v>44898</v>
      </c>
      <c r="B506" s="3" t="s">
        <v>43</v>
      </c>
      <c r="C506">
        <v>5</v>
      </c>
      <c r="D506" t="s">
        <v>7</v>
      </c>
      <c r="E506" t="s">
        <v>10</v>
      </c>
      <c r="F506" s="4">
        <v>0</v>
      </c>
      <c r="G506" s="4" t="str">
        <f>VLOOKUP(B506,'Master Data'!$A$1:$F$46,3,FALSE)</f>
        <v>Category04</v>
      </c>
      <c r="H506">
        <f>VLOOKUP(B506,'Master Data'!$A$1:$F$46,5,FALSE)</f>
        <v>37</v>
      </c>
      <c r="I506">
        <f>VLOOKUP(B506,'Master Data'!$A$1:$F$46,6,FALSE)</f>
        <v>41.81</v>
      </c>
      <c r="J506" s="13">
        <f t="shared" si="28"/>
        <v>209.05</v>
      </c>
      <c r="K506">
        <f t="shared" si="29"/>
        <v>185</v>
      </c>
      <c r="L506" s="13">
        <f t="shared" si="30"/>
        <v>24.050000000000011</v>
      </c>
      <c r="M506" s="5">
        <f t="shared" si="31"/>
        <v>0.11504424778761067</v>
      </c>
    </row>
    <row r="507" spans="1:13" x14ac:dyDescent="0.25">
      <c r="A507" s="2">
        <v>44899</v>
      </c>
      <c r="B507" s="3" t="s">
        <v>52</v>
      </c>
      <c r="C507">
        <v>10</v>
      </c>
      <c r="D507" t="s">
        <v>12</v>
      </c>
      <c r="E507" t="s">
        <v>10</v>
      </c>
      <c r="F507" s="4">
        <v>0</v>
      </c>
      <c r="G507" s="4" t="str">
        <f>VLOOKUP(B507,'Master Data'!$A$1:$F$46,3,FALSE)</f>
        <v>Category04</v>
      </c>
      <c r="H507">
        <f>VLOOKUP(B507,'Master Data'!$A$1:$F$46,5,FALSE)</f>
        <v>18</v>
      </c>
      <c r="I507">
        <f>VLOOKUP(B507,'Master Data'!$A$1:$F$46,6,FALSE)</f>
        <v>24.66</v>
      </c>
      <c r="J507" s="13">
        <f t="shared" si="28"/>
        <v>246.6</v>
      </c>
      <c r="K507">
        <f t="shared" si="29"/>
        <v>180</v>
      </c>
      <c r="L507" s="13">
        <f t="shared" si="30"/>
        <v>66.599999999999994</v>
      </c>
      <c r="M507" s="5">
        <f t="shared" si="31"/>
        <v>0.27007299270072993</v>
      </c>
    </row>
    <row r="508" spans="1:13" x14ac:dyDescent="0.25">
      <c r="A508" s="2">
        <v>44899</v>
      </c>
      <c r="B508" s="3" t="s">
        <v>21</v>
      </c>
      <c r="C508">
        <v>15</v>
      </c>
      <c r="D508" t="s">
        <v>12</v>
      </c>
      <c r="E508" t="s">
        <v>10</v>
      </c>
      <c r="F508" s="4">
        <v>0</v>
      </c>
      <c r="G508" s="4" t="str">
        <f>VLOOKUP(B508,'Master Data'!$A$1:$F$46,3,FALSE)</f>
        <v>Category05</v>
      </c>
      <c r="H508">
        <f>VLOOKUP(B508,'Master Data'!$A$1:$F$46,5,FALSE)</f>
        <v>76</v>
      </c>
      <c r="I508">
        <f>VLOOKUP(B508,'Master Data'!$A$1:$F$46,6,FALSE)</f>
        <v>82.08</v>
      </c>
      <c r="J508" s="13">
        <f t="shared" si="28"/>
        <v>1231.2</v>
      </c>
      <c r="K508">
        <f t="shared" si="29"/>
        <v>1140</v>
      </c>
      <c r="L508" s="13">
        <f t="shared" si="30"/>
        <v>91.200000000000045</v>
      </c>
      <c r="M508" s="5">
        <f t="shared" si="31"/>
        <v>7.4074074074074112E-2</v>
      </c>
    </row>
    <row r="509" spans="1:13" x14ac:dyDescent="0.25">
      <c r="A509" s="2">
        <v>44902</v>
      </c>
      <c r="B509" s="3" t="s">
        <v>9</v>
      </c>
      <c r="C509">
        <v>12</v>
      </c>
      <c r="D509" t="s">
        <v>12</v>
      </c>
      <c r="E509" t="s">
        <v>10</v>
      </c>
      <c r="F509" s="4">
        <v>0</v>
      </c>
      <c r="G509" s="4" t="str">
        <f>VLOOKUP(B509,'Master Data'!$A$1:$F$46,3,FALSE)</f>
        <v>Category05</v>
      </c>
      <c r="H509">
        <f>VLOOKUP(B509,'Master Data'!$A$1:$F$46,5,FALSE)</f>
        <v>72</v>
      </c>
      <c r="I509">
        <f>VLOOKUP(B509,'Master Data'!$A$1:$F$46,6,FALSE)</f>
        <v>79.92</v>
      </c>
      <c r="J509" s="13">
        <f t="shared" si="28"/>
        <v>959.04</v>
      </c>
      <c r="K509">
        <f t="shared" si="29"/>
        <v>864</v>
      </c>
      <c r="L509" s="13">
        <f t="shared" si="30"/>
        <v>95.039999999999964</v>
      </c>
      <c r="M509" s="5">
        <f t="shared" si="31"/>
        <v>9.9099099099099058E-2</v>
      </c>
    </row>
    <row r="510" spans="1:13" x14ac:dyDescent="0.25">
      <c r="A510" s="2">
        <v>44902</v>
      </c>
      <c r="B510" s="3" t="s">
        <v>31</v>
      </c>
      <c r="C510">
        <v>13</v>
      </c>
      <c r="D510" t="s">
        <v>12</v>
      </c>
      <c r="E510" t="s">
        <v>8</v>
      </c>
      <c r="F510" s="4">
        <v>0</v>
      </c>
      <c r="G510" s="4" t="str">
        <f>VLOOKUP(B510,'Master Data'!$A$1:$F$46,3,FALSE)</f>
        <v>Category02</v>
      </c>
      <c r="H510">
        <f>VLOOKUP(B510,'Master Data'!$A$1:$F$46,5,FALSE)</f>
        <v>13</v>
      </c>
      <c r="I510">
        <f>VLOOKUP(B510,'Master Data'!$A$1:$F$46,6,FALSE)</f>
        <v>16.64</v>
      </c>
      <c r="J510" s="13">
        <f t="shared" si="28"/>
        <v>216.32</v>
      </c>
      <c r="K510">
        <f t="shared" si="29"/>
        <v>169</v>
      </c>
      <c r="L510" s="13">
        <f t="shared" si="30"/>
        <v>47.319999999999993</v>
      </c>
      <c r="M510" s="5">
        <f t="shared" si="31"/>
        <v>0.21874999999999997</v>
      </c>
    </row>
    <row r="511" spans="1:13" x14ac:dyDescent="0.25">
      <c r="A511" s="2">
        <v>44902</v>
      </c>
      <c r="B511" s="3" t="s">
        <v>9</v>
      </c>
      <c r="C511">
        <v>5</v>
      </c>
      <c r="D511" t="s">
        <v>12</v>
      </c>
      <c r="E511" t="s">
        <v>10</v>
      </c>
      <c r="F511" s="4">
        <v>0</v>
      </c>
      <c r="G511" s="4" t="str">
        <f>VLOOKUP(B511,'Master Data'!$A$1:$F$46,3,FALSE)</f>
        <v>Category05</v>
      </c>
      <c r="H511">
        <f>VLOOKUP(B511,'Master Data'!$A$1:$F$46,5,FALSE)</f>
        <v>72</v>
      </c>
      <c r="I511">
        <f>VLOOKUP(B511,'Master Data'!$A$1:$F$46,6,FALSE)</f>
        <v>79.92</v>
      </c>
      <c r="J511" s="13">
        <f t="shared" si="28"/>
        <v>399.6</v>
      </c>
      <c r="K511">
        <f t="shared" si="29"/>
        <v>360</v>
      </c>
      <c r="L511" s="13">
        <f t="shared" si="30"/>
        <v>39.600000000000023</v>
      </c>
      <c r="M511" s="5">
        <f t="shared" si="31"/>
        <v>9.9099099099099155E-2</v>
      </c>
    </row>
    <row r="512" spans="1:13" x14ac:dyDescent="0.25">
      <c r="A512" s="2">
        <v>44906</v>
      </c>
      <c r="B512" s="3" t="s">
        <v>36</v>
      </c>
      <c r="C512">
        <v>5</v>
      </c>
      <c r="D512" t="s">
        <v>12</v>
      </c>
      <c r="E512" t="s">
        <v>8</v>
      </c>
      <c r="F512" s="4">
        <v>0</v>
      </c>
      <c r="G512" s="4" t="str">
        <f>VLOOKUP(B512,'Master Data'!$A$1:$F$46,3,FALSE)</f>
        <v>Category04</v>
      </c>
      <c r="H512">
        <f>VLOOKUP(B512,'Master Data'!$A$1:$F$46,5,FALSE)</f>
        <v>48</v>
      </c>
      <c r="I512">
        <f>VLOOKUP(B512,'Master Data'!$A$1:$F$46,6,FALSE)</f>
        <v>57.120000000000005</v>
      </c>
      <c r="J512" s="13">
        <f t="shared" si="28"/>
        <v>285.60000000000002</v>
      </c>
      <c r="K512">
        <f t="shared" si="29"/>
        <v>240</v>
      </c>
      <c r="L512" s="13">
        <f t="shared" si="30"/>
        <v>45.600000000000023</v>
      </c>
      <c r="M512" s="5">
        <f t="shared" si="31"/>
        <v>0.15966386554621856</v>
      </c>
    </row>
    <row r="513" spans="1:13" x14ac:dyDescent="0.25">
      <c r="A513" s="2">
        <v>44906</v>
      </c>
      <c r="B513" s="3" t="s">
        <v>11</v>
      </c>
      <c r="C513">
        <v>9</v>
      </c>
      <c r="D513" t="s">
        <v>7</v>
      </c>
      <c r="E513" t="s">
        <v>8</v>
      </c>
      <c r="F513" s="4">
        <v>0</v>
      </c>
      <c r="G513" s="4" t="str">
        <f>VLOOKUP(B513,'Master Data'!$A$1:$F$46,3,FALSE)</f>
        <v>Category02</v>
      </c>
      <c r="H513">
        <f>VLOOKUP(B513,'Master Data'!$A$1:$F$46,5,FALSE)</f>
        <v>112</v>
      </c>
      <c r="I513">
        <f>VLOOKUP(B513,'Master Data'!$A$1:$F$46,6,FALSE)</f>
        <v>122.08</v>
      </c>
      <c r="J513" s="13">
        <f t="shared" si="28"/>
        <v>1098.72</v>
      </c>
      <c r="K513">
        <f t="shared" si="29"/>
        <v>1008</v>
      </c>
      <c r="L513" s="13">
        <f t="shared" si="30"/>
        <v>90.720000000000027</v>
      </c>
      <c r="M513" s="5">
        <f t="shared" si="31"/>
        <v>8.256880733944956E-2</v>
      </c>
    </row>
    <row r="514" spans="1:13" x14ac:dyDescent="0.25">
      <c r="A514" s="2">
        <v>44906</v>
      </c>
      <c r="B514" s="3" t="s">
        <v>19</v>
      </c>
      <c r="C514">
        <v>10</v>
      </c>
      <c r="D514" t="s">
        <v>8</v>
      </c>
      <c r="E514" t="s">
        <v>10</v>
      </c>
      <c r="F514" s="4">
        <v>0</v>
      </c>
      <c r="G514" s="4" t="str">
        <f>VLOOKUP(B514,'Master Data'!$A$1:$F$46,3,FALSE)</f>
        <v>Category02</v>
      </c>
      <c r="H514">
        <f>VLOOKUP(B514,'Master Data'!$A$1:$F$46,5,FALSE)</f>
        <v>112</v>
      </c>
      <c r="I514">
        <f>VLOOKUP(B514,'Master Data'!$A$1:$F$46,6,FALSE)</f>
        <v>146.72</v>
      </c>
      <c r="J514" s="13">
        <f t="shared" si="28"/>
        <v>1467.2</v>
      </c>
      <c r="K514">
        <f t="shared" si="29"/>
        <v>1120</v>
      </c>
      <c r="L514" s="13">
        <f t="shared" si="30"/>
        <v>347.20000000000005</v>
      </c>
      <c r="M514" s="5">
        <f t="shared" si="31"/>
        <v>0.23664122137404583</v>
      </c>
    </row>
    <row r="515" spans="1:13" x14ac:dyDescent="0.25">
      <c r="A515" s="2">
        <v>44907</v>
      </c>
      <c r="B515" s="3" t="s">
        <v>38</v>
      </c>
      <c r="C515">
        <v>9</v>
      </c>
      <c r="D515" t="s">
        <v>7</v>
      </c>
      <c r="E515" t="s">
        <v>10</v>
      </c>
      <c r="F515" s="4">
        <v>0</v>
      </c>
      <c r="G515" s="4" t="str">
        <f>VLOOKUP(B515,'Master Data'!$A$1:$F$46,3,FALSE)</f>
        <v>Category04</v>
      </c>
      <c r="H515">
        <f>VLOOKUP(B515,'Master Data'!$A$1:$F$46,5,FALSE)</f>
        <v>148</v>
      </c>
      <c r="I515">
        <f>VLOOKUP(B515,'Master Data'!$A$1:$F$46,6,FALSE)</f>
        <v>201.28</v>
      </c>
      <c r="J515" s="13">
        <f t="shared" ref="J515:J528" si="32">C515*I515</f>
        <v>1811.52</v>
      </c>
      <c r="K515">
        <f t="shared" ref="K515:K528" si="33">C515*H515</f>
        <v>1332</v>
      </c>
      <c r="L515" s="13">
        <f t="shared" ref="L515:L528" si="34">J515-K515</f>
        <v>479.52</v>
      </c>
      <c r="M515" s="5">
        <f t="shared" ref="M515:M528" si="35">L515/J515</f>
        <v>0.26470588235294118</v>
      </c>
    </row>
    <row r="516" spans="1:13" x14ac:dyDescent="0.25">
      <c r="A516" s="2">
        <v>44907</v>
      </c>
      <c r="B516" s="3" t="s">
        <v>51</v>
      </c>
      <c r="C516">
        <v>10</v>
      </c>
      <c r="D516" t="s">
        <v>7</v>
      </c>
      <c r="E516" t="s">
        <v>8</v>
      </c>
      <c r="F516" s="4">
        <v>0</v>
      </c>
      <c r="G516" s="4" t="str">
        <f>VLOOKUP(B516,'Master Data'!$A$1:$F$46,3,FALSE)</f>
        <v>Category05</v>
      </c>
      <c r="H516">
        <f>VLOOKUP(B516,'Master Data'!$A$1:$F$46,5,FALSE)</f>
        <v>138</v>
      </c>
      <c r="I516">
        <f>VLOOKUP(B516,'Master Data'!$A$1:$F$46,6,FALSE)</f>
        <v>173.88</v>
      </c>
      <c r="J516" s="13">
        <f t="shared" si="32"/>
        <v>1738.8</v>
      </c>
      <c r="K516">
        <f t="shared" si="33"/>
        <v>1380</v>
      </c>
      <c r="L516" s="13">
        <f t="shared" si="34"/>
        <v>358.79999999999995</v>
      </c>
      <c r="M516" s="5">
        <f t="shared" si="35"/>
        <v>0.20634920634920634</v>
      </c>
    </row>
    <row r="517" spans="1:13" x14ac:dyDescent="0.25">
      <c r="A517" s="2">
        <v>44909</v>
      </c>
      <c r="B517" s="3" t="s">
        <v>34</v>
      </c>
      <c r="C517">
        <v>4</v>
      </c>
      <c r="D517" t="s">
        <v>12</v>
      </c>
      <c r="E517" t="s">
        <v>10</v>
      </c>
      <c r="F517" s="4">
        <v>0</v>
      </c>
      <c r="G517" s="4" t="str">
        <f>VLOOKUP(B517,'Master Data'!$A$1:$F$46,3,FALSE)</f>
        <v>Category01</v>
      </c>
      <c r="H517">
        <f>VLOOKUP(B517,'Master Data'!$A$1:$F$46,5,FALSE)</f>
        <v>133</v>
      </c>
      <c r="I517">
        <f>VLOOKUP(B517,'Master Data'!$A$1:$F$46,6,FALSE)</f>
        <v>155.61000000000001</v>
      </c>
      <c r="J517" s="13">
        <f t="shared" si="32"/>
        <v>622.44000000000005</v>
      </c>
      <c r="K517">
        <f t="shared" si="33"/>
        <v>532</v>
      </c>
      <c r="L517" s="13">
        <f t="shared" si="34"/>
        <v>90.440000000000055</v>
      </c>
      <c r="M517" s="5">
        <f t="shared" si="35"/>
        <v>0.14529914529914537</v>
      </c>
    </row>
    <row r="518" spans="1:13" x14ac:dyDescent="0.25">
      <c r="A518" s="2">
        <v>44910</v>
      </c>
      <c r="B518" s="3" t="s">
        <v>47</v>
      </c>
      <c r="C518">
        <v>13</v>
      </c>
      <c r="D518" t="s">
        <v>12</v>
      </c>
      <c r="E518" t="s">
        <v>8</v>
      </c>
      <c r="F518" s="4">
        <v>0</v>
      </c>
      <c r="G518" s="4" t="str">
        <f>VLOOKUP(B518,'Master Data'!$A$1:$F$46,3,FALSE)</f>
        <v>Category01</v>
      </c>
      <c r="H518">
        <f>VLOOKUP(B518,'Master Data'!$A$1:$F$46,5,FALSE)</f>
        <v>6</v>
      </c>
      <c r="I518">
        <f>VLOOKUP(B518,'Master Data'!$A$1:$F$46,6,FALSE)</f>
        <v>7.8599999999999994</v>
      </c>
      <c r="J518" s="13">
        <f t="shared" si="32"/>
        <v>102.17999999999999</v>
      </c>
      <c r="K518">
        <f t="shared" si="33"/>
        <v>78</v>
      </c>
      <c r="L518" s="13">
        <f t="shared" si="34"/>
        <v>24.179999999999993</v>
      </c>
      <c r="M518" s="5">
        <f t="shared" si="35"/>
        <v>0.23664122137404575</v>
      </c>
    </row>
    <row r="519" spans="1:13" x14ac:dyDescent="0.25">
      <c r="A519" s="2">
        <v>44914</v>
      </c>
      <c r="B519" s="3" t="s">
        <v>21</v>
      </c>
      <c r="C519">
        <v>7</v>
      </c>
      <c r="D519" t="s">
        <v>12</v>
      </c>
      <c r="E519" t="s">
        <v>8</v>
      </c>
      <c r="F519" s="4">
        <v>0</v>
      </c>
      <c r="G519" s="4" t="str">
        <f>VLOOKUP(B519,'Master Data'!$A$1:$F$46,3,FALSE)</f>
        <v>Category05</v>
      </c>
      <c r="H519">
        <f>VLOOKUP(B519,'Master Data'!$A$1:$F$46,5,FALSE)</f>
        <v>76</v>
      </c>
      <c r="I519">
        <f>VLOOKUP(B519,'Master Data'!$A$1:$F$46,6,FALSE)</f>
        <v>82.08</v>
      </c>
      <c r="J519" s="13">
        <f t="shared" si="32"/>
        <v>574.55999999999995</v>
      </c>
      <c r="K519">
        <f t="shared" si="33"/>
        <v>532</v>
      </c>
      <c r="L519" s="13">
        <f t="shared" si="34"/>
        <v>42.559999999999945</v>
      </c>
      <c r="M519" s="5">
        <f t="shared" si="35"/>
        <v>7.4074074074073987E-2</v>
      </c>
    </row>
    <row r="520" spans="1:13" x14ac:dyDescent="0.25">
      <c r="A520" s="2">
        <v>44914</v>
      </c>
      <c r="B520" s="3" t="s">
        <v>41</v>
      </c>
      <c r="C520">
        <v>14</v>
      </c>
      <c r="D520" t="s">
        <v>12</v>
      </c>
      <c r="E520" t="s">
        <v>10</v>
      </c>
      <c r="F520" s="4">
        <v>0</v>
      </c>
      <c r="G520" s="4" t="str">
        <f>VLOOKUP(B520,'Master Data'!$A$1:$F$46,3,FALSE)</f>
        <v>Category02</v>
      </c>
      <c r="H520">
        <f>VLOOKUP(B520,'Master Data'!$A$1:$F$46,5,FALSE)</f>
        <v>44</v>
      </c>
      <c r="I520">
        <f>VLOOKUP(B520,'Master Data'!$A$1:$F$46,6,FALSE)</f>
        <v>48.4</v>
      </c>
      <c r="J520" s="13">
        <f t="shared" si="32"/>
        <v>677.6</v>
      </c>
      <c r="K520">
        <f t="shared" si="33"/>
        <v>616</v>
      </c>
      <c r="L520" s="13">
        <f t="shared" si="34"/>
        <v>61.600000000000023</v>
      </c>
      <c r="M520" s="5">
        <f t="shared" si="35"/>
        <v>9.0909090909090939E-2</v>
      </c>
    </row>
    <row r="521" spans="1:13" x14ac:dyDescent="0.25">
      <c r="A521" s="2">
        <v>44914</v>
      </c>
      <c r="B521" s="3" t="s">
        <v>47</v>
      </c>
      <c r="C521">
        <v>11</v>
      </c>
      <c r="D521" t="s">
        <v>8</v>
      </c>
      <c r="E521" t="s">
        <v>8</v>
      </c>
      <c r="F521" s="4">
        <v>0</v>
      </c>
      <c r="G521" s="4" t="str">
        <f>VLOOKUP(B521,'Master Data'!$A$1:$F$46,3,FALSE)</f>
        <v>Category01</v>
      </c>
      <c r="H521">
        <f>VLOOKUP(B521,'Master Data'!$A$1:$F$46,5,FALSE)</f>
        <v>6</v>
      </c>
      <c r="I521">
        <f>VLOOKUP(B521,'Master Data'!$A$1:$F$46,6,FALSE)</f>
        <v>7.8599999999999994</v>
      </c>
      <c r="J521" s="13">
        <f t="shared" si="32"/>
        <v>86.46</v>
      </c>
      <c r="K521">
        <f t="shared" si="33"/>
        <v>66</v>
      </c>
      <c r="L521" s="13">
        <f t="shared" si="34"/>
        <v>20.459999999999994</v>
      </c>
      <c r="M521" s="5">
        <f t="shared" si="35"/>
        <v>0.23664122137404575</v>
      </c>
    </row>
    <row r="522" spans="1:13" x14ac:dyDescent="0.25">
      <c r="A522" s="2">
        <v>44916</v>
      </c>
      <c r="B522" s="3" t="s">
        <v>25</v>
      </c>
      <c r="C522">
        <v>10</v>
      </c>
      <c r="D522" t="s">
        <v>12</v>
      </c>
      <c r="E522" t="s">
        <v>8</v>
      </c>
      <c r="F522" s="4">
        <v>0</v>
      </c>
      <c r="G522" s="4" t="str">
        <f>VLOOKUP(B522,'Master Data'!$A$1:$F$46,3,FALSE)</f>
        <v>Category01</v>
      </c>
      <c r="H522">
        <f>VLOOKUP(B522,'Master Data'!$A$1:$F$46,5,FALSE)</f>
        <v>75</v>
      </c>
      <c r="I522">
        <f>VLOOKUP(B522,'Master Data'!$A$1:$F$46,6,FALSE)</f>
        <v>85.5</v>
      </c>
      <c r="J522" s="13">
        <f t="shared" si="32"/>
        <v>855</v>
      </c>
      <c r="K522">
        <f t="shared" si="33"/>
        <v>750</v>
      </c>
      <c r="L522" s="13">
        <f t="shared" si="34"/>
        <v>105</v>
      </c>
      <c r="M522" s="5">
        <f t="shared" si="35"/>
        <v>0.12280701754385964</v>
      </c>
    </row>
    <row r="523" spans="1:13" x14ac:dyDescent="0.25">
      <c r="A523" s="2">
        <v>44924</v>
      </c>
      <c r="B523" s="3" t="s">
        <v>35</v>
      </c>
      <c r="C523">
        <v>15</v>
      </c>
      <c r="D523" t="s">
        <v>12</v>
      </c>
      <c r="E523" t="s">
        <v>8</v>
      </c>
      <c r="F523" s="4">
        <v>0</v>
      </c>
      <c r="G523" s="4" t="str">
        <f>VLOOKUP(B523,'Master Data'!$A$1:$F$46,3,FALSE)</f>
        <v>Category01</v>
      </c>
      <c r="H523">
        <f>VLOOKUP(B523,'Master Data'!$A$1:$F$46,5,FALSE)</f>
        <v>83</v>
      </c>
      <c r="I523">
        <f>VLOOKUP(B523,'Master Data'!$A$1:$F$46,6,FALSE)</f>
        <v>94.62</v>
      </c>
      <c r="J523" s="13">
        <f t="shared" si="32"/>
        <v>1419.3000000000002</v>
      </c>
      <c r="K523">
        <f t="shared" si="33"/>
        <v>1245</v>
      </c>
      <c r="L523" s="13">
        <f t="shared" si="34"/>
        <v>174.30000000000018</v>
      </c>
      <c r="M523" s="5">
        <f t="shared" si="35"/>
        <v>0.12280701754385977</v>
      </c>
    </row>
    <row r="524" spans="1:13" x14ac:dyDescent="0.25">
      <c r="A524" s="2">
        <v>44924</v>
      </c>
      <c r="B524" s="3" t="s">
        <v>20</v>
      </c>
      <c r="C524">
        <v>1</v>
      </c>
      <c r="D524" t="s">
        <v>7</v>
      </c>
      <c r="E524" t="s">
        <v>10</v>
      </c>
      <c r="F524" s="4">
        <v>0</v>
      </c>
      <c r="G524" s="4" t="str">
        <f>VLOOKUP(B524,'Master Data'!$A$1:$F$46,3,FALSE)</f>
        <v>Category05</v>
      </c>
      <c r="H524">
        <f>VLOOKUP(B524,'Master Data'!$A$1:$F$46,5,FALSE)</f>
        <v>120</v>
      </c>
      <c r="I524">
        <f>VLOOKUP(B524,'Master Data'!$A$1:$F$46,6,FALSE)</f>
        <v>162</v>
      </c>
      <c r="J524" s="13">
        <f t="shared" si="32"/>
        <v>162</v>
      </c>
      <c r="K524">
        <f t="shared" si="33"/>
        <v>120</v>
      </c>
      <c r="L524" s="13">
        <f t="shared" si="34"/>
        <v>42</v>
      </c>
      <c r="M524" s="5">
        <f t="shared" si="35"/>
        <v>0.25925925925925924</v>
      </c>
    </row>
    <row r="525" spans="1:13" x14ac:dyDescent="0.25">
      <c r="A525" s="2">
        <v>44925</v>
      </c>
      <c r="B525" s="3" t="s">
        <v>51</v>
      </c>
      <c r="C525">
        <v>14</v>
      </c>
      <c r="D525" t="s">
        <v>12</v>
      </c>
      <c r="E525" t="s">
        <v>8</v>
      </c>
      <c r="F525" s="4">
        <v>0</v>
      </c>
      <c r="G525" s="4" t="str">
        <f>VLOOKUP(B525,'Master Data'!$A$1:$F$46,3,FALSE)</f>
        <v>Category05</v>
      </c>
      <c r="H525">
        <f>VLOOKUP(B525,'Master Data'!$A$1:$F$46,5,FALSE)</f>
        <v>138</v>
      </c>
      <c r="I525">
        <f>VLOOKUP(B525,'Master Data'!$A$1:$F$46,6,FALSE)</f>
        <v>173.88</v>
      </c>
      <c r="J525" s="13">
        <f t="shared" si="32"/>
        <v>2434.3199999999997</v>
      </c>
      <c r="K525">
        <f t="shared" si="33"/>
        <v>1932</v>
      </c>
      <c r="L525" s="13">
        <f t="shared" si="34"/>
        <v>502.31999999999971</v>
      </c>
      <c r="M525" s="5">
        <f t="shared" si="35"/>
        <v>0.20634920634920625</v>
      </c>
    </row>
    <row r="526" spans="1:13" x14ac:dyDescent="0.25">
      <c r="A526" s="2">
        <v>44926</v>
      </c>
      <c r="B526" s="3" t="s">
        <v>48</v>
      </c>
      <c r="C526">
        <v>12</v>
      </c>
      <c r="D526" t="s">
        <v>8</v>
      </c>
      <c r="E526" t="s">
        <v>8</v>
      </c>
      <c r="F526" s="4">
        <v>0</v>
      </c>
      <c r="G526" s="4" t="str">
        <f>VLOOKUP(B526,'Master Data'!$A$1:$F$46,3,FALSE)</f>
        <v>Category04</v>
      </c>
      <c r="H526">
        <f>VLOOKUP(B526,'Master Data'!$A$1:$F$46,5,FALSE)</f>
        <v>95</v>
      </c>
      <c r="I526">
        <f>VLOOKUP(B526,'Master Data'!$A$1:$F$46,6,FALSE)</f>
        <v>119.7</v>
      </c>
      <c r="J526" s="13">
        <f t="shared" si="32"/>
        <v>1436.4</v>
      </c>
      <c r="K526">
        <f t="shared" si="33"/>
        <v>1140</v>
      </c>
      <c r="L526" s="13">
        <f t="shared" si="34"/>
        <v>296.40000000000009</v>
      </c>
      <c r="M526" s="5">
        <f t="shared" si="35"/>
        <v>0.20634920634920639</v>
      </c>
    </row>
    <row r="527" spans="1:13" x14ac:dyDescent="0.25">
      <c r="A527" s="2">
        <v>44926</v>
      </c>
      <c r="B527" s="3" t="s">
        <v>41</v>
      </c>
      <c r="C527">
        <v>6</v>
      </c>
      <c r="D527" t="s">
        <v>8</v>
      </c>
      <c r="E527" t="s">
        <v>8</v>
      </c>
      <c r="F527" s="4">
        <v>0</v>
      </c>
      <c r="G527" s="4" t="str">
        <f>VLOOKUP(B527,'Master Data'!$A$1:$F$46,3,FALSE)</f>
        <v>Category02</v>
      </c>
      <c r="H527">
        <f>VLOOKUP(B527,'Master Data'!$A$1:$F$46,5,FALSE)</f>
        <v>44</v>
      </c>
      <c r="I527">
        <f>VLOOKUP(B527,'Master Data'!$A$1:$F$46,6,FALSE)</f>
        <v>48.4</v>
      </c>
      <c r="J527" s="13">
        <f t="shared" si="32"/>
        <v>290.39999999999998</v>
      </c>
      <c r="K527">
        <f t="shared" si="33"/>
        <v>264</v>
      </c>
      <c r="L527" s="13">
        <f t="shared" si="34"/>
        <v>26.399999999999977</v>
      </c>
      <c r="M527" s="5">
        <f t="shared" si="35"/>
        <v>9.0909090909090842E-2</v>
      </c>
    </row>
    <row r="528" spans="1:13" x14ac:dyDescent="0.25">
      <c r="A528" s="2">
        <v>44926</v>
      </c>
      <c r="B528" s="3" t="s">
        <v>41</v>
      </c>
      <c r="C528">
        <v>3</v>
      </c>
      <c r="D528" t="s">
        <v>7</v>
      </c>
      <c r="E528" t="s">
        <v>10</v>
      </c>
      <c r="F528" s="4">
        <v>0</v>
      </c>
      <c r="G528" s="4" t="str">
        <f>VLOOKUP(B528,'Master Data'!$A$1:$F$46,3,FALSE)</f>
        <v>Category02</v>
      </c>
      <c r="H528">
        <f>VLOOKUP(B528,'Master Data'!$A$1:$F$46,5,FALSE)</f>
        <v>44</v>
      </c>
      <c r="I528">
        <f>VLOOKUP(B528,'Master Data'!$A$1:$F$46,6,FALSE)</f>
        <v>48.4</v>
      </c>
      <c r="J528" s="13">
        <f t="shared" si="32"/>
        <v>145.19999999999999</v>
      </c>
      <c r="K528">
        <f t="shared" si="33"/>
        <v>132</v>
      </c>
      <c r="L528" s="13">
        <f t="shared" si="34"/>
        <v>13.199999999999989</v>
      </c>
      <c r="M528" s="5">
        <f t="shared" si="35"/>
        <v>9.0909090909090842E-2</v>
      </c>
    </row>
  </sheetData>
  <dataValidations count="3">
    <dataValidation type="list" allowBlank="1" showInputMessage="1" showErrorMessage="1" sqref="E2:E528" xr:uid="{ABEC8B09-3A22-464C-91FB-141869954B43}">
      <formula1>"Online,Cash"</formula1>
    </dataValidation>
    <dataValidation type="whole" allowBlank="1" showInputMessage="1" showErrorMessage="1" sqref="C2:C528" xr:uid="{E0D3959A-E09B-4332-9C4D-2CDA05575533}">
      <formula1>1</formula1>
      <formula2>1000</formula2>
    </dataValidation>
    <dataValidation type="list" allowBlank="1" showInputMessage="1" sqref="D2:D528" xr:uid="{A49ABF80-E197-4963-8E0F-B3B12121F5C3}">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3342-1ADA-404C-BD7E-678E1828D536}">
  <sheetPr>
    <tabColor theme="1" tint="0.34998626667073579"/>
  </sheetPr>
  <dimension ref="A1:F46"/>
  <sheetViews>
    <sheetView zoomScale="145" zoomScaleNormal="145" workbookViewId="0">
      <selection activeCell="C4" sqref="C4"/>
    </sheetView>
  </sheetViews>
  <sheetFormatPr defaultColWidth="9.140625" defaultRowHeight="15" x14ac:dyDescent="0.25"/>
  <cols>
    <col min="1" max="1" width="16.42578125" bestFit="1" customWidth="1"/>
    <col min="2" max="2" width="14.140625" bestFit="1" customWidth="1"/>
    <col min="3" max="3" width="15.140625" bestFit="1" customWidth="1"/>
    <col min="4" max="4" width="10.28515625" bestFit="1" customWidth="1"/>
    <col min="5" max="6" width="14.85546875" bestFit="1" customWidth="1"/>
  </cols>
  <sheetData>
    <row r="1" spans="1:6" x14ac:dyDescent="0.25">
      <c r="A1" s="1" t="s">
        <v>1</v>
      </c>
      <c r="B1" s="1" t="s">
        <v>54</v>
      </c>
      <c r="C1" s="1" t="s">
        <v>55</v>
      </c>
      <c r="D1" s="1" t="s">
        <v>56</v>
      </c>
      <c r="E1" s="1" t="s">
        <v>112</v>
      </c>
      <c r="F1" s="1" t="s">
        <v>113</v>
      </c>
    </row>
    <row r="2" spans="1:6" x14ac:dyDescent="0.25">
      <c r="A2" t="s">
        <v>26</v>
      </c>
      <c r="B2" t="s">
        <v>57</v>
      </c>
      <c r="C2" t="s">
        <v>58</v>
      </c>
      <c r="D2" t="s">
        <v>59</v>
      </c>
      <c r="E2">
        <v>98</v>
      </c>
      <c r="F2">
        <v>103.88</v>
      </c>
    </row>
    <row r="3" spans="1:6" x14ac:dyDescent="0.25">
      <c r="A3" t="s">
        <v>39</v>
      </c>
      <c r="B3" t="s">
        <v>60</v>
      </c>
      <c r="C3" t="s">
        <v>58</v>
      </c>
      <c r="D3" t="s">
        <v>59</v>
      </c>
      <c r="E3">
        <v>105</v>
      </c>
      <c r="F3">
        <v>142.80000000000001</v>
      </c>
    </row>
    <row r="4" spans="1:6" x14ac:dyDescent="0.25">
      <c r="A4" t="s">
        <v>16</v>
      </c>
      <c r="B4" t="s">
        <v>61</v>
      </c>
      <c r="C4" t="s">
        <v>58</v>
      </c>
      <c r="D4" t="s">
        <v>59</v>
      </c>
      <c r="E4">
        <v>71</v>
      </c>
      <c r="F4">
        <v>80.94</v>
      </c>
    </row>
    <row r="5" spans="1:6" x14ac:dyDescent="0.25">
      <c r="A5" t="s">
        <v>13</v>
      </c>
      <c r="B5" t="s">
        <v>62</v>
      </c>
      <c r="C5" t="s">
        <v>58</v>
      </c>
      <c r="D5" t="s">
        <v>63</v>
      </c>
      <c r="E5">
        <v>44</v>
      </c>
      <c r="F5">
        <v>48.84</v>
      </c>
    </row>
    <row r="6" spans="1:6" x14ac:dyDescent="0.25">
      <c r="A6" t="s">
        <v>34</v>
      </c>
      <c r="B6" t="s">
        <v>64</v>
      </c>
      <c r="C6" t="s">
        <v>58</v>
      </c>
      <c r="D6" t="s">
        <v>65</v>
      </c>
      <c r="E6">
        <v>133</v>
      </c>
      <c r="F6">
        <v>155.61000000000001</v>
      </c>
    </row>
    <row r="7" spans="1:6" x14ac:dyDescent="0.25">
      <c r="A7" t="s">
        <v>25</v>
      </c>
      <c r="B7" t="s">
        <v>66</v>
      </c>
      <c r="C7" t="s">
        <v>58</v>
      </c>
      <c r="D7" t="s">
        <v>59</v>
      </c>
      <c r="E7">
        <v>75</v>
      </c>
      <c r="F7">
        <v>85.5</v>
      </c>
    </row>
    <row r="8" spans="1:6" x14ac:dyDescent="0.25">
      <c r="A8" t="s">
        <v>46</v>
      </c>
      <c r="B8" t="s">
        <v>67</v>
      </c>
      <c r="C8" t="s">
        <v>58</v>
      </c>
      <c r="D8" t="s">
        <v>63</v>
      </c>
      <c r="E8">
        <v>43</v>
      </c>
      <c r="F8">
        <v>47.730000000000004</v>
      </c>
    </row>
    <row r="9" spans="1:6" x14ac:dyDescent="0.25">
      <c r="A9" t="s">
        <v>35</v>
      </c>
      <c r="B9" t="s">
        <v>68</v>
      </c>
      <c r="C9" t="s">
        <v>58</v>
      </c>
      <c r="D9" t="s">
        <v>59</v>
      </c>
      <c r="E9">
        <v>83</v>
      </c>
      <c r="F9">
        <v>94.62</v>
      </c>
    </row>
    <row r="10" spans="1:6" x14ac:dyDescent="0.25">
      <c r="A10" t="s">
        <v>47</v>
      </c>
      <c r="B10" t="s">
        <v>69</v>
      </c>
      <c r="C10" t="s">
        <v>58</v>
      </c>
      <c r="D10" t="s">
        <v>70</v>
      </c>
      <c r="E10">
        <v>6</v>
      </c>
      <c r="F10">
        <v>7.8599999999999994</v>
      </c>
    </row>
    <row r="11" spans="1:6" x14ac:dyDescent="0.25">
      <c r="A11" t="s">
        <v>30</v>
      </c>
      <c r="B11" t="s">
        <v>71</v>
      </c>
      <c r="C11" t="s">
        <v>72</v>
      </c>
      <c r="D11" t="s">
        <v>65</v>
      </c>
      <c r="E11">
        <v>148</v>
      </c>
      <c r="F11">
        <v>164.28</v>
      </c>
    </row>
    <row r="12" spans="1:6" x14ac:dyDescent="0.25">
      <c r="A12" t="s">
        <v>41</v>
      </c>
      <c r="B12" t="s">
        <v>73</v>
      </c>
      <c r="C12" t="s">
        <v>72</v>
      </c>
      <c r="D12" t="s">
        <v>63</v>
      </c>
      <c r="E12">
        <v>44</v>
      </c>
      <c r="F12">
        <v>48.4</v>
      </c>
    </row>
    <row r="13" spans="1:6" x14ac:dyDescent="0.25">
      <c r="A13" t="s">
        <v>45</v>
      </c>
      <c r="B13" t="s">
        <v>74</v>
      </c>
      <c r="C13" t="s">
        <v>72</v>
      </c>
      <c r="D13" t="s">
        <v>59</v>
      </c>
      <c r="E13">
        <v>73</v>
      </c>
      <c r="F13">
        <v>94.17</v>
      </c>
    </row>
    <row r="14" spans="1:6" x14ac:dyDescent="0.25">
      <c r="A14" t="s">
        <v>11</v>
      </c>
      <c r="B14" t="s">
        <v>75</v>
      </c>
      <c r="C14" t="s">
        <v>72</v>
      </c>
      <c r="D14" t="s">
        <v>59</v>
      </c>
      <c r="E14">
        <v>112</v>
      </c>
      <c r="F14">
        <v>122.08</v>
      </c>
    </row>
    <row r="15" spans="1:6" x14ac:dyDescent="0.25">
      <c r="A15" t="s">
        <v>19</v>
      </c>
      <c r="B15" t="s">
        <v>76</v>
      </c>
      <c r="C15" t="s">
        <v>72</v>
      </c>
      <c r="D15" t="s">
        <v>59</v>
      </c>
      <c r="E15">
        <v>112</v>
      </c>
      <c r="F15">
        <v>146.72</v>
      </c>
    </row>
    <row r="16" spans="1:6" x14ac:dyDescent="0.25">
      <c r="A16" t="s">
        <v>37</v>
      </c>
      <c r="B16" t="s">
        <v>77</v>
      </c>
      <c r="C16" t="s">
        <v>72</v>
      </c>
      <c r="D16" t="s">
        <v>70</v>
      </c>
      <c r="E16">
        <v>12</v>
      </c>
      <c r="F16">
        <v>15.719999999999999</v>
      </c>
    </row>
    <row r="17" spans="1:6" x14ac:dyDescent="0.25">
      <c r="A17" t="s">
        <v>31</v>
      </c>
      <c r="B17" t="s">
        <v>78</v>
      </c>
      <c r="C17" t="s">
        <v>72</v>
      </c>
      <c r="D17" t="s">
        <v>70</v>
      </c>
      <c r="E17">
        <v>13</v>
      </c>
      <c r="F17">
        <v>16.64</v>
      </c>
    </row>
    <row r="18" spans="1:6" x14ac:dyDescent="0.25">
      <c r="A18" t="s">
        <v>49</v>
      </c>
      <c r="B18" t="s">
        <v>79</v>
      </c>
      <c r="C18" t="s">
        <v>72</v>
      </c>
      <c r="D18" t="s">
        <v>65</v>
      </c>
      <c r="E18">
        <v>134</v>
      </c>
      <c r="F18">
        <v>156.78</v>
      </c>
    </row>
    <row r="19" spans="1:6" x14ac:dyDescent="0.25">
      <c r="A19" t="s">
        <v>40</v>
      </c>
      <c r="B19" t="s">
        <v>80</v>
      </c>
      <c r="C19" t="s">
        <v>72</v>
      </c>
      <c r="D19" t="s">
        <v>70</v>
      </c>
      <c r="E19">
        <v>37</v>
      </c>
      <c r="F19">
        <v>49.21</v>
      </c>
    </row>
    <row r="20" spans="1:6" x14ac:dyDescent="0.25">
      <c r="A20" t="s">
        <v>50</v>
      </c>
      <c r="B20" t="s">
        <v>81</v>
      </c>
      <c r="C20" t="s">
        <v>72</v>
      </c>
      <c r="D20" t="s">
        <v>65</v>
      </c>
      <c r="E20">
        <v>150</v>
      </c>
      <c r="F20">
        <v>210</v>
      </c>
    </row>
    <row r="21" spans="1:6" x14ac:dyDescent="0.25">
      <c r="A21" t="s">
        <v>24</v>
      </c>
      <c r="B21" t="s">
        <v>82</v>
      </c>
      <c r="C21" t="s">
        <v>83</v>
      </c>
      <c r="D21" t="s">
        <v>63</v>
      </c>
      <c r="E21">
        <v>61</v>
      </c>
      <c r="F21">
        <v>76.25</v>
      </c>
    </row>
    <row r="22" spans="1:6" x14ac:dyDescent="0.25">
      <c r="A22" t="s">
        <v>42</v>
      </c>
      <c r="B22" t="s">
        <v>84</v>
      </c>
      <c r="C22" t="s">
        <v>83</v>
      </c>
      <c r="D22" t="s">
        <v>65</v>
      </c>
      <c r="E22">
        <v>126</v>
      </c>
      <c r="F22">
        <v>162.54</v>
      </c>
    </row>
    <row r="23" spans="1:6" x14ac:dyDescent="0.25">
      <c r="A23" t="s">
        <v>32</v>
      </c>
      <c r="B23" t="s">
        <v>85</v>
      </c>
      <c r="C23" t="s">
        <v>83</v>
      </c>
      <c r="D23" t="s">
        <v>65</v>
      </c>
      <c r="E23">
        <v>121</v>
      </c>
      <c r="F23">
        <v>141.57</v>
      </c>
    </row>
    <row r="24" spans="1:6" x14ac:dyDescent="0.25">
      <c r="A24" t="s">
        <v>22</v>
      </c>
      <c r="B24" t="s">
        <v>86</v>
      </c>
      <c r="C24" t="s">
        <v>83</v>
      </c>
      <c r="D24" t="s">
        <v>65</v>
      </c>
      <c r="E24">
        <v>141</v>
      </c>
      <c r="F24">
        <v>149.46</v>
      </c>
    </row>
    <row r="25" spans="1:6" x14ac:dyDescent="0.25">
      <c r="A25" t="s">
        <v>6</v>
      </c>
      <c r="B25" t="s">
        <v>87</v>
      </c>
      <c r="C25" t="s">
        <v>83</v>
      </c>
      <c r="D25" t="s">
        <v>65</v>
      </c>
      <c r="E25">
        <v>144</v>
      </c>
      <c r="F25">
        <v>156.96</v>
      </c>
    </row>
    <row r="26" spans="1:6" x14ac:dyDescent="0.25">
      <c r="A26" t="s">
        <v>17</v>
      </c>
      <c r="B26" t="s">
        <v>88</v>
      </c>
      <c r="C26" t="s">
        <v>83</v>
      </c>
      <c r="D26" t="s">
        <v>70</v>
      </c>
      <c r="E26">
        <v>7</v>
      </c>
      <c r="F26">
        <v>8.33</v>
      </c>
    </row>
    <row r="27" spans="1:6" x14ac:dyDescent="0.25">
      <c r="A27" t="s">
        <v>52</v>
      </c>
      <c r="B27" t="s">
        <v>89</v>
      </c>
      <c r="C27" t="s">
        <v>90</v>
      </c>
      <c r="D27" t="s">
        <v>70</v>
      </c>
      <c r="E27">
        <v>18</v>
      </c>
      <c r="F27">
        <v>24.66</v>
      </c>
    </row>
    <row r="28" spans="1:6" x14ac:dyDescent="0.25">
      <c r="A28" t="s">
        <v>36</v>
      </c>
      <c r="B28" t="s">
        <v>91</v>
      </c>
      <c r="C28" t="s">
        <v>90</v>
      </c>
      <c r="D28" t="s">
        <v>63</v>
      </c>
      <c r="E28">
        <v>48</v>
      </c>
      <c r="F28">
        <v>57.120000000000005</v>
      </c>
    </row>
    <row r="29" spans="1:6" x14ac:dyDescent="0.25">
      <c r="A29" t="s">
        <v>43</v>
      </c>
      <c r="B29" t="s">
        <v>92</v>
      </c>
      <c r="C29" t="s">
        <v>90</v>
      </c>
      <c r="D29" t="s">
        <v>70</v>
      </c>
      <c r="E29">
        <v>37</v>
      </c>
      <c r="F29">
        <v>41.81</v>
      </c>
    </row>
    <row r="30" spans="1:6" x14ac:dyDescent="0.25">
      <c r="A30" t="s">
        <v>29</v>
      </c>
      <c r="B30" t="s">
        <v>93</v>
      </c>
      <c r="C30" t="s">
        <v>90</v>
      </c>
      <c r="D30" t="s">
        <v>63</v>
      </c>
      <c r="E30">
        <v>47</v>
      </c>
      <c r="F30">
        <v>53.11</v>
      </c>
    </row>
    <row r="31" spans="1:6" x14ac:dyDescent="0.25">
      <c r="A31" t="s">
        <v>38</v>
      </c>
      <c r="B31" t="s">
        <v>94</v>
      </c>
      <c r="C31" t="s">
        <v>90</v>
      </c>
      <c r="D31" t="s">
        <v>65</v>
      </c>
      <c r="E31">
        <v>148</v>
      </c>
      <c r="F31">
        <v>201.28</v>
      </c>
    </row>
    <row r="32" spans="1:6" x14ac:dyDescent="0.25">
      <c r="A32" t="s">
        <v>15</v>
      </c>
      <c r="B32" t="s">
        <v>95</v>
      </c>
      <c r="C32" t="s">
        <v>90</v>
      </c>
      <c r="D32" t="s">
        <v>59</v>
      </c>
      <c r="E32">
        <v>93</v>
      </c>
      <c r="F32">
        <v>104.16</v>
      </c>
    </row>
    <row r="33" spans="1:6" x14ac:dyDescent="0.25">
      <c r="A33" t="s">
        <v>28</v>
      </c>
      <c r="B33" t="s">
        <v>96</v>
      </c>
      <c r="C33" t="s">
        <v>90</v>
      </c>
      <c r="D33" t="s">
        <v>59</v>
      </c>
      <c r="E33">
        <v>89</v>
      </c>
      <c r="F33">
        <v>117.48</v>
      </c>
    </row>
    <row r="34" spans="1:6" x14ac:dyDescent="0.25">
      <c r="A34" t="s">
        <v>48</v>
      </c>
      <c r="B34" t="s">
        <v>97</v>
      </c>
      <c r="C34" t="s">
        <v>90</v>
      </c>
      <c r="D34" t="s">
        <v>59</v>
      </c>
      <c r="E34">
        <v>95</v>
      </c>
      <c r="F34">
        <v>119.7</v>
      </c>
    </row>
    <row r="35" spans="1:6" x14ac:dyDescent="0.25">
      <c r="A35" t="s">
        <v>23</v>
      </c>
      <c r="B35" t="s">
        <v>98</v>
      </c>
      <c r="C35" t="s">
        <v>90</v>
      </c>
      <c r="D35" t="s">
        <v>63</v>
      </c>
      <c r="E35">
        <v>55</v>
      </c>
      <c r="F35">
        <v>58.3</v>
      </c>
    </row>
    <row r="36" spans="1:6" x14ac:dyDescent="0.25">
      <c r="A36" t="s">
        <v>14</v>
      </c>
      <c r="B36" t="s">
        <v>99</v>
      </c>
      <c r="C36" t="s">
        <v>90</v>
      </c>
      <c r="D36" t="s">
        <v>70</v>
      </c>
      <c r="E36">
        <v>5</v>
      </c>
      <c r="F36">
        <v>6.7</v>
      </c>
    </row>
    <row r="37" spans="1:6" x14ac:dyDescent="0.25">
      <c r="A37" t="s">
        <v>53</v>
      </c>
      <c r="B37" t="s">
        <v>100</v>
      </c>
      <c r="C37" t="s">
        <v>90</v>
      </c>
      <c r="D37" t="s">
        <v>59</v>
      </c>
      <c r="E37">
        <v>90</v>
      </c>
      <c r="F37">
        <v>96.3</v>
      </c>
    </row>
    <row r="38" spans="1:6" x14ac:dyDescent="0.25">
      <c r="A38" t="s">
        <v>18</v>
      </c>
      <c r="B38" t="s">
        <v>101</v>
      </c>
      <c r="C38" t="s">
        <v>102</v>
      </c>
      <c r="D38" t="s">
        <v>59</v>
      </c>
      <c r="E38">
        <v>67</v>
      </c>
      <c r="F38">
        <v>85.76</v>
      </c>
    </row>
    <row r="39" spans="1:6" x14ac:dyDescent="0.25">
      <c r="A39" t="s">
        <v>9</v>
      </c>
      <c r="B39" t="s">
        <v>103</v>
      </c>
      <c r="C39" t="s">
        <v>102</v>
      </c>
      <c r="D39" t="s">
        <v>59</v>
      </c>
      <c r="E39">
        <v>72</v>
      </c>
      <c r="F39">
        <v>79.92</v>
      </c>
    </row>
    <row r="40" spans="1:6" x14ac:dyDescent="0.25">
      <c r="A40" t="s">
        <v>44</v>
      </c>
      <c r="B40" t="s">
        <v>104</v>
      </c>
      <c r="C40" t="s">
        <v>102</v>
      </c>
      <c r="D40" t="s">
        <v>70</v>
      </c>
      <c r="E40">
        <v>37</v>
      </c>
      <c r="F40">
        <v>42.55</v>
      </c>
    </row>
    <row r="41" spans="1:6" x14ac:dyDescent="0.25">
      <c r="A41" t="s">
        <v>27</v>
      </c>
      <c r="B41" t="s">
        <v>105</v>
      </c>
      <c r="C41" t="s">
        <v>102</v>
      </c>
      <c r="D41" t="s">
        <v>59</v>
      </c>
      <c r="E41">
        <v>90</v>
      </c>
      <c r="F41">
        <v>115.2</v>
      </c>
    </row>
    <row r="42" spans="1:6" x14ac:dyDescent="0.25">
      <c r="A42" t="s">
        <v>51</v>
      </c>
      <c r="B42" t="s">
        <v>106</v>
      </c>
      <c r="C42" t="s">
        <v>102</v>
      </c>
      <c r="D42" t="s">
        <v>65</v>
      </c>
      <c r="E42">
        <v>138</v>
      </c>
      <c r="F42">
        <v>173.88</v>
      </c>
    </row>
    <row r="43" spans="1:6" x14ac:dyDescent="0.25">
      <c r="A43" t="s">
        <v>20</v>
      </c>
      <c r="B43" t="s">
        <v>107</v>
      </c>
      <c r="C43" t="s">
        <v>102</v>
      </c>
      <c r="D43" t="s">
        <v>65</v>
      </c>
      <c r="E43">
        <v>120</v>
      </c>
      <c r="F43">
        <v>162</v>
      </c>
    </row>
    <row r="44" spans="1:6" x14ac:dyDescent="0.25">
      <c r="A44" t="s">
        <v>33</v>
      </c>
      <c r="B44" t="s">
        <v>108</v>
      </c>
      <c r="C44" t="s">
        <v>102</v>
      </c>
      <c r="D44" t="s">
        <v>59</v>
      </c>
      <c r="E44">
        <v>67</v>
      </c>
      <c r="F44">
        <v>83.08</v>
      </c>
    </row>
    <row r="45" spans="1:6" x14ac:dyDescent="0.25">
      <c r="A45" t="s">
        <v>21</v>
      </c>
      <c r="B45" t="s">
        <v>109</v>
      </c>
      <c r="C45" t="s">
        <v>102</v>
      </c>
      <c r="D45" t="s">
        <v>59</v>
      </c>
      <c r="E45">
        <v>76</v>
      </c>
      <c r="F45">
        <v>82.08</v>
      </c>
    </row>
    <row r="46" spans="1:6" x14ac:dyDescent="0.25">
      <c r="A46" t="s">
        <v>110</v>
      </c>
      <c r="B46" t="s">
        <v>111</v>
      </c>
      <c r="C46" t="s">
        <v>102</v>
      </c>
      <c r="D46" t="s">
        <v>59</v>
      </c>
      <c r="E46">
        <v>50</v>
      </c>
      <c r="F46">
        <v>62</v>
      </c>
    </row>
  </sheetData>
  <autoFilter ref="A1:F46" xr:uid="{7A0C3342-1ADA-404C-BD7E-678E1828D536}"/>
  <dataValidations count="2">
    <dataValidation type="list" allowBlank="1" showInputMessage="1" showErrorMessage="1" sqref="C2:C46" xr:uid="{89FC62BC-33FD-4AF5-9D9F-850B98787EB8}">
      <formula1>"Category01,Category02,Category03,Category04,Category05"</formula1>
    </dataValidation>
    <dataValidation type="list" allowBlank="1" showInputMessage="1" showErrorMessage="1" sqref="D2:D46" xr:uid="{6808AF2D-EDEE-477A-9097-F87FBFE9CDA9}">
      <formula1>"Kg,Lt,Ft,Dozon,No."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Report</vt:lpstr>
      <vt:lpstr>Dashboard.</vt:lpstr>
      <vt:lpstr>Input Data</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alaa</dc:creator>
  <cp:lastModifiedBy>mohamed khedr</cp:lastModifiedBy>
  <dcterms:created xsi:type="dcterms:W3CDTF">2023-04-27T01:01:54Z</dcterms:created>
  <dcterms:modified xsi:type="dcterms:W3CDTF">2025-06-21T00:43:40Z</dcterms:modified>
</cp:coreProperties>
</file>