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pehu/Desktop/Project/ICPU/ICPU2019/Raw_Data/"/>
    </mc:Choice>
  </mc:AlternateContent>
  <xr:revisionPtr revIDLastSave="0" documentId="10_ncr:100000_{C52141A5-FA50-1B49-BBDE-FEBEA7F945B3}" xr6:coauthVersionLast="31" xr6:coauthVersionMax="43" xr10:uidLastSave="{00000000-0000-0000-0000-000000000000}"/>
  <bookViews>
    <workbookView xWindow="1160" yWindow="880" windowWidth="27640" windowHeight="16540" activeTab="1" xr2:uid="{6C72EB63-7601-6548-BE15-791DE717E5D3}"/>
  </bookViews>
  <sheets>
    <sheet name="PredictScore_rfr" sheetId="2" r:id="rId1"/>
    <sheet name="Sheet1" sheetId="1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22" i="1"/>
  <c r="D22" i="1"/>
  <c r="C22" i="1"/>
  <c r="E18" i="1"/>
  <c r="D18" i="1"/>
  <c r="C18" i="1"/>
  <c r="E12" i="1"/>
  <c r="D12" i="1"/>
  <c r="C12" i="1"/>
  <c r="E194" i="1"/>
  <c r="D194" i="1"/>
  <c r="C194" i="1"/>
  <c r="E187" i="1"/>
  <c r="D187" i="1"/>
  <c r="C187" i="1"/>
  <c r="E160" i="1"/>
  <c r="D160" i="1"/>
  <c r="C160" i="1"/>
  <c r="E158" i="1"/>
  <c r="D158" i="1"/>
  <c r="C158" i="1"/>
  <c r="E141" i="1"/>
  <c r="D141" i="1"/>
  <c r="C141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" i="1"/>
  <c r="G5" i="1"/>
  <c r="G6" i="1"/>
  <c r="G7" i="1"/>
  <c r="G8" i="1"/>
  <c r="G9" i="1"/>
  <c r="G10" i="1"/>
  <c r="G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2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<sst xmlns="http://schemas.openxmlformats.org/spreadsheetml/2006/main" count="436" uniqueCount="397">
  <si>
    <t>最新公司全称_Lcomnm</t>
  </si>
  <si>
    <t>康佳集团股份有限公司</t>
  </si>
  <si>
    <t>深圳中恒华发股份有限公司</t>
  </si>
  <si>
    <t>深圳长城开发科技股份有限公司</t>
  </si>
  <si>
    <t>深圳市纺织(集团)股份有限公司</t>
  </si>
  <si>
    <t>天马微电子股份有限公司</t>
  </si>
  <si>
    <t>中兴通讯股份有限公司</t>
  </si>
  <si>
    <t>中国长城科技集团股份有限公司</t>
  </si>
  <si>
    <t>深圳市盐田港股份有限公司</t>
  </si>
  <si>
    <t>深圳市机场股份有限公司</t>
  </si>
  <si>
    <t>TCL集团股份有限公司</t>
  </si>
  <si>
    <t>广东省高速公路发展股份有限公司</t>
  </si>
  <si>
    <t>珠海港股份有限公司</t>
  </si>
  <si>
    <t>神州数码信息服务股份有限公司</t>
  </si>
  <si>
    <t>广东风华高新科技股份有限公司</t>
  </si>
  <si>
    <t>广东汕头超声电子股份有限公司</t>
  </si>
  <si>
    <t>东莞发展控股股份有限公司</t>
  </si>
  <si>
    <t>招商局港口集团股份有限公司</t>
  </si>
  <si>
    <t>东信和平科技股份有限公司</t>
  </si>
  <si>
    <t>国光电器股份有限公司</t>
  </si>
  <si>
    <t>深圳市同洲电子股份有限公司</t>
  </si>
  <si>
    <t>深圳市得润电子股份有限公司</t>
  </si>
  <si>
    <t>远光软件股份有限公司</t>
  </si>
  <si>
    <t>深圳莱宝高科技股份有限公司</t>
  </si>
  <si>
    <t>深圳市沃尔核材股份有限公司</t>
  </si>
  <si>
    <t>深圳市麦达数字股份有限公司</t>
  </si>
  <si>
    <t>深圳顺络电子股份有限公司</t>
  </si>
  <si>
    <t>深圳市远望谷信息技术股份有限公司</t>
  </si>
  <si>
    <t>纳思达股份有限公司</t>
  </si>
  <si>
    <t>融捷股份有限公司</t>
  </si>
  <si>
    <t>深圳市天威视讯股份有限公司</t>
  </si>
  <si>
    <t>广东超华科技股份有限公司</t>
  </si>
  <si>
    <t>深圳市宇顺电子股份有限公司</t>
  </si>
  <si>
    <t>威创集团股份有限公司</t>
  </si>
  <si>
    <t>日海智能科技股份有限公司</t>
  </si>
  <si>
    <t>深圳亚联发展科技股份有限公司</t>
  </si>
  <si>
    <t>深圳市漫步者科技股份有限公司</t>
  </si>
  <si>
    <t>顺丰控股股份有限公司</t>
  </si>
  <si>
    <t>北讯集团股份有限公司</t>
  </si>
  <si>
    <t>深圳市卓翼科技股份有限公司</t>
  </si>
  <si>
    <t>维信诺科技股份有限公司</t>
  </si>
  <si>
    <t>深圳市新亚电子制程股份有限公司</t>
  </si>
  <si>
    <t>深圳和而泰智能控制股份有限公司</t>
  </si>
  <si>
    <t>深圳达实智能股份有限公司</t>
  </si>
  <si>
    <t>凯撒(中国)文化股份有限公司</t>
  </si>
  <si>
    <t>深圳市兆驰股份有限公司</t>
  </si>
  <si>
    <t>深圳市兴森快捷电路科技股份有限公司</t>
  </si>
  <si>
    <t>广东盛路通信科技股份有限公司</t>
  </si>
  <si>
    <t>佛山市国星光电股份有限公司</t>
  </si>
  <si>
    <t>欧菲光集团股份有限公司</t>
  </si>
  <si>
    <t>广州海格通信集团股份有限公司</t>
  </si>
  <si>
    <t>立讯精密工业股份有限公司</t>
  </si>
  <si>
    <t>珠海恒基达鑫国际化工仓储股份有限公司</t>
  </si>
  <si>
    <t>深圳英飞拓科技股份有限公司</t>
  </si>
  <si>
    <t>广州杰赛科技股份有限公司</t>
  </si>
  <si>
    <t>深圳雷柏科技股份有限公司</t>
  </si>
  <si>
    <t>惠州中京电子科技股份有限公司</t>
  </si>
  <si>
    <t>海能达通信股份有限公司</t>
  </si>
  <si>
    <t>深圳市奥拓电子股份有限公司</t>
  </si>
  <si>
    <t>广东领益智造股份有限公司</t>
  </si>
  <si>
    <t>深圳市捷顺科技实业股份有限公司</t>
  </si>
  <si>
    <t>深圳丹邦科技股份有限公司</t>
  </si>
  <si>
    <t>深圳万润科技股份有限公司</t>
  </si>
  <si>
    <t>茂硕电源科技股份有限公司</t>
  </si>
  <si>
    <t>深圳市奋达科技股份有限公司</t>
  </si>
  <si>
    <t>欧浦智网股份有限公司</t>
  </si>
  <si>
    <t>木林森股份有限公司</t>
  </si>
  <si>
    <t>深圳市索菱实业股份有限公司</t>
  </si>
  <si>
    <t>深圳可立克科技股份有限公司</t>
  </si>
  <si>
    <t>广东通宇通讯股份有限公司</t>
  </si>
  <si>
    <t>广东华锋新能源科技股份有限公司</t>
  </si>
  <si>
    <t>深圳市路畅科技股份有限公司</t>
  </si>
  <si>
    <t>崇达技术股份有限公司</t>
  </si>
  <si>
    <t>深圳市同为数码科技股份有限公司</t>
  </si>
  <si>
    <t>广州视源电子科技股份有限公司</t>
  </si>
  <si>
    <t>深圳同兴达科技股份有限公司</t>
  </si>
  <si>
    <t>东莞捷荣技术股份有限公司</t>
  </si>
  <si>
    <t>深圳市金溢科技股份有限公司</t>
  </si>
  <si>
    <t>深圳市三利谱光电科技股份有限公司</t>
  </si>
  <si>
    <t>美格智能技术股份有限公司</t>
  </si>
  <si>
    <t>深圳市京泉华科技股份有限公司</t>
  </si>
  <si>
    <t>广州惠威电声科技股份有限公司</t>
  </si>
  <si>
    <t>东莞铭普光磁股份有限公司</t>
  </si>
  <si>
    <t>惠州市华阳集团股份有限公司</t>
  </si>
  <si>
    <t>广东德生科技股份有限公司</t>
  </si>
  <si>
    <t>深圳市中新赛克科技股份有限公司</t>
  </si>
  <si>
    <t>深南电路股份有限公司</t>
  </si>
  <si>
    <t>广东宏川智慧物流股份有限公司</t>
  </si>
  <si>
    <t>鹏鼎控股(深圳)股份有限公司</t>
  </si>
  <si>
    <t>深圳市朗科科技股份有限公司</t>
  </si>
  <si>
    <t>星辉互动娱乐股份有限公司</t>
  </si>
  <si>
    <t>深圳市赛为智能股份有限公司</t>
  </si>
  <si>
    <t>深圳天源迪科信息技术股份有限公司</t>
  </si>
  <si>
    <t>珠海世纪鼎利科技股份有限公司</t>
  </si>
  <si>
    <t>深圳中青宝互动网络股份有限公司</t>
  </si>
  <si>
    <t>珠海欧比特宇航科技股份有限公司</t>
  </si>
  <si>
    <t>国民技术股份有限公司</t>
  </si>
  <si>
    <t>广东劲胜智能集团股份有限公司</t>
  </si>
  <si>
    <t>深圳市银之杰科技股份有限公司</t>
  </si>
  <si>
    <t>易联众信息技术股份有限公司</t>
  </si>
  <si>
    <t>高新兴科技集团股份有限公司</t>
  </si>
  <si>
    <t>深圳市长盈精密技术股份有限公司</t>
  </si>
  <si>
    <t>深圳市大富科技股份有限公司</t>
  </si>
  <si>
    <t>深圳市信维通信股份有限公司</t>
  </si>
  <si>
    <t>广东安居宝数码科技股份有限公司</t>
  </si>
  <si>
    <t>深圳雷曼光电科技股份有限公司</t>
  </si>
  <si>
    <t>深圳市迪威迅股份有限公司</t>
  </si>
  <si>
    <t>广州中海达卫星导航技术股份有限公司</t>
  </si>
  <si>
    <t>鸿利智汇集团股份有限公司</t>
  </si>
  <si>
    <t>深圳光韵达光电科技股份有限公司</t>
  </si>
  <si>
    <t>深圳市洲明科技股份有限公司</t>
  </si>
  <si>
    <t>深圳市方直科技股份有限公司</t>
  </si>
  <si>
    <t>深圳市瑞丰光电子股份有限公司</t>
  </si>
  <si>
    <t>广东佳兆业佳云科技股份有限公司</t>
  </si>
  <si>
    <t>深圳市佳创视讯技术股份有限公司</t>
  </si>
  <si>
    <t>深圳海联讯科技股份有限公司</t>
  </si>
  <si>
    <t>蓝盾信息安全技术股份有限公司</t>
  </si>
  <si>
    <t>深圳市长方集团股份有限公司</t>
  </si>
  <si>
    <t>深圳市聚飞光电股份有限公司</t>
  </si>
  <si>
    <t>宜通世纪科技股份有限公司</t>
  </si>
  <si>
    <t>任子行网络技术股份有限公司</t>
  </si>
  <si>
    <t>深圳市麦捷微电子科技股份有限公司</t>
  </si>
  <si>
    <t>惠州硕贝德无线科技股份有限公司</t>
  </si>
  <si>
    <t>深圳兆日科技股份有限公司</t>
  </si>
  <si>
    <t>江门市科恒实业股份有限公司</t>
  </si>
  <si>
    <t>深圳市长亮科技股份有限公司</t>
  </si>
  <si>
    <t>华鹏飞股份有限公司</t>
  </si>
  <si>
    <t>全通教育集团(广东)股份有限公司</t>
  </si>
  <si>
    <t>深圳市赢时胜信息技术股份有限公司</t>
  </si>
  <si>
    <t>深圳市艾比森光电股份有限公司</t>
  </si>
  <si>
    <t>潮州三环(集团)股份有限公司</t>
  </si>
  <si>
    <t>浩云科技股份有限公司</t>
  </si>
  <si>
    <t>深信服科技股份有限公司</t>
  </si>
  <si>
    <t>珠海全志科技股份有限公司</t>
  </si>
  <si>
    <t>广东惠伦晶体科技股份有限公司</t>
  </si>
  <si>
    <t>深圳四方精创资讯股份有限公司</t>
  </si>
  <si>
    <t>胜宏科技(惠州)股份有限公司</t>
  </si>
  <si>
    <t>深圳友讯达科技股份有限公司</t>
  </si>
  <si>
    <t>深圳市盛讯达科技股份有限公司</t>
  </si>
  <si>
    <t>深圳市优博讯科技股份有限公司</t>
  </si>
  <si>
    <t>深圳市今天国际物流技术股份有限公司</t>
  </si>
  <si>
    <t>深圳冰川网络股份有限公司</t>
  </si>
  <si>
    <t>深圳市朗科智能电气股份有限公司</t>
  </si>
  <si>
    <t>深圳市雄帝科技股份有限公司</t>
  </si>
  <si>
    <t>丝路视觉科技股份有限公司</t>
  </si>
  <si>
    <t>珠海汇金科技股份有限公司</t>
  </si>
  <si>
    <t>深圳市科信通信技术股份有限公司</t>
  </si>
  <si>
    <t>深圳太辰光通信股份有限公司</t>
  </si>
  <si>
    <t>深圳市飞荣达科技股份有限公司</t>
  </si>
  <si>
    <t>深圳市欣天科技股份有限公司</t>
  </si>
  <si>
    <t>珠海光库科技股份有限公司</t>
  </si>
  <si>
    <t>彩讯科技股份有限公司</t>
  </si>
  <si>
    <t>深圳市广和通无线股份有限公司</t>
  </si>
  <si>
    <t>深圳市超频三科技股份有限公司</t>
  </si>
  <si>
    <t>深圳市民德电子科技股份有限公司</t>
  </si>
  <si>
    <t>深圳市富满电子集团股份有限公司</t>
  </si>
  <si>
    <t>电连技术股份有限公司</t>
  </si>
  <si>
    <t>深圳市智动力精密技术股份有限公司</t>
  </si>
  <si>
    <t>广州赛意信息科技股份有限公司</t>
  </si>
  <si>
    <t>深圳市澄天伟业科技股份有限公司</t>
  </si>
  <si>
    <t>中山联合光电科技股份有限公司</t>
  </si>
  <si>
    <t>广州广哈通信股份有限公司</t>
  </si>
  <si>
    <t>惠州光弘科技股份有限公司</t>
  </si>
  <si>
    <t>广东奥飞数据科技股份有限公司</t>
  </si>
  <si>
    <t>深圳明阳电路科技股份有限公司</t>
  </si>
  <si>
    <t>深圳市隆利科技股份有限公司</t>
  </si>
  <si>
    <t>杭州迪普科技股份有限公司</t>
  </si>
  <si>
    <t>广东南方新媒体股份有限公司</t>
  </si>
  <si>
    <t>广州白云国际机场股份有限公司</t>
  </si>
  <si>
    <t>中国南方航空股份有限公司</t>
  </si>
  <si>
    <t>广东生益科技股份有限公司</t>
  </si>
  <si>
    <t>中昌大数据股份有限公司</t>
  </si>
  <si>
    <t>中远海运特种运输股份有限公司</t>
  </si>
  <si>
    <t>深圳市金证科技股份有限公司</t>
  </si>
  <si>
    <t>长园集团股份有限公司</t>
  </si>
  <si>
    <t>深圳高速公路股份有限公司</t>
  </si>
  <si>
    <t>佳都新太科技股份有限公司</t>
  </si>
  <si>
    <t>大晟时代文化投资股份有限公司</t>
  </si>
  <si>
    <t>富士康工业互联网股份有限公司</t>
  </si>
  <si>
    <t>广州港股份有限公司</t>
  </si>
  <si>
    <t>广深铁路股份有限公司</t>
  </si>
  <si>
    <t>深圳市共进电子股份有限公司</t>
  </si>
  <si>
    <t>港中旅华贸国际物流股份有限公司</t>
  </si>
  <si>
    <t>深圳市汇顶科技股份有限公司</t>
  </si>
  <si>
    <t>深圳市景旺电子股份有限公司</t>
  </si>
  <si>
    <t>超讯通信股份有限公司</t>
  </si>
  <si>
    <t>广东依顿电子科技股份有限公司</t>
  </si>
  <si>
    <t>广东骏亚电子科技股份有限公司</t>
  </si>
  <si>
    <t>广州市嘉诚国际物流股份有限公司</t>
  </si>
  <si>
    <t>广东原尚物流股份有限公司</t>
  </si>
  <si>
    <t>广东世运电路科技股份有限公司</t>
  </si>
  <si>
    <t>博敏电子股份有限公司</t>
  </si>
  <si>
    <t>广东嘉元科技股份有限公司</t>
  </si>
  <si>
    <t>广东飞企互联科技股份有限公司</t>
  </si>
  <si>
    <t>上市公司代码_Comcd</t>
  </si>
  <si>
    <t>C000016</t>
  </si>
  <si>
    <t>C000020</t>
  </si>
  <si>
    <t>C000021</t>
  </si>
  <si>
    <t>C000045</t>
  </si>
  <si>
    <t>C000050</t>
  </si>
  <si>
    <t>C000063</t>
  </si>
  <si>
    <t>C000066</t>
  </si>
  <si>
    <t>C000088</t>
  </si>
  <si>
    <t>C000089</t>
  </si>
  <si>
    <t>C000100</t>
  </si>
  <si>
    <t>C000429</t>
  </si>
  <si>
    <t>C000507</t>
  </si>
  <si>
    <t>C000555</t>
  </si>
  <si>
    <t>C000636</t>
  </si>
  <si>
    <t>C000823</t>
  </si>
  <si>
    <t>C000828</t>
  </si>
  <si>
    <t>C001872</t>
  </si>
  <si>
    <t>C002017</t>
  </si>
  <si>
    <t>C002045</t>
  </si>
  <si>
    <t>C002052</t>
  </si>
  <si>
    <t>C002055</t>
  </si>
  <si>
    <t>C002063</t>
  </si>
  <si>
    <t>C002106</t>
  </si>
  <si>
    <t>C002130</t>
  </si>
  <si>
    <t>C002137</t>
  </si>
  <si>
    <t>C002138</t>
  </si>
  <si>
    <t>C002161</t>
  </si>
  <si>
    <t>C002180</t>
  </si>
  <si>
    <t>C002192</t>
  </si>
  <si>
    <t>C002238</t>
  </si>
  <si>
    <t>C002288</t>
  </si>
  <si>
    <t>C002289</t>
  </si>
  <si>
    <t>C002308</t>
  </si>
  <si>
    <t>C002313</t>
  </si>
  <si>
    <t>C002316</t>
  </si>
  <si>
    <t>C002351</t>
  </si>
  <si>
    <t>C002352</t>
  </si>
  <si>
    <t>C002359</t>
  </si>
  <si>
    <t>C002369</t>
  </si>
  <si>
    <t>C002387</t>
  </si>
  <si>
    <t>C002388</t>
  </si>
  <si>
    <t>C002402</t>
  </si>
  <si>
    <t>C002421</t>
  </si>
  <si>
    <t>C002425</t>
  </si>
  <si>
    <t>C002429</t>
  </si>
  <si>
    <t>C002436</t>
  </si>
  <si>
    <t>C002446</t>
  </si>
  <si>
    <t>C002449</t>
  </si>
  <si>
    <t>C002456</t>
  </si>
  <si>
    <t>C002465</t>
  </si>
  <si>
    <t>C002475</t>
  </si>
  <si>
    <t>C002492</t>
  </si>
  <si>
    <t>C002528</t>
  </si>
  <si>
    <t>C002544</t>
  </si>
  <si>
    <t>C002577</t>
  </si>
  <si>
    <t>C002579</t>
  </si>
  <si>
    <t>C002583</t>
  </si>
  <si>
    <t>C002587</t>
  </si>
  <si>
    <t>C002600</t>
  </si>
  <si>
    <t>C002609</t>
  </si>
  <si>
    <t>C002618</t>
  </si>
  <si>
    <t>C002654</t>
  </si>
  <si>
    <t>C002660</t>
  </si>
  <si>
    <t>C002681</t>
  </si>
  <si>
    <t>C002711</t>
  </si>
  <si>
    <t>C002745</t>
  </si>
  <si>
    <t>C002766</t>
  </si>
  <si>
    <t>C002782</t>
  </si>
  <si>
    <t>C002792</t>
  </si>
  <si>
    <t>C002806</t>
  </si>
  <si>
    <t>C002813</t>
  </si>
  <si>
    <t>C002815</t>
  </si>
  <si>
    <t>C002835</t>
  </si>
  <si>
    <t>C002841</t>
  </si>
  <si>
    <t>C002845</t>
  </si>
  <si>
    <t>C002855</t>
  </si>
  <si>
    <t>C002869</t>
  </si>
  <si>
    <t>C002876</t>
  </si>
  <si>
    <t>C002881</t>
  </si>
  <si>
    <t>C002885</t>
  </si>
  <si>
    <t>C002888</t>
  </si>
  <si>
    <t>C002902</t>
  </si>
  <si>
    <t>C002906</t>
  </si>
  <si>
    <t>C002908</t>
  </si>
  <si>
    <t>C002912</t>
  </si>
  <si>
    <t>C002916</t>
  </si>
  <si>
    <t>C002930</t>
  </si>
  <si>
    <t>C002938</t>
  </si>
  <si>
    <t>C300042</t>
  </si>
  <si>
    <t>C300043</t>
  </si>
  <si>
    <t>C300044</t>
  </si>
  <si>
    <t>C300047</t>
  </si>
  <si>
    <t>C300050</t>
  </si>
  <si>
    <t>C300052</t>
  </si>
  <si>
    <t>C300053</t>
  </si>
  <si>
    <t>C300077</t>
  </si>
  <si>
    <t>C300083</t>
  </si>
  <si>
    <t>C300085</t>
  </si>
  <si>
    <t>C300096</t>
  </si>
  <si>
    <t>C300098</t>
  </si>
  <si>
    <t>C300115</t>
  </si>
  <si>
    <t>C300134</t>
  </si>
  <si>
    <t>C300136</t>
  </si>
  <si>
    <t>C300155</t>
  </si>
  <si>
    <t>C300162</t>
  </si>
  <si>
    <t>C300167</t>
  </si>
  <si>
    <t>C300177</t>
  </si>
  <si>
    <t>C300219</t>
  </si>
  <si>
    <t>C300227</t>
  </si>
  <si>
    <t>C300232</t>
  </si>
  <si>
    <t>C300235</t>
  </si>
  <si>
    <t>C300241</t>
  </si>
  <si>
    <t>C300242</t>
  </si>
  <si>
    <t>C300264</t>
  </si>
  <si>
    <t>C300277</t>
  </si>
  <si>
    <t>C300297</t>
  </si>
  <si>
    <t>C300301</t>
  </si>
  <si>
    <t>C300303</t>
  </si>
  <si>
    <t>C300310</t>
  </si>
  <si>
    <t>C300311</t>
  </si>
  <si>
    <t>C300319</t>
  </si>
  <si>
    <t>C300322</t>
  </si>
  <si>
    <t>C300333</t>
  </si>
  <si>
    <t>C300340</t>
  </si>
  <si>
    <t>C300348</t>
  </si>
  <si>
    <t>C300350</t>
  </si>
  <si>
    <t>C300359</t>
  </si>
  <si>
    <t>C300377</t>
  </si>
  <si>
    <t>C300389</t>
  </si>
  <si>
    <t>C300408</t>
  </si>
  <si>
    <t>C300448</t>
  </si>
  <si>
    <t>C300454</t>
  </si>
  <si>
    <t>C300458</t>
  </si>
  <si>
    <t>C300460</t>
  </si>
  <si>
    <t>C300468</t>
  </si>
  <si>
    <t>C300476</t>
  </si>
  <si>
    <t>C300514</t>
  </si>
  <si>
    <t>C300518</t>
  </si>
  <si>
    <t>C300531</t>
  </si>
  <si>
    <t>C300532</t>
  </si>
  <si>
    <t>C300533</t>
  </si>
  <si>
    <t>C300543</t>
  </si>
  <si>
    <t>C300546</t>
  </si>
  <si>
    <t>C300556</t>
  </si>
  <si>
    <t>C300561</t>
  </si>
  <si>
    <t>C300565</t>
  </si>
  <si>
    <t>C300570</t>
  </si>
  <si>
    <t>C300602</t>
  </si>
  <si>
    <t>C300615</t>
  </si>
  <si>
    <t>C300620</t>
  </si>
  <si>
    <t>C300634</t>
  </si>
  <si>
    <t>C300638</t>
  </si>
  <si>
    <t>C300647</t>
  </si>
  <si>
    <t>C300656</t>
  </si>
  <si>
    <t>C300671</t>
  </si>
  <si>
    <t>C300679</t>
  </si>
  <si>
    <t>C300686</t>
  </si>
  <si>
    <t>C300687</t>
  </si>
  <si>
    <t>C300689</t>
  </si>
  <si>
    <t>C300691</t>
  </si>
  <si>
    <t>C300711</t>
  </si>
  <si>
    <t>C300735</t>
  </si>
  <si>
    <t>C300738</t>
  </si>
  <si>
    <t>C300739</t>
  </si>
  <si>
    <t>C300752</t>
  </si>
  <si>
    <t>C300768</t>
  </si>
  <si>
    <t>C300770</t>
  </si>
  <si>
    <t>C600004</t>
  </si>
  <si>
    <t>C600029</t>
  </si>
  <si>
    <t>C600183</t>
  </si>
  <si>
    <t>C600242</t>
  </si>
  <si>
    <t>C600428</t>
  </si>
  <si>
    <t>C600446</t>
  </si>
  <si>
    <t>C600525</t>
  </si>
  <si>
    <t>C600548</t>
  </si>
  <si>
    <t>C600728</t>
  </si>
  <si>
    <t>C600892</t>
  </si>
  <si>
    <t>C601138</t>
  </si>
  <si>
    <t>C601228</t>
  </si>
  <si>
    <t>C601333</t>
  </si>
  <si>
    <t>C603118</t>
  </si>
  <si>
    <t>C603128</t>
  </si>
  <si>
    <t>C603160</t>
  </si>
  <si>
    <t>C603228</t>
  </si>
  <si>
    <t>C603322</t>
  </si>
  <si>
    <t>C603328</t>
  </si>
  <si>
    <t>C603386</t>
  </si>
  <si>
    <t>C603535</t>
  </si>
  <si>
    <t>C603813</t>
  </si>
  <si>
    <t>C603920</t>
  </si>
  <si>
    <t>C603936</t>
  </si>
  <si>
    <t>C833790</t>
  </si>
  <si>
    <t>C834791</t>
  </si>
  <si>
    <t>Positive</t>
  </si>
  <si>
    <t>Neutral</t>
  </si>
  <si>
    <t>Nagative</t>
  </si>
  <si>
    <t>PredicScore</t>
  </si>
  <si>
    <t>Comcd</t>
  </si>
  <si>
    <t>Na/P</t>
  </si>
  <si>
    <t>Na/Ne</t>
  </si>
  <si>
    <t>天眼查分数_Score</t>
  </si>
  <si>
    <t>CHECK_SUM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</si>
</sst>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Fill="1"/>
    <xf numFmtId="165" fontId="1" fillId="0" borderId="0" xfId="0" applyNumberFormat="1" applyFont="1" applyFill="1"/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D9D1-75A2-F14D-BBFA-06F20CBF1AF3}">
  <dimension ref="A1:B40"/>
  <sheetViews>
    <sheetView workbookViewId="0"/>
  </sheetViews>
  <sheetFormatPr baseColWidth="10" defaultRowHeight="16" x14ac:dyDescent="0.2"/>
  <sheetData>
    <row r="1" spans="1:2" x14ac:dyDescent="0.2">
      <c r="A1" t="s">
        <v>392</v>
      </c>
      <c r="B1" t="s">
        <v>391</v>
      </c>
    </row>
    <row r="2" spans="1:2" x14ac:dyDescent="0.2">
      <c r="A2" t="s">
        <v>196</v>
      </c>
      <c r="B2">
        <v>88.2</v>
      </c>
    </row>
    <row r="3" spans="1:2" x14ac:dyDescent="0.2">
      <c r="A3" t="s">
        <v>202</v>
      </c>
      <c r="B3">
        <v>95.3</v>
      </c>
    </row>
    <row r="4" spans="1:2" x14ac:dyDescent="0.2">
      <c r="A4" t="s">
        <v>203</v>
      </c>
      <c r="B4">
        <v>93.7</v>
      </c>
    </row>
    <row r="5" spans="1:2" x14ac:dyDescent="0.2">
      <c r="A5" t="s">
        <v>215</v>
      </c>
      <c r="B5">
        <v>95.5</v>
      </c>
    </row>
    <row r="6" spans="1:2" x14ac:dyDescent="0.2">
      <c r="A6" t="s">
        <v>217</v>
      </c>
      <c r="B6">
        <v>95.3</v>
      </c>
    </row>
    <row r="7" spans="1:2" x14ac:dyDescent="0.2">
      <c r="A7" t="s">
        <v>220</v>
      </c>
      <c r="B7">
        <v>96.9</v>
      </c>
    </row>
    <row r="8" spans="1:2" x14ac:dyDescent="0.2">
      <c r="A8" t="s">
        <v>225</v>
      </c>
      <c r="B8">
        <v>88.2</v>
      </c>
    </row>
    <row r="9" spans="1:2" x14ac:dyDescent="0.2">
      <c r="A9" t="s">
        <v>232</v>
      </c>
      <c r="B9">
        <v>87.8</v>
      </c>
    </row>
    <row r="10" spans="1:2" x14ac:dyDescent="0.2">
      <c r="A10" t="s">
        <v>245</v>
      </c>
      <c r="B10">
        <v>94.6</v>
      </c>
    </row>
    <row r="11" spans="1:2" x14ac:dyDescent="0.2">
      <c r="A11" t="s">
        <v>252</v>
      </c>
      <c r="B11">
        <v>93.7</v>
      </c>
    </row>
    <row r="12" spans="1:2" x14ac:dyDescent="0.2">
      <c r="A12" t="s">
        <v>255</v>
      </c>
      <c r="B12">
        <v>89.4</v>
      </c>
    </row>
    <row r="13" spans="1:2" x14ac:dyDescent="0.2">
      <c r="A13" t="s">
        <v>256</v>
      </c>
      <c r="B13">
        <v>95.4</v>
      </c>
    </row>
    <row r="14" spans="1:2" x14ac:dyDescent="0.2">
      <c r="A14" t="s">
        <v>258</v>
      </c>
      <c r="B14">
        <v>95.1</v>
      </c>
    </row>
    <row r="15" spans="1:2" x14ac:dyDescent="0.2">
      <c r="A15" t="s">
        <v>263</v>
      </c>
      <c r="B15">
        <v>93.6</v>
      </c>
    </row>
    <row r="16" spans="1:2" x14ac:dyDescent="0.2">
      <c r="A16" t="s">
        <v>266</v>
      </c>
      <c r="B16">
        <v>96.9</v>
      </c>
    </row>
    <row r="17" spans="1:2" x14ac:dyDescent="0.2">
      <c r="A17" t="s">
        <v>267</v>
      </c>
      <c r="B17">
        <v>92.3</v>
      </c>
    </row>
    <row r="18" spans="1:2" x14ac:dyDescent="0.2">
      <c r="A18" t="s">
        <v>274</v>
      </c>
      <c r="B18">
        <v>94.3</v>
      </c>
    </row>
    <row r="19" spans="1:2" x14ac:dyDescent="0.2">
      <c r="A19" t="s">
        <v>281</v>
      </c>
      <c r="B19">
        <v>92.7</v>
      </c>
    </row>
    <row r="20" spans="1:2" x14ac:dyDescent="0.2">
      <c r="A20" t="s">
        <v>291</v>
      </c>
      <c r="B20">
        <v>89.9</v>
      </c>
    </row>
    <row r="21" spans="1:2" x14ac:dyDescent="0.2">
      <c r="A21" t="s">
        <v>296</v>
      </c>
      <c r="B21">
        <v>94</v>
      </c>
    </row>
    <row r="22" spans="1:2" x14ac:dyDescent="0.2">
      <c r="A22" t="s">
        <v>310</v>
      </c>
      <c r="B22">
        <v>96.9</v>
      </c>
    </row>
    <row r="23" spans="1:2" x14ac:dyDescent="0.2">
      <c r="A23" t="s">
        <v>316</v>
      </c>
      <c r="B23">
        <v>94.7</v>
      </c>
    </row>
    <row r="24" spans="1:2" x14ac:dyDescent="0.2">
      <c r="A24" t="s">
        <v>323</v>
      </c>
      <c r="B24">
        <v>95</v>
      </c>
    </row>
    <row r="25" spans="1:2" x14ac:dyDescent="0.2">
      <c r="A25" t="s">
        <v>324</v>
      </c>
      <c r="B25">
        <v>94.4</v>
      </c>
    </row>
    <row r="26" spans="1:2" x14ac:dyDescent="0.2">
      <c r="A26" t="s">
        <v>328</v>
      </c>
      <c r="B26">
        <v>94.6</v>
      </c>
    </row>
    <row r="27" spans="1:2" x14ac:dyDescent="0.2">
      <c r="A27" t="s">
        <v>329</v>
      </c>
      <c r="B27">
        <v>93.7</v>
      </c>
    </row>
    <row r="28" spans="1:2" x14ac:dyDescent="0.2">
      <c r="A28" t="s">
        <v>332</v>
      </c>
      <c r="B28">
        <v>90.6</v>
      </c>
    </row>
    <row r="29" spans="1:2" x14ac:dyDescent="0.2">
      <c r="A29" t="s">
        <v>334</v>
      </c>
      <c r="B29">
        <v>94.5</v>
      </c>
    </row>
    <row r="30" spans="1:2" x14ac:dyDescent="0.2">
      <c r="A30" t="s">
        <v>335</v>
      </c>
      <c r="B30">
        <v>90.2</v>
      </c>
    </row>
    <row r="31" spans="1:2" x14ac:dyDescent="0.2">
      <c r="A31" t="s">
        <v>336</v>
      </c>
      <c r="B31">
        <v>91.5</v>
      </c>
    </row>
    <row r="32" spans="1:2" x14ac:dyDescent="0.2">
      <c r="A32" t="s">
        <v>337</v>
      </c>
      <c r="B32">
        <v>89.9</v>
      </c>
    </row>
    <row r="33" spans="1:2" x14ac:dyDescent="0.2">
      <c r="A33" t="s">
        <v>339</v>
      </c>
      <c r="B33">
        <v>93.1</v>
      </c>
    </row>
    <row r="34" spans="1:2" x14ac:dyDescent="0.2">
      <c r="A34" t="s">
        <v>341</v>
      </c>
      <c r="B34">
        <v>92.8</v>
      </c>
    </row>
    <row r="35" spans="1:2" x14ac:dyDescent="0.2">
      <c r="A35" t="s">
        <v>351</v>
      </c>
      <c r="B35">
        <v>93.9</v>
      </c>
    </row>
    <row r="36" spans="1:2" x14ac:dyDescent="0.2">
      <c r="A36" t="s">
        <v>352</v>
      </c>
      <c r="B36">
        <v>93.8</v>
      </c>
    </row>
    <row r="37" spans="1:2" x14ac:dyDescent="0.2">
      <c r="A37" t="s">
        <v>364</v>
      </c>
      <c r="B37">
        <v>95.5</v>
      </c>
    </row>
    <row r="38" spans="1:2" x14ac:dyDescent="0.2">
      <c r="A38" t="s">
        <v>373</v>
      </c>
      <c r="B38">
        <v>95.1</v>
      </c>
    </row>
    <row r="39" spans="1:2" x14ac:dyDescent="0.2">
      <c r="A39" t="s">
        <v>379</v>
      </c>
      <c r="B39">
        <v>92.9</v>
      </c>
    </row>
    <row r="40" spans="1:2" x14ac:dyDescent="0.2">
      <c r="A40" t="s">
        <v>384</v>
      </c>
      <c r="B40">
        <v>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3A0A-4CC7-4441-BCAD-0AFBCD825207}">
  <dimension ref="A1:P194"/>
  <sheetViews>
    <sheetView tabSelected="1" zoomScale="106" workbookViewId="0">
      <pane ySplit="1" topLeftCell="A2" activePane="bottomLeft" state="frozen"/>
      <selection pane="bottomLeft" activeCell="L3" sqref="L3"/>
    </sheetView>
  </sheetViews>
  <sheetFormatPr baseColWidth="10" defaultRowHeight="16" x14ac:dyDescent="0.2"/>
  <cols>
    <col min="2" max="2" width="36.83203125" customWidth="1"/>
    <col min="3" max="5" width="10.83203125" style="1"/>
    <col min="6" max="6" width="10.83203125" style="8"/>
    <col min="7" max="7" width="10.83203125" style="1"/>
  </cols>
  <sheetData>
    <row r="1" spans="1:16" s="3" customFormat="1" ht="32" customHeight="1" x14ac:dyDescent="0.2">
      <c r="A1" s="3" t="s">
        <v>194</v>
      </c>
      <c r="B1" s="3" t="s">
        <v>0</v>
      </c>
      <c r="C1" s="4" t="s">
        <v>388</v>
      </c>
      <c r="D1" s="4" t="s">
        <v>389</v>
      </c>
      <c r="E1" s="4" t="s">
        <v>390</v>
      </c>
      <c r="F1" s="7" t="s">
        <v>393</v>
      </c>
      <c r="G1" s="4" t="s">
        <v>394</v>
      </c>
      <c r="H1" s="3" t="s">
        <v>395</v>
      </c>
      <c r="I1" s="3" t="s">
        <v>396</v>
      </c>
    </row>
    <row r="2" spans="1:16" x14ac:dyDescent="0.2">
      <c r="A2" t="s">
        <v>195</v>
      </c>
      <c r="B2" t="s">
        <v>1</v>
      </c>
      <c r="C2" s="1">
        <v>0.63729999999999998</v>
      </c>
      <c r="D2" s="1">
        <v>0.34799999999999998</v>
      </c>
      <c r="E2" s="1">
        <v>1.47E-2</v>
      </c>
      <c r="F2" s="8">
        <f>E2/C2</f>
        <v>2.3066059940373449E-2</v>
      </c>
      <c r="G2" s="1">
        <f>E2/D2</f>
        <v>4.2241379310344829E-2</v>
      </c>
      <c r="H2">
        <v>98</v>
      </c>
      <c r="I2" s="2">
        <f>C2+D2+E2</f>
        <v>1</v>
      </c>
    </row>
    <row r="3" spans="1:16" x14ac:dyDescent="0.2">
      <c r="A3" t="s">
        <v>196</v>
      </c>
      <c r="B3" t="s">
        <v>2</v>
      </c>
      <c r="C3" s="1">
        <v>8.6900000000000005E-2</v>
      </c>
      <c r="D3" s="1">
        <v>0.86960000000000004</v>
      </c>
      <c r="E3" s="1">
        <v>4.3499999999999997E-2</v>
      </c>
      <c r="F3" s="8">
        <f>E3/C3</f>
        <v>0.50057537399309548</v>
      </c>
      <c r="G3" s="1">
        <f>E3/D3</f>
        <v>5.0022999080036795E-2</v>
      </c>
      <c r="H3">
        <v>93</v>
      </c>
      <c r="I3" s="2">
        <f t="shared" ref="I3:I66" si="0">C3+D3+E3</f>
        <v>1</v>
      </c>
    </row>
    <row r="4" spans="1:16" x14ac:dyDescent="0.2">
      <c r="A4" t="s">
        <v>197</v>
      </c>
      <c r="B4" t="s">
        <v>3</v>
      </c>
      <c r="C4" s="1">
        <v>0.57499999999999996</v>
      </c>
      <c r="D4" s="1">
        <v>0.41249999999999998</v>
      </c>
      <c r="E4" s="1">
        <v>1.2500000000000001E-2</v>
      </c>
      <c r="F4" s="8">
        <f>E4/C4</f>
        <v>2.1739130434782612E-2</v>
      </c>
      <c r="G4" s="1">
        <f t="shared" ref="G4:G68" si="1">E4/D4</f>
        <v>3.0303030303030307E-2</v>
      </c>
      <c r="H4">
        <v>98</v>
      </c>
      <c r="I4" s="2">
        <f t="shared" si="0"/>
        <v>0.99999999999999989</v>
      </c>
    </row>
    <row r="5" spans="1:16" x14ac:dyDescent="0.2">
      <c r="A5" t="s">
        <v>198</v>
      </c>
      <c r="B5" t="s">
        <v>4</v>
      </c>
      <c r="C5" s="1">
        <v>0.12820000000000001</v>
      </c>
      <c r="D5" s="1">
        <v>0.82050000000000001</v>
      </c>
      <c r="E5" s="1">
        <v>5.1299999999999998E-2</v>
      </c>
      <c r="F5" s="8">
        <f>E5/C5</f>
        <v>0.40015600624024955</v>
      </c>
      <c r="G5" s="1">
        <f t="shared" si="1"/>
        <v>6.2522851919561237E-2</v>
      </c>
      <c r="H5">
        <v>95</v>
      </c>
      <c r="I5" s="2">
        <f t="shared" si="0"/>
        <v>1</v>
      </c>
    </row>
    <row r="6" spans="1:16" x14ac:dyDescent="0.2">
      <c r="A6" t="s">
        <v>199</v>
      </c>
      <c r="B6" t="s">
        <v>5</v>
      </c>
      <c r="C6" s="1">
        <v>0.56479999999999997</v>
      </c>
      <c r="D6" s="1">
        <v>0.38429999999999997</v>
      </c>
      <c r="E6" s="1">
        <v>5.0900000000000001E-2</v>
      </c>
      <c r="F6" s="8">
        <f>E6/C6</f>
        <v>9.0120396600566574E-2</v>
      </c>
      <c r="G6" s="1">
        <f t="shared" si="1"/>
        <v>0.13244860785844392</v>
      </c>
      <c r="H6">
        <v>98</v>
      </c>
      <c r="I6" s="2">
        <f t="shared" si="0"/>
        <v>1</v>
      </c>
    </row>
    <row r="7" spans="1:16" x14ac:dyDescent="0.2">
      <c r="A7" t="s">
        <v>200</v>
      </c>
      <c r="B7" t="s">
        <v>6</v>
      </c>
      <c r="C7" s="1">
        <v>0.752</v>
      </c>
      <c r="D7" s="1">
        <v>0.21929999999999999</v>
      </c>
      <c r="E7" s="1">
        <v>2.87E-2</v>
      </c>
      <c r="F7" s="8">
        <f>E7/C7</f>
        <v>3.816489361702128E-2</v>
      </c>
      <c r="G7" s="1">
        <f t="shared" si="1"/>
        <v>0.13087095303237575</v>
      </c>
      <c r="H7">
        <v>99</v>
      </c>
      <c r="I7" s="2">
        <f t="shared" si="0"/>
        <v>1</v>
      </c>
    </row>
    <row r="8" spans="1:16" x14ac:dyDescent="0.2">
      <c r="A8" t="s">
        <v>201</v>
      </c>
      <c r="B8" t="s">
        <v>7</v>
      </c>
      <c r="C8" s="1">
        <v>0.52659999999999996</v>
      </c>
      <c r="D8" s="1">
        <v>0.41589999999999999</v>
      </c>
      <c r="E8" s="1">
        <v>5.7500000000000002E-2</v>
      </c>
      <c r="F8" s="8">
        <f>E8/C8</f>
        <v>0.10919103684010635</v>
      </c>
      <c r="G8" s="1">
        <f t="shared" si="1"/>
        <v>0.13825438807405627</v>
      </c>
      <c r="H8">
        <v>98</v>
      </c>
      <c r="I8" s="2">
        <f t="shared" si="0"/>
        <v>0.99999999999999989</v>
      </c>
    </row>
    <row r="9" spans="1:16" x14ac:dyDescent="0.2">
      <c r="A9" t="s">
        <v>202</v>
      </c>
      <c r="B9" t="s">
        <v>8</v>
      </c>
      <c r="C9" s="1">
        <v>0.58889999999999998</v>
      </c>
      <c r="D9" s="1">
        <v>0.35560000000000003</v>
      </c>
      <c r="E9" s="1">
        <v>5.5500000000000001E-2</v>
      </c>
      <c r="F9" s="8">
        <f>E9/C9</f>
        <v>9.4243504839531339E-2</v>
      </c>
      <c r="G9" s="1">
        <f t="shared" si="1"/>
        <v>0.15607424071991</v>
      </c>
      <c r="H9">
        <v>98</v>
      </c>
      <c r="I9" s="2">
        <f t="shared" si="0"/>
        <v>1</v>
      </c>
    </row>
    <row r="10" spans="1:16" x14ac:dyDescent="0.2">
      <c r="A10" t="s">
        <v>203</v>
      </c>
      <c r="B10" t="s">
        <v>9</v>
      </c>
      <c r="C10" s="1">
        <v>0.26319999999999999</v>
      </c>
      <c r="D10" s="1">
        <v>0.52629999999999999</v>
      </c>
      <c r="E10" s="1">
        <v>0.21049999999999999</v>
      </c>
      <c r="F10" s="8">
        <f>E10/C10</f>
        <v>0.79977203647416417</v>
      </c>
      <c r="G10" s="1">
        <f t="shared" si="1"/>
        <v>0.39996199885996581</v>
      </c>
      <c r="H10">
        <v>98</v>
      </c>
      <c r="I10" s="2">
        <f t="shared" si="0"/>
        <v>1</v>
      </c>
      <c r="N10" s="1"/>
    </row>
    <row r="11" spans="1:16" x14ac:dyDescent="0.2">
      <c r="A11" t="s">
        <v>204</v>
      </c>
      <c r="B11" t="s">
        <v>10</v>
      </c>
      <c r="C11" s="1">
        <v>0.5917</v>
      </c>
      <c r="D11" s="1">
        <v>0.32829999999999998</v>
      </c>
      <c r="E11" s="1">
        <v>0.08</v>
      </c>
      <c r="F11" s="8">
        <f>E11/C11</f>
        <v>0.13520365049856348</v>
      </c>
      <c r="G11" s="1">
        <f t="shared" si="1"/>
        <v>0.24367956137678953</v>
      </c>
      <c r="H11">
        <v>99</v>
      </c>
      <c r="I11" s="2">
        <f t="shared" si="0"/>
        <v>0.99999999999999989</v>
      </c>
      <c r="P11" s="1"/>
    </row>
    <row r="12" spans="1:16" x14ac:dyDescent="0.2">
      <c r="A12" t="s">
        <v>205</v>
      </c>
      <c r="B12" t="s">
        <v>11</v>
      </c>
      <c r="C12" s="1">
        <f>111/(111+384+92)</f>
        <v>0.18909710391822829</v>
      </c>
      <c r="D12" s="1">
        <f>384/(111+384+92)</f>
        <v>0.65417376490630319</v>
      </c>
      <c r="E12" s="1">
        <f>92/(111+384+92)</f>
        <v>0.15672913117546849</v>
      </c>
      <c r="F12" s="8">
        <f>E12/C12</f>
        <v>0.8288288288288288</v>
      </c>
      <c r="G12" s="1">
        <f t="shared" si="1"/>
        <v>0.23958333333333337</v>
      </c>
      <c r="H12">
        <v>98</v>
      </c>
      <c r="I12" s="2">
        <f t="shared" si="0"/>
        <v>1</v>
      </c>
    </row>
    <row r="13" spans="1:16" x14ac:dyDescent="0.2">
      <c r="A13" t="s">
        <v>206</v>
      </c>
      <c r="B13" t="s">
        <v>12</v>
      </c>
      <c r="C13" s="1">
        <v>0.6421</v>
      </c>
      <c r="D13" s="1">
        <v>0.33679999999999999</v>
      </c>
      <c r="E13" s="1">
        <v>2.1100000000000001E-2</v>
      </c>
      <c r="F13" s="8">
        <f>E13/C13</f>
        <v>3.2860925089549915E-2</v>
      </c>
      <c r="G13" s="1">
        <f t="shared" si="1"/>
        <v>6.2648456057007126E-2</v>
      </c>
      <c r="H13">
        <v>99</v>
      </c>
      <c r="I13" s="2">
        <f t="shared" si="0"/>
        <v>1</v>
      </c>
    </row>
    <row r="14" spans="1:16" x14ac:dyDescent="0.2">
      <c r="A14" t="s">
        <v>207</v>
      </c>
      <c r="B14" t="s">
        <v>13</v>
      </c>
      <c r="C14" s="1">
        <v>0.71540000000000004</v>
      </c>
      <c r="D14" s="1">
        <v>0.26829999999999998</v>
      </c>
      <c r="E14" s="1">
        <v>1.6299999999999999E-2</v>
      </c>
      <c r="F14" s="8">
        <f>E14/C14</f>
        <v>2.2784456248252722E-2</v>
      </c>
      <c r="G14" s="1">
        <f t="shared" si="1"/>
        <v>6.0752888557584789E-2</v>
      </c>
      <c r="H14">
        <v>97</v>
      </c>
      <c r="I14" s="2">
        <f t="shared" si="0"/>
        <v>1</v>
      </c>
    </row>
    <row r="15" spans="1:16" x14ac:dyDescent="0.2">
      <c r="A15" t="s">
        <v>208</v>
      </c>
      <c r="B15" t="s">
        <v>14</v>
      </c>
      <c r="C15" s="1">
        <v>0.41670000000000001</v>
      </c>
      <c r="D15" s="1">
        <v>0.52380000000000004</v>
      </c>
      <c r="E15" s="1">
        <v>5.9499999999999997E-2</v>
      </c>
      <c r="F15" s="8">
        <f>E15/C15</f>
        <v>0.14278857691384689</v>
      </c>
      <c r="G15" s="1">
        <f t="shared" si="1"/>
        <v>0.11359297441771667</v>
      </c>
      <c r="H15">
        <v>97</v>
      </c>
      <c r="I15" s="2">
        <f t="shared" si="0"/>
        <v>1</v>
      </c>
    </row>
    <row r="16" spans="1:16" x14ac:dyDescent="0.2">
      <c r="A16" t="s">
        <v>209</v>
      </c>
      <c r="B16" t="s">
        <v>15</v>
      </c>
      <c r="C16" s="1">
        <v>0.35060000000000002</v>
      </c>
      <c r="D16" s="1">
        <v>0.63639999999999997</v>
      </c>
      <c r="E16" s="1">
        <v>1.2999999999999999E-2</v>
      </c>
      <c r="F16" s="8">
        <f>E16/C16</f>
        <v>3.7079292641186534E-2</v>
      </c>
      <c r="G16" s="1">
        <f t="shared" si="1"/>
        <v>2.0427404148334383E-2</v>
      </c>
      <c r="H16">
        <v>98</v>
      </c>
      <c r="I16" s="2">
        <f t="shared" si="0"/>
        <v>1</v>
      </c>
    </row>
    <row r="17" spans="1:9" x14ac:dyDescent="0.2">
      <c r="A17" t="s">
        <v>210</v>
      </c>
      <c r="B17" t="s">
        <v>16</v>
      </c>
      <c r="C17" s="1">
        <v>0.22220000000000001</v>
      </c>
      <c r="D17" s="1">
        <v>0.66669999999999996</v>
      </c>
      <c r="E17" s="1">
        <v>0.1111</v>
      </c>
      <c r="F17" s="8">
        <f>E17/C17</f>
        <v>0.5</v>
      </c>
      <c r="G17" s="1">
        <f t="shared" si="1"/>
        <v>0.16664166791660417</v>
      </c>
      <c r="H17">
        <v>97</v>
      </c>
      <c r="I17" s="2">
        <f t="shared" si="0"/>
        <v>1</v>
      </c>
    </row>
    <row r="18" spans="1:9" x14ac:dyDescent="0.2">
      <c r="A18" t="s">
        <v>211</v>
      </c>
      <c r="B18" t="s">
        <v>17</v>
      </c>
      <c r="C18" s="1">
        <f>264/(39+354+264)</f>
        <v>0.40182648401826482</v>
      </c>
      <c r="D18" s="1">
        <f>354/(39+354+264)</f>
        <v>0.53881278538812782</v>
      </c>
      <c r="E18" s="1">
        <f>39/(39+354+264)</f>
        <v>5.9360730593607303E-2</v>
      </c>
      <c r="F18" s="8">
        <f>E18/C18</f>
        <v>0.14772727272727273</v>
      </c>
      <c r="G18" s="1">
        <f t="shared" si="1"/>
        <v>0.11016949152542373</v>
      </c>
      <c r="H18">
        <v>96</v>
      </c>
      <c r="I18" s="2">
        <f t="shared" si="0"/>
        <v>1</v>
      </c>
    </row>
    <row r="19" spans="1:9" x14ac:dyDescent="0.2">
      <c r="A19" t="s">
        <v>212</v>
      </c>
      <c r="B19" t="s">
        <v>18</v>
      </c>
      <c r="C19" s="1">
        <v>0.23150000000000001</v>
      </c>
      <c r="D19" s="1">
        <v>0.69440000000000002</v>
      </c>
      <c r="E19" s="1">
        <v>7.4099999999999999E-2</v>
      </c>
      <c r="F19" s="8">
        <f>E19/C19</f>
        <v>0.32008639308855291</v>
      </c>
      <c r="G19" s="1">
        <f t="shared" si="1"/>
        <v>0.10671082949308755</v>
      </c>
      <c r="H19">
        <v>97</v>
      </c>
      <c r="I19" s="2">
        <f t="shared" si="0"/>
        <v>1</v>
      </c>
    </row>
    <row r="20" spans="1:9" x14ac:dyDescent="0.2">
      <c r="A20" t="s">
        <v>213</v>
      </c>
      <c r="B20" t="s">
        <v>19</v>
      </c>
      <c r="C20" s="1">
        <v>0.37680000000000002</v>
      </c>
      <c r="D20" s="1">
        <v>0.50729999999999997</v>
      </c>
      <c r="E20" s="1">
        <v>0.1159</v>
      </c>
      <c r="F20" s="8">
        <f>E20/C20</f>
        <v>0.30759023354564757</v>
      </c>
      <c r="G20" s="1">
        <f t="shared" si="1"/>
        <v>0.22846441947565546</v>
      </c>
      <c r="H20">
        <v>95</v>
      </c>
      <c r="I20" s="2">
        <f t="shared" si="0"/>
        <v>1</v>
      </c>
    </row>
    <row r="21" spans="1:9" x14ac:dyDescent="0.2">
      <c r="A21" t="s">
        <v>214</v>
      </c>
      <c r="B21" t="s">
        <v>20</v>
      </c>
      <c r="C21" s="1">
        <v>0.33329999999999999</v>
      </c>
      <c r="D21" s="1">
        <v>0.59530000000000005</v>
      </c>
      <c r="E21" s="1">
        <v>7.1400000000000005E-2</v>
      </c>
      <c r="F21" s="8">
        <f>E21/C21</f>
        <v>0.21422142214221424</v>
      </c>
      <c r="G21" s="1">
        <f t="shared" si="1"/>
        <v>0.11993952628926592</v>
      </c>
      <c r="H21">
        <v>96</v>
      </c>
      <c r="I21" s="2">
        <f t="shared" si="0"/>
        <v>1</v>
      </c>
    </row>
    <row r="22" spans="1:9" x14ac:dyDescent="0.2">
      <c r="A22" t="s">
        <v>215</v>
      </c>
      <c r="B22" t="s">
        <v>21</v>
      </c>
      <c r="C22" s="1">
        <f>311/(311+194+19)</f>
        <v>0.59351145038167941</v>
      </c>
      <c r="D22" s="1">
        <f>194/(311+194+19)</f>
        <v>0.37022900763358779</v>
      </c>
      <c r="E22" s="1">
        <f>19/(311+194+19)</f>
        <v>3.6259541984732822E-2</v>
      </c>
      <c r="F22" s="8">
        <f>E22/C22</f>
        <v>6.1093247588424431E-2</v>
      </c>
      <c r="G22" s="1">
        <f t="shared" si="1"/>
        <v>9.7938144329896906E-2</v>
      </c>
      <c r="H22">
        <v>95</v>
      </c>
      <c r="I22" s="2">
        <f t="shared" si="0"/>
        <v>1</v>
      </c>
    </row>
    <row r="23" spans="1:9" x14ac:dyDescent="0.2">
      <c r="A23" t="s">
        <v>216</v>
      </c>
      <c r="B23" t="s">
        <v>22</v>
      </c>
      <c r="C23" s="1">
        <v>0.71240000000000003</v>
      </c>
      <c r="D23" s="1">
        <v>0.26800000000000002</v>
      </c>
      <c r="E23" s="1">
        <v>1.9599999999999999E-2</v>
      </c>
      <c r="F23" s="8">
        <f>E23/C23</f>
        <v>2.7512633352049409E-2</v>
      </c>
      <c r="G23" s="1">
        <f t="shared" si="1"/>
        <v>7.3134328358208947E-2</v>
      </c>
      <c r="H23">
        <v>99</v>
      </c>
      <c r="I23" s="2">
        <f t="shared" si="0"/>
        <v>1</v>
      </c>
    </row>
    <row r="24" spans="1:9" x14ac:dyDescent="0.2">
      <c r="A24" t="s">
        <v>217</v>
      </c>
      <c r="B24" t="s">
        <v>23</v>
      </c>
      <c r="C24" s="1">
        <v>0.47620000000000001</v>
      </c>
      <c r="D24" s="1">
        <v>0.47620000000000001</v>
      </c>
      <c r="E24" s="1">
        <v>4.7600000000000003E-2</v>
      </c>
      <c r="F24" s="8">
        <f>E24/C24</f>
        <v>9.9958000839983199E-2</v>
      </c>
      <c r="G24" s="1">
        <f t="shared" si="1"/>
        <v>9.9958000839983199E-2</v>
      </c>
      <c r="H24">
        <v>96</v>
      </c>
      <c r="I24" s="2">
        <f t="shared" si="0"/>
        <v>1</v>
      </c>
    </row>
    <row r="25" spans="1:9" x14ac:dyDescent="0.2">
      <c r="A25" t="s">
        <v>218</v>
      </c>
      <c r="B25" t="s">
        <v>24</v>
      </c>
      <c r="C25" s="1">
        <v>0.15049999999999999</v>
      </c>
      <c r="D25" s="1">
        <v>0.7097</v>
      </c>
      <c r="E25" s="1">
        <v>0.13980000000000001</v>
      </c>
      <c r="F25" s="8">
        <f>E25/C25</f>
        <v>0.92890365448504997</v>
      </c>
      <c r="G25" s="1">
        <f t="shared" si="1"/>
        <v>0.19698464139777372</v>
      </c>
      <c r="H25">
        <v>96</v>
      </c>
      <c r="I25" s="2">
        <f t="shared" si="0"/>
        <v>1</v>
      </c>
    </row>
    <row r="26" spans="1:9" x14ac:dyDescent="0.2">
      <c r="A26" t="s">
        <v>219</v>
      </c>
      <c r="B26" t="s">
        <v>25</v>
      </c>
      <c r="C26" s="1">
        <v>0.28000000000000003</v>
      </c>
      <c r="D26" s="1">
        <v>0.68</v>
      </c>
      <c r="E26" s="1">
        <v>0.04</v>
      </c>
      <c r="F26" s="8">
        <f>E26/C26</f>
        <v>0.14285714285714285</v>
      </c>
      <c r="G26" s="1">
        <f t="shared" si="1"/>
        <v>5.8823529411764705E-2</v>
      </c>
      <c r="H26">
        <v>96</v>
      </c>
      <c r="I26" s="2">
        <f t="shared" si="0"/>
        <v>1</v>
      </c>
    </row>
    <row r="27" spans="1:9" x14ac:dyDescent="0.2">
      <c r="A27" t="s">
        <v>220</v>
      </c>
      <c r="B27" t="s">
        <v>26</v>
      </c>
      <c r="C27" s="1">
        <v>0.67800000000000005</v>
      </c>
      <c r="D27" s="1">
        <v>0.30509999999999998</v>
      </c>
      <c r="E27" s="1">
        <v>1.6899999999999998E-2</v>
      </c>
      <c r="F27" s="8">
        <f>E27/C27</f>
        <v>2.492625368731563E-2</v>
      </c>
      <c r="G27" s="1">
        <f t="shared" si="1"/>
        <v>5.5391674860701408E-2</v>
      </c>
      <c r="H27">
        <v>96</v>
      </c>
      <c r="I27" s="2">
        <f t="shared" si="0"/>
        <v>1</v>
      </c>
    </row>
    <row r="28" spans="1:9" x14ac:dyDescent="0.2">
      <c r="A28" t="s">
        <v>221</v>
      </c>
      <c r="B28" t="s">
        <v>27</v>
      </c>
      <c r="C28" s="1">
        <v>0.34260000000000002</v>
      </c>
      <c r="D28" s="1">
        <v>0.55559999999999998</v>
      </c>
      <c r="E28" s="1">
        <v>0.1018</v>
      </c>
      <c r="F28" s="8">
        <f>E28/C28</f>
        <v>0.29713952130764737</v>
      </c>
      <c r="G28" s="1">
        <f t="shared" si="1"/>
        <v>0.1832253419726422</v>
      </c>
      <c r="H28">
        <v>96</v>
      </c>
      <c r="I28" s="2">
        <f t="shared" si="0"/>
        <v>1</v>
      </c>
    </row>
    <row r="29" spans="1:9" x14ac:dyDescent="0.2">
      <c r="A29" t="s">
        <v>222</v>
      </c>
      <c r="B29" t="s">
        <v>28</v>
      </c>
      <c r="C29" s="1">
        <v>0.41670000000000001</v>
      </c>
      <c r="D29" s="1">
        <v>0.55549999999999999</v>
      </c>
      <c r="E29" s="1">
        <v>2.7799999999999998E-2</v>
      </c>
      <c r="F29" s="8">
        <f>E29/C29</f>
        <v>6.6714662826973831E-2</v>
      </c>
      <c r="G29" s="1">
        <f t="shared" si="1"/>
        <v>5.004500450045004E-2</v>
      </c>
      <c r="H29">
        <v>95</v>
      </c>
      <c r="I29" s="2">
        <f t="shared" si="0"/>
        <v>1</v>
      </c>
    </row>
    <row r="30" spans="1:9" x14ac:dyDescent="0.2">
      <c r="A30" t="s">
        <v>223</v>
      </c>
      <c r="B30" t="s">
        <v>29</v>
      </c>
      <c r="C30" s="1">
        <v>0.25</v>
      </c>
      <c r="D30" s="1">
        <v>0.69440000000000002</v>
      </c>
      <c r="E30" s="1">
        <v>5.5599999999999997E-2</v>
      </c>
      <c r="F30" s="8">
        <f>E30/C30</f>
        <v>0.22239999999999999</v>
      </c>
      <c r="G30" s="1">
        <f t="shared" si="1"/>
        <v>8.006912442396312E-2</v>
      </c>
      <c r="H30">
        <v>93</v>
      </c>
      <c r="I30" s="2">
        <f t="shared" si="0"/>
        <v>1</v>
      </c>
    </row>
    <row r="31" spans="1:9" x14ac:dyDescent="0.2">
      <c r="A31" t="s">
        <v>224</v>
      </c>
      <c r="B31" t="s">
        <v>30</v>
      </c>
      <c r="C31" s="1">
        <v>0.25969999999999999</v>
      </c>
      <c r="D31" s="1">
        <v>0.72729999999999995</v>
      </c>
      <c r="E31" s="1">
        <v>1.2999999999999999E-2</v>
      </c>
      <c r="F31" s="8">
        <f>E31/C31</f>
        <v>5.0057758952637657E-2</v>
      </c>
      <c r="G31" s="1">
        <f t="shared" si="1"/>
        <v>1.7874329712635778E-2</v>
      </c>
      <c r="H31">
        <v>96</v>
      </c>
      <c r="I31" s="2">
        <f t="shared" si="0"/>
        <v>0.99999999999999989</v>
      </c>
    </row>
    <row r="32" spans="1:9" x14ac:dyDescent="0.2">
      <c r="A32" t="s">
        <v>225</v>
      </c>
      <c r="B32" t="s">
        <v>31</v>
      </c>
      <c r="C32" s="1">
        <v>0.23150000000000001</v>
      </c>
      <c r="D32" s="1">
        <v>0.45369999999999999</v>
      </c>
      <c r="E32" s="1">
        <v>0.31480000000000002</v>
      </c>
      <c r="F32" s="8">
        <f>E32/C32</f>
        <v>1.3598272138228942</v>
      </c>
      <c r="G32" s="1">
        <f t="shared" si="1"/>
        <v>0.69385056204540452</v>
      </c>
      <c r="H32">
        <v>98</v>
      </c>
      <c r="I32" s="2">
        <f t="shared" si="0"/>
        <v>1</v>
      </c>
    </row>
    <row r="33" spans="1:9" x14ac:dyDescent="0.2">
      <c r="A33" t="s">
        <v>226</v>
      </c>
      <c r="B33" t="s">
        <v>32</v>
      </c>
      <c r="C33" s="1">
        <v>8.1100000000000005E-2</v>
      </c>
      <c r="D33" s="1">
        <v>0.79730000000000001</v>
      </c>
      <c r="E33" s="1">
        <v>0.1216</v>
      </c>
      <c r="F33" s="8">
        <f>E33/C33</f>
        <v>1.4993834771886558</v>
      </c>
      <c r="G33" s="1">
        <f t="shared" si="1"/>
        <v>0.15251473723817885</v>
      </c>
      <c r="H33">
        <v>91</v>
      </c>
      <c r="I33" s="2">
        <f t="shared" si="0"/>
        <v>1</v>
      </c>
    </row>
    <row r="34" spans="1:9" x14ac:dyDescent="0.2">
      <c r="A34" t="s">
        <v>227</v>
      </c>
      <c r="B34" t="s">
        <v>33</v>
      </c>
      <c r="C34" s="1">
        <v>0.54790000000000005</v>
      </c>
      <c r="D34" s="1">
        <v>0.43840000000000001</v>
      </c>
      <c r="E34" s="1">
        <v>1.37E-2</v>
      </c>
      <c r="F34" s="8">
        <f>E34/C34</f>
        <v>2.5004562876437306E-2</v>
      </c>
      <c r="G34" s="1">
        <f t="shared" si="1"/>
        <v>3.125E-2</v>
      </c>
      <c r="H34">
        <v>97</v>
      </c>
      <c r="I34" s="2">
        <f t="shared" si="0"/>
        <v>1</v>
      </c>
    </row>
    <row r="35" spans="1:9" x14ac:dyDescent="0.2">
      <c r="A35" t="s">
        <v>228</v>
      </c>
      <c r="B35" t="s">
        <v>34</v>
      </c>
      <c r="C35" s="1">
        <v>0.65180000000000005</v>
      </c>
      <c r="D35" s="1">
        <v>0.33029999999999998</v>
      </c>
      <c r="E35" s="1">
        <v>1.7899999999999999E-2</v>
      </c>
      <c r="F35" s="8">
        <f>E35/C35</f>
        <v>2.7462411782755443E-2</v>
      </c>
      <c r="G35" s="1">
        <f t="shared" si="1"/>
        <v>5.4193157735392065E-2</v>
      </c>
      <c r="H35">
        <v>94</v>
      </c>
      <c r="I35" s="2">
        <f t="shared" si="0"/>
        <v>1</v>
      </c>
    </row>
    <row r="36" spans="1:9" x14ac:dyDescent="0.2">
      <c r="A36" t="s">
        <v>229</v>
      </c>
      <c r="B36" t="s">
        <v>35</v>
      </c>
      <c r="C36" s="1">
        <v>0.29310000000000003</v>
      </c>
      <c r="D36" s="1">
        <v>0.63790000000000002</v>
      </c>
      <c r="E36" s="1">
        <v>6.9000000000000006E-2</v>
      </c>
      <c r="F36" s="8">
        <f>E36/C36</f>
        <v>0.23541453428863868</v>
      </c>
      <c r="G36" s="1">
        <f t="shared" si="1"/>
        <v>0.10816742436118515</v>
      </c>
      <c r="H36">
        <v>94</v>
      </c>
      <c r="I36" s="2">
        <f t="shared" si="0"/>
        <v>1</v>
      </c>
    </row>
    <row r="37" spans="1:9" x14ac:dyDescent="0.2">
      <c r="A37" t="s">
        <v>230</v>
      </c>
      <c r="B37" t="s">
        <v>36</v>
      </c>
      <c r="C37" s="1">
        <f>669/981</f>
        <v>0.68195718654434245</v>
      </c>
      <c r="D37" s="1">
        <f>286/981</f>
        <v>0.29153924566768602</v>
      </c>
      <c r="E37" s="1">
        <v>2.6503567787971458E-2</v>
      </c>
      <c r="F37" s="8">
        <f>E37/C37</f>
        <v>3.8863976083707029E-2</v>
      </c>
      <c r="G37" s="1">
        <f t="shared" si="1"/>
        <v>9.0909090909090912E-2</v>
      </c>
      <c r="H37">
        <v>96</v>
      </c>
      <c r="I37" s="2">
        <f t="shared" si="0"/>
        <v>1</v>
      </c>
    </row>
    <row r="38" spans="1:9" x14ac:dyDescent="0.2">
      <c r="A38" t="s">
        <v>231</v>
      </c>
      <c r="B38" t="s">
        <v>37</v>
      </c>
      <c r="C38" s="1">
        <v>0.33810000000000001</v>
      </c>
      <c r="D38" s="1">
        <v>0.43809999999999999</v>
      </c>
      <c r="E38" s="1">
        <v>0.2238</v>
      </c>
      <c r="F38" s="8">
        <f>E38/C38</f>
        <v>0.66193433895297249</v>
      </c>
      <c r="G38" s="1">
        <f t="shared" si="1"/>
        <v>0.51084227345354938</v>
      </c>
      <c r="H38">
        <v>99</v>
      </c>
      <c r="I38" s="2">
        <f t="shared" si="0"/>
        <v>1</v>
      </c>
    </row>
    <row r="39" spans="1:9" x14ac:dyDescent="0.2">
      <c r="A39" t="s">
        <v>232</v>
      </c>
      <c r="B39" t="s">
        <v>38</v>
      </c>
      <c r="C39" s="1">
        <v>5.8799999999999998E-2</v>
      </c>
      <c r="D39" s="1">
        <v>0.54120000000000001</v>
      </c>
      <c r="E39" s="1">
        <v>0.4</v>
      </c>
      <c r="F39" s="8">
        <f>E39/C39</f>
        <v>6.8027210884353746</v>
      </c>
      <c r="G39" s="1">
        <f t="shared" si="1"/>
        <v>0.73909830007390986</v>
      </c>
      <c r="H39">
        <v>10</v>
      </c>
      <c r="I39" s="2">
        <f t="shared" si="0"/>
        <v>1</v>
      </c>
    </row>
    <row r="40" spans="1:9" x14ac:dyDescent="0.2">
      <c r="A40" t="s">
        <v>233</v>
      </c>
      <c r="B40" t="s">
        <v>39</v>
      </c>
      <c r="C40" s="1">
        <v>0.17369999999999999</v>
      </c>
      <c r="D40" s="1">
        <v>0.7</v>
      </c>
      <c r="E40" s="1">
        <v>0.1263</v>
      </c>
      <c r="F40" s="8">
        <f>E40/C40</f>
        <v>0.72711571675302245</v>
      </c>
      <c r="G40" s="1">
        <f t="shared" si="1"/>
        <v>0.18042857142857144</v>
      </c>
      <c r="H40">
        <v>96</v>
      </c>
      <c r="I40" s="2">
        <f t="shared" si="0"/>
        <v>0.99999999999999989</v>
      </c>
    </row>
    <row r="41" spans="1:9" x14ac:dyDescent="0.2">
      <c r="A41" t="s">
        <v>234</v>
      </c>
      <c r="B41" t="s">
        <v>40</v>
      </c>
      <c r="C41" s="1">
        <v>0.59760000000000002</v>
      </c>
      <c r="D41" s="1">
        <v>0.39019999999999999</v>
      </c>
      <c r="E41" s="1">
        <v>1.2200000000000001E-2</v>
      </c>
      <c r="F41" s="8">
        <f>E41/C41</f>
        <v>2.0414993306559572E-2</v>
      </c>
      <c r="G41" s="1">
        <f t="shared" si="1"/>
        <v>3.1266017426960536E-2</v>
      </c>
      <c r="H41">
        <v>98</v>
      </c>
      <c r="I41" s="2">
        <f t="shared" si="0"/>
        <v>1</v>
      </c>
    </row>
    <row r="42" spans="1:9" x14ac:dyDescent="0.2">
      <c r="A42" t="s">
        <v>235</v>
      </c>
      <c r="B42" t="s">
        <v>41</v>
      </c>
      <c r="C42" s="1">
        <v>0.1444</v>
      </c>
      <c r="D42" s="1">
        <v>0.77780000000000005</v>
      </c>
      <c r="E42" s="1">
        <v>7.7799999999999994E-2</v>
      </c>
      <c r="F42" s="8">
        <f>E42/C42</f>
        <v>0.53878116343490301</v>
      </c>
      <c r="G42" s="1">
        <f t="shared" si="1"/>
        <v>0.10002571355104138</v>
      </c>
      <c r="H42">
        <v>94</v>
      </c>
      <c r="I42" s="2">
        <f t="shared" si="0"/>
        <v>1</v>
      </c>
    </row>
    <row r="43" spans="1:9" x14ac:dyDescent="0.2">
      <c r="A43" t="s">
        <v>236</v>
      </c>
      <c r="B43" t="s">
        <v>42</v>
      </c>
      <c r="C43" s="1">
        <v>0.56200000000000006</v>
      </c>
      <c r="D43" s="1">
        <v>0.40500000000000003</v>
      </c>
      <c r="E43" s="1">
        <v>3.3000000000000002E-2</v>
      </c>
      <c r="F43" s="8">
        <f>E43/C43</f>
        <v>5.8718861209964411E-2</v>
      </c>
      <c r="G43" s="1">
        <f t="shared" si="1"/>
        <v>8.1481481481481474E-2</v>
      </c>
      <c r="H43">
        <v>97</v>
      </c>
      <c r="I43" s="6">
        <f t="shared" si="0"/>
        <v>1</v>
      </c>
    </row>
    <row r="44" spans="1:9" x14ac:dyDescent="0.2">
      <c r="A44" t="s">
        <v>237</v>
      </c>
      <c r="B44" t="s">
        <v>43</v>
      </c>
      <c r="C44" s="1">
        <v>0.66303162486368594</v>
      </c>
      <c r="D44" s="1">
        <v>0.30425299890948748</v>
      </c>
      <c r="E44" s="1">
        <v>3.271537622682661E-2</v>
      </c>
      <c r="F44" s="8">
        <f>E44/C44</f>
        <v>4.9342105263157895E-2</v>
      </c>
      <c r="G44" s="1">
        <f t="shared" si="1"/>
        <v>0.10752688172043011</v>
      </c>
      <c r="H44">
        <v>98</v>
      </c>
      <c r="I44" s="2">
        <f t="shared" si="0"/>
        <v>1</v>
      </c>
    </row>
    <row r="45" spans="1:9" x14ac:dyDescent="0.2">
      <c r="A45" t="s">
        <v>238</v>
      </c>
      <c r="B45" t="s">
        <v>44</v>
      </c>
      <c r="C45" s="1">
        <v>0.41020000000000001</v>
      </c>
      <c r="D45" s="1">
        <v>0.53849999999999998</v>
      </c>
      <c r="E45" s="1">
        <v>5.1299999999999998E-2</v>
      </c>
      <c r="F45" s="8">
        <f>E45/C45</f>
        <v>0.1250609458800585</v>
      </c>
      <c r="G45" s="1">
        <f t="shared" si="1"/>
        <v>9.5264623955431754E-2</v>
      </c>
      <c r="H45">
        <v>98</v>
      </c>
      <c r="I45" s="2">
        <f t="shared" si="0"/>
        <v>1</v>
      </c>
    </row>
    <row r="46" spans="1:9" x14ac:dyDescent="0.2">
      <c r="A46" t="s">
        <v>239</v>
      </c>
      <c r="B46" t="s">
        <v>45</v>
      </c>
      <c r="C46" s="1">
        <v>0.42070000000000002</v>
      </c>
      <c r="D46" s="1">
        <v>0.54479999999999995</v>
      </c>
      <c r="E46" s="1">
        <v>3.4500000000000003E-2</v>
      </c>
      <c r="F46" s="8">
        <f>E46/C46</f>
        <v>8.2006180175897322E-2</v>
      </c>
      <c r="G46" s="1">
        <f t="shared" si="1"/>
        <v>6.3325991189427319E-2</v>
      </c>
      <c r="H46">
        <v>99</v>
      </c>
      <c r="I46" s="2">
        <f t="shared" si="0"/>
        <v>1</v>
      </c>
    </row>
    <row r="47" spans="1:9" x14ac:dyDescent="0.2">
      <c r="A47" t="s">
        <v>240</v>
      </c>
      <c r="B47" t="s">
        <v>46</v>
      </c>
      <c r="C47" s="1">
        <v>0.46150000000000002</v>
      </c>
      <c r="D47" s="1">
        <v>0.48459999999999998</v>
      </c>
      <c r="E47" s="1">
        <v>5.3900000000000003E-2</v>
      </c>
      <c r="F47" s="8">
        <f>E47/C47</f>
        <v>0.11679306608884074</v>
      </c>
      <c r="G47" s="1">
        <f t="shared" si="1"/>
        <v>0.11122575319851426</v>
      </c>
      <c r="H47">
        <v>98</v>
      </c>
      <c r="I47" s="2">
        <f t="shared" si="0"/>
        <v>1</v>
      </c>
    </row>
    <row r="48" spans="1:9" x14ac:dyDescent="0.2">
      <c r="A48" t="s">
        <v>241</v>
      </c>
      <c r="B48" t="s">
        <v>47</v>
      </c>
      <c r="C48" s="1">
        <v>0.56000000000000005</v>
      </c>
      <c r="D48" s="1">
        <v>0.42</v>
      </c>
      <c r="E48" s="1">
        <v>0.02</v>
      </c>
      <c r="F48" s="8">
        <f>E48/C48</f>
        <v>3.5714285714285712E-2</v>
      </c>
      <c r="G48" s="1">
        <f t="shared" si="1"/>
        <v>4.7619047619047623E-2</v>
      </c>
      <c r="H48">
        <v>97</v>
      </c>
      <c r="I48" s="2">
        <f t="shared" si="0"/>
        <v>1</v>
      </c>
    </row>
    <row r="49" spans="1:9" x14ac:dyDescent="0.2">
      <c r="A49" t="s">
        <v>242</v>
      </c>
      <c r="B49" t="s">
        <v>48</v>
      </c>
      <c r="C49" s="1">
        <v>0.68259999999999998</v>
      </c>
      <c r="D49" s="1">
        <v>0.2994</v>
      </c>
      <c r="E49" s="1">
        <v>1.7999999999999999E-2</v>
      </c>
      <c r="F49" s="8">
        <f>E49/C49</f>
        <v>2.6369762672135949E-2</v>
      </c>
      <c r="G49" s="1">
        <f t="shared" si="1"/>
        <v>6.0120240480961921E-2</v>
      </c>
      <c r="H49">
        <v>97</v>
      </c>
      <c r="I49" s="2">
        <f>C49+D49+E49</f>
        <v>1</v>
      </c>
    </row>
    <row r="50" spans="1:9" x14ac:dyDescent="0.2">
      <c r="A50" t="s">
        <v>243</v>
      </c>
      <c r="B50" t="s">
        <v>49</v>
      </c>
      <c r="C50" s="1">
        <v>0.49209999999999998</v>
      </c>
      <c r="D50" s="1">
        <v>0.31459999999999999</v>
      </c>
      <c r="E50" s="1">
        <v>0.1933</v>
      </c>
      <c r="F50" s="8">
        <f>E50/C50</f>
        <v>0.39280634017476124</v>
      </c>
      <c r="G50" s="1">
        <f t="shared" si="1"/>
        <v>0.61443102352193268</v>
      </c>
      <c r="H50">
        <v>98</v>
      </c>
      <c r="I50" s="2">
        <f t="shared" si="0"/>
        <v>1</v>
      </c>
    </row>
    <row r="51" spans="1:9" x14ac:dyDescent="0.2">
      <c r="A51" t="s">
        <v>244</v>
      </c>
      <c r="B51" t="s">
        <v>50</v>
      </c>
      <c r="C51" s="1">
        <v>0.61580000000000001</v>
      </c>
      <c r="D51" s="1">
        <v>0.35370000000000001</v>
      </c>
      <c r="E51" s="1">
        <v>3.0499999999999999E-2</v>
      </c>
      <c r="F51" s="8">
        <f>E51/C51</f>
        <v>4.952906787918155E-2</v>
      </c>
      <c r="G51" s="1">
        <f t="shared" si="1"/>
        <v>8.6231269437376301E-2</v>
      </c>
      <c r="H51">
        <v>98</v>
      </c>
      <c r="I51" s="2">
        <f t="shared" si="0"/>
        <v>1</v>
      </c>
    </row>
    <row r="52" spans="1:9" x14ac:dyDescent="0.2">
      <c r="A52" t="s">
        <v>245</v>
      </c>
      <c r="B52" t="s">
        <v>51</v>
      </c>
      <c r="C52" s="1">
        <v>0.56640000000000001</v>
      </c>
      <c r="D52" s="1">
        <v>0.38940000000000002</v>
      </c>
      <c r="E52" s="1">
        <v>4.4200000000000003E-2</v>
      </c>
      <c r="F52" s="8">
        <f>E52/C52</f>
        <v>7.8036723163841817E-2</v>
      </c>
      <c r="G52" s="1">
        <f t="shared" si="1"/>
        <v>0.11350796096558809</v>
      </c>
      <c r="H52">
        <v>98</v>
      </c>
      <c r="I52" s="2">
        <f t="shared" si="0"/>
        <v>1</v>
      </c>
    </row>
    <row r="53" spans="1:9" x14ac:dyDescent="0.2">
      <c r="A53" t="s">
        <v>246</v>
      </c>
      <c r="B53" t="s">
        <v>52</v>
      </c>
      <c r="C53" s="1">
        <v>0.18179999999999999</v>
      </c>
      <c r="D53" s="1">
        <v>0.72729999999999995</v>
      </c>
      <c r="E53" s="1">
        <v>9.0899999999999995E-2</v>
      </c>
      <c r="F53" s="8">
        <f>E53/C53</f>
        <v>0.5</v>
      </c>
      <c r="G53" s="1">
        <f t="shared" si="1"/>
        <v>0.12498281314450709</v>
      </c>
      <c r="H53">
        <v>97</v>
      </c>
      <c r="I53" s="2">
        <f t="shared" si="0"/>
        <v>0.99999999999999989</v>
      </c>
    </row>
    <row r="54" spans="1:9" x14ac:dyDescent="0.2">
      <c r="A54" t="s">
        <v>247</v>
      </c>
      <c r="B54" t="s">
        <v>53</v>
      </c>
      <c r="C54" s="1">
        <v>0.54449999999999998</v>
      </c>
      <c r="D54" s="1">
        <v>0.43330000000000002</v>
      </c>
      <c r="E54" s="1">
        <v>2.2200000000000001E-2</v>
      </c>
      <c r="F54" s="8">
        <f>E54/C54</f>
        <v>4.0771349862258957E-2</v>
      </c>
      <c r="G54" s="1">
        <f t="shared" si="1"/>
        <v>5.1234710362335567E-2</v>
      </c>
      <c r="H54">
        <v>97</v>
      </c>
      <c r="I54" s="2">
        <f t="shared" si="0"/>
        <v>1</v>
      </c>
    </row>
    <row r="55" spans="1:9" x14ac:dyDescent="0.2">
      <c r="A55" t="s">
        <v>248</v>
      </c>
      <c r="B55" t="s">
        <v>54</v>
      </c>
      <c r="C55" s="1">
        <v>0.50210970464135019</v>
      </c>
      <c r="D55" s="1">
        <v>0.46413502109704641</v>
      </c>
      <c r="E55" s="1">
        <v>3.3755274261603373E-2</v>
      </c>
      <c r="F55" s="8">
        <f>E55/C55</f>
        <v>6.7226890756302518E-2</v>
      </c>
      <c r="G55" s="1">
        <f t="shared" si="1"/>
        <v>7.2727272727272724E-2</v>
      </c>
      <c r="H55">
        <v>96</v>
      </c>
      <c r="I55" s="2">
        <f t="shared" si="0"/>
        <v>1</v>
      </c>
    </row>
    <row r="56" spans="1:9" x14ac:dyDescent="0.2">
      <c r="A56" t="s">
        <v>249</v>
      </c>
      <c r="B56" t="s">
        <v>55</v>
      </c>
      <c r="C56" s="1">
        <v>0.56231454005934722</v>
      </c>
      <c r="D56" s="1">
        <v>0.40504451038575667</v>
      </c>
      <c r="E56" s="1">
        <v>3.2640949554896145E-2</v>
      </c>
      <c r="F56" s="8">
        <f>E56/C56</f>
        <v>5.8047493403693931E-2</v>
      </c>
      <c r="G56" s="1">
        <f t="shared" si="1"/>
        <v>8.0586080586080591E-2</v>
      </c>
      <c r="H56">
        <v>93</v>
      </c>
      <c r="I56" s="2">
        <f t="shared" si="0"/>
        <v>1</v>
      </c>
    </row>
    <row r="57" spans="1:9" x14ac:dyDescent="0.2">
      <c r="A57" t="s">
        <v>250</v>
      </c>
      <c r="B57" t="s">
        <v>56</v>
      </c>
      <c r="C57" s="1">
        <v>0.40207715133531158</v>
      </c>
      <c r="D57" s="1">
        <v>0.54451038575667654</v>
      </c>
      <c r="E57" s="1">
        <v>5.3412462908011868E-2</v>
      </c>
      <c r="F57" s="8">
        <f>E57/C57</f>
        <v>0.13284132841328414</v>
      </c>
      <c r="G57" s="1">
        <f t="shared" si="1"/>
        <v>9.8092643051771122E-2</v>
      </c>
      <c r="H57">
        <v>97</v>
      </c>
      <c r="I57" s="2">
        <f t="shared" si="0"/>
        <v>0.99999999999999989</v>
      </c>
    </row>
    <row r="58" spans="1:9" x14ac:dyDescent="0.2">
      <c r="A58" t="s">
        <v>251</v>
      </c>
      <c r="B58" t="s">
        <v>57</v>
      </c>
      <c r="C58" s="1">
        <v>0.64580000000000004</v>
      </c>
      <c r="D58" s="1">
        <v>0.31950000000000001</v>
      </c>
      <c r="E58" s="1">
        <v>3.4700000000000002E-2</v>
      </c>
      <c r="F58" s="8">
        <f>E58/C58</f>
        <v>5.3731805512542585E-2</v>
      </c>
      <c r="G58" s="1">
        <f t="shared" si="1"/>
        <v>0.10860719874804382</v>
      </c>
      <c r="H58">
        <v>98</v>
      </c>
      <c r="I58" s="2">
        <f t="shared" si="0"/>
        <v>1</v>
      </c>
    </row>
    <row r="59" spans="1:9" x14ac:dyDescent="0.2">
      <c r="A59" t="s">
        <v>252</v>
      </c>
      <c r="B59" t="s">
        <v>58</v>
      </c>
      <c r="C59" s="1">
        <v>0.54320000000000002</v>
      </c>
      <c r="D59" s="1">
        <v>0.44440000000000002</v>
      </c>
      <c r="E59" s="1">
        <v>1.24E-2</v>
      </c>
      <c r="F59" s="8">
        <f>E59/C59</f>
        <v>2.2827687776141383E-2</v>
      </c>
      <c r="G59" s="1">
        <f t="shared" si="1"/>
        <v>2.7902790279027902E-2</v>
      </c>
      <c r="H59">
        <v>95</v>
      </c>
      <c r="I59" s="5">
        <f t="shared" si="0"/>
        <v>1</v>
      </c>
    </row>
    <row r="60" spans="1:9" x14ac:dyDescent="0.2">
      <c r="A60" t="s">
        <v>253</v>
      </c>
      <c r="B60" t="s">
        <v>59</v>
      </c>
      <c r="C60" s="1">
        <v>0.1449</v>
      </c>
      <c r="D60" s="1">
        <v>0.67630000000000001</v>
      </c>
      <c r="E60" s="1">
        <v>0.17879999999999999</v>
      </c>
      <c r="F60" s="8">
        <f>E60/C60</f>
        <v>1.2339544513457557</v>
      </c>
      <c r="G60" s="1">
        <f t="shared" si="1"/>
        <v>0.26437971314505393</v>
      </c>
      <c r="H60">
        <v>98</v>
      </c>
      <c r="I60" s="2">
        <f t="shared" si="0"/>
        <v>1</v>
      </c>
    </row>
    <row r="61" spans="1:9" x14ac:dyDescent="0.2">
      <c r="A61" t="s">
        <v>254</v>
      </c>
      <c r="B61" t="s">
        <v>60</v>
      </c>
      <c r="C61" s="1">
        <v>0.75449999999999995</v>
      </c>
      <c r="D61" s="1">
        <v>0.2273</v>
      </c>
      <c r="E61" s="1">
        <v>1.8200000000000001E-2</v>
      </c>
      <c r="F61" s="8">
        <f>E61/C61</f>
        <v>2.4121935056328696E-2</v>
      </c>
      <c r="G61" s="1">
        <f t="shared" si="1"/>
        <v>8.007039155301364E-2</v>
      </c>
      <c r="H61">
        <v>96</v>
      </c>
      <c r="I61" s="2">
        <f t="shared" si="0"/>
        <v>1</v>
      </c>
    </row>
    <row r="62" spans="1:9" x14ac:dyDescent="0.2">
      <c r="A62" t="s">
        <v>255</v>
      </c>
      <c r="B62" t="s">
        <v>61</v>
      </c>
      <c r="C62" s="1">
        <v>0.2969</v>
      </c>
      <c r="D62" s="1">
        <v>0.60940000000000005</v>
      </c>
      <c r="E62" s="1">
        <v>9.3700000000000006E-2</v>
      </c>
      <c r="F62" s="8">
        <f>E62/C62</f>
        <v>0.31559447625463122</v>
      </c>
      <c r="G62" s="1">
        <f t="shared" si="1"/>
        <v>0.15375779455201838</v>
      </c>
      <c r="H62">
        <v>94</v>
      </c>
      <c r="I62" s="2">
        <f t="shared" si="0"/>
        <v>1</v>
      </c>
    </row>
    <row r="63" spans="1:9" x14ac:dyDescent="0.2">
      <c r="A63" t="s">
        <v>256</v>
      </c>
      <c r="B63" t="s">
        <v>62</v>
      </c>
      <c r="C63" s="1">
        <v>0.31819999999999998</v>
      </c>
      <c r="D63" s="1">
        <v>0.62119999999999997</v>
      </c>
      <c r="E63" s="1">
        <v>6.0600000000000001E-2</v>
      </c>
      <c r="F63" s="8">
        <f>E63/C63</f>
        <v>0.19044626021370209</v>
      </c>
      <c r="G63" s="1">
        <f t="shared" si="1"/>
        <v>9.7553122987765625E-2</v>
      </c>
      <c r="H63">
        <v>97</v>
      </c>
      <c r="I63" s="2">
        <f t="shared" si="0"/>
        <v>1</v>
      </c>
    </row>
    <row r="64" spans="1:9" x14ac:dyDescent="0.2">
      <c r="A64" t="s">
        <v>257</v>
      </c>
      <c r="B64" t="s">
        <v>63</v>
      </c>
      <c r="C64" s="1">
        <v>0.36359999999999998</v>
      </c>
      <c r="D64" s="1">
        <v>0.5796</v>
      </c>
      <c r="E64" s="1">
        <v>5.6800000000000003E-2</v>
      </c>
      <c r="F64" s="8">
        <f>E64/C64</f>
        <v>0.15621562156215624</v>
      </c>
      <c r="G64" s="1">
        <f t="shared" si="1"/>
        <v>9.7998619737750176E-2</v>
      </c>
      <c r="H64">
        <v>93</v>
      </c>
      <c r="I64" s="2">
        <f t="shared" si="0"/>
        <v>1</v>
      </c>
    </row>
    <row r="65" spans="1:9" x14ac:dyDescent="0.2">
      <c r="A65" t="s">
        <v>258</v>
      </c>
      <c r="B65" t="s">
        <v>64</v>
      </c>
      <c r="C65" s="1">
        <v>0.3286</v>
      </c>
      <c r="D65" s="1">
        <v>0.57140000000000002</v>
      </c>
      <c r="E65" s="1">
        <v>0.1</v>
      </c>
      <c r="F65" s="8">
        <f>E65/C65</f>
        <v>0.30432136335970789</v>
      </c>
      <c r="G65" s="1">
        <f t="shared" si="1"/>
        <v>0.17500875043752187</v>
      </c>
      <c r="H65">
        <v>98</v>
      </c>
      <c r="I65" s="2">
        <f t="shared" si="0"/>
        <v>1</v>
      </c>
    </row>
    <row r="66" spans="1:9" x14ac:dyDescent="0.2">
      <c r="A66" t="s">
        <v>259</v>
      </c>
      <c r="B66" t="s">
        <v>65</v>
      </c>
      <c r="C66" s="1">
        <v>4.65E-2</v>
      </c>
      <c r="D66" s="1">
        <v>0.66279999999999994</v>
      </c>
      <c r="E66" s="1">
        <v>0.29070000000000001</v>
      </c>
      <c r="F66" s="8">
        <f>E66/C66</f>
        <v>6.2516129032258068</v>
      </c>
      <c r="G66" s="1">
        <f t="shared" si="1"/>
        <v>0.43859384429692222</v>
      </c>
      <c r="H66">
        <v>98</v>
      </c>
      <c r="I66" s="2">
        <f t="shared" si="0"/>
        <v>1</v>
      </c>
    </row>
    <row r="67" spans="1:9" x14ac:dyDescent="0.2">
      <c r="A67" t="s">
        <v>260</v>
      </c>
      <c r="B67" t="s">
        <v>66</v>
      </c>
      <c r="C67" s="1">
        <v>0.37209999999999999</v>
      </c>
      <c r="D67" s="1">
        <v>0.51160000000000005</v>
      </c>
      <c r="E67" s="1">
        <v>0.1163</v>
      </c>
      <c r="F67" s="8">
        <f>E67/C67</f>
        <v>0.3125503896801935</v>
      </c>
      <c r="G67" s="1">
        <f t="shared" si="1"/>
        <v>0.22732603596559811</v>
      </c>
      <c r="H67">
        <v>98</v>
      </c>
      <c r="I67" s="2">
        <f t="shared" ref="I67:I88" si="2">C67+D67+E67</f>
        <v>1</v>
      </c>
    </row>
    <row r="68" spans="1:9" x14ac:dyDescent="0.2">
      <c r="A68" t="s">
        <v>261</v>
      </c>
      <c r="B68" t="s">
        <v>67</v>
      </c>
      <c r="C68" s="1">
        <v>8.6199999999999999E-2</v>
      </c>
      <c r="D68" s="1">
        <v>0.62929999999999997</v>
      </c>
      <c r="E68" s="1">
        <v>0.28449999999999998</v>
      </c>
      <c r="F68" s="8">
        <f>E68/C68</f>
        <v>3.3004640371229694</v>
      </c>
      <c r="G68" s="1">
        <f t="shared" si="1"/>
        <v>0.45208962339106945</v>
      </c>
      <c r="H68">
        <v>91</v>
      </c>
      <c r="I68" s="2">
        <f t="shared" si="2"/>
        <v>1</v>
      </c>
    </row>
    <row r="69" spans="1:9" x14ac:dyDescent="0.2">
      <c r="A69" t="s">
        <v>262</v>
      </c>
      <c r="B69" t="s">
        <v>68</v>
      </c>
      <c r="C69" s="1">
        <v>0.40910000000000002</v>
      </c>
      <c r="D69" s="1">
        <v>0.5454</v>
      </c>
      <c r="E69" s="1">
        <v>4.5499999999999999E-2</v>
      </c>
      <c r="F69" s="8">
        <f>E69/C69</f>
        <v>0.11121975067220728</v>
      </c>
      <c r="G69" s="1">
        <f t="shared" ref="G69:G132" si="3">E69/D69</f>
        <v>8.3425009167583428E-2</v>
      </c>
      <c r="H69">
        <v>95</v>
      </c>
      <c r="I69" s="2">
        <f t="shared" si="2"/>
        <v>1</v>
      </c>
    </row>
    <row r="70" spans="1:9" x14ac:dyDescent="0.2">
      <c r="A70" t="s">
        <v>263</v>
      </c>
      <c r="B70" t="s">
        <v>69</v>
      </c>
      <c r="C70" s="1">
        <v>0.66180000000000005</v>
      </c>
      <c r="D70" s="1">
        <v>0.30880000000000002</v>
      </c>
      <c r="E70" s="1">
        <v>2.9399999999999999E-2</v>
      </c>
      <c r="F70" s="8">
        <f>E70/C70</f>
        <v>4.4424297370806887E-2</v>
      </c>
      <c r="G70" s="1">
        <f t="shared" si="3"/>
        <v>9.5207253886010354E-2</v>
      </c>
      <c r="H70">
        <v>95</v>
      </c>
      <c r="I70" s="2">
        <f t="shared" si="2"/>
        <v>1.0000000000000002</v>
      </c>
    </row>
    <row r="71" spans="1:9" x14ac:dyDescent="0.2">
      <c r="A71" t="s">
        <v>264</v>
      </c>
      <c r="B71" t="s">
        <v>70</v>
      </c>
      <c r="C71" s="1">
        <v>0.18179999999999999</v>
      </c>
      <c r="D71" s="1">
        <v>0.68179999999999996</v>
      </c>
      <c r="E71" s="1">
        <v>0.13639999999999999</v>
      </c>
      <c r="F71" s="8">
        <f>E71/C71</f>
        <v>0.75027502750275032</v>
      </c>
      <c r="G71" s="1">
        <f t="shared" si="3"/>
        <v>0.20005866823115284</v>
      </c>
      <c r="H71">
        <v>91</v>
      </c>
      <c r="I71" s="2">
        <f t="shared" si="2"/>
        <v>0.99999999999999989</v>
      </c>
    </row>
    <row r="72" spans="1:9" x14ac:dyDescent="0.2">
      <c r="A72" t="s">
        <v>265</v>
      </c>
      <c r="B72" t="s">
        <v>71</v>
      </c>
      <c r="C72" s="1">
        <v>0.41909999999999997</v>
      </c>
      <c r="D72" s="1">
        <v>0.5333</v>
      </c>
      <c r="E72" s="1">
        <v>4.7600000000000003E-2</v>
      </c>
      <c r="F72" s="8">
        <f>E72/C72</f>
        <v>0.11357671200190887</v>
      </c>
      <c r="G72" s="1">
        <f t="shared" si="3"/>
        <v>8.9255578473654604E-2</v>
      </c>
      <c r="H72">
        <v>89</v>
      </c>
      <c r="I72" s="2">
        <f t="shared" si="2"/>
        <v>0.99999999999999989</v>
      </c>
    </row>
    <row r="73" spans="1:9" x14ac:dyDescent="0.2">
      <c r="A73" t="s">
        <v>266</v>
      </c>
      <c r="B73" t="s">
        <v>72</v>
      </c>
      <c r="C73" s="1">
        <v>0.53620000000000001</v>
      </c>
      <c r="D73" s="1">
        <v>0.42030000000000001</v>
      </c>
      <c r="E73" s="1">
        <v>4.3499999999999997E-2</v>
      </c>
      <c r="F73" s="8">
        <f>E73/C73</f>
        <v>8.1126445356210358E-2</v>
      </c>
      <c r="G73" s="1">
        <f t="shared" si="3"/>
        <v>0.10349750178443967</v>
      </c>
      <c r="H73">
        <v>95</v>
      </c>
      <c r="I73" s="2">
        <f t="shared" si="2"/>
        <v>1</v>
      </c>
    </row>
    <row r="74" spans="1:9" x14ac:dyDescent="0.2">
      <c r="A74" t="s">
        <v>267</v>
      </c>
      <c r="B74" t="s">
        <v>73</v>
      </c>
      <c r="C74" s="1">
        <v>0.2477</v>
      </c>
      <c r="D74" s="1">
        <v>0.62390000000000001</v>
      </c>
      <c r="E74" s="1">
        <v>0.12839999999999999</v>
      </c>
      <c r="F74" s="8">
        <f>E74/C74</f>
        <v>0.51836899475171572</v>
      </c>
      <c r="G74" s="1">
        <f t="shared" si="3"/>
        <v>0.20580221189293155</v>
      </c>
      <c r="H74">
        <v>89</v>
      </c>
      <c r="I74" s="2">
        <f t="shared" si="2"/>
        <v>1</v>
      </c>
    </row>
    <row r="75" spans="1:9" x14ac:dyDescent="0.2">
      <c r="A75" t="s">
        <v>268</v>
      </c>
      <c r="B75" t="s">
        <v>74</v>
      </c>
      <c r="C75" s="1">
        <v>0.66039999999999999</v>
      </c>
      <c r="D75" s="1">
        <v>0.27039999999999997</v>
      </c>
      <c r="E75" s="1">
        <v>6.9199999999999998E-2</v>
      </c>
      <c r="F75" s="8">
        <f>E75/C75</f>
        <v>0.10478497880072683</v>
      </c>
      <c r="G75" s="1">
        <f t="shared" si="3"/>
        <v>0.25591715976331364</v>
      </c>
      <c r="H75">
        <v>95</v>
      </c>
      <c r="I75" s="2">
        <f t="shared" si="2"/>
        <v>1</v>
      </c>
    </row>
    <row r="76" spans="1:9" x14ac:dyDescent="0.2">
      <c r="A76" t="s">
        <v>269</v>
      </c>
      <c r="B76" t="s">
        <v>75</v>
      </c>
      <c r="C76" s="1">
        <v>0.34394904458598724</v>
      </c>
      <c r="D76" s="1">
        <v>0.5711252653927813</v>
      </c>
      <c r="E76" s="1">
        <v>8.4925690021231418E-2</v>
      </c>
      <c r="F76" s="8">
        <f>E76/C76</f>
        <v>0.24691358024691359</v>
      </c>
      <c r="G76" s="1">
        <f t="shared" si="3"/>
        <v>0.14869888475836432</v>
      </c>
      <c r="H76">
        <v>86</v>
      </c>
      <c r="I76" s="2">
        <f t="shared" si="2"/>
        <v>1</v>
      </c>
    </row>
    <row r="77" spans="1:9" x14ac:dyDescent="0.2">
      <c r="A77" t="s">
        <v>270</v>
      </c>
      <c r="B77" t="s">
        <v>76</v>
      </c>
      <c r="C77" s="1">
        <v>0.1489</v>
      </c>
      <c r="D77" s="1">
        <v>0.82979999999999998</v>
      </c>
      <c r="E77" s="1">
        <v>2.1299999999999999E-2</v>
      </c>
      <c r="F77" s="8">
        <f>E77/C77</f>
        <v>0.14304902619207521</v>
      </c>
      <c r="G77" s="1">
        <f t="shared" si="3"/>
        <v>2.5668835864063631E-2</v>
      </c>
      <c r="H77">
        <v>93</v>
      </c>
      <c r="I77" s="2">
        <f t="shared" si="2"/>
        <v>1</v>
      </c>
    </row>
    <row r="78" spans="1:9" x14ac:dyDescent="0.2">
      <c r="A78" t="s">
        <v>271</v>
      </c>
      <c r="B78" t="s">
        <v>77</v>
      </c>
      <c r="C78" s="1">
        <v>0.41699999999999998</v>
      </c>
      <c r="D78" s="1">
        <v>0.51819999999999999</v>
      </c>
      <c r="E78" s="1">
        <v>6.4799999999999996E-2</v>
      </c>
      <c r="F78" s="8">
        <f>E78/C78</f>
        <v>0.1553956834532374</v>
      </c>
      <c r="G78" s="1">
        <f t="shared" si="3"/>
        <v>0.12504824392126593</v>
      </c>
      <c r="H78">
        <v>89</v>
      </c>
      <c r="I78" s="2">
        <f t="shared" si="2"/>
        <v>1</v>
      </c>
    </row>
    <row r="79" spans="1:9" x14ac:dyDescent="0.2">
      <c r="A79" t="s">
        <v>272</v>
      </c>
      <c r="B79" t="s">
        <v>78</v>
      </c>
      <c r="C79" s="1">
        <v>0.4773</v>
      </c>
      <c r="D79" s="1">
        <v>0.48859999999999998</v>
      </c>
      <c r="E79" s="1">
        <v>3.4099999999999998E-2</v>
      </c>
      <c r="F79" s="8">
        <f>E79/C79</f>
        <v>7.1443536559815626E-2</v>
      </c>
      <c r="G79" s="1">
        <f t="shared" si="3"/>
        <v>6.9791240278346295E-2</v>
      </c>
      <c r="H79">
        <v>84</v>
      </c>
      <c r="I79" s="2">
        <f t="shared" si="2"/>
        <v>1</v>
      </c>
    </row>
    <row r="80" spans="1:9" x14ac:dyDescent="0.2">
      <c r="A80" t="s">
        <v>273</v>
      </c>
      <c r="B80" t="s">
        <v>79</v>
      </c>
      <c r="C80" s="1">
        <v>0.55431754874651806</v>
      </c>
      <c r="D80" s="1">
        <v>0.42339832869080779</v>
      </c>
      <c r="E80" s="1">
        <v>2.2284122562674095E-2</v>
      </c>
      <c r="F80" s="8">
        <f>E80/C80</f>
        <v>4.0201005025125629E-2</v>
      </c>
      <c r="G80" s="1">
        <f t="shared" si="3"/>
        <v>5.2631578947368425E-2</v>
      </c>
      <c r="H80">
        <v>92</v>
      </c>
      <c r="I80" s="2">
        <f t="shared" si="2"/>
        <v>0.99999999999999989</v>
      </c>
    </row>
    <row r="81" spans="1:9" x14ac:dyDescent="0.2">
      <c r="A81" t="s">
        <v>274</v>
      </c>
      <c r="B81" t="s">
        <v>80</v>
      </c>
      <c r="C81" s="1">
        <v>0.3488</v>
      </c>
      <c r="D81" s="1">
        <v>0.58140000000000003</v>
      </c>
      <c r="E81" s="1">
        <v>6.9800000000000001E-2</v>
      </c>
      <c r="F81" s="8">
        <f>E81/C81</f>
        <v>0.20011467889908258</v>
      </c>
      <c r="G81" s="1">
        <f t="shared" si="3"/>
        <v>0.12005503955968352</v>
      </c>
      <c r="H81">
        <v>84</v>
      </c>
      <c r="I81" s="2">
        <f t="shared" si="2"/>
        <v>1</v>
      </c>
    </row>
    <row r="82" spans="1:9" x14ac:dyDescent="0.2">
      <c r="A82" t="s">
        <v>275</v>
      </c>
      <c r="B82" t="s">
        <v>81</v>
      </c>
      <c r="C82" s="1">
        <v>0.125</v>
      </c>
      <c r="D82" s="1">
        <v>0.85709999999999997</v>
      </c>
      <c r="E82" s="1">
        <v>1.7899999999999999E-2</v>
      </c>
      <c r="F82" s="8">
        <f>E82/C82</f>
        <v>0.14319999999999999</v>
      </c>
      <c r="G82" s="1">
        <f t="shared" si="3"/>
        <v>2.0884377552210943E-2</v>
      </c>
      <c r="H82">
        <v>85</v>
      </c>
      <c r="I82" s="5">
        <f t="shared" si="2"/>
        <v>1</v>
      </c>
    </row>
    <row r="83" spans="1:9" x14ac:dyDescent="0.2">
      <c r="A83" t="s">
        <v>276</v>
      </c>
      <c r="B83" t="s">
        <v>82</v>
      </c>
      <c r="C83" s="1">
        <v>0.20519999999999999</v>
      </c>
      <c r="D83" s="1">
        <v>0.6895</v>
      </c>
      <c r="E83" s="1">
        <v>0.1053</v>
      </c>
      <c r="F83" s="8">
        <f>E83/C83</f>
        <v>0.51315789473684215</v>
      </c>
      <c r="G83" s="1">
        <f t="shared" si="3"/>
        <v>0.15271936185641771</v>
      </c>
      <c r="H83">
        <v>93</v>
      </c>
      <c r="I83" s="2">
        <f t="shared" si="2"/>
        <v>1</v>
      </c>
    </row>
    <row r="84" spans="1:9" x14ac:dyDescent="0.2">
      <c r="A84" t="s">
        <v>277</v>
      </c>
      <c r="B84" t="s">
        <v>83</v>
      </c>
      <c r="C84" s="1">
        <v>0.39389999999999997</v>
      </c>
      <c r="D84" s="1">
        <v>0.57579999999999998</v>
      </c>
      <c r="E84" s="1">
        <v>3.0300000000000001E-2</v>
      </c>
      <c r="F84" s="8">
        <f>E84/C84</f>
        <v>7.6923076923076927E-2</v>
      </c>
      <c r="G84" s="1">
        <f t="shared" si="3"/>
        <v>5.2622438346648141E-2</v>
      </c>
      <c r="H84">
        <v>97</v>
      </c>
      <c r="I84" s="2">
        <f t="shared" si="2"/>
        <v>1</v>
      </c>
    </row>
    <row r="85" spans="1:9" x14ac:dyDescent="0.2">
      <c r="A85" t="s">
        <v>278</v>
      </c>
      <c r="B85" t="s">
        <v>84</v>
      </c>
      <c r="C85" s="1">
        <v>0.20899999999999999</v>
      </c>
      <c r="D85" s="1">
        <v>0.73129999999999995</v>
      </c>
      <c r="E85" s="1">
        <v>5.9700000000000003E-2</v>
      </c>
      <c r="F85" s="8">
        <f>E85/C85</f>
        <v>0.28564593301435409</v>
      </c>
      <c r="G85" s="1">
        <f t="shared" si="3"/>
        <v>8.1635443730343232E-2</v>
      </c>
      <c r="H85">
        <v>93</v>
      </c>
      <c r="I85" s="2">
        <f t="shared" si="2"/>
        <v>0.99999999999999989</v>
      </c>
    </row>
    <row r="86" spans="1:9" x14ac:dyDescent="0.2">
      <c r="A86" t="s">
        <v>279</v>
      </c>
      <c r="B86" t="s">
        <v>85</v>
      </c>
      <c r="C86" s="1">
        <v>0.59660000000000002</v>
      </c>
      <c r="D86" s="1">
        <v>0.35299999999999998</v>
      </c>
      <c r="E86" s="1">
        <v>5.04E-2</v>
      </c>
      <c r="F86" s="8">
        <f>E86/C86</f>
        <v>8.4478712705330208E-2</v>
      </c>
      <c r="G86" s="1">
        <f t="shared" si="3"/>
        <v>0.14277620396600568</v>
      </c>
      <c r="H86">
        <v>83</v>
      </c>
      <c r="I86" s="2">
        <f t="shared" si="2"/>
        <v>1</v>
      </c>
    </row>
    <row r="87" spans="1:9" x14ac:dyDescent="0.2">
      <c r="A87" t="s">
        <v>280</v>
      </c>
      <c r="B87" t="s">
        <v>86</v>
      </c>
      <c r="C87" s="1">
        <v>0.66220000000000001</v>
      </c>
      <c r="D87" s="1">
        <v>0.28949999999999998</v>
      </c>
      <c r="E87" s="1">
        <v>4.8300000000000003E-2</v>
      </c>
      <c r="F87" s="8">
        <f>E87/C87</f>
        <v>7.2938689217758992E-2</v>
      </c>
      <c r="G87" s="1">
        <f t="shared" si="3"/>
        <v>0.166839378238342</v>
      </c>
      <c r="H87">
        <v>92</v>
      </c>
      <c r="I87" s="2">
        <f t="shared" si="2"/>
        <v>1</v>
      </c>
    </row>
    <row r="88" spans="1:9" x14ac:dyDescent="0.2">
      <c r="A88" t="s">
        <v>281</v>
      </c>
      <c r="B88" t="s">
        <v>87</v>
      </c>
      <c r="C88" s="1">
        <v>0.1842</v>
      </c>
      <c r="D88" s="1">
        <v>0.71050000000000002</v>
      </c>
      <c r="E88" s="1">
        <v>0.1053</v>
      </c>
      <c r="F88" s="8">
        <f>E88/C88</f>
        <v>0.57166123778501632</v>
      </c>
      <c r="G88" s="1">
        <f t="shared" si="3"/>
        <v>0.14820548909218861</v>
      </c>
      <c r="H88">
        <v>93</v>
      </c>
      <c r="I88" s="2">
        <f t="shared" si="2"/>
        <v>1</v>
      </c>
    </row>
    <row r="89" spans="1:9" x14ac:dyDescent="0.2">
      <c r="A89" t="s">
        <v>282</v>
      </c>
      <c r="B89" t="s">
        <v>88</v>
      </c>
      <c r="C89" s="1">
        <v>0.45240000000000002</v>
      </c>
      <c r="D89" s="1">
        <v>0.48409999999999997</v>
      </c>
      <c r="E89" s="1">
        <v>6.3500000000000001E-2</v>
      </c>
      <c r="F89" s="8">
        <f>E89/C89</f>
        <v>0.14036251105216621</v>
      </c>
      <c r="G89" s="1">
        <f t="shared" si="3"/>
        <v>0.13117124561041107</v>
      </c>
      <c r="H89">
        <v>98</v>
      </c>
      <c r="I89" s="2">
        <f>C89+D89+E89</f>
        <v>1</v>
      </c>
    </row>
    <row r="90" spans="1:9" x14ac:dyDescent="0.2">
      <c r="A90" t="s">
        <v>283</v>
      </c>
      <c r="B90" t="s">
        <v>89</v>
      </c>
      <c r="C90" s="1">
        <v>0.26669999999999999</v>
      </c>
      <c r="D90" s="1">
        <v>0.6</v>
      </c>
      <c r="E90" s="1">
        <v>0.1333</v>
      </c>
      <c r="F90" s="8">
        <f>E90/C90</f>
        <v>0.49981252343457072</v>
      </c>
      <c r="G90" s="1">
        <f t="shared" si="3"/>
        <v>0.22216666666666668</v>
      </c>
      <c r="H90">
        <v>90</v>
      </c>
      <c r="I90" s="2">
        <f t="shared" ref="I90:I149" si="4">C90+D90+E90</f>
        <v>1</v>
      </c>
    </row>
    <row r="91" spans="1:9" x14ac:dyDescent="0.2">
      <c r="A91" t="s">
        <v>284</v>
      </c>
      <c r="B91" t="s">
        <v>90</v>
      </c>
      <c r="C91" s="1">
        <v>0.4546</v>
      </c>
      <c r="D91" s="1">
        <v>0.46750000000000003</v>
      </c>
      <c r="E91" s="1">
        <v>7.7899999999999997E-2</v>
      </c>
      <c r="F91" s="8">
        <f>E91/C91</f>
        <v>0.17135943686757588</v>
      </c>
      <c r="G91" s="1">
        <f t="shared" si="3"/>
        <v>0.16663101604278074</v>
      </c>
      <c r="H91">
        <v>99</v>
      </c>
      <c r="I91" s="2">
        <f t="shared" si="4"/>
        <v>1</v>
      </c>
    </row>
    <row r="92" spans="1:9" x14ac:dyDescent="0.2">
      <c r="A92" t="s">
        <v>285</v>
      </c>
      <c r="B92" t="s">
        <v>91</v>
      </c>
      <c r="C92" s="1">
        <v>0.67269999999999996</v>
      </c>
      <c r="D92" s="1">
        <v>0.2727</v>
      </c>
      <c r="E92" s="1">
        <v>5.4600000000000003E-2</v>
      </c>
      <c r="F92" s="8">
        <f>E92/C92</f>
        <v>8.1165452653485959E-2</v>
      </c>
      <c r="G92" s="1">
        <f t="shared" si="3"/>
        <v>0.20022002200220024</v>
      </c>
      <c r="H92">
        <v>94</v>
      </c>
      <c r="I92" s="2">
        <f t="shared" si="4"/>
        <v>1</v>
      </c>
    </row>
    <row r="93" spans="1:9" x14ac:dyDescent="0.2">
      <c r="A93" t="s">
        <v>286</v>
      </c>
      <c r="B93" t="s">
        <v>92</v>
      </c>
      <c r="C93" s="1">
        <v>0.57140000000000002</v>
      </c>
      <c r="D93" s="1">
        <v>0.39290000000000003</v>
      </c>
      <c r="E93" s="1">
        <v>3.5700000000000003E-2</v>
      </c>
      <c r="F93" s="8">
        <f>E93/C93</f>
        <v>6.247812390619531E-2</v>
      </c>
      <c r="G93" s="1">
        <f t="shared" si="3"/>
        <v>9.086281496564011E-2</v>
      </c>
      <c r="H93">
        <v>94</v>
      </c>
      <c r="I93" s="2">
        <f t="shared" si="4"/>
        <v>1</v>
      </c>
    </row>
    <row r="94" spans="1:9" x14ac:dyDescent="0.2">
      <c r="A94" t="s">
        <v>287</v>
      </c>
      <c r="B94" t="s">
        <v>93</v>
      </c>
      <c r="C94" s="1">
        <v>0.46</v>
      </c>
      <c r="D94" s="1">
        <v>0.48</v>
      </c>
      <c r="E94" s="1">
        <v>0.06</v>
      </c>
      <c r="F94" s="8">
        <f>E94/C94</f>
        <v>0.13043478260869565</v>
      </c>
      <c r="G94" s="1">
        <f t="shared" si="3"/>
        <v>0.125</v>
      </c>
      <c r="H94">
        <v>100</v>
      </c>
      <c r="I94" s="2">
        <f t="shared" si="4"/>
        <v>1</v>
      </c>
    </row>
    <row r="95" spans="1:9" x14ac:dyDescent="0.2">
      <c r="A95" t="s">
        <v>288</v>
      </c>
      <c r="B95" t="s">
        <v>94</v>
      </c>
      <c r="C95" s="1">
        <v>0.31480000000000002</v>
      </c>
      <c r="D95" s="1">
        <v>0.6482</v>
      </c>
      <c r="E95" s="1">
        <v>3.6999999999999998E-2</v>
      </c>
      <c r="F95" s="8">
        <f>E95/C95</f>
        <v>0.11753494282083861</v>
      </c>
      <c r="G95" s="1">
        <f t="shared" si="3"/>
        <v>5.7081147793890771E-2</v>
      </c>
      <c r="H95">
        <v>93</v>
      </c>
      <c r="I95" s="2">
        <f t="shared" si="4"/>
        <v>1</v>
      </c>
    </row>
    <row r="96" spans="1:9" x14ac:dyDescent="0.2">
      <c r="A96" t="s">
        <v>289</v>
      </c>
      <c r="B96" t="s">
        <v>95</v>
      </c>
      <c r="C96" s="1">
        <v>0.69710000000000005</v>
      </c>
      <c r="D96" s="1">
        <v>0.26860000000000001</v>
      </c>
      <c r="E96" s="1">
        <v>3.4299999999999997E-2</v>
      </c>
      <c r="F96" s="8">
        <f>E96/C96</f>
        <v>4.9203844498637204E-2</v>
      </c>
      <c r="G96" s="1">
        <f t="shared" si="3"/>
        <v>0.12769918093819804</v>
      </c>
      <c r="H96">
        <v>96</v>
      </c>
      <c r="I96" s="2">
        <f t="shared" si="4"/>
        <v>1</v>
      </c>
    </row>
    <row r="97" spans="1:9" x14ac:dyDescent="0.2">
      <c r="A97" t="s">
        <v>290</v>
      </c>
      <c r="B97" t="s">
        <v>96</v>
      </c>
      <c r="C97" s="1">
        <v>0.54549999999999998</v>
      </c>
      <c r="D97" s="1">
        <v>0.31309999999999999</v>
      </c>
      <c r="E97" s="1">
        <v>0.1414</v>
      </c>
      <c r="F97" s="8">
        <f>E97/C97</f>
        <v>0.25921173235563705</v>
      </c>
      <c r="G97" s="1">
        <f t="shared" si="3"/>
        <v>0.45161290322580644</v>
      </c>
      <c r="H97">
        <v>96</v>
      </c>
      <c r="I97" s="2">
        <f t="shared" si="4"/>
        <v>1</v>
      </c>
    </row>
    <row r="98" spans="1:9" x14ac:dyDescent="0.2">
      <c r="A98" t="s">
        <v>291</v>
      </c>
      <c r="B98" t="s">
        <v>97</v>
      </c>
      <c r="C98" s="1">
        <v>0.28199999999999997</v>
      </c>
      <c r="D98" s="1">
        <v>0.67949999999999999</v>
      </c>
      <c r="E98" s="1">
        <v>3.85E-2</v>
      </c>
      <c r="F98" s="8">
        <f>E98/C98</f>
        <v>0.13652482269503546</v>
      </c>
      <c r="G98" s="1">
        <f t="shared" si="3"/>
        <v>5.6659308314937457E-2</v>
      </c>
      <c r="H98">
        <v>98</v>
      </c>
      <c r="I98" s="2">
        <f t="shared" si="4"/>
        <v>1</v>
      </c>
    </row>
    <row r="99" spans="1:9" x14ac:dyDescent="0.2">
      <c r="A99" t="s">
        <v>292</v>
      </c>
      <c r="B99" t="s">
        <v>98</v>
      </c>
      <c r="C99" s="1">
        <v>0.29270000000000002</v>
      </c>
      <c r="D99" s="1">
        <v>0.67069999999999996</v>
      </c>
      <c r="E99" s="1">
        <v>3.6600000000000001E-2</v>
      </c>
      <c r="F99" s="8">
        <f>E99/C99</f>
        <v>0.12504270584215921</v>
      </c>
      <c r="G99" s="1">
        <f t="shared" si="3"/>
        <v>5.4569852393022221E-2</v>
      </c>
      <c r="H99">
        <v>96</v>
      </c>
      <c r="I99" s="2">
        <f t="shared" si="4"/>
        <v>1</v>
      </c>
    </row>
    <row r="100" spans="1:9" x14ac:dyDescent="0.2">
      <c r="A100" t="s">
        <v>293</v>
      </c>
      <c r="B100" t="s">
        <v>99</v>
      </c>
      <c r="C100" s="1">
        <v>0.5</v>
      </c>
      <c r="D100" s="1">
        <v>0.46589999999999998</v>
      </c>
      <c r="E100" s="1">
        <v>3.4099999999999998E-2</v>
      </c>
      <c r="F100" s="8">
        <f>E100/C100</f>
        <v>6.8199999999999997E-2</v>
      </c>
      <c r="G100" s="1">
        <f t="shared" si="3"/>
        <v>7.3191672032625027E-2</v>
      </c>
      <c r="H100">
        <v>99</v>
      </c>
      <c r="I100" s="2">
        <f t="shared" si="4"/>
        <v>1</v>
      </c>
    </row>
    <row r="101" spans="1:9" x14ac:dyDescent="0.2">
      <c r="A101" t="s">
        <v>294</v>
      </c>
      <c r="B101" t="s">
        <v>100</v>
      </c>
      <c r="C101" s="1">
        <v>0.84450000000000003</v>
      </c>
      <c r="D101" s="1">
        <v>0.1333</v>
      </c>
      <c r="E101" s="1">
        <v>2.2200000000000001E-2</v>
      </c>
      <c r="F101" s="8">
        <f>E101/C101</f>
        <v>2.6287744227353464E-2</v>
      </c>
      <c r="G101" s="1">
        <f t="shared" si="3"/>
        <v>0.16654163540885222</v>
      </c>
      <c r="H101">
        <v>99</v>
      </c>
      <c r="I101" s="2">
        <f t="shared" si="4"/>
        <v>1</v>
      </c>
    </row>
    <row r="102" spans="1:9" x14ac:dyDescent="0.2">
      <c r="A102" t="s">
        <v>295</v>
      </c>
      <c r="B102" t="s">
        <v>101</v>
      </c>
      <c r="C102" s="1">
        <v>0.50429999999999997</v>
      </c>
      <c r="D102" s="1">
        <v>0.46089999999999998</v>
      </c>
      <c r="E102" s="1">
        <v>3.4799999999999998E-2</v>
      </c>
      <c r="F102" s="8">
        <f>E102/C102</f>
        <v>6.9006543723973829E-2</v>
      </c>
      <c r="G102" s="1">
        <f t="shared" si="3"/>
        <v>7.5504447819483622E-2</v>
      </c>
      <c r="H102">
        <v>97</v>
      </c>
      <c r="I102" s="2">
        <f t="shared" si="4"/>
        <v>1</v>
      </c>
    </row>
    <row r="103" spans="1:9" x14ac:dyDescent="0.2">
      <c r="A103" t="s">
        <v>296</v>
      </c>
      <c r="B103" t="s">
        <v>102</v>
      </c>
      <c r="C103" s="1">
        <v>0.61329999999999996</v>
      </c>
      <c r="D103" s="1">
        <v>0.34</v>
      </c>
      <c r="E103" s="1">
        <v>4.6699999999999998E-2</v>
      </c>
      <c r="F103" s="8">
        <f>E103/C103</f>
        <v>7.6145442687102563E-2</v>
      </c>
      <c r="G103" s="1">
        <f t="shared" si="3"/>
        <v>0.13735294117647057</v>
      </c>
      <c r="H103">
        <v>96</v>
      </c>
      <c r="I103" s="2">
        <f t="shared" si="4"/>
        <v>1</v>
      </c>
    </row>
    <row r="104" spans="1:9" x14ac:dyDescent="0.2">
      <c r="A104" t="s">
        <v>297</v>
      </c>
      <c r="B104" t="s">
        <v>103</v>
      </c>
      <c r="C104" s="1">
        <v>0.70499999999999996</v>
      </c>
      <c r="D104" s="1">
        <v>0.28000000000000003</v>
      </c>
      <c r="E104" s="1">
        <v>1.4999999999999999E-2</v>
      </c>
      <c r="F104" s="8">
        <f>E104/C104</f>
        <v>2.1276595744680851E-2</v>
      </c>
      <c r="G104" s="1">
        <f t="shared" si="3"/>
        <v>5.3571428571428562E-2</v>
      </c>
      <c r="H104">
        <v>97</v>
      </c>
      <c r="I104" s="2">
        <f t="shared" si="4"/>
        <v>1</v>
      </c>
    </row>
    <row r="105" spans="1:9" x14ac:dyDescent="0.2">
      <c r="A105" t="s">
        <v>298</v>
      </c>
      <c r="B105" t="s">
        <v>104</v>
      </c>
      <c r="C105" s="1">
        <v>0.64859999999999995</v>
      </c>
      <c r="D105" s="1">
        <v>0.27029999999999998</v>
      </c>
      <c r="E105" s="1">
        <v>8.1100000000000005E-2</v>
      </c>
      <c r="F105" s="8">
        <f>E105/C105</f>
        <v>0.12503854455750849</v>
      </c>
      <c r="G105" s="1">
        <f t="shared" si="3"/>
        <v>0.30003699593044769</v>
      </c>
      <c r="H105">
        <v>96</v>
      </c>
      <c r="I105" s="2">
        <f t="shared" si="4"/>
        <v>1</v>
      </c>
    </row>
    <row r="106" spans="1:9" x14ac:dyDescent="0.2">
      <c r="A106" t="s">
        <v>299</v>
      </c>
      <c r="B106" t="s">
        <v>105</v>
      </c>
      <c r="C106" s="1">
        <v>0.51649999999999996</v>
      </c>
      <c r="D106" s="1">
        <v>0.47249999999999998</v>
      </c>
      <c r="E106" s="1">
        <v>1.0999999999999999E-2</v>
      </c>
      <c r="F106" s="8">
        <f>E106/C106</f>
        <v>2.1297192642787996E-2</v>
      </c>
      <c r="G106" s="1">
        <f t="shared" si="3"/>
        <v>2.328042328042328E-2</v>
      </c>
      <c r="H106">
        <v>94</v>
      </c>
      <c r="I106" s="2">
        <f t="shared" si="4"/>
        <v>0.99999999999999989</v>
      </c>
    </row>
    <row r="107" spans="1:9" x14ac:dyDescent="0.2">
      <c r="A107" t="s">
        <v>300</v>
      </c>
      <c r="B107" t="s">
        <v>106</v>
      </c>
      <c r="C107" s="1">
        <v>0.2208</v>
      </c>
      <c r="D107" s="1">
        <v>0.70130000000000003</v>
      </c>
      <c r="E107" s="1">
        <v>7.7899999999999997E-2</v>
      </c>
      <c r="F107" s="8">
        <f>E107/C107</f>
        <v>0.35280797101449274</v>
      </c>
      <c r="G107" s="1">
        <f t="shared" si="3"/>
        <v>0.11107942392699272</v>
      </c>
      <c r="H107">
        <v>94</v>
      </c>
      <c r="I107" s="2">
        <f t="shared" si="4"/>
        <v>1</v>
      </c>
    </row>
    <row r="108" spans="1:9" x14ac:dyDescent="0.2">
      <c r="A108" t="s">
        <v>301</v>
      </c>
      <c r="B108" t="s">
        <v>107</v>
      </c>
      <c r="C108" s="1">
        <v>0.71260000000000001</v>
      </c>
      <c r="D108" s="1">
        <v>0.27589999999999998</v>
      </c>
      <c r="E108" s="1">
        <v>1.15E-2</v>
      </c>
      <c r="F108" s="8">
        <f>E108/C108</f>
        <v>1.6138085882683131E-2</v>
      </c>
      <c r="G108" s="1">
        <f t="shared" si="3"/>
        <v>4.1681768756795946E-2</v>
      </c>
      <c r="H108">
        <v>95</v>
      </c>
      <c r="I108" s="2">
        <f t="shared" si="4"/>
        <v>0.99999999999999989</v>
      </c>
    </row>
    <row r="109" spans="1:9" x14ac:dyDescent="0.2">
      <c r="A109" t="s">
        <v>302</v>
      </c>
      <c r="B109" t="s">
        <v>108</v>
      </c>
      <c r="C109" s="1">
        <v>0.59925093632958804</v>
      </c>
      <c r="D109" s="1">
        <v>0.35018726591760302</v>
      </c>
      <c r="E109" s="1">
        <v>5.0561797752808987E-2</v>
      </c>
      <c r="F109" s="8">
        <f>E109/C109</f>
        <v>8.4374999999999992E-2</v>
      </c>
      <c r="G109" s="1">
        <f t="shared" si="3"/>
        <v>0.14438502673796791</v>
      </c>
      <c r="H109">
        <v>97</v>
      </c>
      <c r="I109" s="2">
        <f t="shared" si="4"/>
        <v>1</v>
      </c>
    </row>
    <row r="110" spans="1:9" x14ac:dyDescent="0.2">
      <c r="A110" t="s">
        <v>303</v>
      </c>
      <c r="B110" t="s">
        <v>109</v>
      </c>
      <c r="C110" s="1">
        <v>0.55359999999999998</v>
      </c>
      <c r="D110" s="1">
        <v>0.41070000000000001</v>
      </c>
      <c r="E110" s="1">
        <v>3.5700000000000003E-2</v>
      </c>
      <c r="F110" s="8">
        <f>E110/C110</f>
        <v>6.448699421965319E-2</v>
      </c>
      <c r="G110" s="1">
        <f t="shared" si="3"/>
        <v>8.6924762600438285E-2</v>
      </c>
      <c r="H110">
        <v>90</v>
      </c>
      <c r="I110" s="2">
        <f t="shared" si="4"/>
        <v>0.99999999999999989</v>
      </c>
    </row>
    <row r="111" spans="1:9" x14ac:dyDescent="0.2">
      <c r="A111" t="s">
        <v>304</v>
      </c>
      <c r="B111" t="s">
        <v>110</v>
      </c>
      <c r="C111" s="1">
        <v>0.67254408060453397</v>
      </c>
      <c r="D111" s="1">
        <v>0.30856423173803527</v>
      </c>
      <c r="E111" s="1">
        <v>1.8891687657430732E-2</v>
      </c>
      <c r="F111" s="8">
        <f>E111/C111</f>
        <v>2.8089887640449441E-2</v>
      </c>
      <c r="G111" s="1">
        <f t="shared" si="3"/>
        <v>6.1224489795918373E-2</v>
      </c>
      <c r="H111">
        <v>96</v>
      </c>
      <c r="I111" s="2">
        <f t="shared" si="4"/>
        <v>1</v>
      </c>
    </row>
    <row r="112" spans="1:9" x14ac:dyDescent="0.2">
      <c r="A112" t="s">
        <v>305</v>
      </c>
      <c r="B112" t="s">
        <v>111</v>
      </c>
      <c r="C112" s="1">
        <v>0.21740000000000001</v>
      </c>
      <c r="D112" s="1">
        <v>0.6956</v>
      </c>
      <c r="E112" s="1">
        <v>8.6999999999999994E-2</v>
      </c>
      <c r="F112" s="8">
        <f>E112/C112</f>
        <v>0.40018399264029436</v>
      </c>
      <c r="G112" s="1">
        <f t="shared" si="3"/>
        <v>0.12507188039102932</v>
      </c>
      <c r="H112">
        <v>90</v>
      </c>
      <c r="I112" s="2">
        <f t="shared" si="4"/>
        <v>1</v>
      </c>
    </row>
    <row r="113" spans="1:9" x14ac:dyDescent="0.2">
      <c r="A113" t="s">
        <v>306</v>
      </c>
      <c r="B113" t="s">
        <v>112</v>
      </c>
      <c r="C113" s="1">
        <v>0.379</v>
      </c>
      <c r="D113" s="1">
        <v>0.5403</v>
      </c>
      <c r="E113" s="1">
        <v>8.0699999999999994E-2</v>
      </c>
      <c r="F113" s="8">
        <f>E113/C113</f>
        <v>0.21292875989445909</v>
      </c>
      <c r="G113" s="1">
        <f t="shared" si="3"/>
        <v>0.14936146585230425</v>
      </c>
      <c r="H113">
        <v>93</v>
      </c>
      <c r="I113" s="2">
        <f t="shared" si="4"/>
        <v>1</v>
      </c>
    </row>
    <row r="114" spans="1:9" x14ac:dyDescent="0.2">
      <c r="A114" t="s">
        <v>307</v>
      </c>
      <c r="B114" t="s">
        <v>113</v>
      </c>
      <c r="C114" s="1">
        <v>0.41670000000000001</v>
      </c>
      <c r="D114" s="1">
        <v>0.41670000000000001</v>
      </c>
      <c r="E114" s="1">
        <v>0.1666</v>
      </c>
      <c r="F114" s="8">
        <f>E114/C114</f>
        <v>0.39980801535877131</v>
      </c>
      <c r="G114" s="1">
        <f t="shared" si="3"/>
        <v>0.39980801535877131</v>
      </c>
      <c r="H114">
        <v>96</v>
      </c>
      <c r="I114" s="2">
        <f t="shared" si="4"/>
        <v>1</v>
      </c>
    </row>
    <row r="115" spans="1:9" x14ac:dyDescent="0.2">
      <c r="A115" t="s">
        <v>308</v>
      </c>
      <c r="B115" t="s">
        <v>114</v>
      </c>
      <c r="C115" s="1">
        <v>0.3478</v>
      </c>
      <c r="D115" s="1">
        <v>0.56520000000000004</v>
      </c>
      <c r="E115" s="1">
        <v>8.6999999999999994E-2</v>
      </c>
      <c r="F115" s="8">
        <f>E115/C115</f>
        <v>0.25014376078205863</v>
      </c>
      <c r="G115" s="1">
        <f t="shared" si="3"/>
        <v>0.15392781316348192</v>
      </c>
      <c r="H115">
        <v>95</v>
      </c>
      <c r="I115" s="2">
        <f t="shared" si="4"/>
        <v>1</v>
      </c>
    </row>
    <row r="116" spans="1:9" x14ac:dyDescent="0.2">
      <c r="A116" t="s">
        <v>309</v>
      </c>
      <c r="B116" t="s">
        <v>115</v>
      </c>
      <c r="C116" s="1">
        <v>0.1</v>
      </c>
      <c r="D116" s="1">
        <v>0.85</v>
      </c>
      <c r="E116" s="1">
        <v>0.05</v>
      </c>
      <c r="F116" s="8">
        <f>E116/C116</f>
        <v>0.5</v>
      </c>
      <c r="G116" s="1">
        <f t="shared" si="3"/>
        <v>5.8823529411764712E-2</v>
      </c>
      <c r="H116">
        <v>94</v>
      </c>
      <c r="I116" s="2">
        <f t="shared" si="4"/>
        <v>1</v>
      </c>
    </row>
    <row r="117" spans="1:9" x14ac:dyDescent="0.2">
      <c r="A117" t="s">
        <v>310</v>
      </c>
      <c r="B117" t="s">
        <v>116</v>
      </c>
      <c r="C117" s="1">
        <v>0.6028</v>
      </c>
      <c r="D117" s="1">
        <v>0.2757</v>
      </c>
      <c r="E117" s="1">
        <v>0.1215</v>
      </c>
      <c r="F117" s="8">
        <f>E117/C117</f>
        <v>0.20155938951559388</v>
      </c>
      <c r="G117" s="1">
        <f t="shared" si="3"/>
        <v>0.44069640914036995</v>
      </c>
      <c r="H117">
        <v>99</v>
      </c>
      <c r="I117" s="2">
        <f t="shared" si="4"/>
        <v>1</v>
      </c>
    </row>
    <row r="118" spans="1:9" x14ac:dyDescent="0.2">
      <c r="A118" t="s">
        <v>311</v>
      </c>
      <c r="B118" t="s">
        <v>117</v>
      </c>
      <c r="C118" s="1">
        <v>0.41860000000000003</v>
      </c>
      <c r="D118" s="1">
        <v>0.51160000000000005</v>
      </c>
      <c r="E118" s="1">
        <v>6.9800000000000001E-2</v>
      </c>
      <c r="F118" s="8">
        <f>E118/C118</f>
        <v>0.16674629718107978</v>
      </c>
      <c r="G118" s="1">
        <f t="shared" si="3"/>
        <v>0.13643471462079748</v>
      </c>
      <c r="H118">
        <v>96</v>
      </c>
      <c r="I118" s="2">
        <f t="shared" si="4"/>
        <v>1.0000000000000002</v>
      </c>
    </row>
    <row r="119" spans="1:9" x14ac:dyDescent="0.2">
      <c r="A119" t="s">
        <v>312</v>
      </c>
      <c r="B119" t="s">
        <v>118</v>
      </c>
      <c r="C119" s="1">
        <v>0.45829999999999999</v>
      </c>
      <c r="D119" s="1">
        <v>0.48609999999999998</v>
      </c>
      <c r="E119" s="1">
        <v>5.5599999999999997E-2</v>
      </c>
      <c r="F119" s="8">
        <f>E119/C119</f>
        <v>0.12131791403011127</v>
      </c>
      <c r="G119" s="1">
        <f t="shared" si="3"/>
        <v>0.11437975725159433</v>
      </c>
      <c r="H119">
        <v>96</v>
      </c>
      <c r="I119" s="2">
        <f t="shared" si="4"/>
        <v>0.99999999999999989</v>
      </c>
    </row>
    <row r="120" spans="1:9" x14ac:dyDescent="0.2">
      <c r="A120" t="s">
        <v>313</v>
      </c>
      <c r="B120" t="s">
        <v>119</v>
      </c>
      <c r="C120" s="1">
        <v>0.32</v>
      </c>
      <c r="D120" s="1">
        <v>0.60799999999999998</v>
      </c>
      <c r="E120" s="1">
        <v>7.1999999999999995E-2</v>
      </c>
      <c r="F120" s="8">
        <f>E120/C120</f>
        <v>0.22499999999999998</v>
      </c>
      <c r="G120" s="1">
        <f t="shared" si="3"/>
        <v>0.11842105263157894</v>
      </c>
      <c r="H120">
        <v>97</v>
      </c>
      <c r="I120" s="2">
        <f t="shared" si="4"/>
        <v>0.99999999999999989</v>
      </c>
    </row>
    <row r="121" spans="1:9" x14ac:dyDescent="0.2">
      <c r="A121" t="s">
        <v>314</v>
      </c>
      <c r="B121" t="s">
        <v>120</v>
      </c>
      <c r="C121" s="1">
        <v>0.86670000000000003</v>
      </c>
      <c r="D121" s="1">
        <v>6.6600000000000006E-2</v>
      </c>
      <c r="E121" s="1">
        <v>6.6699999999999995E-2</v>
      </c>
      <c r="F121" s="8">
        <f>E121/C121</f>
        <v>7.6958578516210907E-2</v>
      </c>
      <c r="G121" s="1">
        <f t="shared" si="3"/>
        <v>1.0015015015015014</v>
      </c>
      <c r="H121">
        <v>95</v>
      </c>
      <c r="I121" s="2">
        <f t="shared" si="4"/>
        <v>1</v>
      </c>
    </row>
    <row r="122" spans="1:9" x14ac:dyDescent="0.2">
      <c r="A122" t="s">
        <v>315</v>
      </c>
      <c r="B122" t="s">
        <v>121</v>
      </c>
      <c r="C122" s="1">
        <v>0.46150000000000002</v>
      </c>
      <c r="D122" s="1">
        <v>0.52569999999999995</v>
      </c>
      <c r="E122" s="1">
        <v>1.2800000000000001E-2</v>
      </c>
      <c r="F122" s="8">
        <f>E122/C122</f>
        <v>2.7735644637053088E-2</v>
      </c>
      <c r="G122" s="1">
        <f t="shared" si="3"/>
        <v>2.4348487730644859E-2</v>
      </c>
      <c r="H122">
        <v>92</v>
      </c>
      <c r="I122" s="2">
        <f t="shared" si="4"/>
        <v>1</v>
      </c>
    </row>
    <row r="123" spans="1:9" x14ac:dyDescent="0.2">
      <c r="A123" t="s">
        <v>316</v>
      </c>
      <c r="B123" t="s">
        <v>122</v>
      </c>
      <c r="C123" s="1">
        <v>0.55120000000000002</v>
      </c>
      <c r="D123" s="1">
        <v>0.41949999999999998</v>
      </c>
      <c r="E123" s="1">
        <v>2.93E-2</v>
      </c>
      <c r="F123" s="8">
        <f>E123/C123</f>
        <v>5.3156748911465893E-2</v>
      </c>
      <c r="G123" s="1">
        <f t="shared" si="3"/>
        <v>6.9845053635280097E-2</v>
      </c>
      <c r="H123">
        <v>95</v>
      </c>
      <c r="I123" s="2">
        <f t="shared" si="4"/>
        <v>1</v>
      </c>
    </row>
    <row r="124" spans="1:9" x14ac:dyDescent="0.2">
      <c r="A124" t="s">
        <v>317</v>
      </c>
      <c r="B124" t="s">
        <v>123</v>
      </c>
      <c r="C124" s="1">
        <v>0.35439999999999999</v>
      </c>
      <c r="D124" s="1">
        <v>0.5696</v>
      </c>
      <c r="E124" s="1">
        <v>7.5999999999999998E-2</v>
      </c>
      <c r="F124" s="8">
        <f>E124/C124</f>
        <v>0.2144469525959368</v>
      </c>
      <c r="G124" s="1">
        <f t="shared" si="3"/>
        <v>0.13342696629213482</v>
      </c>
      <c r="H124">
        <v>94</v>
      </c>
      <c r="I124" s="2">
        <f t="shared" si="4"/>
        <v>0.99999999999999989</v>
      </c>
    </row>
    <row r="125" spans="1:9" x14ac:dyDescent="0.2">
      <c r="A125" t="s">
        <v>318</v>
      </c>
      <c r="B125" t="s">
        <v>124</v>
      </c>
      <c r="C125" s="1">
        <v>0.4667</v>
      </c>
      <c r="D125" s="1">
        <v>0.48570000000000002</v>
      </c>
      <c r="E125" s="1">
        <v>4.7600000000000003E-2</v>
      </c>
      <c r="F125" s="8">
        <f>E125/C125</f>
        <v>0.10199271480608528</v>
      </c>
      <c r="G125" s="1">
        <f t="shared" si="3"/>
        <v>9.8002882437718764E-2</v>
      </c>
      <c r="H125">
        <v>97</v>
      </c>
      <c r="I125" s="2">
        <f t="shared" si="4"/>
        <v>1</v>
      </c>
    </row>
    <row r="126" spans="1:9" x14ac:dyDescent="0.2">
      <c r="A126" t="s">
        <v>319</v>
      </c>
      <c r="B126" t="s">
        <v>125</v>
      </c>
      <c r="C126" s="1">
        <v>0.61939999999999995</v>
      </c>
      <c r="D126" s="1">
        <v>0.35070000000000001</v>
      </c>
      <c r="E126" s="1">
        <v>2.9899999999999999E-2</v>
      </c>
      <c r="F126" s="8">
        <f>E126/C126</f>
        <v>4.8272521795285767E-2</v>
      </c>
      <c r="G126" s="1">
        <f t="shared" si="3"/>
        <v>8.5258055317935552E-2</v>
      </c>
      <c r="H126">
        <v>93</v>
      </c>
      <c r="I126" s="2">
        <f t="shared" si="4"/>
        <v>1</v>
      </c>
    </row>
    <row r="127" spans="1:9" x14ac:dyDescent="0.2">
      <c r="A127" t="s">
        <v>320</v>
      </c>
      <c r="B127" t="s">
        <v>126</v>
      </c>
      <c r="C127" s="1">
        <v>0.26919999999999999</v>
      </c>
      <c r="D127" s="1">
        <v>0.53849999999999998</v>
      </c>
      <c r="E127" s="1">
        <v>0.1923</v>
      </c>
      <c r="F127" s="8">
        <f>E127/C127</f>
        <v>0.71433878157503716</v>
      </c>
      <c r="G127" s="1">
        <f t="shared" si="3"/>
        <v>0.35710306406685238</v>
      </c>
      <c r="H127">
        <v>39</v>
      </c>
      <c r="I127" s="2">
        <f t="shared" si="4"/>
        <v>1</v>
      </c>
    </row>
    <row r="128" spans="1:9" x14ac:dyDescent="0.2">
      <c r="A128" t="s">
        <v>321</v>
      </c>
      <c r="B128" t="s">
        <v>127</v>
      </c>
      <c r="C128" s="1">
        <v>7.8899999999999998E-2</v>
      </c>
      <c r="D128" s="1">
        <v>0.60529999999999995</v>
      </c>
      <c r="E128" s="1">
        <v>0.31580000000000003</v>
      </c>
      <c r="F128" s="8">
        <f>E128/C128</f>
        <v>4.002534854245881</v>
      </c>
      <c r="G128" s="1">
        <f t="shared" si="3"/>
        <v>0.52172476457954742</v>
      </c>
      <c r="H128">
        <v>98</v>
      </c>
      <c r="I128" s="2">
        <f t="shared" si="4"/>
        <v>1</v>
      </c>
    </row>
    <row r="129" spans="1:9" x14ac:dyDescent="0.2">
      <c r="A129" t="s">
        <v>322</v>
      </c>
      <c r="B129" t="s">
        <v>128</v>
      </c>
      <c r="C129" s="1">
        <v>0.5645</v>
      </c>
      <c r="D129" s="1">
        <v>0.4194</v>
      </c>
      <c r="E129" s="1">
        <v>1.61E-2</v>
      </c>
      <c r="F129" s="8">
        <f>E129/C129</f>
        <v>2.8520814880425155E-2</v>
      </c>
      <c r="G129" s="1">
        <f t="shared" si="3"/>
        <v>3.8388173581306625E-2</v>
      </c>
      <c r="H129">
        <v>93</v>
      </c>
      <c r="I129" s="2">
        <f t="shared" si="4"/>
        <v>1</v>
      </c>
    </row>
    <row r="130" spans="1:9" x14ac:dyDescent="0.2">
      <c r="A130" t="s">
        <v>323</v>
      </c>
      <c r="B130" t="s">
        <v>129</v>
      </c>
      <c r="C130" s="1">
        <v>0.81730000000000003</v>
      </c>
      <c r="D130" s="1">
        <v>0.15390000000000001</v>
      </c>
      <c r="E130" s="1">
        <v>2.8799999999999999E-2</v>
      </c>
      <c r="F130" s="8">
        <f>E130/C130</f>
        <v>3.5237978710387863E-2</v>
      </c>
      <c r="G130" s="1">
        <f t="shared" si="3"/>
        <v>0.1871345029239766</v>
      </c>
      <c r="H130">
        <v>94</v>
      </c>
      <c r="I130" s="2">
        <f t="shared" si="4"/>
        <v>1</v>
      </c>
    </row>
    <row r="131" spans="1:9" x14ac:dyDescent="0.2">
      <c r="A131" t="s">
        <v>324</v>
      </c>
      <c r="B131" t="s">
        <v>130</v>
      </c>
      <c r="C131" s="1">
        <v>0.56699999999999995</v>
      </c>
      <c r="D131" s="1">
        <v>0.35049999999999998</v>
      </c>
      <c r="E131" s="1">
        <v>8.2500000000000004E-2</v>
      </c>
      <c r="F131" s="8">
        <f>E131/C131</f>
        <v>0.14550264550264552</v>
      </c>
      <c r="G131" s="1">
        <f t="shared" si="3"/>
        <v>0.23537803138373756</v>
      </c>
      <c r="H131">
        <v>98</v>
      </c>
      <c r="I131" s="2">
        <f t="shared" si="4"/>
        <v>1</v>
      </c>
    </row>
    <row r="132" spans="1:9" x14ac:dyDescent="0.2">
      <c r="A132" t="s">
        <v>325</v>
      </c>
      <c r="B132" t="s">
        <v>131</v>
      </c>
      <c r="C132" s="1">
        <v>0.32045088566827695</v>
      </c>
      <c r="D132" s="1">
        <v>0.62479871175523349</v>
      </c>
      <c r="E132" s="1">
        <v>5.4750402576489533E-2</v>
      </c>
      <c r="F132" s="8">
        <f>E132/C132</f>
        <v>0.17085427135678394</v>
      </c>
      <c r="G132" s="1">
        <f t="shared" si="3"/>
        <v>8.7628865979381437E-2</v>
      </c>
      <c r="H132">
        <v>96</v>
      </c>
      <c r="I132" s="2">
        <f t="shared" si="4"/>
        <v>1</v>
      </c>
    </row>
    <row r="133" spans="1:9" x14ac:dyDescent="0.2">
      <c r="A133" t="s">
        <v>326</v>
      </c>
      <c r="B133" t="s">
        <v>132</v>
      </c>
      <c r="C133" s="1">
        <v>0.50076103500761038</v>
      </c>
      <c r="D133" s="1">
        <v>0.43531202435312022</v>
      </c>
      <c r="E133" s="1">
        <v>6.3926940639269403E-2</v>
      </c>
      <c r="F133" s="8">
        <f>E133/C133</f>
        <v>0.1276595744680851</v>
      </c>
      <c r="G133" s="1">
        <f t="shared" ref="G133:G194" si="5">E133/D133</f>
        <v>0.14685314685314685</v>
      </c>
      <c r="H133">
        <v>94</v>
      </c>
      <c r="I133" s="2">
        <f t="shared" si="4"/>
        <v>1</v>
      </c>
    </row>
    <row r="134" spans="1:9" x14ac:dyDescent="0.2">
      <c r="A134" t="s">
        <v>327</v>
      </c>
      <c r="B134" t="s">
        <v>133</v>
      </c>
      <c r="C134" s="1">
        <v>0.50246305418719217</v>
      </c>
      <c r="D134" s="1">
        <v>0.46551724137931033</v>
      </c>
      <c r="E134" s="1">
        <v>3.2019704433497539E-2</v>
      </c>
      <c r="F134" s="8">
        <f>E134/C134</f>
        <v>6.3725490196078427E-2</v>
      </c>
      <c r="G134" s="1">
        <f t="shared" si="5"/>
        <v>6.8783068783068793E-2</v>
      </c>
      <c r="H134">
        <v>89</v>
      </c>
      <c r="I134" s="2">
        <f t="shared" si="4"/>
        <v>1</v>
      </c>
    </row>
    <row r="135" spans="1:9" x14ac:dyDescent="0.2">
      <c r="A135" t="s">
        <v>328</v>
      </c>
      <c r="B135" t="s">
        <v>134</v>
      </c>
      <c r="C135" s="1">
        <v>0.1052</v>
      </c>
      <c r="D135" s="1">
        <v>0.78949999999999998</v>
      </c>
      <c r="E135" s="1">
        <v>0.1053</v>
      </c>
      <c r="F135" s="8">
        <f>E135/C135</f>
        <v>1.0009505703422052</v>
      </c>
      <c r="G135" s="1">
        <f t="shared" si="5"/>
        <v>0.13337555414819507</v>
      </c>
      <c r="H135">
        <v>93</v>
      </c>
      <c r="I135" s="2">
        <f t="shared" si="4"/>
        <v>1</v>
      </c>
    </row>
    <row r="136" spans="1:9" x14ac:dyDescent="0.2">
      <c r="A136" t="s">
        <v>329</v>
      </c>
      <c r="B136" t="s">
        <v>135</v>
      </c>
      <c r="C136" s="1">
        <v>0.13830000000000001</v>
      </c>
      <c r="D136" s="1">
        <v>0.8085</v>
      </c>
      <c r="E136" s="1">
        <v>5.3199999999999997E-2</v>
      </c>
      <c r="F136" s="8">
        <f>E136/C136</f>
        <v>0.38467100506146057</v>
      </c>
      <c r="G136" s="1">
        <f t="shared" si="5"/>
        <v>6.5800865800865804E-2</v>
      </c>
      <c r="H136">
        <v>89</v>
      </c>
      <c r="I136" s="2">
        <f>C136+D136+E136</f>
        <v>1</v>
      </c>
    </row>
    <row r="137" spans="1:9" x14ac:dyDescent="0.2">
      <c r="A137" t="s">
        <v>330</v>
      </c>
      <c r="B137" t="s">
        <v>136</v>
      </c>
      <c r="C137" s="1">
        <v>0.47252747252747251</v>
      </c>
      <c r="D137" s="1">
        <v>0.50549450549450547</v>
      </c>
      <c r="E137" s="1">
        <v>2.197802197802198E-2</v>
      </c>
      <c r="F137" s="8">
        <f>E137/C137</f>
        <v>4.651162790697675E-2</v>
      </c>
      <c r="G137" s="1">
        <f t="shared" si="5"/>
        <v>4.3478260869565223E-2</v>
      </c>
      <c r="H137">
        <v>93</v>
      </c>
      <c r="I137" s="2">
        <f t="shared" si="4"/>
        <v>1</v>
      </c>
    </row>
    <row r="138" spans="1:9" x14ac:dyDescent="0.2">
      <c r="A138" t="s">
        <v>331</v>
      </c>
      <c r="B138" t="s">
        <v>137</v>
      </c>
      <c r="C138" s="1">
        <v>0.31430000000000002</v>
      </c>
      <c r="D138" s="1">
        <v>0.57140000000000002</v>
      </c>
      <c r="E138" s="1">
        <v>0.1143</v>
      </c>
      <c r="F138" s="8">
        <f>E138/C138</f>
        <v>0.36366528794145719</v>
      </c>
      <c r="G138" s="1">
        <f t="shared" si="5"/>
        <v>0.20003500175008748</v>
      </c>
      <c r="H138">
        <v>85</v>
      </c>
      <c r="I138" s="2">
        <f t="shared" si="4"/>
        <v>1</v>
      </c>
    </row>
    <row r="139" spans="1:9" x14ac:dyDescent="0.2">
      <c r="A139" t="s">
        <v>332</v>
      </c>
      <c r="B139" t="s">
        <v>138</v>
      </c>
      <c r="C139" s="1">
        <v>0.26669999999999999</v>
      </c>
      <c r="D139" s="1">
        <v>0.6</v>
      </c>
      <c r="E139" s="1">
        <v>0.1333</v>
      </c>
      <c r="F139" s="8">
        <f>E139/C139</f>
        <v>0.49981252343457072</v>
      </c>
      <c r="G139" s="1">
        <f t="shared" si="5"/>
        <v>0.22216666666666668</v>
      </c>
      <c r="H139">
        <v>86</v>
      </c>
      <c r="I139" s="2">
        <f t="shared" si="4"/>
        <v>1</v>
      </c>
    </row>
    <row r="140" spans="1:9" x14ac:dyDescent="0.2">
      <c r="A140" t="s">
        <v>333</v>
      </c>
      <c r="B140" t="s">
        <v>139</v>
      </c>
      <c r="C140" s="1">
        <v>0.31369999999999998</v>
      </c>
      <c r="D140" s="1">
        <v>0.56859999999999999</v>
      </c>
      <c r="E140" s="1">
        <v>0.1177</v>
      </c>
      <c r="F140" s="8">
        <f>E140/C140</f>
        <v>0.37519923493783874</v>
      </c>
      <c r="G140" s="1">
        <f t="shared" si="5"/>
        <v>0.20699964825888145</v>
      </c>
      <c r="H140">
        <v>86</v>
      </c>
      <c r="I140" s="2">
        <f t="shared" si="4"/>
        <v>1</v>
      </c>
    </row>
    <row r="141" spans="1:9" x14ac:dyDescent="0.2">
      <c r="A141" t="s">
        <v>334</v>
      </c>
      <c r="B141" t="s">
        <v>140</v>
      </c>
      <c r="C141" s="1">
        <f>349/(349+165+15)</f>
        <v>0.6597353497164461</v>
      </c>
      <c r="D141" s="1">
        <f>165/(349+165+15)</f>
        <v>0.31190926275992437</v>
      </c>
      <c r="E141" s="1">
        <f>15/(349+165+15)</f>
        <v>2.835538752362949E-2</v>
      </c>
      <c r="F141" s="8">
        <f>E141/C141</f>
        <v>4.2979942693409746E-2</v>
      </c>
      <c r="G141" s="1">
        <f t="shared" si="5"/>
        <v>9.0909090909090912E-2</v>
      </c>
      <c r="H141">
        <v>86</v>
      </c>
      <c r="I141" s="2">
        <f t="shared" si="4"/>
        <v>1</v>
      </c>
    </row>
    <row r="142" spans="1:9" x14ac:dyDescent="0.2">
      <c r="A142" t="s">
        <v>335</v>
      </c>
      <c r="B142" t="s">
        <v>141</v>
      </c>
      <c r="C142" s="1">
        <v>0.22220000000000001</v>
      </c>
      <c r="D142" s="1">
        <v>0.66669999999999996</v>
      </c>
      <c r="E142" s="1">
        <v>0.1111</v>
      </c>
      <c r="F142" s="8">
        <f>E142/C142</f>
        <v>0.5</v>
      </c>
      <c r="G142" s="1">
        <f t="shared" si="5"/>
        <v>0.16664166791660417</v>
      </c>
      <c r="H142">
        <v>88</v>
      </c>
      <c r="I142" s="2">
        <f t="shared" si="4"/>
        <v>1</v>
      </c>
    </row>
    <row r="143" spans="1:9" x14ac:dyDescent="0.2">
      <c r="A143" t="s">
        <v>336</v>
      </c>
      <c r="B143" t="s">
        <v>142</v>
      </c>
      <c r="C143" s="1">
        <v>0.30549999999999999</v>
      </c>
      <c r="D143" s="1">
        <v>0.66669999999999996</v>
      </c>
      <c r="E143" s="1">
        <v>2.7799999999999998E-2</v>
      </c>
      <c r="F143" s="8">
        <f>E143/C143</f>
        <v>9.0998363338788871E-2</v>
      </c>
      <c r="G143" s="1">
        <f t="shared" si="5"/>
        <v>4.1697915104244788E-2</v>
      </c>
      <c r="H143">
        <v>84</v>
      </c>
      <c r="I143" s="2">
        <f t="shared" si="4"/>
        <v>1</v>
      </c>
    </row>
    <row r="144" spans="1:9" x14ac:dyDescent="0.2">
      <c r="A144" t="s">
        <v>337</v>
      </c>
      <c r="B144" t="s">
        <v>143</v>
      </c>
      <c r="C144" s="1">
        <v>0.45</v>
      </c>
      <c r="D144" s="1">
        <v>0.52500000000000002</v>
      </c>
      <c r="E144" s="1">
        <v>2.5000000000000001E-2</v>
      </c>
      <c r="F144" s="8">
        <f>E144/C144</f>
        <v>5.5555555555555559E-2</v>
      </c>
      <c r="G144" s="1">
        <f t="shared" si="5"/>
        <v>4.7619047619047616E-2</v>
      </c>
      <c r="H144">
        <v>84</v>
      </c>
      <c r="I144" s="2">
        <f t="shared" si="4"/>
        <v>1</v>
      </c>
    </row>
    <row r="145" spans="1:9" x14ac:dyDescent="0.2">
      <c r="A145" t="s">
        <v>338</v>
      </c>
      <c r="B145" t="s">
        <v>144</v>
      </c>
      <c r="C145" s="1">
        <v>0.41460000000000002</v>
      </c>
      <c r="D145" s="1">
        <v>0.46339999999999998</v>
      </c>
      <c r="E145" s="1">
        <v>0.122</v>
      </c>
      <c r="F145" s="8">
        <f>E145/C145</f>
        <v>0.29425952725518567</v>
      </c>
      <c r="G145" s="1">
        <f t="shared" si="5"/>
        <v>0.26327147173068621</v>
      </c>
      <c r="H145">
        <v>89</v>
      </c>
      <c r="I145" s="2">
        <f t="shared" si="4"/>
        <v>1</v>
      </c>
    </row>
    <row r="146" spans="1:9" x14ac:dyDescent="0.2">
      <c r="A146" t="s">
        <v>339</v>
      </c>
      <c r="B146" t="s">
        <v>145</v>
      </c>
      <c r="C146" s="1">
        <v>0.2477</v>
      </c>
      <c r="D146" s="1">
        <v>0.7339</v>
      </c>
      <c r="E146" s="1">
        <v>1.84E-2</v>
      </c>
      <c r="F146" s="8">
        <f>E146/C146</f>
        <v>7.4283407347597905E-2</v>
      </c>
      <c r="G146" s="1">
        <f t="shared" si="5"/>
        <v>2.5071535631557434E-2</v>
      </c>
      <c r="H146">
        <v>88</v>
      </c>
      <c r="I146" s="2">
        <f t="shared" si="4"/>
        <v>1</v>
      </c>
    </row>
    <row r="147" spans="1:9" x14ac:dyDescent="0.2">
      <c r="A147" t="s">
        <v>340</v>
      </c>
      <c r="B147" t="s">
        <v>146</v>
      </c>
      <c r="C147" s="1">
        <v>0.26979999999999998</v>
      </c>
      <c r="D147" s="1">
        <v>0.65080000000000005</v>
      </c>
      <c r="E147" s="1">
        <v>7.9399999999999998E-2</v>
      </c>
      <c r="F147" s="8">
        <f>E147/C147</f>
        <v>0.29429206819866571</v>
      </c>
      <c r="G147" s="1">
        <f t="shared" si="5"/>
        <v>0.1220036877688998</v>
      </c>
      <c r="H147">
        <v>91</v>
      </c>
      <c r="I147" s="2">
        <f t="shared" si="4"/>
        <v>1</v>
      </c>
    </row>
    <row r="148" spans="1:9" x14ac:dyDescent="0.2">
      <c r="A148" t="s">
        <v>341</v>
      </c>
      <c r="B148" t="s">
        <v>147</v>
      </c>
      <c r="C148" s="1">
        <v>0.47499999999999998</v>
      </c>
      <c r="D148" s="1">
        <v>0.4</v>
      </c>
      <c r="E148" s="1">
        <v>0.125</v>
      </c>
      <c r="F148" s="8">
        <f>E148/C148</f>
        <v>0.26315789473684209</v>
      </c>
      <c r="G148" s="1">
        <f t="shared" si="5"/>
        <v>0.3125</v>
      </c>
      <c r="H148">
        <v>93</v>
      </c>
      <c r="I148" s="2">
        <f t="shared" si="4"/>
        <v>1</v>
      </c>
    </row>
    <row r="149" spans="1:9" x14ac:dyDescent="0.2">
      <c r="A149" t="s">
        <v>342</v>
      </c>
      <c r="B149" t="s">
        <v>148</v>
      </c>
      <c r="C149" s="1">
        <v>0.4941860465116279</v>
      </c>
      <c r="D149" s="1">
        <v>0.44651162790697674</v>
      </c>
      <c r="E149" s="1">
        <v>5.9302325581395351E-2</v>
      </c>
      <c r="F149" s="8">
        <f>E149/C149</f>
        <v>0.12000000000000001</v>
      </c>
      <c r="G149" s="1">
        <f t="shared" si="5"/>
        <v>0.1328125</v>
      </c>
      <c r="H149">
        <v>88</v>
      </c>
      <c r="I149" s="2">
        <f t="shared" si="4"/>
        <v>1</v>
      </c>
    </row>
    <row r="150" spans="1:9" x14ac:dyDescent="0.2">
      <c r="A150" t="s">
        <v>343</v>
      </c>
      <c r="B150" t="s">
        <v>149</v>
      </c>
      <c r="C150" s="1">
        <v>0.17369999999999999</v>
      </c>
      <c r="D150" s="1">
        <v>0.65790000000000004</v>
      </c>
      <c r="E150" s="1">
        <v>0.16839999999999999</v>
      </c>
      <c r="F150" s="8">
        <f>E150/C150</f>
        <v>0.9694876223373633</v>
      </c>
      <c r="G150" s="1">
        <f t="shared" si="5"/>
        <v>0.25596595227238178</v>
      </c>
      <c r="H150">
        <v>86</v>
      </c>
      <c r="I150" s="2">
        <f>C150+D150+E150</f>
        <v>1</v>
      </c>
    </row>
    <row r="151" spans="1:9" x14ac:dyDescent="0.2">
      <c r="A151" t="s">
        <v>344</v>
      </c>
      <c r="B151" t="s">
        <v>150</v>
      </c>
      <c r="C151" s="1">
        <v>0.38890000000000002</v>
      </c>
      <c r="D151" s="1">
        <v>0.58330000000000004</v>
      </c>
      <c r="E151" s="1">
        <v>2.7799999999999998E-2</v>
      </c>
      <c r="F151" s="8">
        <f>E151/C151</f>
        <v>7.1483671895088696E-2</v>
      </c>
      <c r="G151" s="1">
        <f t="shared" si="5"/>
        <v>4.7659866278073025E-2</v>
      </c>
      <c r="H151">
        <v>89</v>
      </c>
      <c r="I151" s="2">
        <f t="shared" ref="I151:I194" si="6">C151+D151+E151</f>
        <v>1</v>
      </c>
    </row>
    <row r="152" spans="1:9" x14ac:dyDescent="0.2">
      <c r="A152" t="s">
        <v>345</v>
      </c>
      <c r="B152" t="s">
        <v>151</v>
      </c>
      <c r="C152" s="1">
        <v>0.37040000000000001</v>
      </c>
      <c r="D152" s="1">
        <v>0.55549999999999999</v>
      </c>
      <c r="E152" s="1">
        <v>7.4099999999999999E-2</v>
      </c>
      <c r="F152" s="8">
        <f>E152/C152</f>
        <v>0.20005399568034557</v>
      </c>
      <c r="G152" s="1">
        <f t="shared" si="5"/>
        <v>0.13339333933393338</v>
      </c>
      <c r="H152">
        <v>94</v>
      </c>
      <c r="I152" s="2">
        <f t="shared" si="6"/>
        <v>1</v>
      </c>
    </row>
    <row r="153" spans="1:9" x14ac:dyDescent="0.2">
      <c r="A153" t="s">
        <v>346</v>
      </c>
      <c r="B153" t="s">
        <v>152</v>
      </c>
      <c r="C153" s="1">
        <v>0.6099</v>
      </c>
      <c r="D153" s="1">
        <v>0.36880000000000002</v>
      </c>
      <c r="E153" s="1">
        <v>2.1299999999999999E-2</v>
      </c>
      <c r="F153" s="8">
        <f>E153/C153</f>
        <v>3.4923757993113626E-2</v>
      </c>
      <c r="G153" s="1">
        <f t="shared" si="5"/>
        <v>5.7754880694143161E-2</v>
      </c>
      <c r="H153">
        <v>86</v>
      </c>
      <c r="I153" s="2">
        <f t="shared" si="6"/>
        <v>1</v>
      </c>
    </row>
    <row r="154" spans="1:9" x14ac:dyDescent="0.2">
      <c r="A154" t="s">
        <v>347</v>
      </c>
      <c r="B154" t="s">
        <v>153</v>
      </c>
      <c r="C154" s="1">
        <v>0.51729999999999998</v>
      </c>
      <c r="D154" s="1">
        <v>0.3448</v>
      </c>
      <c r="E154" s="1">
        <v>0.13789999999999999</v>
      </c>
      <c r="F154" s="8">
        <f>E154/C154</f>
        <v>0.26657645466847091</v>
      </c>
      <c r="G154" s="1">
        <f t="shared" si="5"/>
        <v>0.39994199535962877</v>
      </c>
      <c r="H154">
        <v>86</v>
      </c>
      <c r="I154" s="2">
        <f t="shared" si="6"/>
        <v>1</v>
      </c>
    </row>
    <row r="155" spans="1:9" x14ac:dyDescent="0.2">
      <c r="A155" t="s">
        <v>348</v>
      </c>
      <c r="B155" t="s">
        <v>154</v>
      </c>
      <c r="C155" s="1">
        <v>0.29409999999999997</v>
      </c>
      <c r="D155" s="1">
        <v>0.64710000000000001</v>
      </c>
      <c r="E155" s="1">
        <v>5.8799999999999998E-2</v>
      </c>
      <c r="F155" s="8">
        <f>E155/C155</f>
        <v>0.19993199591975519</v>
      </c>
      <c r="G155" s="1">
        <f t="shared" si="5"/>
        <v>9.0866944830783489E-2</v>
      </c>
      <c r="H155">
        <v>81</v>
      </c>
      <c r="I155" s="2">
        <f t="shared" si="6"/>
        <v>1</v>
      </c>
    </row>
    <row r="156" spans="1:9" x14ac:dyDescent="0.2">
      <c r="A156" t="s">
        <v>349</v>
      </c>
      <c r="B156" t="s">
        <v>155</v>
      </c>
      <c r="C156" s="1">
        <v>0.3261</v>
      </c>
      <c r="D156" s="1">
        <v>0.60140000000000005</v>
      </c>
      <c r="E156" s="1">
        <v>7.2499999999999995E-2</v>
      </c>
      <c r="F156" s="8">
        <f>E156/C156</f>
        <v>0.22232444035571908</v>
      </c>
      <c r="G156" s="1">
        <f t="shared" si="5"/>
        <v>0.12055204522780177</v>
      </c>
      <c r="H156">
        <v>85</v>
      </c>
      <c r="I156" s="2">
        <f t="shared" si="6"/>
        <v>1</v>
      </c>
    </row>
    <row r="157" spans="1:9" x14ac:dyDescent="0.2">
      <c r="A157" t="s">
        <v>350</v>
      </c>
      <c r="B157" t="s">
        <v>156</v>
      </c>
      <c r="C157" s="1">
        <v>0.2097</v>
      </c>
      <c r="D157" s="1">
        <v>0.7419</v>
      </c>
      <c r="E157" s="1">
        <v>4.8399999999999999E-2</v>
      </c>
      <c r="F157" s="8">
        <f>E157/C157</f>
        <v>0.23080591320934668</v>
      </c>
      <c r="G157" s="1">
        <f t="shared" si="5"/>
        <v>6.5237902682302201E-2</v>
      </c>
      <c r="H157">
        <v>86</v>
      </c>
      <c r="I157" s="2">
        <f t="shared" si="6"/>
        <v>1</v>
      </c>
    </row>
    <row r="158" spans="1:9" x14ac:dyDescent="0.2">
      <c r="A158" t="s">
        <v>351</v>
      </c>
      <c r="B158" t="s">
        <v>157</v>
      </c>
      <c r="C158" s="1">
        <f>34/(34+216+168)</f>
        <v>8.1339712918660281E-2</v>
      </c>
      <c r="D158" s="1">
        <f>216/(34+216+168)</f>
        <v>0.51674641148325362</v>
      </c>
      <c r="E158" s="1">
        <f>168/(34+216+168)</f>
        <v>0.40191387559808611</v>
      </c>
      <c r="F158" s="8">
        <f>E158/C158</f>
        <v>4.9411764705882355</v>
      </c>
      <c r="G158" s="1">
        <f t="shared" si="5"/>
        <v>0.77777777777777768</v>
      </c>
      <c r="H158">
        <v>86</v>
      </c>
      <c r="I158" s="2">
        <f t="shared" si="6"/>
        <v>1</v>
      </c>
    </row>
    <row r="159" spans="1:9" x14ac:dyDescent="0.2">
      <c r="A159" t="s">
        <v>352</v>
      </c>
      <c r="B159" t="s">
        <v>158</v>
      </c>
      <c r="C159" s="1">
        <v>0.59260000000000002</v>
      </c>
      <c r="D159" s="1">
        <v>0.3518</v>
      </c>
      <c r="E159" s="1">
        <v>5.5599999999999997E-2</v>
      </c>
      <c r="F159" s="8">
        <f>E159/C159</f>
        <v>9.3823827202159968E-2</v>
      </c>
      <c r="G159" s="1">
        <f t="shared" si="5"/>
        <v>0.15804434337691869</v>
      </c>
      <c r="H159">
        <v>84</v>
      </c>
      <c r="I159" s="2">
        <f t="shared" si="6"/>
        <v>1</v>
      </c>
    </row>
    <row r="160" spans="1:9" x14ac:dyDescent="0.2">
      <c r="A160" t="s">
        <v>353</v>
      </c>
      <c r="B160" t="s">
        <v>159</v>
      </c>
      <c r="C160" s="1">
        <f>166/(46+182+166)</f>
        <v>0.42131979695431471</v>
      </c>
      <c r="D160" s="1">
        <f>182/(46+182+166)</f>
        <v>0.46192893401015228</v>
      </c>
      <c r="E160" s="1">
        <f>46/(46+182+166)</f>
        <v>0.116751269035533</v>
      </c>
      <c r="F160" s="8">
        <f>E160/C160</f>
        <v>0.27710843373493976</v>
      </c>
      <c r="G160" s="1">
        <f t="shared" si="5"/>
        <v>0.25274725274725274</v>
      </c>
      <c r="H160">
        <v>83</v>
      </c>
      <c r="I160" s="2">
        <f t="shared" si="6"/>
        <v>1</v>
      </c>
    </row>
    <row r="161" spans="1:9" x14ac:dyDescent="0.2">
      <c r="A161" t="s">
        <v>354</v>
      </c>
      <c r="B161" t="s">
        <v>160</v>
      </c>
      <c r="C161" s="1">
        <v>0.70109999999999995</v>
      </c>
      <c r="D161" s="1">
        <v>0.27589999999999998</v>
      </c>
      <c r="E161" s="1">
        <v>2.3E-2</v>
      </c>
      <c r="F161" s="8">
        <f>E161/C161</f>
        <v>3.2805591213806877E-2</v>
      </c>
      <c r="G161" s="1">
        <f t="shared" si="5"/>
        <v>8.3363537513591893E-2</v>
      </c>
      <c r="H161">
        <v>92</v>
      </c>
      <c r="I161" s="2">
        <f t="shared" si="6"/>
        <v>0.99999999999999989</v>
      </c>
    </row>
    <row r="162" spans="1:9" x14ac:dyDescent="0.2">
      <c r="A162" t="s">
        <v>355</v>
      </c>
      <c r="B162" t="s">
        <v>161</v>
      </c>
      <c r="C162" s="1">
        <v>0.1772</v>
      </c>
      <c r="D162" s="1">
        <v>0.72150000000000003</v>
      </c>
      <c r="E162" s="1">
        <v>0.1013</v>
      </c>
      <c r="F162" s="8">
        <f>E162/C162</f>
        <v>0.57167042889390518</v>
      </c>
      <c r="G162" s="1">
        <f t="shared" si="5"/>
        <v>0.1404019404019404</v>
      </c>
      <c r="H162">
        <v>89</v>
      </c>
      <c r="I162" s="2">
        <f t="shared" si="6"/>
        <v>1</v>
      </c>
    </row>
    <row r="163" spans="1:9" x14ac:dyDescent="0.2">
      <c r="A163" t="s">
        <v>356</v>
      </c>
      <c r="B163" t="s">
        <v>162</v>
      </c>
      <c r="C163" s="1">
        <v>0.39779999999999999</v>
      </c>
      <c r="D163" s="1">
        <v>0.5484</v>
      </c>
      <c r="E163" s="1">
        <v>5.3800000000000001E-2</v>
      </c>
      <c r="F163" s="8">
        <f>E163/C163</f>
        <v>0.13524384112619409</v>
      </c>
      <c r="G163" s="1">
        <f t="shared" si="5"/>
        <v>9.810357403355216E-2</v>
      </c>
      <c r="H163">
        <v>82</v>
      </c>
      <c r="I163" s="2">
        <f t="shared" si="6"/>
        <v>0.99999999999999989</v>
      </c>
    </row>
    <row r="164" spans="1:9" x14ac:dyDescent="0.2">
      <c r="A164" t="s">
        <v>357</v>
      </c>
      <c r="B164" t="s">
        <v>163</v>
      </c>
      <c r="C164" s="1">
        <v>0.35299999999999998</v>
      </c>
      <c r="D164" s="1">
        <v>0.58819999999999995</v>
      </c>
      <c r="E164" s="1">
        <v>5.8799999999999998E-2</v>
      </c>
      <c r="F164" s="8">
        <f>E164/C164</f>
        <v>0.16657223796033996</v>
      </c>
      <c r="G164" s="1">
        <f t="shared" si="5"/>
        <v>9.9965997959877595E-2</v>
      </c>
      <c r="H164">
        <v>81</v>
      </c>
      <c r="I164" s="2">
        <f t="shared" si="6"/>
        <v>0.99999999999999989</v>
      </c>
    </row>
    <row r="165" spans="1:9" x14ac:dyDescent="0.2">
      <c r="A165" t="s">
        <v>358</v>
      </c>
      <c r="B165" t="s">
        <v>164</v>
      </c>
      <c r="C165" s="1">
        <v>0.2273</v>
      </c>
      <c r="D165" s="1">
        <v>0.65149999999999997</v>
      </c>
      <c r="E165" s="1">
        <v>0.1212</v>
      </c>
      <c r="F165" s="8">
        <f>E165/C165</f>
        <v>0.53321601407831065</v>
      </c>
      <c r="G165" s="1">
        <f t="shared" si="5"/>
        <v>0.18603223330775134</v>
      </c>
      <c r="H165">
        <v>86</v>
      </c>
      <c r="I165" s="2">
        <f t="shared" si="6"/>
        <v>1</v>
      </c>
    </row>
    <row r="166" spans="1:9" x14ac:dyDescent="0.2">
      <c r="A166" t="s">
        <v>359</v>
      </c>
      <c r="B166" t="s">
        <v>165</v>
      </c>
      <c r="C166" s="1">
        <v>0.4138</v>
      </c>
      <c r="D166" s="1">
        <v>0.51719999999999999</v>
      </c>
      <c r="E166" s="1">
        <v>6.9000000000000006E-2</v>
      </c>
      <c r="F166" s="8">
        <f>E166/C166</f>
        <v>0.16674722087965202</v>
      </c>
      <c r="G166" s="1">
        <f t="shared" si="5"/>
        <v>0.13341067285382832</v>
      </c>
      <c r="H166">
        <v>84</v>
      </c>
      <c r="I166" s="2">
        <f t="shared" si="6"/>
        <v>1</v>
      </c>
    </row>
    <row r="167" spans="1:9" x14ac:dyDescent="0.2">
      <c r="A167" t="s">
        <v>360</v>
      </c>
      <c r="B167" t="s">
        <v>166</v>
      </c>
      <c r="C167" s="1">
        <v>0.42170000000000002</v>
      </c>
      <c r="D167" s="1">
        <v>0.46089999999999998</v>
      </c>
      <c r="E167" s="1">
        <v>0.1174</v>
      </c>
      <c r="F167" s="8">
        <f>E167/C167</f>
        <v>0.27839696466682473</v>
      </c>
      <c r="G167" s="1">
        <f t="shared" si="5"/>
        <v>0.25471902798871776</v>
      </c>
      <c r="H167">
        <v>89</v>
      </c>
      <c r="I167" s="2">
        <f t="shared" si="6"/>
        <v>1</v>
      </c>
    </row>
    <row r="168" spans="1:9" x14ac:dyDescent="0.2">
      <c r="A168" t="s">
        <v>361</v>
      </c>
      <c r="B168" t="s">
        <v>167</v>
      </c>
      <c r="C168" s="1">
        <v>0.48130000000000001</v>
      </c>
      <c r="D168" s="1">
        <v>0.4118</v>
      </c>
      <c r="E168" s="1">
        <v>0.1069</v>
      </c>
      <c r="F168" s="8">
        <f>E168/C168</f>
        <v>0.22210679409931433</v>
      </c>
      <c r="G168" s="1">
        <f t="shared" si="5"/>
        <v>0.25959203496843125</v>
      </c>
      <c r="H168">
        <v>94</v>
      </c>
      <c r="I168" s="2">
        <f t="shared" si="6"/>
        <v>1</v>
      </c>
    </row>
    <row r="169" spans="1:9" x14ac:dyDescent="0.2">
      <c r="A169" t="s">
        <v>362</v>
      </c>
      <c r="B169" t="s">
        <v>168</v>
      </c>
      <c r="C169" s="1">
        <v>0.65</v>
      </c>
      <c r="D169" s="1">
        <v>0.31669999999999998</v>
      </c>
      <c r="E169" s="1">
        <v>3.3300000000000003E-2</v>
      </c>
      <c r="F169" s="8">
        <f>E169/C169</f>
        <v>5.1230769230769233E-2</v>
      </c>
      <c r="G169" s="1">
        <f t="shared" si="5"/>
        <v>0.10514682664982634</v>
      </c>
      <c r="H169">
        <v>98</v>
      </c>
      <c r="I169" s="2">
        <f t="shared" si="6"/>
        <v>1</v>
      </c>
    </row>
    <row r="170" spans="1:9" x14ac:dyDescent="0.2">
      <c r="A170" t="s">
        <v>363</v>
      </c>
      <c r="B170" t="s">
        <v>169</v>
      </c>
      <c r="C170" s="1">
        <v>0.48370000000000002</v>
      </c>
      <c r="D170" s="1">
        <v>0.33379999999999999</v>
      </c>
      <c r="E170" s="1">
        <v>0.1825</v>
      </c>
      <c r="F170" s="8">
        <f>E170/C170</f>
        <v>0.37729997932602849</v>
      </c>
      <c r="G170" s="1">
        <f t="shared" si="5"/>
        <v>0.54673457159976036</v>
      </c>
      <c r="H170">
        <v>99</v>
      </c>
      <c r="I170" s="2">
        <f t="shared" si="6"/>
        <v>1</v>
      </c>
    </row>
    <row r="171" spans="1:9" x14ac:dyDescent="0.2">
      <c r="A171" t="s">
        <v>364</v>
      </c>
      <c r="B171" t="s">
        <v>170</v>
      </c>
      <c r="C171" s="1">
        <v>0.59240000000000004</v>
      </c>
      <c r="D171" s="1">
        <v>0.34460000000000002</v>
      </c>
      <c r="E171" s="1">
        <v>6.3E-2</v>
      </c>
      <c r="F171" s="8">
        <f>E171/C171</f>
        <v>0.1063470627954085</v>
      </c>
      <c r="G171" s="1">
        <f t="shared" si="5"/>
        <v>0.1828206616366802</v>
      </c>
      <c r="H171">
        <v>97</v>
      </c>
      <c r="I171" s="2">
        <f t="shared" si="6"/>
        <v>1</v>
      </c>
    </row>
    <row r="172" spans="1:9" x14ac:dyDescent="0.2">
      <c r="A172" t="s">
        <v>365</v>
      </c>
      <c r="B172" t="s">
        <v>171</v>
      </c>
      <c r="C172" s="1">
        <v>0.1754</v>
      </c>
      <c r="D172" s="1">
        <v>0.71930000000000005</v>
      </c>
      <c r="E172" s="1">
        <v>0.1053</v>
      </c>
      <c r="F172" s="8">
        <f>E172/C172</f>
        <v>0.60034207525655647</v>
      </c>
      <c r="G172" s="1">
        <f t="shared" si="5"/>
        <v>0.14639232587237591</v>
      </c>
      <c r="H172">
        <v>96</v>
      </c>
      <c r="I172" s="2">
        <f t="shared" si="6"/>
        <v>1</v>
      </c>
    </row>
    <row r="173" spans="1:9" x14ac:dyDescent="0.2">
      <c r="A173" t="s">
        <v>366</v>
      </c>
      <c r="B173" t="s">
        <v>172</v>
      </c>
      <c r="C173" s="1">
        <v>0.75570000000000004</v>
      </c>
      <c r="D173" s="1">
        <v>0.20610000000000001</v>
      </c>
      <c r="E173" s="1">
        <v>3.8199999999999998E-2</v>
      </c>
      <c r="F173" s="8">
        <f>E173/C173</f>
        <v>5.0549159719465393E-2</v>
      </c>
      <c r="G173" s="1">
        <f t="shared" si="5"/>
        <v>0.18534691897137309</v>
      </c>
      <c r="H173">
        <v>98</v>
      </c>
      <c r="I173" s="2">
        <f t="shared" si="6"/>
        <v>1</v>
      </c>
    </row>
    <row r="174" spans="1:9" x14ac:dyDescent="0.2">
      <c r="A174" t="s">
        <v>367</v>
      </c>
      <c r="B174" t="s">
        <v>173</v>
      </c>
      <c r="C174" s="1">
        <v>0.27619047619047621</v>
      </c>
      <c r="D174" s="1">
        <v>0.67619047619047623</v>
      </c>
      <c r="E174" s="1">
        <v>4.7619047619047616E-2</v>
      </c>
      <c r="F174" s="8">
        <f>E174/C174</f>
        <v>0.17241379310344826</v>
      </c>
      <c r="G174" s="1">
        <f t="shared" si="5"/>
        <v>7.0422535211267595E-2</v>
      </c>
      <c r="H174">
        <v>97</v>
      </c>
      <c r="I174" s="2">
        <f t="shared" si="6"/>
        <v>1</v>
      </c>
    </row>
    <row r="175" spans="1:9" x14ac:dyDescent="0.2">
      <c r="A175" t="s">
        <v>368</v>
      </c>
      <c r="B175" t="s">
        <v>174</v>
      </c>
      <c r="C175" s="1">
        <v>0.1202</v>
      </c>
      <c r="D175" s="1">
        <v>0.55189999999999995</v>
      </c>
      <c r="E175" s="1">
        <v>0.32790000000000002</v>
      </c>
      <c r="F175" s="8">
        <f>E175/C175</f>
        <v>2.7279534109816974</v>
      </c>
      <c r="G175" s="1">
        <f t="shared" si="5"/>
        <v>0.5941293712629101</v>
      </c>
      <c r="H175">
        <v>98</v>
      </c>
      <c r="I175" s="2">
        <f t="shared" si="6"/>
        <v>1</v>
      </c>
    </row>
    <row r="176" spans="1:9" x14ac:dyDescent="0.2">
      <c r="A176" t="s">
        <v>369</v>
      </c>
      <c r="B176" t="s">
        <v>175</v>
      </c>
      <c r="C176" s="1">
        <v>0.42409999999999998</v>
      </c>
      <c r="D176" s="1">
        <v>0.38129999999999997</v>
      </c>
      <c r="E176" s="1">
        <v>0.1946</v>
      </c>
      <c r="F176" s="8">
        <f>E176/C176</f>
        <v>0.45885404385758077</v>
      </c>
      <c r="G176" s="1">
        <f t="shared" si="5"/>
        <v>0.51035929714135853</v>
      </c>
      <c r="H176">
        <v>98</v>
      </c>
      <c r="I176" s="2">
        <f t="shared" si="6"/>
        <v>0.99999999999999989</v>
      </c>
    </row>
    <row r="177" spans="1:9" x14ac:dyDescent="0.2">
      <c r="A177" t="s">
        <v>370</v>
      </c>
      <c r="B177" t="s">
        <v>176</v>
      </c>
      <c r="C177" s="1">
        <v>0.61750000000000005</v>
      </c>
      <c r="D177" s="1">
        <v>0.36909999999999998</v>
      </c>
      <c r="E177" s="1">
        <v>1.34E-2</v>
      </c>
      <c r="F177" s="8">
        <f>E177/C177</f>
        <v>2.1700404858299594E-2</v>
      </c>
      <c r="G177" s="1">
        <f t="shared" si="5"/>
        <v>3.6304524519100517E-2</v>
      </c>
      <c r="H177">
        <v>98</v>
      </c>
      <c r="I177" s="2">
        <f t="shared" si="6"/>
        <v>1</v>
      </c>
    </row>
    <row r="178" spans="1:9" x14ac:dyDescent="0.2">
      <c r="A178" t="s">
        <v>371</v>
      </c>
      <c r="B178" t="s">
        <v>177</v>
      </c>
      <c r="C178" s="1">
        <v>4.2599999999999999E-2</v>
      </c>
      <c r="D178" s="1">
        <v>0.89359999999999995</v>
      </c>
      <c r="E178" s="1">
        <v>6.3799999999999996E-2</v>
      </c>
      <c r="F178" s="8">
        <f>E178/C178</f>
        <v>1.4976525821596243</v>
      </c>
      <c r="G178" s="1">
        <f t="shared" si="5"/>
        <v>7.1396598030438671E-2</v>
      </c>
      <c r="H178">
        <v>90</v>
      </c>
      <c r="I178" s="2">
        <f t="shared" si="6"/>
        <v>0.99999999999999989</v>
      </c>
    </row>
    <row r="179" spans="1:9" x14ac:dyDescent="0.2">
      <c r="A179" t="s">
        <v>372</v>
      </c>
      <c r="B179" t="s">
        <v>178</v>
      </c>
      <c r="C179" s="1">
        <v>0.40410000000000001</v>
      </c>
      <c r="D179" s="1">
        <v>0.51659999999999995</v>
      </c>
      <c r="E179" s="1">
        <v>7.9299999999999995E-2</v>
      </c>
      <c r="F179" s="8">
        <f>E179/C179</f>
        <v>0.19623855481316504</v>
      </c>
      <c r="G179" s="1">
        <f t="shared" si="5"/>
        <v>0.1535036778939218</v>
      </c>
      <c r="H179">
        <v>90</v>
      </c>
      <c r="I179" s="2">
        <f t="shared" si="6"/>
        <v>1</v>
      </c>
    </row>
    <row r="180" spans="1:9" x14ac:dyDescent="0.2">
      <c r="A180" t="s">
        <v>373</v>
      </c>
      <c r="B180" t="s">
        <v>179</v>
      </c>
      <c r="C180" s="1">
        <v>0.79700000000000004</v>
      </c>
      <c r="D180" s="1">
        <v>0.1827</v>
      </c>
      <c r="E180" s="1">
        <v>2.0299999999999999E-2</v>
      </c>
      <c r="F180" s="8">
        <f>E180/C180</f>
        <v>2.5470514429109158E-2</v>
      </c>
      <c r="G180" s="1">
        <f t="shared" si="5"/>
        <v>0.1111111111111111</v>
      </c>
      <c r="H180">
        <v>99</v>
      </c>
      <c r="I180" s="2">
        <f t="shared" si="6"/>
        <v>1</v>
      </c>
    </row>
    <row r="181" spans="1:9" x14ac:dyDescent="0.2">
      <c r="A181" t="s">
        <v>374</v>
      </c>
      <c r="B181" t="s">
        <v>180</v>
      </c>
      <c r="C181" s="1">
        <v>0.43830000000000002</v>
      </c>
      <c r="D181" s="1">
        <v>0.43840000000000001</v>
      </c>
      <c r="E181" s="1">
        <v>0.12330000000000001</v>
      </c>
      <c r="F181" s="8">
        <f>E181/C181</f>
        <v>0.28131416837782341</v>
      </c>
      <c r="G181" s="1">
        <f t="shared" si="5"/>
        <v>0.28125</v>
      </c>
      <c r="H181">
        <v>99</v>
      </c>
      <c r="I181" s="2">
        <f t="shared" si="6"/>
        <v>1</v>
      </c>
    </row>
    <row r="182" spans="1:9" x14ac:dyDescent="0.2">
      <c r="A182" t="s">
        <v>375</v>
      </c>
      <c r="B182" t="s">
        <v>181</v>
      </c>
      <c r="C182" s="1">
        <v>0.2369</v>
      </c>
      <c r="D182" s="1">
        <v>0.71050000000000002</v>
      </c>
      <c r="E182" s="1">
        <v>5.2600000000000001E-2</v>
      </c>
      <c r="F182" s="8">
        <f>E182/C182</f>
        <v>0.22203461376108063</v>
      </c>
      <c r="G182" s="1">
        <f t="shared" si="5"/>
        <v>7.4032371569317384E-2</v>
      </c>
      <c r="H182">
        <v>94</v>
      </c>
      <c r="I182" s="2">
        <f t="shared" si="6"/>
        <v>1</v>
      </c>
    </row>
    <row r="183" spans="1:9" x14ac:dyDescent="0.2">
      <c r="A183" t="s">
        <v>376</v>
      </c>
      <c r="B183" t="s">
        <v>182</v>
      </c>
      <c r="C183" s="1">
        <v>0.2429</v>
      </c>
      <c r="D183" s="1">
        <v>0.69230000000000003</v>
      </c>
      <c r="E183" s="1">
        <v>6.4799999999999996E-2</v>
      </c>
      <c r="F183" s="8">
        <f>E183/C183</f>
        <v>0.26677645121449156</v>
      </c>
      <c r="G183" s="1">
        <f t="shared" si="5"/>
        <v>9.360104001155567E-2</v>
      </c>
      <c r="H183">
        <v>99</v>
      </c>
      <c r="I183" s="2">
        <f t="shared" si="6"/>
        <v>1</v>
      </c>
    </row>
    <row r="184" spans="1:9" x14ac:dyDescent="0.2">
      <c r="A184" t="s">
        <v>377</v>
      </c>
      <c r="B184" t="s">
        <v>183</v>
      </c>
      <c r="C184" s="1">
        <v>0.65300000000000002</v>
      </c>
      <c r="D184" s="1">
        <v>0.30599999999999999</v>
      </c>
      <c r="E184" s="1">
        <v>4.1000000000000002E-2</v>
      </c>
      <c r="F184" s="8">
        <f>E184/C184</f>
        <v>6.278713629402756E-2</v>
      </c>
      <c r="G184" s="1">
        <f t="shared" si="5"/>
        <v>0.13398692810457516</v>
      </c>
      <c r="H184">
        <v>95</v>
      </c>
      <c r="I184" s="2">
        <f t="shared" si="6"/>
        <v>1</v>
      </c>
    </row>
    <row r="185" spans="1:9" x14ac:dyDescent="0.2">
      <c r="A185" t="s">
        <v>378</v>
      </c>
      <c r="B185" t="s">
        <v>184</v>
      </c>
      <c r="C185" s="1">
        <v>0.45900000000000002</v>
      </c>
      <c r="D185" s="1">
        <v>0.49180000000000001</v>
      </c>
      <c r="E185" s="1">
        <v>4.9200000000000001E-2</v>
      </c>
      <c r="F185" s="8">
        <f>E185/C185</f>
        <v>0.10718954248366012</v>
      </c>
      <c r="G185" s="1">
        <f t="shared" si="5"/>
        <v>0.10004066693777959</v>
      </c>
      <c r="H185">
        <v>95</v>
      </c>
      <c r="I185" s="2">
        <f t="shared" si="6"/>
        <v>1</v>
      </c>
    </row>
    <row r="186" spans="1:9" x14ac:dyDescent="0.2">
      <c r="A186" t="s">
        <v>379</v>
      </c>
      <c r="B186" t="s">
        <v>185</v>
      </c>
      <c r="C186" s="1">
        <v>0.34939999999999999</v>
      </c>
      <c r="D186" s="1">
        <v>0.57830000000000004</v>
      </c>
      <c r="E186" s="1">
        <v>7.2300000000000003E-2</v>
      </c>
      <c r="F186" s="8">
        <f>E186/C186</f>
        <v>0.20692615912993706</v>
      </c>
      <c r="G186" s="1">
        <f t="shared" si="5"/>
        <v>0.12502161507867887</v>
      </c>
      <c r="H186">
        <v>89</v>
      </c>
      <c r="I186" s="2">
        <f t="shared" si="6"/>
        <v>1</v>
      </c>
    </row>
    <row r="187" spans="1:9" x14ac:dyDescent="0.2">
      <c r="A187" t="s">
        <v>380</v>
      </c>
      <c r="B187" t="s">
        <v>186</v>
      </c>
      <c r="C187" s="1">
        <f>189/(63+343+189)</f>
        <v>0.31764705882352939</v>
      </c>
      <c r="D187" s="1">
        <f>343/(63+343+189)</f>
        <v>0.57647058823529407</v>
      </c>
      <c r="E187" s="1">
        <f>63/(63+343+189)</f>
        <v>0.10588235294117647</v>
      </c>
      <c r="F187" s="8">
        <f>E187/C187</f>
        <v>0.33333333333333337</v>
      </c>
      <c r="G187" s="1">
        <f t="shared" si="5"/>
        <v>0.18367346938775511</v>
      </c>
      <c r="H187">
        <v>93</v>
      </c>
      <c r="I187" s="2">
        <f t="shared" si="6"/>
        <v>0.99999999999999989</v>
      </c>
    </row>
    <row r="188" spans="1:9" x14ac:dyDescent="0.2">
      <c r="A188" t="s">
        <v>381</v>
      </c>
      <c r="B188" t="s">
        <v>187</v>
      </c>
      <c r="C188" s="1">
        <v>0.1875</v>
      </c>
      <c r="D188" s="1">
        <v>0.66669999999999996</v>
      </c>
      <c r="E188" s="1">
        <v>0.14580000000000001</v>
      </c>
      <c r="F188" s="8">
        <f>E188/C188</f>
        <v>0.77760000000000007</v>
      </c>
      <c r="G188" s="1">
        <f t="shared" si="5"/>
        <v>0.21868906554672268</v>
      </c>
      <c r="H188">
        <v>93</v>
      </c>
      <c r="I188" s="2">
        <f t="shared" si="6"/>
        <v>1</v>
      </c>
    </row>
    <row r="189" spans="1:9" x14ac:dyDescent="0.2">
      <c r="A189" t="s">
        <v>382</v>
      </c>
      <c r="B189" t="s">
        <v>188</v>
      </c>
      <c r="C189" s="1">
        <v>0.35189999999999999</v>
      </c>
      <c r="D189" s="1">
        <v>0.61109999999999998</v>
      </c>
      <c r="E189" s="1">
        <v>3.6999999999999998E-2</v>
      </c>
      <c r="F189" s="8">
        <f>E189/C189</f>
        <v>0.10514350667803353</v>
      </c>
      <c r="G189" s="1">
        <f t="shared" si="5"/>
        <v>6.0546555391916217E-2</v>
      </c>
      <c r="H189">
        <v>89</v>
      </c>
      <c r="I189" s="2">
        <f t="shared" si="6"/>
        <v>1</v>
      </c>
    </row>
    <row r="190" spans="1:9" x14ac:dyDescent="0.2">
      <c r="A190" t="s">
        <v>383</v>
      </c>
      <c r="B190" t="s">
        <v>189</v>
      </c>
      <c r="C190" s="1">
        <v>0.1053</v>
      </c>
      <c r="D190" s="1">
        <v>0.81579999999999997</v>
      </c>
      <c r="E190" s="1">
        <v>7.8899999999999998E-2</v>
      </c>
      <c r="F190" s="8">
        <f>E190/C190</f>
        <v>0.74928774928774922</v>
      </c>
      <c r="G190" s="1">
        <f t="shared" si="5"/>
        <v>9.6714881098308406E-2</v>
      </c>
      <c r="H190">
        <v>85</v>
      </c>
      <c r="I190" s="2">
        <f t="shared" si="6"/>
        <v>1</v>
      </c>
    </row>
    <row r="191" spans="1:9" x14ac:dyDescent="0.2">
      <c r="A191" t="s">
        <v>384</v>
      </c>
      <c r="B191" t="s">
        <v>190</v>
      </c>
      <c r="C191" s="1">
        <v>0.2</v>
      </c>
      <c r="D191" s="1">
        <v>0.76</v>
      </c>
      <c r="E191" s="1">
        <v>0.04</v>
      </c>
      <c r="F191" s="8">
        <f>E191/C191</f>
        <v>0.19999999999999998</v>
      </c>
      <c r="G191" s="1">
        <f t="shared" si="5"/>
        <v>5.2631578947368418E-2</v>
      </c>
      <c r="H191">
        <v>93</v>
      </c>
      <c r="I191" s="2">
        <f t="shared" si="6"/>
        <v>1</v>
      </c>
    </row>
    <row r="192" spans="1:9" x14ac:dyDescent="0.2">
      <c r="A192" t="s">
        <v>385</v>
      </c>
      <c r="B192" t="s">
        <v>191</v>
      </c>
      <c r="C192" s="1">
        <v>0.3846</v>
      </c>
      <c r="D192" s="1">
        <v>0.58460000000000001</v>
      </c>
      <c r="E192" s="1">
        <v>3.0800000000000001E-2</v>
      </c>
      <c r="F192" s="8">
        <f>E192/C192</f>
        <v>8.0083203328133123E-2</v>
      </c>
      <c r="G192" s="1">
        <f t="shared" si="5"/>
        <v>5.2685596989394456E-2</v>
      </c>
      <c r="H192">
        <v>93</v>
      </c>
      <c r="I192" s="2">
        <f t="shared" si="6"/>
        <v>1</v>
      </c>
    </row>
    <row r="193" spans="1:9" x14ac:dyDescent="0.2">
      <c r="A193" t="s">
        <v>386</v>
      </c>
      <c r="B193" t="s">
        <v>192</v>
      </c>
      <c r="C193" s="1">
        <v>0.48370000000000002</v>
      </c>
      <c r="D193" s="1">
        <v>0.43259999999999998</v>
      </c>
      <c r="E193" s="1">
        <v>8.3699999999999997E-2</v>
      </c>
      <c r="F193" s="8">
        <f>E193/C193</f>
        <v>0.17304114120322511</v>
      </c>
      <c r="G193" s="1">
        <f t="shared" si="5"/>
        <v>0.19348127600554785</v>
      </c>
      <c r="H193">
        <v>92</v>
      </c>
      <c r="I193" s="2">
        <f t="shared" si="6"/>
        <v>1</v>
      </c>
    </row>
    <row r="194" spans="1:9" x14ac:dyDescent="0.2">
      <c r="A194" t="s">
        <v>387</v>
      </c>
      <c r="B194" t="s">
        <v>193</v>
      </c>
      <c r="C194" s="1">
        <f>284/(284+45+1)</f>
        <v>0.8606060606060606</v>
      </c>
      <c r="D194" s="1">
        <f>45/(284+45+1)</f>
        <v>0.13636363636363635</v>
      </c>
      <c r="E194" s="1">
        <f>1/(284+45+1)</f>
        <v>3.0303030303030303E-3</v>
      </c>
      <c r="F194" s="8">
        <f>E194/C194</f>
        <v>3.5211267605633804E-3</v>
      </c>
      <c r="G194" s="1">
        <f t="shared" si="5"/>
        <v>2.2222222222222223E-2</v>
      </c>
      <c r="H194">
        <v>97</v>
      </c>
      <c r="I194" s="2">
        <f t="shared" si="6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PredictScore_rfr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Yuhao Hu</cp:lastModifiedBy>
  <dcterms:created xsi:type="dcterms:W3CDTF">2019-07-07T16:16:04Z</dcterms:created>
  <dcterms:modified xsi:type="dcterms:W3CDTF">2019-07-08T04:51:16Z</dcterms:modified>
</cp:coreProperties>
</file>