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103\Desktop\가칭\"/>
    </mc:Choice>
  </mc:AlternateContent>
  <xr:revisionPtr revIDLastSave="0" documentId="13_ncr:1_{B16B8BDB-255A-4175-A53B-7E639FA5BCBB}" xr6:coauthVersionLast="47" xr6:coauthVersionMax="47" xr10:uidLastSave="{00000000-0000-0000-0000-000000000000}"/>
  <bookViews>
    <workbookView xWindow="-108" yWindow="-108" windowWidth="23256" windowHeight="12576" tabRatio="843" activeTab="2" xr2:uid="{D57C1BBE-4AD3-4B17-8BF9-6CC0A18D5BE0}"/>
  </bookViews>
  <sheets>
    <sheet name="등록창" sheetId="24" r:id="rId1"/>
    <sheet name="입력" sheetId="1" r:id="rId2"/>
    <sheet name="입력 (2)" sheetId="19" r:id="rId3"/>
    <sheet name="보통예금" sheetId="2" r:id="rId4"/>
    <sheet name="카드매입" sheetId="11" r:id="rId5"/>
    <sheet name="외상" sheetId="12" r:id="rId6"/>
    <sheet name="손익계산서" sheetId="22" r:id="rId7"/>
    <sheet name="재무상태표" sheetId="21" r:id="rId8"/>
    <sheet name="부가세" sheetId="18" r:id="rId9"/>
    <sheet name="자재관리(소모품)" sheetId="15" r:id="rId10"/>
    <sheet name="Project" sheetId="17" r:id="rId11"/>
    <sheet name="Project 별" sheetId="25" r:id="rId12"/>
    <sheet name="로그인 등" sheetId="26" r:id="rId13"/>
    <sheet name="Main" sheetId="29" r:id="rId14"/>
    <sheet name="Image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5" l="1"/>
  <c r="H21" i="25"/>
  <c r="B21" i="25"/>
  <c r="H20" i="25"/>
  <c r="B20" i="25"/>
  <c r="H19" i="25"/>
  <c r="B19" i="25"/>
  <c r="H18" i="25"/>
  <c r="B18" i="25"/>
  <c r="J17" i="25"/>
  <c r="J18" i="25" s="1"/>
  <c r="J19" i="25" s="1"/>
  <c r="J20" i="25" s="1"/>
  <c r="J21" i="25" s="1"/>
  <c r="H17" i="25"/>
  <c r="C17" i="25"/>
  <c r="B17" i="25"/>
  <c r="J16" i="25"/>
  <c r="I16" i="25"/>
  <c r="H16" i="25"/>
  <c r="D16" i="25"/>
  <c r="C16" i="25"/>
  <c r="J15" i="25"/>
  <c r="I15" i="25"/>
  <c r="I17" i="25" s="1"/>
  <c r="H15" i="25"/>
  <c r="D15" i="25"/>
  <c r="C15" i="25"/>
  <c r="B15" i="25"/>
  <c r="J14" i="25"/>
  <c r="I14" i="25"/>
  <c r="H14" i="25"/>
  <c r="D14" i="25"/>
  <c r="C14" i="25"/>
  <c r="B14" i="25"/>
  <c r="J13" i="25"/>
  <c r="C13" i="25"/>
  <c r="H14" i="15"/>
  <c r="E14" i="15"/>
  <c r="D14" i="15"/>
  <c r="C14" i="15"/>
  <c r="F34" i="22"/>
  <c r="F33" i="22"/>
  <c r="F32" i="22"/>
  <c r="F31" i="22"/>
  <c r="F30" i="22"/>
  <c r="F29" i="22"/>
  <c r="F28" i="22"/>
  <c r="F26" i="22"/>
  <c r="F24" i="22"/>
  <c r="F23" i="22"/>
  <c r="F22" i="22"/>
  <c r="F21" i="22"/>
  <c r="F20" i="22"/>
  <c r="F19" i="22"/>
  <c r="F18" i="22"/>
  <c r="F17" i="22"/>
  <c r="F16" i="22"/>
  <c r="F15" i="22"/>
  <c r="D15" i="22"/>
  <c r="D14" i="22"/>
  <c r="G13" i="21"/>
  <c r="G15" i="21"/>
  <c r="G14" i="21"/>
  <c r="E18" i="21"/>
  <c r="E17" i="21"/>
  <c r="C17" i="21"/>
  <c r="E16" i="21"/>
  <c r="C16" i="21"/>
  <c r="E15" i="21"/>
  <c r="C15" i="21"/>
  <c r="E26" i="19"/>
  <c r="E25" i="19"/>
  <c r="E24" i="19"/>
  <c r="D23" i="19"/>
  <c r="E23" i="19" s="1"/>
  <c r="D20" i="19"/>
  <c r="E20" i="19" s="1"/>
  <c r="D19" i="19"/>
  <c r="E19" i="19" s="1"/>
  <c r="H18" i="19"/>
  <c r="H17" i="19"/>
  <c r="E16" i="19"/>
  <c r="E15" i="19"/>
  <c r="E13" i="19"/>
  <c r="E18" i="19" s="1"/>
  <c r="D10" i="19"/>
  <c r="E10" i="19" s="1"/>
  <c r="C26" i="11"/>
  <c r="D26" i="11"/>
  <c r="H26" i="11"/>
  <c r="I26" i="11"/>
  <c r="J26" i="11"/>
  <c r="K26" i="11"/>
  <c r="C31" i="11"/>
  <c r="D31" i="11"/>
  <c r="H31" i="11"/>
  <c r="I31" i="11"/>
  <c r="J31" i="11"/>
  <c r="C36" i="11"/>
  <c r="D36" i="11"/>
  <c r="E36" i="11"/>
  <c r="H36" i="11"/>
  <c r="I36" i="11"/>
  <c r="J36" i="11"/>
  <c r="K36" i="11"/>
  <c r="C37" i="11"/>
  <c r="D37" i="11"/>
  <c r="E37" i="11"/>
  <c r="H37" i="11"/>
  <c r="I37" i="11"/>
  <c r="J37" i="11"/>
  <c r="K37" i="11"/>
  <c r="C38" i="11"/>
  <c r="D38" i="11"/>
  <c r="E38" i="11"/>
  <c r="H38" i="11"/>
  <c r="I38" i="11"/>
  <c r="J38" i="11"/>
  <c r="K38" i="11"/>
  <c r="C39" i="11"/>
  <c r="D39" i="11"/>
  <c r="E39" i="11"/>
  <c r="H39" i="11"/>
  <c r="I39" i="11"/>
  <c r="K39" i="11"/>
  <c r="D19" i="2"/>
  <c r="I22" i="2"/>
  <c r="C22" i="2"/>
  <c r="I27" i="1"/>
  <c r="C14" i="21" s="1"/>
  <c r="I28" i="1"/>
  <c r="F32" i="2" s="1"/>
  <c r="F20" i="2" s="1"/>
  <c r="I29" i="1"/>
  <c r="E41" i="2" s="1"/>
  <c r="E42" i="2" s="1"/>
  <c r="G13" i="17"/>
  <c r="C38" i="2"/>
  <c r="C16" i="2" s="1"/>
  <c r="D38" i="2"/>
  <c r="I16" i="2" s="1"/>
  <c r="D40" i="2"/>
  <c r="I18" i="2" s="1"/>
  <c r="C41" i="2"/>
  <c r="C21" i="2" s="1"/>
  <c r="D41" i="2"/>
  <c r="I21" i="2" s="1"/>
  <c r="H41" i="2"/>
  <c r="C29" i="2"/>
  <c r="C14" i="2" s="1"/>
  <c r="D29" i="2"/>
  <c r="I14" i="2" s="1"/>
  <c r="H29" i="2"/>
  <c r="D14" i="2" s="1"/>
  <c r="C30" i="2"/>
  <c r="C15" i="2" s="1"/>
  <c r="D30" i="2"/>
  <c r="I15" i="2" s="1"/>
  <c r="H30" i="2"/>
  <c r="D15" i="2" s="1"/>
  <c r="C31" i="2"/>
  <c r="D31" i="2"/>
  <c r="I19" i="2" s="1"/>
  <c r="H31" i="2"/>
  <c r="C32" i="2"/>
  <c r="C20" i="2" s="1"/>
  <c r="D32" i="2"/>
  <c r="I20" i="2" s="1"/>
  <c r="D21" i="18"/>
  <c r="D44" i="18" s="1"/>
  <c r="L21" i="18"/>
  <c r="L44" i="18" s="1"/>
  <c r="K21" i="18"/>
  <c r="K44" i="18" s="1"/>
  <c r="G21" i="18"/>
  <c r="F21" i="18"/>
  <c r="F44" i="18" s="1"/>
  <c r="E21" i="18"/>
  <c r="E44" i="18" s="1"/>
  <c r="C21" i="18"/>
  <c r="C44" i="18" s="1"/>
  <c r="L20" i="18"/>
  <c r="L38" i="18" s="1"/>
  <c r="K20" i="18"/>
  <c r="K38" i="18" s="1"/>
  <c r="D20" i="18"/>
  <c r="D38" i="18" s="1"/>
  <c r="C20" i="18"/>
  <c r="C38" i="18" s="1"/>
  <c r="L19" i="18"/>
  <c r="L37" i="18" s="1"/>
  <c r="K19" i="18"/>
  <c r="K37" i="18" s="1"/>
  <c r="D19" i="18"/>
  <c r="D37" i="18" s="1"/>
  <c r="C19" i="18"/>
  <c r="C37" i="18" s="1"/>
  <c r="L18" i="18"/>
  <c r="L36" i="18" s="1"/>
  <c r="K18" i="18"/>
  <c r="K36" i="18" s="1"/>
  <c r="D18" i="18"/>
  <c r="D36" i="18" s="1"/>
  <c r="C18" i="18"/>
  <c r="C36" i="18" s="1"/>
  <c r="L17" i="18"/>
  <c r="L35" i="18" s="1"/>
  <c r="K17" i="18"/>
  <c r="K35" i="18" s="1"/>
  <c r="D17" i="18"/>
  <c r="D35" i="18" s="1"/>
  <c r="C17" i="18"/>
  <c r="C35" i="18" s="1"/>
  <c r="L16" i="18"/>
  <c r="L29" i="18" s="1"/>
  <c r="K16" i="18"/>
  <c r="K29" i="18" s="1"/>
  <c r="G16" i="18"/>
  <c r="F16" i="18"/>
  <c r="F29" i="18" s="1"/>
  <c r="E16" i="18"/>
  <c r="E29" i="18" s="1"/>
  <c r="D16" i="18"/>
  <c r="D29" i="18" s="1"/>
  <c r="C16" i="18"/>
  <c r="C29" i="18" s="1"/>
  <c r="L15" i="18"/>
  <c r="L28" i="18" s="1"/>
  <c r="K15" i="18"/>
  <c r="K28" i="18" s="1"/>
  <c r="G15" i="18"/>
  <c r="G28" i="18" s="1"/>
  <c r="F15" i="18"/>
  <c r="F28" i="18" s="1"/>
  <c r="E15" i="18"/>
  <c r="E28" i="18" s="1"/>
  <c r="D15" i="18"/>
  <c r="D28" i="18" s="1"/>
  <c r="C15" i="18"/>
  <c r="C28" i="18" s="1"/>
  <c r="L14" i="18"/>
  <c r="L27" i="18" s="1"/>
  <c r="K14" i="18"/>
  <c r="K27" i="18" s="1"/>
  <c r="G14" i="18"/>
  <c r="F14" i="18"/>
  <c r="F27" i="18" s="1"/>
  <c r="E14" i="18"/>
  <c r="E27" i="18" s="1"/>
  <c r="D14" i="18"/>
  <c r="D27" i="18" s="1"/>
  <c r="C14" i="18"/>
  <c r="C27" i="18" s="1"/>
  <c r="L13" i="18"/>
  <c r="L26" i="18" s="1"/>
  <c r="K13" i="18"/>
  <c r="K26" i="18" s="1"/>
  <c r="G13" i="18"/>
  <c r="G26" i="18" s="1"/>
  <c r="F13" i="18"/>
  <c r="F26" i="18" s="1"/>
  <c r="E13" i="18"/>
  <c r="E26" i="18" s="1"/>
  <c r="D13" i="18"/>
  <c r="D26" i="18" s="1"/>
  <c r="C13" i="18"/>
  <c r="C26" i="18" s="1"/>
  <c r="E13" i="17"/>
  <c r="L13" i="17"/>
  <c r="K13" i="25" s="1"/>
  <c r="H13" i="17"/>
  <c r="F13" i="25" s="1"/>
  <c r="B13" i="17"/>
  <c r="H13" i="25" s="1"/>
  <c r="D13" i="17"/>
  <c r="C13" i="17"/>
  <c r="B13" i="25" s="1"/>
  <c r="C19" i="15"/>
  <c r="C13" i="15" s="1"/>
  <c r="H20" i="15"/>
  <c r="I14" i="15" s="1"/>
  <c r="F19" i="15"/>
  <c r="G20" i="15" s="1"/>
  <c r="G16" i="25" s="1"/>
  <c r="E19" i="15"/>
  <c r="D19" i="15"/>
  <c r="B16" i="25" s="1"/>
  <c r="J22" i="12"/>
  <c r="I22" i="12"/>
  <c r="C22" i="12"/>
  <c r="I21" i="12"/>
  <c r="E21" i="12"/>
  <c r="D21" i="12"/>
  <c r="C21" i="12"/>
  <c r="D16" i="12"/>
  <c r="C16" i="12"/>
  <c r="D15" i="12"/>
  <c r="C15" i="12"/>
  <c r="I14" i="12"/>
  <c r="I16" i="12" s="1"/>
  <c r="E14" i="12"/>
  <c r="D14" i="12"/>
  <c r="C14" i="12"/>
  <c r="I13" i="12"/>
  <c r="I15" i="12" s="1"/>
  <c r="E13" i="12"/>
  <c r="D13" i="12"/>
  <c r="C13" i="12"/>
  <c r="J20" i="11"/>
  <c r="K20" i="11"/>
  <c r="D20" i="11"/>
  <c r="C20" i="11"/>
  <c r="J19" i="11"/>
  <c r="K19" i="11"/>
  <c r="D19" i="11"/>
  <c r="C19" i="11"/>
  <c r="J18" i="11"/>
  <c r="K18" i="11"/>
  <c r="D18" i="11"/>
  <c r="C18" i="11"/>
  <c r="J17" i="11"/>
  <c r="K17" i="11"/>
  <c r="D17" i="11"/>
  <c r="C17" i="11"/>
  <c r="K16" i="11"/>
  <c r="K15" i="11"/>
  <c r="D15" i="11"/>
  <c r="D16" i="11" s="1"/>
  <c r="C15" i="11"/>
  <c r="C16" i="11" s="1"/>
  <c r="J14" i="11"/>
  <c r="K14" i="11"/>
  <c r="H14" i="11"/>
  <c r="D14" i="11"/>
  <c r="C14" i="11"/>
  <c r="J13" i="11"/>
  <c r="K13" i="11"/>
  <c r="F13" i="11"/>
  <c r="E13" i="11"/>
  <c r="D13" i="11"/>
  <c r="C13" i="11"/>
  <c r="I18" i="1"/>
  <c r="F38" i="2" s="1"/>
  <c r="I19" i="1"/>
  <c r="F30" i="2" s="1"/>
  <c r="L21" i="1"/>
  <c r="J16" i="11" s="1"/>
  <c r="L20" i="1"/>
  <c r="G13" i="2"/>
  <c r="C18" i="2"/>
  <c r="I17" i="2"/>
  <c r="C17" i="2"/>
  <c r="D16" i="2"/>
  <c r="G23" i="1"/>
  <c r="H23" i="1" s="1"/>
  <c r="I23" i="1" s="1"/>
  <c r="G19" i="25" s="1"/>
  <c r="G24" i="1"/>
  <c r="H19" i="18" s="1"/>
  <c r="G25" i="1"/>
  <c r="H25" i="1" s="1"/>
  <c r="G22" i="1"/>
  <c r="H17" i="18" s="1"/>
  <c r="H35" i="18" s="1"/>
  <c r="I35" i="18" s="1"/>
  <c r="J35" i="18" s="1"/>
  <c r="G26" i="1"/>
  <c r="G14" i="1"/>
  <c r="H14" i="1" s="1"/>
  <c r="I14" i="1" s="1"/>
  <c r="F39" i="2" s="1"/>
  <c r="G15" i="1"/>
  <c r="H15" i="1" s="1"/>
  <c r="I15" i="1" s="1"/>
  <c r="F14" i="22" s="1"/>
  <c r="G17" i="1"/>
  <c r="H17" i="1" s="1"/>
  <c r="I17" i="1" s="1"/>
  <c r="G14" i="12" s="1"/>
  <c r="F16" i="12" s="1"/>
  <c r="G13" i="1"/>
  <c r="H13" i="1" s="1"/>
  <c r="I13" i="1" s="1"/>
  <c r="F29" i="2" s="1"/>
  <c r="I16" i="1"/>
  <c r="G31" i="11" s="1"/>
  <c r="F13" i="22" l="1"/>
  <c r="G15" i="25"/>
  <c r="G17" i="25"/>
  <c r="G14" i="25"/>
  <c r="E13" i="21"/>
  <c r="F25" i="22"/>
  <c r="G14" i="15"/>
  <c r="F13" i="15"/>
  <c r="E13" i="15"/>
  <c r="H13" i="15"/>
  <c r="D12" i="19"/>
  <c r="E12" i="19" s="1"/>
  <c r="D14" i="19"/>
  <c r="E14" i="19" s="1"/>
  <c r="D22" i="19"/>
  <c r="E22" i="19" s="1"/>
  <c r="D11" i="19"/>
  <c r="E11" i="19" s="1"/>
  <c r="E17" i="19" s="1"/>
  <c r="D21" i="19"/>
  <c r="E21" i="19" s="1"/>
  <c r="E31" i="2"/>
  <c r="E33" i="2" s="1"/>
  <c r="G37" i="11"/>
  <c r="G26" i="11"/>
  <c r="F40" i="2"/>
  <c r="F42" i="2" s="1"/>
  <c r="G22" i="12"/>
  <c r="I19" i="18"/>
  <c r="J19" i="18" s="1"/>
  <c r="H37" i="18"/>
  <c r="G29" i="2"/>
  <c r="G30" i="2" s="1"/>
  <c r="F33" i="2"/>
  <c r="G38" i="2"/>
  <c r="G39" i="2" s="1"/>
  <c r="F15" i="2"/>
  <c r="H18" i="18"/>
  <c r="H36" i="18" s="1"/>
  <c r="I36" i="18" s="1"/>
  <c r="J36" i="18" s="1"/>
  <c r="H16" i="18"/>
  <c r="I16" i="18" s="1"/>
  <c r="J16" i="18" s="1"/>
  <c r="H21" i="18"/>
  <c r="I21" i="18" s="1"/>
  <c r="J21" i="18" s="1"/>
  <c r="G29" i="18"/>
  <c r="H14" i="18"/>
  <c r="H27" i="18" s="1"/>
  <c r="G27" i="18"/>
  <c r="I17" i="18"/>
  <c r="J17" i="18" s="1"/>
  <c r="H13" i="18"/>
  <c r="H15" i="18"/>
  <c r="G44" i="18"/>
  <c r="H44" i="18" s="1"/>
  <c r="H20" i="18"/>
  <c r="H38" i="18" s="1"/>
  <c r="I38" i="18" s="1"/>
  <c r="I13" i="17"/>
  <c r="G13" i="12"/>
  <c r="F15" i="12" s="1"/>
  <c r="H13" i="11"/>
  <c r="I13" i="11" s="1"/>
  <c r="I14" i="11" s="1"/>
  <c r="F20" i="15"/>
  <c r="F14" i="15" s="1"/>
  <c r="G19" i="15"/>
  <c r="J15" i="11"/>
  <c r="H18" i="11"/>
  <c r="G20" i="1"/>
  <c r="I20" i="1" s="1"/>
  <c r="G21" i="1"/>
  <c r="I21" i="1" s="1"/>
  <c r="G16" i="11" s="1"/>
  <c r="F18" i="2"/>
  <c r="E21" i="2"/>
  <c r="F16" i="2"/>
  <c r="F17" i="2"/>
  <c r="C19" i="2"/>
  <c r="F14" i="2"/>
  <c r="H22" i="1"/>
  <c r="I22" i="1" s="1"/>
  <c r="H24" i="1"/>
  <c r="I24" i="1" s="1"/>
  <c r="I25" i="1"/>
  <c r="H26" i="1"/>
  <c r="I26" i="1" s="1"/>
  <c r="D13" i="22" s="1"/>
  <c r="D38" i="22" s="1"/>
  <c r="E14" i="21" l="1"/>
  <c r="G38" i="11"/>
  <c r="G20" i="25"/>
  <c r="G36" i="11"/>
  <c r="G18" i="25"/>
  <c r="F27" i="22"/>
  <c r="F38" i="22" s="1"/>
  <c r="G39" i="11"/>
  <c r="G21" i="25"/>
  <c r="I51" i="18"/>
  <c r="I44" i="18"/>
  <c r="E51" i="18" s="1"/>
  <c r="D51" i="18"/>
  <c r="G13" i="15"/>
  <c r="E19" i="2"/>
  <c r="G31" i="2"/>
  <c r="G32" i="2" s="1"/>
  <c r="G40" i="2"/>
  <c r="G41" i="2" s="1"/>
  <c r="I18" i="18"/>
  <c r="J18" i="18" s="1"/>
  <c r="J38" i="18"/>
  <c r="I37" i="18"/>
  <c r="J51" i="18" s="1"/>
  <c r="G15" i="11"/>
  <c r="I15" i="11" s="1"/>
  <c r="I16" i="11" s="1"/>
  <c r="F21" i="12"/>
  <c r="H21" i="12" s="1"/>
  <c r="H22" i="12" s="1"/>
  <c r="H29" i="18"/>
  <c r="I29" i="18" s="1"/>
  <c r="J29" i="18" s="1"/>
  <c r="I14" i="18"/>
  <c r="J14" i="18" s="1"/>
  <c r="I27" i="18"/>
  <c r="J27" i="18" s="1"/>
  <c r="H28" i="18"/>
  <c r="I15" i="18"/>
  <c r="J15" i="18" s="1"/>
  <c r="I20" i="18"/>
  <c r="J20" i="18" s="1"/>
  <c r="H26" i="18"/>
  <c r="I13" i="18"/>
  <c r="J13" i="18" s="1"/>
  <c r="H13" i="12"/>
  <c r="H14" i="12" s="1"/>
  <c r="H15" i="12" s="1"/>
  <c r="H16" i="12" s="1"/>
  <c r="H17" i="11"/>
  <c r="J13" i="17"/>
  <c r="K13" i="17" s="1"/>
  <c r="H20" i="11"/>
  <c r="H19" i="11"/>
  <c r="G14" i="2"/>
  <c r="G15" i="2" s="1"/>
  <c r="G16" i="2" s="1"/>
  <c r="G17" i="2" s="1"/>
  <c r="G18" i="2" s="1"/>
  <c r="G19" i="2" s="1"/>
  <c r="G20" i="2" s="1"/>
  <c r="G21" i="2" s="1"/>
  <c r="G51" i="18" l="1"/>
  <c r="I17" i="11"/>
  <c r="I18" i="11" s="1"/>
  <c r="I19" i="11" s="1"/>
  <c r="I20" i="11" s="1"/>
  <c r="J37" i="18"/>
  <c r="I26" i="18"/>
  <c r="H51" i="18" s="1"/>
  <c r="I28" i="18"/>
  <c r="J28" i="18" s="1"/>
  <c r="J44" i="18"/>
  <c r="L51" i="18" l="1"/>
  <c r="J26" i="18"/>
  <c r="G30" i="1" l="1"/>
  <c r="I30" i="1" s="1"/>
  <c r="C13" i="21" s="1"/>
  <c r="E27" i="19"/>
  <c r="F22" i="2" l="1"/>
  <c r="G22" i="2" s="1"/>
</calcChain>
</file>

<file path=xl/sharedStrings.xml><?xml version="1.0" encoding="utf-8"?>
<sst xmlns="http://schemas.openxmlformats.org/spreadsheetml/2006/main" count="609" uniqueCount="217">
  <si>
    <t>보통예금</t>
    <phoneticPr fontId="2" type="noConversion"/>
  </si>
  <si>
    <t>일자</t>
    <phoneticPr fontId="2" type="noConversion"/>
  </si>
  <si>
    <t>내역</t>
    <phoneticPr fontId="2" type="noConversion"/>
  </si>
  <si>
    <t>금액</t>
    <phoneticPr fontId="2" type="noConversion"/>
  </si>
  <si>
    <t>계정명</t>
    <phoneticPr fontId="2" type="noConversion"/>
  </si>
  <si>
    <t>보통예금1</t>
    <phoneticPr fontId="2" type="noConversion"/>
  </si>
  <si>
    <t>프로젝트명</t>
    <phoneticPr fontId="2" type="noConversion"/>
  </si>
  <si>
    <t>수량</t>
    <phoneticPr fontId="2" type="noConversion"/>
  </si>
  <si>
    <t>거래처명</t>
    <phoneticPr fontId="2" type="noConversion"/>
  </si>
  <si>
    <t>부가세</t>
    <phoneticPr fontId="2" type="noConversion"/>
  </si>
  <si>
    <t>공급가액</t>
    <phoneticPr fontId="2" type="noConversion"/>
  </si>
  <si>
    <t>내역 및 품명</t>
    <phoneticPr fontId="2" type="noConversion"/>
  </si>
  <si>
    <t>결제</t>
    <phoneticPr fontId="2" type="noConversion"/>
  </si>
  <si>
    <t>사용자</t>
    <phoneticPr fontId="2" type="noConversion"/>
  </si>
  <si>
    <t>구분</t>
    <phoneticPr fontId="2" type="noConversion"/>
  </si>
  <si>
    <t>수입</t>
    <phoneticPr fontId="2" type="noConversion"/>
  </si>
  <si>
    <t>지출</t>
    <phoneticPr fontId="2" type="noConversion"/>
  </si>
  <si>
    <t>Lot</t>
    <phoneticPr fontId="2" type="noConversion"/>
  </si>
  <si>
    <t>합계금액</t>
    <phoneticPr fontId="2" type="noConversion"/>
  </si>
  <si>
    <t>한국 EH</t>
    <phoneticPr fontId="2" type="noConversion"/>
  </si>
  <si>
    <t>제품매출</t>
    <phoneticPr fontId="2" type="noConversion"/>
  </si>
  <si>
    <t>TGS System</t>
    <phoneticPr fontId="2" type="noConversion"/>
  </si>
  <si>
    <t>RAS….....</t>
    <phoneticPr fontId="2" type="noConversion"/>
  </si>
  <si>
    <t>판넬</t>
    <phoneticPr fontId="2" type="noConversion"/>
  </si>
  <si>
    <t>Set</t>
    <phoneticPr fontId="2" type="noConversion"/>
  </si>
  <si>
    <t>일신산업전기</t>
    <phoneticPr fontId="2" type="noConversion"/>
  </si>
  <si>
    <t>자재대</t>
    <phoneticPr fontId="2" type="noConversion"/>
  </si>
  <si>
    <t>DS</t>
    <phoneticPr fontId="2" type="noConversion"/>
  </si>
  <si>
    <t>Cable 1</t>
    <phoneticPr fontId="2" type="noConversion"/>
  </si>
  <si>
    <t>m</t>
    <phoneticPr fontId="2" type="noConversion"/>
  </si>
  <si>
    <t>소모품</t>
    <phoneticPr fontId="2" type="noConversion"/>
  </si>
  <si>
    <t>카드 1</t>
    <phoneticPr fontId="2" type="noConversion"/>
  </si>
  <si>
    <t>AS</t>
    <phoneticPr fontId="2" type="noConversion"/>
  </si>
  <si>
    <t>EA</t>
    <phoneticPr fontId="2" type="noConversion"/>
  </si>
  <si>
    <t>단가</t>
    <phoneticPr fontId="2" type="noConversion"/>
  </si>
  <si>
    <t>조아라전자</t>
    <phoneticPr fontId="2" type="noConversion"/>
  </si>
  <si>
    <t>진흥종합상사</t>
    <phoneticPr fontId="2" type="noConversion"/>
  </si>
  <si>
    <t>카드 2</t>
  </si>
  <si>
    <t>월말결제</t>
    <phoneticPr fontId="2" type="noConversion"/>
  </si>
  <si>
    <t>커피, 음료수 등</t>
    <phoneticPr fontId="2" type="noConversion"/>
  </si>
  <si>
    <t>소모품비</t>
    <phoneticPr fontId="2" type="noConversion"/>
  </si>
  <si>
    <t>MS</t>
    <phoneticPr fontId="2" type="noConversion"/>
  </si>
  <si>
    <t>PLC 작업</t>
    <phoneticPr fontId="2" type="noConversion"/>
  </si>
  <si>
    <t>식</t>
    <phoneticPr fontId="2" type="noConversion"/>
  </si>
  <si>
    <t>이마트</t>
    <phoneticPr fontId="2" type="noConversion"/>
  </si>
  <si>
    <t>신안시스템</t>
    <phoneticPr fontId="2" type="noConversion"/>
  </si>
  <si>
    <t>보통예금2</t>
    <phoneticPr fontId="2" type="noConversion"/>
  </si>
  <si>
    <t>8/3일 구입 分</t>
    <phoneticPr fontId="2" type="noConversion"/>
  </si>
  <si>
    <t>8/25일 매입 分</t>
    <phoneticPr fontId="2" type="noConversion"/>
  </si>
  <si>
    <t>적요</t>
    <phoneticPr fontId="2" type="noConversion"/>
  </si>
  <si>
    <t>외상매입금</t>
    <phoneticPr fontId="2" type="noConversion"/>
  </si>
  <si>
    <t>9/25일 매출 分</t>
    <phoneticPr fontId="2" type="noConversion"/>
  </si>
  <si>
    <t>외상매출금</t>
    <phoneticPr fontId="2" type="noConversion"/>
  </si>
  <si>
    <t>이체</t>
    <phoneticPr fontId="2" type="noConversion"/>
  </si>
  <si>
    <t>잔액</t>
    <phoneticPr fontId="2" type="noConversion"/>
  </si>
  <si>
    <t>이월</t>
    <phoneticPr fontId="2" type="noConversion"/>
  </si>
  <si>
    <t>정기 결제</t>
    <phoneticPr fontId="2" type="noConversion"/>
  </si>
  <si>
    <t>카드 대금 결제</t>
    <phoneticPr fontId="2" type="noConversion"/>
  </si>
  <si>
    <t>합 계</t>
    <phoneticPr fontId="2" type="noConversion"/>
  </si>
  <si>
    <t>8월분 결제</t>
    <phoneticPr fontId="2" type="noConversion"/>
  </si>
  <si>
    <t>컨버터 A형</t>
    <phoneticPr fontId="2" type="noConversion"/>
  </si>
  <si>
    <t>일 자</t>
    <phoneticPr fontId="2" type="noConversion"/>
  </si>
  <si>
    <t>[  컨버터 A형  ]</t>
    <phoneticPr fontId="2" type="noConversion"/>
  </si>
  <si>
    <t>결제일</t>
    <phoneticPr fontId="2" type="noConversion"/>
  </si>
  <si>
    <t>사무실</t>
    <phoneticPr fontId="2" type="noConversion"/>
  </si>
  <si>
    <t>카드 결제일 구분 : 7/13일~8/ 12일 사용, 9/5일 결제.</t>
    <phoneticPr fontId="2" type="noConversion"/>
  </si>
  <si>
    <t>명판 수정중</t>
    <phoneticPr fontId="2" type="noConversion"/>
  </si>
  <si>
    <t>거래처</t>
    <phoneticPr fontId="2" type="noConversion"/>
  </si>
  <si>
    <t>출장비</t>
    <phoneticPr fontId="2" type="noConversion"/>
  </si>
  <si>
    <t>여비교통비</t>
    <phoneticPr fontId="2" type="noConversion"/>
  </si>
  <si>
    <t>카드 3</t>
    <phoneticPr fontId="2" type="noConversion"/>
  </si>
  <si>
    <t xml:space="preserve">식대 </t>
    <phoneticPr fontId="2" type="noConversion"/>
  </si>
  <si>
    <t>숙박비</t>
    <phoneticPr fontId="2" type="noConversion"/>
  </si>
  <si>
    <t>접대</t>
    <phoneticPr fontId="2" type="noConversion"/>
  </si>
  <si>
    <t>주유대</t>
    <phoneticPr fontId="2" type="noConversion"/>
  </si>
  <si>
    <t>Project 명</t>
    <phoneticPr fontId="2" type="noConversion"/>
  </si>
  <si>
    <t>손 익</t>
    <phoneticPr fontId="2" type="noConversion"/>
  </si>
  <si>
    <t>금 액</t>
    <phoneticPr fontId="2" type="noConversion"/>
  </si>
  <si>
    <t>매입</t>
    <phoneticPr fontId="2" type="noConversion"/>
  </si>
  <si>
    <t>잔  액</t>
    <phoneticPr fontId="2" type="noConversion"/>
  </si>
  <si>
    <t>대  변(+)</t>
    <phoneticPr fontId="2" type="noConversion"/>
  </si>
  <si>
    <t>차  변(-)</t>
    <phoneticPr fontId="2" type="noConversion"/>
  </si>
  <si>
    <t>내 역</t>
    <phoneticPr fontId="2" type="noConversion"/>
  </si>
  <si>
    <t>차  변(+)</t>
    <phoneticPr fontId="2" type="noConversion"/>
  </si>
  <si>
    <t>대  변(-)</t>
    <phoneticPr fontId="2" type="noConversion"/>
  </si>
  <si>
    <t>거래일자</t>
    <phoneticPr fontId="2" type="noConversion"/>
  </si>
  <si>
    <t>제조원가</t>
    <phoneticPr fontId="2" type="noConversion"/>
  </si>
  <si>
    <t>매출</t>
    <phoneticPr fontId="2" type="noConversion"/>
  </si>
  <si>
    <t>[  부가세 List ]</t>
    <phoneticPr fontId="2" type="noConversion"/>
  </si>
  <si>
    <t>부가세예수금</t>
    <phoneticPr fontId="2" type="noConversion"/>
  </si>
  <si>
    <t>부가세대급금</t>
    <phoneticPr fontId="2" type="noConversion"/>
  </si>
  <si>
    <t>[ 부가세 신고 내역 ]</t>
    <phoneticPr fontId="2" type="noConversion"/>
  </si>
  <si>
    <t>[ 부가세 신고 기간 ]</t>
    <phoneticPr fontId="2" type="noConversion"/>
  </si>
  <si>
    <t>1/4 분기</t>
    <phoneticPr fontId="2" type="noConversion"/>
  </si>
  <si>
    <t>2/4 분기</t>
    <phoneticPr fontId="2" type="noConversion"/>
  </si>
  <si>
    <t>3/4 분기</t>
    <phoneticPr fontId="2" type="noConversion"/>
  </si>
  <si>
    <t>4/4 분기</t>
    <phoneticPr fontId="2" type="noConversion"/>
  </si>
  <si>
    <t>1~3월</t>
    <phoneticPr fontId="2" type="noConversion"/>
  </si>
  <si>
    <t>4~6월</t>
    <phoneticPr fontId="2" type="noConversion"/>
  </si>
  <si>
    <t>7~9월</t>
    <phoneticPr fontId="2" type="noConversion"/>
  </si>
  <si>
    <t>10~12월</t>
    <phoneticPr fontId="2" type="noConversion"/>
  </si>
  <si>
    <t>年결산</t>
    <phoneticPr fontId="2" type="noConversion"/>
  </si>
  <si>
    <t>1~12월</t>
    <phoneticPr fontId="2" type="noConversion"/>
  </si>
  <si>
    <t>신고 기간</t>
    <phoneticPr fontId="2" type="noConversion"/>
  </si>
  <si>
    <t xml:space="preserve">3/4분기 </t>
    <phoneticPr fontId="2" type="noConversion"/>
  </si>
  <si>
    <t>부가세 예수금</t>
    <phoneticPr fontId="2" type="noConversion"/>
  </si>
  <si>
    <t>부가세 대급금</t>
    <phoneticPr fontId="2" type="noConversion"/>
  </si>
  <si>
    <t>매 입</t>
    <phoneticPr fontId="2" type="noConversion"/>
  </si>
  <si>
    <t xml:space="preserve">매 출 </t>
    <phoneticPr fontId="2" type="noConversion"/>
  </si>
  <si>
    <t>카드 매입</t>
    <phoneticPr fontId="2" type="noConversion"/>
  </si>
  <si>
    <t>납부 세액</t>
    <phoneticPr fontId="2" type="noConversion"/>
  </si>
  <si>
    <t>감면</t>
    <phoneticPr fontId="2" type="noConversion"/>
  </si>
  <si>
    <t>카드매입</t>
    <phoneticPr fontId="2" type="noConversion"/>
  </si>
  <si>
    <t>No.</t>
    <phoneticPr fontId="2" type="noConversion"/>
  </si>
  <si>
    <t>외상매입</t>
    <phoneticPr fontId="2" type="noConversion"/>
  </si>
  <si>
    <t>외상매출</t>
    <phoneticPr fontId="2" type="noConversion"/>
  </si>
  <si>
    <t xml:space="preserve">보 통  예 금 </t>
    <phoneticPr fontId="2" type="noConversion"/>
  </si>
  <si>
    <t>맛나라</t>
    <phoneticPr fontId="2" type="noConversion"/>
  </si>
  <si>
    <t>잠자리</t>
    <phoneticPr fontId="2" type="noConversion"/>
  </si>
  <si>
    <t>빛나리</t>
    <phoneticPr fontId="2" type="noConversion"/>
  </si>
  <si>
    <t>힘센주유소</t>
    <phoneticPr fontId="2" type="noConversion"/>
  </si>
  <si>
    <t>입고</t>
    <phoneticPr fontId="2" type="noConversion"/>
  </si>
  <si>
    <t>출고</t>
    <phoneticPr fontId="2" type="noConversion"/>
  </si>
  <si>
    <t>Project Name : [  RAS….....  ]</t>
    <phoneticPr fontId="2" type="noConversion"/>
  </si>
  <si>
    <t xml:space="preserve"> 매   출</t>
    <phoneticPr fontId="2" type="noConversion"/>
  </si>
  <si>
    <t xml:space="preserve"> 매   입</t>
    <phoneticPr fontId="2" type="noConversion"/>
  </si>
  <si>
    <t xml:space="preserve"> 카 드   매 입</t>
    <phoneticPr fontId="2" type="noConversion"/>
  </si>
  <si>
    <t>통장 1</t>
    <phoneticPr fontId="2" type="noConversion"/>
  </si>
  <si>
    <t>통장 2</t>
    <phoneticPr fontId="2" type="noConversion"/>
  </si>
  <si>
    <t>통장 2</t>
    <phoneticPr fontId="2" type="noConversion"/>
  </si>
  <si>
    <t>외상 매입금</t>
    <phoneticPr fontId="2" type="noConversion"/>
  </si>
  <si>
    <t>외상 매출금</t>
    <phoneticPr fontId="2" type="noConversion"/>
  </si>
  <si>
    <t>통  장    1</t>
    <phoneticPr fontId="2" type="noConversion"/>
  </si>
  <si>
    <t>통  장    2</t>
    <phoneticPr fontId="2" type="noConversion"/>
  </si>
  <si>
    <t>차량유지비</t>
    <phoneticPr fontId="2" type="noConversion"/>
  </si>
  <si>
    <t xml:space="preserve">카 드  매 입 </t>
    <phoneticPr fontId="2" type="noConversion"/>
  </si>
  <si>
    <t>부가세 납부</t>
    <phoneticPr fontId="2" type="noConversion"/>
  </si>
  <si>
    <t>손익 계산서</t>
    <phoneticPr fontId="2" type="noConversion"/>
  </si>
  <si>
    <t>수익 계정</t>
    <phoneticPr fontId="2" type="noConversion"/>
  </si>
  <si>
    <t>비용 계정</t>
    <phoneticPr fontId="2" type="noConversion"/>
  </si>
  <si>
    <t>자산계정</t>
    <phoneticPr fontId="2" type="noConversion"/>
  </si>
  <si>
    <t>부채 계정</t>
    <phoneticPr fontId="2" type="noConversion"/>
  </si>
  <si>
    <t>자본계정</t>
    <phoneticPr fontId="2" type="noConversion"/>
  </si>
  <si>
    <t>금  액</t>
    <phoneticPr fontId="2" type="noConversion"/>
  </si>
  <si>
    <t>이자수익</t>
    <phoneticPr fontId="2" type="noConversion"/>
  </si>
  <si>
    <t>이자비용</t>
    <phoneticPr fontId="2" type="noConversion"/>
  </si>
  <si>
    <t>장기차입금</t>
    <phoneticPr fontId="2" type="noConversion"/>
  </si>
  <si>
    <t>단기차입금</t>
    <phoneticPr fontId="2" type="noConversion"/>
  </si>
  <si>
    <t>주임종차입금</t>
    <phoneticPr fontId="2" type="noConversion"/>
  </si>
  <si>
    <t>차량운반구</t>
    <phoneticPr fontId="2" type="noConversion"/>
  </si>
  <si>
    <t>보증금</t>
    <phoneticPr fontId="2" type="noConversion"/>
  </si>
  <si>
    <t>예수금</t>
    <phoneticPr fontId="2" type="noConversion"/>
  </si>
  <si>
    <t>예적금</t>
    <phoneticPr fontId="2" type="noConversion"/>
  </si>
  <si>
    <t>급여</t>
    <phoneticPr fontId="2" type="noConversion"/>
  </si>
  <si>
    <t>상여금</t>
    <phoneticPr fontId="2" type="noConversion"/>
  </si>
  <si>
    <t>퇴직급여</t>
    <phoneticPr fontId="2" type="noConversion"/>
  </si>
  <si>
    <t>복리후생비</t>
    <phoneticPr fontId="2" type="noConversion"/>
  </si>
  <si>
    <t>지급임차료</t>
    <phoneticPr fontId="2" type="noConversion"/>
  </si>
  <si>
    <t>접대비</t>
    <phoneticPr fontId="2" type="noConversion"/>
  </si>
  <si>
    <t>카드접대비</t>
    <phoneticPr fontId="2" type="noConversion"/>
  </si>
  <si>
    <t>세금과공과</t>
    <phoneticPr fontId="2" type="noConversion"/>
  </si>
  <si>
    <t>보험료</t>
    <phoneticPr fontId="2" type="noConversion"/>
  </si>
  <si>
    <t>통신비</t>
    <phoneticPr fontId="2" type="noConversion"/>
  </si>
  <si>
    <t>지급수수료</t>
    <phoneticPr fontId="2" type="noConversion"/>
  </si>
  <si>
    <t>도서인쇄비</t>
    <phoneticPr fontId="2" type="noConversion"/>
  </si>
  <si>
    <t>사무용품비</t>
    <phoneticPr fontId="2" type="noConversion"/>
  </si>
  <si>
    <t>관리비</t>
    <phoneticPr fontId="2" type="noConversion"/>
  </si>
  <si>
    <t>운반비</t>
    <phoneticPr fontId="2" type="noConversion"/>
  </si>
  <si>
    <t>카 드  1</t>
    <phoneticPr fontId="2" type="noConversion"/>
  </si>
  <si>
    <t>카 드  2</t>
    <phoneticPr fontId="2" type="noConversion"/>
  </si>
  <si>
    <t>카 드  3</t>
    <phoneticPr fontId="2" type="noConversion"/>
  </si>
  <si>
    <r>
      <t xml:space="preserve">(가칭 )  </t>
    </r>
    <r>
      <rPr>
        <b/>
        <sz val="18"/>
        <color theme="1"/>
        <rFont val="맑은 고딕"/>
        <family val="3"/>
        <charset val="129"/>
        <scheme val="minor"/>
      </rPr>
      <t>Fortuna Finance</t>
    </r>
    <phoneticPr fontId="2" type="noConversion"/>
  </si>
  <si>
    <t>거래처명 :</t>
    <phoneticPr fontId="2" type="noConversion"/>
  </si>
  <si>
    <t>PROJECT :</t>
    <phoneticPr fontId="2" type="noConversion"/>
  </si>
  <si>
    <t>구     분 :</t>
    <phoneticPr fontId="2" type="noConversion"/>
  </si>
  <si>
    <t>일     자 :</t>
    <phoneticPr fontId="2" type="noConversion"/>
  </si>
  <si>
    <t>내     역 :</t>
    <phoneticPr fontId="2" type="noConversion"/>
  </si>
  <si>
    <t>사 용 자 :</t>
    <phoneticPr fontId="2" type="noConversion"/>
  </si>
  <si>
    <t>계 정 명 :</t>
    <phoneticPr fontId="2" type="noConversion"/>
  </si>
  <si>
    <t xml:space="preserve">  보통예금         카드매입         외상매입         외상매출         전체</t>
    <phoneticPr fontId="2" type="noConversion"/>
  </si>
  <si>
    <t xml:space="preserve">  AsLim        DsLim        Mslim        직원 1         직원 2         전체</t>
    <phoneticPr fontId="2" type="noConversion"/>
  </si>
  <si>
    <t>재 무 상 태 표</t>
    <phoneticPr fontId="2" type="noConversion"/>
  </si>
  <si>
    <t>자본금</t>
    <phoneticPr fontId="2" type="noConversion"/>
  </si>
  <si>
    <t>이익 잉여금</t>
    <phoneticPr fontId="2" type="noConversion"/>
  </si>
  <si>
    <t>미처분 이익잉여금</t>
    <phoneticPr fontId="2" type="noConversion"/>
  </si>
  <si>
    <t>금  액 (\)</t>
    <phoneticPr fontId="2" type="noConversion"/>
  </si>
  <si>
    <t>수익 합계 :</t>
    <phoneticPr fontId="2" type="noConversion"/>
  </si>
  <si>
    <t>손익 금액 :</t>
    <phoneticPr fontId="2" type="noConversion"/>
  </si>
  <si>
    <t>비용 합계 :</t>
    <phoneticPr fontId="2" type="noConversion"/>
  </si>
  <si>
    <t xml:space="preserve">     손익 율 :</t>
    <phoneticPr fontId="2" type="noConversion"/>
  </si>
  <si>
    <t xml:space="preserve"> 내     역 :</t>
    <phoneticPr fontId="2" type="noConversion"/>
  </si>
  <si>
    <t xml:space="preserve"> 일     자 :</t>
    <phoneticPr fontId="2" type="noConversion"/>
  </si>
  <si>
    <t>[ PROJECT 등록 ]</t>
    <phoneticPr fontId="2" type="noConversion"/>
  </si>
  <si>
    <t>Project List</t>
    <phoneticPr fontId="2" type="noConversion"/>
  </si>
  <si>
    <t xml:space="preserve">&lt; 계좌 별로 보기 &gt; </t>
    <phoneticPr fontId="2" type="noConversion"/>
  </si>
  <si>
    <t>※ 금액은 "공급가액"만!</t>
    <phoneticPr fontId="2" type="noConversion"/>
  </si>
  <si>
    <t>금액</t>
    <phoneticPr fontId="2" type="noConversion"/>
  </si>
  <si>
    <t>최종단가</t>
    <phoneticPr fontId="2" type="noConversion"/>
  </si>
  <si>
    <t>No.</t>
    <phoneticPr fontId="2" type="noConversion"/>
  </si>
  <si>
    <t>[  재고 List ]</t>
    <phoneticPr fontId="2" type="noConversion"/>
  </si>
  <si>
    <t>컨버터 A형</t>
    <phoneticPr fontId="2" type="noConversion"/>
  </si>
  <si>
    <t>재고량</t>
    <phoneticPr fontId="2" type="noConversion"/>
  </si>
  <si>
    <t>품  명</t>
    <phoneticPr fontId="2" type="noConversion"/>
  </si>
  <si>
    <t>별도 페이지</t>
    <phoneticPr fontId="2" type="noConversion"/>
  </si>
  <si>
    <t>거래일자</t>
    <phoneticPr fontId="2" type="noConversion"/>
  </si>
  <si>
    <t>거래처명</t>
    <phoneticPr fontId="2" type="noConversion"/>
  </si>
  <si>
    <t>※ "공급가액"만!</t>
    <phoneticPr fontId="2" type="noConversion"/>
  </si>
  <si>
    <t>※ 공유 : 부가세액이 없는 값은 안불러온다.</t>
    <phoneticPr fontId="2" type="noConversion"/>
  </si>
  <si>
    <t>빛나라</t>
    <phoneticPr fontId="2" type="noConversion"/>
  </si>
  <si>
    <t>(여비교통비)
ll</t>
    <phoneticPr fontId="2" type="noConversion"/>
  </si>
  <si>
    <t>(자재대+소모품)
ll</t>
    <phoneticPr fontId="2" type="noConversion"/>
  </si>
  <si>
    <t xml:space="preserve">&lt; 별도 Page, 품목 별로 보기 &gt; </t>
    <phoneticPr fontId="2" type="noConversion"/>
  </si>
  <si>
    <t xml:space="preserve">&lt; 별도 Page &gt; </t>
    <phoneticPr fontId="2" type="noConversion"/>
  </si>
  <si>
    <t>&lt; 카드별 보기 &gt;</t>
    <phoneticPr fontId="2" type="noConversion"/>
  </si>
  <si>
    <t>(자재대+소모품+여비교통비)
          II</t>
    <phoneticPr fontId="2" type="noConversion"/>
  </si>
  <si>
    <t>검색 창</t>
    <phoneticPr fontId="2" type="noConversion"/>
  </si>
  <si>
    <t>컨버터 3종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</si>
</sst>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#,##0_);[Red]\(#,##0\)"/>
    <numFmt numFmtId="178" formatCode="#,##0_ "/>
    <numFmt numFmtId="179" formatCode="&quot;₩&quot;#,##0_);[Red]\(&quot;₩&quot;#,##0\)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rgb="FF00B0F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28"/>
      <color rgb="FF00B0F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1" fontId="0" fillId="0" borderId="1" xfId="0" applyNumberFormat="1" applyBorder="1">
      <alignment vertical="center"/>
    </xf>
    <xf numFmtId="14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0" fontId="5" fillId="3" borderId="0" xfId="0" applyFont="1" applyFill="1">
      <alignment vertical="center"/>
    </xf>
    <xf numFmtId="41" fontId="5" fillId="3" borderId="0" xfId="1" applyFont="1" applyFill="1">
      <alignment vertical="center"/>
    </xf>
    <xf numFmtId="41" fontId="0" fillId="0" borderId="0" xfId="1" applyFont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41" fontId="0" fillId="0" borderId="1" xfId="1" applyFont="1" applyBorder="1" applyAlignment="1">
      <alignment horizontal="center" vertical="center"/>
    </xf>
    <xf numFmtId="41" fontId="0" fillId="0" borderId="0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41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vertical="center"/>
    </xf>
    <xf numFmtId="177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4" fillId="3" borderId="5" xfId="0" applyFont="1" applyFill="1" applyBorder="1" applyAlignment="1">
      <alignment vertical="center"/>
    </xf>
    <xf numFmtId="0" fontId="12" fillId="3" borderId="5" xfId="0" applyFont="1" applyFill="1" applyBorder="1" applyAlignment="1"/>
    <xf numFmtId="9" fontId="17" fillId="0" borderId="0" xfId="2" applyFont="1" applyFill="1" applyBorder="1" applyAlignment="1">
      <alignment horizontal="left" vertical="center"/>
    </xf>
    <xf numFmtId="41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indent="1"/>
    </xf>
    <xf numFmtId="0" fontId="0" fillId="4" borderId="0" xfId="0" applyFill="1" applyAlignment="1">
      <alignment horizontal="left" vertical="center" indent="2"/>
    </xf>
    <xf numFmtId="0" fontId="0" fillId="4" borderId="0" xfId="0" applyFill="1" applyAlignment="1">
      <alignment horizontal="left" vertical="center" indent="3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4" borderId="0" xfId="0" applyFill="1" applyAlignment="1">
      <alignment vertical="top"/>
    </xf>
    <xf numFmtId="178" fontId="0" fillId="0" borderId="0" xfId="1" applyNumberFormat="1" applyFont="1" applyAlignment="1">
      <alignment horizontal="left" vertical="center" indent="1"/>
    </xf>
    <xf numFmtId="178" fontId="0" fillId="0" borderId="0" xfId="0" applyNumberFormat="1" applyAlignment="1">
      <alignment horizontal="left" vertical="center" indent="1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0" xfId="0" applyFill="1" applyAlignment="1">
      <alignment vertical="top"/>
    </xf>
    <xf numFmtId="0" fontId="0" fillId="4" borderId="0" xfId="0" applyFill="1" applyBorder="1">
      <alignment vertical="center"/>
    </xf>
    <xf numFmtId="178" fontId="0" fillId="0" borderId="1" xfId="1" applyNumberFormat="1" applyFont="1" applyBorder="1">
      <alignment vertical="center"/>
    </xf>
    <xf numFmtId="0" fontId="19" fillId="4" borderId="0" xfId="0" applyFont="1" applyFill="1">
      <alignment vertical="center"/>
    </xf>
    <xf numFmtId="41" fontId="0" fillId="4" borderId="0" xfId="1" applyFont="1" applyFill="1">
      <alignment vertical="center"/>
    </xf>
    <xf numFmtId="0" fontId="21" fillId="4" borderId="0" xfId="0" applyFont="1" applyFill="1" applyBorder="1" applyAlignment="1">
      <alignment vertical="center"/>
    </xf>
    <xf numFmtId="0" fontId="21" fillId="4" borderId="11" xfId="0" applyFont="1" applyFill="1" applyBorder="1" applyAlignment="1">
      <alignment vertical="center"/>
    </xf>
    <xf numFmtId="41" fontId="22" fillId="4" borderId="0" xfId="1" applyFont="1" applyFill="1">
      <alignment vertical="center"/>
    </xf>
    <xf numFmtId="178" fontId="22" fillId="4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22" fillId="0" borderId="0" xfId="0" applyFont="1">
      <alignment vertical="center"/>
    </xf>
    <xf numFmtId="0" fontId="0" fillId="4" borderId="0" xfId="0" applyFill="1" applyAlignment="1">
      <alignment horizontal="left" vertical="top" indent="2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indent="6"/>
    </xf>
    <xf numFmtId="0" fontId="3" fillId="4" borderId="0" xfId="0" applyFont="1" applyFill="1" applyAlignment="1">
      <alignment horizontal="left" vertical="center"/>
    </xf>
    <xf numFmtId="14" fontId="0" fillId="4" borderId="0" xfId="0" applyNumberFormat="1" applyFill="1" applyAlignment="1">
      <alignment horizontal="center" vertical="center"/>
    </xf>
    <xf numFmtId="0" fontId="4" fillId="0" borderId="1" xfId="0" applyFont="1" applyBorder="1">
      <alignment vertical="center"/>
    </xf>
    <xf numFmtId="0" fontId="0" fillId="4" borderId="0" xfId="0" applyFill="1" applyAlignment="1">
      <alignment horizontal="right" vertical="top"/>
    </xf>
    <xf numFmtId="0" fontId="23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41" fontId="0" fillId="4" borderId="0" xfId="1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5" fillId="4" borderId="0" xfId="0" applyFont="1" applyFill="1" applyAlignment="1">
      <alignment horizontal="right" vertical="center"/>
    </xf>
    <xf numFmtId="0" fontId="25" fillId="4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right" vertical="center"/>
    </xf>
    <xf numFmtId="179" fontId="0" fillId="4" borderId="0" xfId="1" applyNumberFormat="1" applyFont="1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26" fillId="4" borderId="0" xfId="0" applyFont="1" applyFill="1">
      <alignment vertical="center"/>
    </xf>
    <xf numFmtId="0" fontId="0" fillId="3" borderId="0" xfId="0" applyFill="1">
      <alignment vertical="center"/>
    </xf>
    <xf numFmtId="0" fontId="25" fillId="2" borderId="0" xfId="0" applyFont="1" applyFill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3" fillId="4" borderId="0" xfId="0" applyFont="1" applyFill="1">
      <alignment vertical="center"/>
    </xf>
    <xf numFmtId="0" fontId="0" fillId="4" borderId="5" xfId="0" applyFill="1" applyBorder="1">
      <alignment vertical="center"/>
    </xf>
    <xf numFmtId="41" fontId="0" fillId="4" borderId="0" xfId="0" applyNumberFormat="1" applyFill="1">
      <alignment vertical="center"/>
    </xf>
    <xf numFmtId="0" fontId="28" fillId="4" borderId="0" xfId="0" applyFont="1" applyFill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41" fontId="0" fillId="4" borderId="0" xfId="1" applyFont="1" applyFill="1" applyBorder="1">
      <alignment vertical="center"/>
    </xf>
    <xf numFmtId="0" fontId="4" fillId="4" borderId="0" xfId="0" applyFont="1" applyFill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3" borderId="0" xfId="0" applyFill="1" applyBorder="1">
      <alignment vertical="center"/>
    </xf>
    <xf numFmtId="0" fontId="22" fillId="3" borderId="0" xfId="0" applyFont="1" applyFill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 applyBorder="1">
      <alignment vertical="center"/>
    </xf>
    <xf numFmtId="0" fontId="4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0" borderId="0" xfId="0" applyFont="1" applyAlignment="1">
      <alignment horizontal="left" vertical="center" indent="4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25" fillId="4" borderId="0" xfId="0" applyFont="1" applyFill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3" borderId="0" xfId="0" applyFont="1" applyFill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29" fillId="4" borderId="0" xfId="0" applyFont="1" applyFill="1" applyBorder="1" applyAlignment="1">
      <alignment horizontal="left" vertical="center" indent="1"/>
    </xf>
    <xf numFmtId="0" fontId="29" fillId="4" borderId="0" xfId="0" applyFont="1" applyFill="1" applyBorder="1">
      <alignment vertical="center"/>
    </xf>
    <xf numFmtId="0" fontId="5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indent="1"/>
    </xf>
    <xf numFmtId="0" fontId="9" fillId="4" borderId="0" xfId="0" applyFont="1" applyFill="1" applyAlignment="1">
      <alignment horizontal="left" vertical="center" indent="4"/>
    </xf>
    <xf numFmtId="9" fontId="0" fillId="4" borderId="0" xfId="0" applyNumberFormat="1" applyFill="1" applyBorder="1" applyAlignment="1">
      <alignment horizontal="right" vertical="center"/>
    </xf>
    <xf numFmtId="14" fontId="6" fillId="0" borderId="0" xfId="0" applyNumberFormat="1" applyFont="1" applyAlignment="1">
      <alignment vertical="center" wrapText="1"/>
    </xf>
    <xf numFmtId="0" fontId="16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41" fontId="0" fillId="4" borderId="0" xfId="1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178" fontId="0" fillId="4" borderId="0" xfId="0" applyNumberFormat="1" applyFill="1" applyBorder="1" applyAlignment="1">
      <alignment horizontal="center" vertical="center"/>
    </xf>
    <xf numFmtId="178" fontId="0" fillId="4" borderId="0" xfId="0" applyNumberFormat="1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15" fillId="4" borderId="0" xfId="0" applyFont="1" applyFill="1" applyAlignment="1"/>
    <xf numFmtId="9" fontId="0" fillId="4" borderId="0" xfId="0" applyNumberFormat="1" applyFill="1" applyBorder="1" applyAlignment="1">
      <alignment horizontal="center" vertical="center"/>
    </xf>
    <xf numFmtId="0" fontId="24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1" fontId="0" fillId="0" borderId="9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41" fontId="12" fillId="3" borderId="0" xfId="1" applyFont="1" applyFill="1" applyAlignment="1">
      <alignment horizontal="center" vertical="top" wrapText="1"/>
    </xf>
    <xf numFmtId="0" fontId="25" fillId="4" borderId="0" xfId="0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 indent="7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1" xfId="0" applyBorder="1" applyAlignment="1">
      <alignment horizontal="left" vertical="center" indent="1"/>
    </xf>
    <xf numFmtId="41" fontId="0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1" applyNumberFormat="1" applyFont="1" applyAlignment="1">
      <alignment horizontal="left" vertical="center" indent="1"/>
    </xf>
    <xf numFmtId="0" fontId="8" fillId="0" borderId="5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 indent="3"/>
    </xf>
    <xf numFmtId="0" fontId="0" fillId="4" borderId="0" xfId="0" applyFill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81DEFF"/>
      <color rgb="FFF90797"/>
      <color rgb="FFFA8612"/>
      <color rgb="FFE1F7FF"/>
      <color rgb="FFD5F4FF"/>
      <color rgb="FFB9EDFF"/>
      <color rgb="FFC9F1FF"/>
      <color rgb="FFF3FCFF"/>
      <color rgb="FFD9F5FF"/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213360</xdr:rowOff>
    </xdr:from>
    <xdr:to>
      <xdr:col>6</xdr:col>
      <xdr:colOff>533400</xdr:colOff>
      <xdr:row>25</xdr:row>
      <xdr:rowOff>76200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E75AC4AD-201E-4117-937C-2D7E67FA5BF7}"/>
            </a:ext>
          </a:extLst>
        </xdr:cNvPr>
        <xdr:cNvGrpSpPr/>
      </xdr:nvGrpSpPr>
      <xdr:grpSpPr>
        <a:xfrm>
          <a:off x="266700" y="213360"/>
          <a:ext cx="4278863" cy="5305697"/>
          <a:chOff x="502920" y="213360"/>
          <a:chExt cx="4290060" cy="5387340"/>
        </a:xfrm>
      </xdr:grpSpPr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38791558-CFCA-42E2-BB3D-561E1F4115BE}"/>
              </a:ext>
            </a:extLst>
          </xdr:cNvPr>
          <xdr:cNvSpPr/>
        </xdr:nvSpPr>
        <xdr:spPr>
          <a:xfrm>
            <a:off x="502920" y="213360"/>
            <a:ext cx="4290060" cy="538734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schemeClr val="accent5">
                <a:lumMod val="60000"/>
                <a:lumOff val="4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ko-KR" altLang="en-US" sz="110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1541C090-19E1-41BE-AA7F-11BA536797AC}"/>
              </a:ext>
            </a:extLst>
          </xdr:cNvPr>
          <xdr:cNvGrpSpPr/>
        </xdr:nvGrpSpPr>
        <xdr:grpSpPr>
          <a:xfrm>
            <a:off x="1549077" y="4797093"/>
            <a:ext cx="2197747" cy="450000"/>
            <a:chOff x="9304020" y="12682599"/>
            <a:chExt cx="2197747" cy="490216"/>
          </a:xfrm>
        </xdr:grpSpPr>
        <xdr:sp macro="" textlink="">
          <xdr:nvSpPr>
            <xdr:cNvPr id="9" name="사각형: 둥근 모서리 8">
              <a:extLst>
                <a:ext uri="{FF2B5EF4-FFF2-40B4-BE49-F238E27FC236}">
                  <a16:creationId xmlns:a16="http://schemas.microsoft.com/office/drawing/2014/main" id="{980C3E8F-FBC0-4816-A5FD-9B246B282315}"/>
                </a:ext>
              </a:extLst>
            </xdr:cNvPr>
            <xdr:cNvSpPr/>
          </xdr:nvSpPr>
          <xdr:spPr>
            <a:xfrm>
              <a:off x="9304020" y="12682599"/>
              <a:ext cx="1039507" cy="490214"/>
            </a:xfrm>
            <a:prstGeom prst="roundRect">
              <a:avLst/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수  정</a:t>
              </a:r>
            </a:p>
          </xdr:txBody>
        </xdr:sp>
        <xdr:sp macro="" textlink="">
          <xdr:nvSpPr>
            <xdr:cNvPr id="10" name="사각형: 둥근 모서리 9">
              <a:extLst>
                <a:ext uri="{FF2B5EF4-FFF2-40B4-BE49-F238E27FC236}">
                  <a16:creationId xmlns:a16="http://schemas.microsoft.com/office/drawing/2014/main" id="{43707939-BCCC-4A1E-85C7-A0E02459506D}"/>
                </a:ext>
              </a:extLst>
            </xdr:cNvPr>
            <xdr:cNvSpPr/>
          </xdr:nvSpPr>
          <xdr:spPr>
            <a:xfrm>
              <a:off x="10462260" y="12682599"/>
              <a:ext cx="1039507" cy="490216"/>
            </a:xfrm>
            <a:prstGeom prst="roundRect">
              <a:avLst/>
            </a:prstGeom>
            <a:solidFill>
              <a:srgbClr val="F9079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삭  제</a:t>
              </a:r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555A078-E11C-45F8-B10D-13DB6AF47FD7}"/>
              </a:ext>
            </a:extLst>
          </xdr:cNvPr>
          <xdr:cNvSpPr txBox="1"/>
        </xdr:nvSpPr>
        <xdr:spPr>
          <a:xfrm>
            <a:off x="2176250" y="580963"/>
            <a:ext cx="1656609" cy="3697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400" b="1"/>
              <a:t>상세 보기</a:t>
            </a:r>
          </a:p>
        </xdr:txBody>
      </xdr: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0B622A9E-17BA-4092-B06E-C302DCEE32A3}"/>
              </a:ext>
            </a:extLst>
          </xdr:cNvPr>
          <xdr:cNvCxnSpPr/>
        </xdr:nvCxnSpPr>
        <xdr:spPr>
          <a:xfrm>
            <a:off x="758190" y="986666"/>
            <a:ext cx="3779520" cy="0"/>
          </a:xfrm>
          <a:prstGeom prst="line">
            <a:avLst/>
          </a:prstGeom>
          <a:ln w="3810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0EE9B02-A6FA-48FE-888C-8B6A374163DA}"/>
              </a:ext>
            </a:extLst>
          </xdr:cNvPr>
          <xdr:cNvSpPr txBox="1"/>
        </xdr:nvSpPr>
        <xdr:spPr>
          <a:xfrm>
            <a:off x="762000" y="1056614"/>
            <a:ext cx="1023357" cy="35915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구  분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일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자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내역 및 품명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수량 및 단위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단  가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공급가액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부가세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합계금액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사용자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결  제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거래처명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계정명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적  요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프로젝트명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en-US" sz="1100"/>
          </a:p>
        </xdr:txBody>
      </xdr:sp>
      <xdr:cxnSp macro="">
        <xdr:nvCxnSpPr>
          <xdr:cNvPr id="8" name="직선 연결선 7">
            <a:extLst>
              <a:ext uri="{FF2B5EF4-FFF2-40B4-BE49-F238E27FC236}">
                <a16:creationId xmlns:a16="http://schemas.microsoft.com/office/drawing/2014/main" id="{7D314B97-71BC-4A5E-A956-05D1F43DC536}"/>
              </a:ext>
            </a:extLst>
          </xdr:cNvPr>
          <xdr:cNvCxnSpPr/>
        </xdr:nvCxnSpPr>
        <xdr:spPr>
          <a:xfrm>
            <a:off x="758190" y="4682366"/>
            <a:ext cx="3779520" cy="0"/>
          </a:xfrm>
          <a:prstGeom prst="line">
            <a:avLst/>
          </a:prstGeom>
          <a:ln w="38100">
            <a:solidFill>
              <a:schemeClr val="bg1">
                <a:lumMod val="9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그룹 30">
            <a:extLst>
              <a:ext uri="{FF2B5EF4-FFF2-40B4-BE49-F238E27FC236}">
                <a16:creationId xmlns:a16="http://schemas.microsoft.com/office/drawing/2014/main" id="{C1833334-13A6-406F-BF0D-BBC76C0A0AED}"/>
              </a:ext>
            </a:extLst>
          </xdr:cNvPr>
          <xdr:cNvGrpSpPr/>
        </xdr:nvGrpSpPr>
        <xdr:grpSpPr>
          <a:xfrm>
            <a:off x="1859280" y="3997935"/>
            <a:ext cx="2659380" cy="635026"/>
            <a:chOff x="1859280" y="3997935"/>
            <a:chExt cx="2659380" cy="635026"/>
          </a:xfrm>
        </xdr:grpSpPr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07BF7E8-CE23-4B08-ACD1-0ABBF8398108}"/>
                </a:ext>
              </a:extLst>
            </xdr:cNvPr>
            <xdr:cNvSpPr txBox="1"/>
          </xdr:nvSpPr>
          <xdr:spPr>
            <a:xfrm>
              <a:off x="1859280" y="3997935"/>
              <a:ext cx="2659380" cy="63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마지막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 란에서              하면 </a:t>
              </a:r>
              <a:endPara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자동으로 등록되면서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창 닫히게 설정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?</a:t>
              </a:r>
              <a:endParaRPr lang="ko-KR" altLang="en-US" sz="1100">
                <a:solidFill>
                  <a:srgbClr val="00B050"/>
                </a:solidFill>
              </a:endParaRPr>
            </a:p>
          </xdr:txBody>
        </xdr:sp>
        <xdr:grpSp>
          <xdr:nvGrpSpPr>
            <xdr:cNvPr id="29" name="그룹 28">
              <a:extLst>
                <a:ext uri="{FF2B5EF4-FFF2-40B4-BE49-F238E27FC236}">
                  <a16:creationId xmlns:a16="http://schemas.microsoft.com/office/drawing/2014/main" id="{304B2F52-BAFE-4C39-9DDF-30C81BB6CDC6}"/>
                </a:ext>
              </a:extLst>
            </xdr:cNvPr>
            <xdr:cNvGrpSpPr/>
          </xdr:nvGrpSpPr>
          <xdr:grpSpPr>
            <a:xfrm>
              <a:off x="3124200" y="4076700"/>
              <a:ext cx="205740" cy="160020"/>
              <a:chOff x="3886200" y="1661160"/>
              <a:chExt cx="205740" cy="160020"/>
            </a:xfrm>
          </xdr:grpSpPr>
          <xdr:cxnSp macro="">
            <xdr:nvCxnSpPr>
              <xdr:cNvPr id="26" name="직선 화살표 연결선 25">
                <a:extLst>
                  <a:ext uri="{FF2B5EF4-FFF2-40B4-BE49-F238E27FC236}">
                    <a16:creationId xmlns:a16="http://schemas.microsoft.com/office/drawing/2014/main" id="{8CD44650-E1A3-439D-9A5F-D37B67DA9D48}"/>
                  </a:ext>
                </a:extLst>
              </xdr:cNvPr>
              <xdr:cNvCxnSpPr/>
            </xdr:nvCxnSpPr>
            <xdr:spPr>
              <a:xfrm flipH="1">
                <a:off x="3886200" y="1805940"/>
                <a:ext cx="198120" cy="0"/>
              </a:xfrm>
              <a:prstGeom prst="straightConnector1">
                <a:avLst/>
              </a:prstGeom>
              <a:ln w="28575">
                <a:solidFill>
                  <a:srgbClr val="00B05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연결선 27">
                <a:extLst>
                  <a:ext uri="{FF2B5EF4-FFF2-40B4-BE49-F238E27FC236}">
                    <a16:creationId xmlns:a16="http://schemas.microsoft.com/office/drawing/2014/main" id="{F22DD2D6-957E-4A9C-930B-2FCB2080EEAD}"/>
                  </a:ext>
                </a:extLst>
              </xdr:cNvPr>
              <xdr:cNvCxnSpPr/>
            </xdr:nvCxnSpPr>
            <xdr:spPr>
              <a:xfrm flipV="1">
                <a:off x="4091940" y="1661160"/>
                <a:ext cx="0" cy="160020"/>
              </a:xfrm>
              <a:prstGeom prst="line">
                <a:avLst/>
              </a:pr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7</xdr:col>
      <xdr:colOff>129540</xdr:colOff>
      <xdr:row>1</xdr:row>
      <xdr:rowOff>45720</xdr:rowOff>
    </xdr:from>
    <xdr:to>
      <xdr:col>13</xdr:col>
      <xdr:colOff>396240</xdr:colOff>
      <xdr:row>25</xdr:row>
      <xdr:rowOff>129540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19536D15-1926-40B7-9E6E-4408CB49C54F}"/>
            </a:ext>
          </a:extLst>
        </xdr:cNvPr>
        <xdr:cNvGrpSpPr/>
      </xdr:nvGrpSpPr>
      <xdr:grpSpPr>
        <a:xfrm>
          <a:off x="4810397" y="263434"/>
          <a:ext cx="4278863" cy="5308963"/>
          <a:chOff x="5989320" y="7955280"/>
          <a:chExt cx="4290060" cy="5387340"/>
        </a:xfrm>
      </xdr:grpSpPr>
      <xdr:grpSp>
        <xdr:nvGrpSpPr>
          <xdr:cNvPr id="56" name="그룹 55">
            <a:extLst>
              <a:ext uri="{FF2B5EF4-FFF2-40B4-BE49-F238E27FC236}">
                <a16:creationId xmlns:a16="http://schemas.microsoft.com/office/drawing/2014/main" id="{00FB96F6-5B7C-400F-AFA6-9C682B56E70F}"/>
              </a:ext>
            </a:extLst>
          </xdr:cNvPr>
          <xdr:cNvGrpSpPr/>
        </xdr:nvGrpSpPr>
        <xdr:grpSpPr>
          <a:xfrm>
            <a:off x="5989320" y="7955280"/>
            <a:ext cx="4290060" cy="5387340"/>
            <a:chOff x="4312920" y="3429000"/>
            <a:chExt cx="4290060" cy="5387340"/>
          </a:xfrm>
        </xdr:grpSpPr>
        <xdr:sp macro="" textlink="">
          <xdr:nvSpPr>
            <xdr:cNvPr id="63" name="사각형: 둥근 모서리 62">
              <a:extLst>
                <a:ext uri="{FF2B5EF4-FFF2-40B4-BE49-F238E27FC236}">
                  <a16:creationId xmlns:a16="http://schemas.microsoft.com/office/drawing/2014/main" id="{50DED097-72E4-4228-AD9E-4F9D3E29327C}"/>
                </a:ext>
              </a:extLst>
            </xdr:cNvPr>
            <xdr:cNvSpPr/>
          </xdr:nvSpPr>
          <xdr:spPr>
            <a:xfrm>
              <a:off x="4312920" y="3429000"/>
              <a:ext cx="4290060" cy="53873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F32EC1B6-975B-43D5-AB1E-AF0CF2C5F7AE}"/>
                </a:ext>
              </a:extLst>
            </xdr:cNvPr>
            <xdr:cNvGrpSpPr/>
          </xdr:nvGrpSpPr>
          <xdr:grpSpPr>
            <a:xfrm>
              <a:off x="5366697" y="8012733"/>
              <a:ext cx="2197747" cy="450000"/>
              <a:chOff x="9304020" y="12682599"/>
              <a:chExt cx="2197747" cy="490216"/>
            </a:xfrm>
          </xdr:grpSpPr>
          <xdr:sp macro="" textlink="">
            <xdr:nvSpPr>
              <xdr:cNvPr id="70" name="사각형: 둥근 모서리 69">
                <a:extLst>
                  <a:ext uri="{FF2B5EF4-FFF2-40B4-BE49-F238E27FC236}">
                    <a16:creationId xmlns:a16="http://schemas.microsoft.com/office/drawing/2014/main" id="{6044E711-2494-43D3-8F3E-4B83A1E76B53}"/>
                  </a:ext>
                </a:extLst>
              </xdr:cNvPr>
              <xdr:cNvSpPr/>
            </xdr:nvSpPr>
            <xdr:spPr>
              <a:xfrm>
                <a:off x="9304020" y="12682599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71" name="사각형: 둥근 모서리 70">
                <a:extLst>
                  <a:ext uri="{FF2B5EF4-FFF2-40B4-BE49-F238E27FC236}">
                    <a16:creationId xmlns:a16="http://schemas.microsoft.com/office/drawing/2014/main" id="{4FE8589E-11F9-4A0F-AA90-510BC161C02B}"/>
                  </a:ext>
                </a:extLst>
              </xdr:cNvPr>
              <xdr:cNvSpPr/>
            </xdr:nvSpPr>
            <xdr:spPr>
              <a:xfrm>
                <a:off x="10462260" y="12682599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43DEE568-BBC3-4A8F-B85F-0EF4F437A5CF}"/>
                </a:ext>
              </a:extLst>
            </xdr:cNvPr>
            <xdr:cNvSpPr txBox="1"/>
          </xdr:nvSpPr>
          <xdr:spPr>
            <a:xfrm>
              <a:off x="5993870" y="3796603"/>
              <a:ext cx="1146070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400" b="1"/>
                <a:t>거래처 등록</a:t>
              </a:r>
            </a:p>
          </xdr:txBody>
        </xdr:sp>
        <xdr:cxnSp macro="">
          <xdr:nvCxnSpPr>
            <xdr:cNvPr id="66" name="직선 연결선 65">
              <a:extLst>
                <a:ext uri="{FF2B5EF4-FFF2-40B4-BE49-F238E27FC236}">
                  <a16:creationId xmlns:a16="http://schemas.microsoft.com/office/drawing/2014/main" id="{08468A33-83A7-4D60-9B8F-EDAA6B5FEBAD}"/>
                </a:ext>
              </a:extLst>
            </xdr:cNvPr>
            <xdr:cNvCxnSpPr/>
          </xdr:nvCxnSpPr>
          <xdr:spPr>
            <a:xfrm>
              <a:off x="4575810" y="420230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02A6886B-810B-4D91-B0E7-857F1F1475D1}"/>
                </a:ext>
              </a:extLst>
            </xdr:cNvPr>
            <xdr:cNvSpPr txBox="1"/>
          </xdr:nvSpPr>
          <xdr:spPr>
            <a:xfrm>
              <a:off x="4511040" y="4272254"/>
              <a:ext cx="1213857" cy="3591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상  호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사업자 등록번호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대표자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r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[</a:t>
              </a:r>
              <a:r>
                <a:rPr lang="en-US" altLang="ko-KR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사업 종류 </a:t>
              </a:r>
              <a:r>
                <a:rPr lang="en-US" altLang="ko-KR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]</a:t>
              </a:r>
            </a:p>
            <a:p>
              <a:pPr algn="r"/>
              <a:r>
                <a:rPr lang="ko-KR" altLang="en-US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업  태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종  목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effectLst/>
                <a:latin typeface="+mn-ea"/>
                <a:ea typeface="+mn-ea"/>
              </a:endParaRPr>
            </a:p>
            <a:p>
              <a:pPr algn="r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E-Mail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effectLst/>
                <a:latin typeface="+mn-ea"/>
                <a:ea typeface="+mn-ea"/>
              </a:endParaRPr>
            </a:p>
            <a:p>
              <a:pPr algn="r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r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담당</a:t>
              </a:r>
              <a:r>
                <a:rPr lang="ko-KR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자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연락처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 :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</xdr:txBody>
        </xdr:sp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E6040ED9-6DF8-4CCF-BA48-27B639E936A8}"/>
                </a:ext>
              </a:extLst>
            </xdr:cNvPr>
            <xdr:cNvCxnSpPr/>
          </xdr:nvCxnSpPr>
          <xdr:spPr>
            <a:xfrm>
              <a:off x="4575810" y="789800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DF411AB5-BAE9-4407-B1EE-737CEBB22CCB}"/>
                </a:ext>
              </a:extLst>
            </xdr:cNvPr>
            <xdr:cNvSpPr txBox="1"/>
          </xdr:nvSpPr>
          <xdr:spPr>
            <a:xfrm>
              <a:off x="5654040" y="4272255"/>
              <a:ext cx="2506980" cy="264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(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주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) 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나사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-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15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자까지 기록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!</a:t>
              </a: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123-86-45678</a:t>
              </a: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OOOOO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20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자까지 기록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!</a:t>
              </a:r>
            </a:p>
            <a:p>
              <a:pPr algn="l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ko-KR" altLang="en-US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도매 외</a:t>
              </a:r>
              <a:endParaRPr lang="en-US" altLang="ko-KR" sz="1100" baseline="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ko-KR" altLang="en-US" sz="1100" baseline="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산업용 전기자재 외</a:t>
              </a:r>
              <a:endParaRPr lang="en-US" altLang="ko-KR" sz="1100" baseline="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OOO@OOOOO.COM</a:t>
              </a:r>
            </a:p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effectLst/>
                  <a:latin typeface="+mn-ea"/>
                  <a:ea typeface="+mn-ea"/>
                  <a:cs typeface="+mn-cs"/>
                </a:rPr>
                <a:t>(</a:t>
              </a:r>
              <a:r>
                <a:rPr lang="ko-KR" altLang="en-US" sz="1100">
                  <a:solidFill>
                    <a:sysClr val="windowText" lastClr="000000"/>
                  </a:solidFill>
                  <a:effectLst/>
                  <a:latin typeface="+mn-ea"/>
                  <a:ea typeface="+mn-ea"/>
                  <a:cs typeface="+mn-cs"/>
                </a:rPr>
                <a:t>세금계산서 발행용</a:t>
              </a:r>
              <a:r>
                <a:rPr lang="en-US" altLang="ko-KR" sz="1100">
                  <a:solidFill>
                    <a:sysClr val="windowText" lastClr="000000"/>
                  </a:solidFill>
                  <a:effectLst/>
                  <a:latin typeface="+mn-ea"/>
                  <a:ea typeface="+mn-ea"/>
                  <a:cs typeface="+mn-cs"/>
                </a:rPr>
                <a:t>)</a:t>
              </a:r>
            </a:p>
          </xdr:txBody>
        </xdr:sp>
      </xdr:grpSp>
      <xdr:grpSp>
        <xdr:nvGrpSpPr>
          <xdr:cNvPr id="57" name="그룹 56">
            <a:extLst>
              <a:ext uri="{FF2B5EF4-FFF2-40B4-BE49-F238E27FC236}">
                <a16:creationId xmlns:a16="http://schemas.microsoft.com/office/drawing/2014/main" id="{2083B5FD-1F26-4560-ABFE-6B5A9CDF78BC}"/>
              </a:ext>
            </a:extLst>
          </xdr:cNvPr>
          <xdr:cNvGrpSpPr/>
        </xdr:nvGrpSpPr>
        <xdr:grpSpPr>
          <a:xfrm>
            <a:off x="7345680" y="11475720"/>
            <a:ext cx="2659380" cy="635026"/>
            <a:chOff x="1859280" y="3997935"/>
            <a:chExt cx="2659380" cy="635026"/>
          </a:xfrm>
        </xdr:grpSpPr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53838EB-D1A8-48C3-8482-0E0A58504236}"/>
                </a:ext>
              </a:extLst>
            </xdr:cNvPr>
            <xdr:cNvSpPr txBox="1"/>
          </xdr:nvSpPr>
          <xdr:spPr>
            <a:xfrm>
              <a:off x="1859280" y="3997935"/>
              <a:ext cx="2659380" cy="63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마지막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 란에서              하면 </a:t>
              </a:r>
              <a:endPara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자동으로 등록되면서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창 닫히게 설정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?</a:t>
              </a:r>
              <a:endParaRPr lang="ko-KR" altLang="en-US" sz="1100">
                <a:solidFill>
                  <a:srgbClr val="00B050"/>
                </a:solidFill>
              </a:endParaRPr>
            </a:p>
          </xdr:txBody>
        </xdr:sp>
        <xdr:grpSp>
          <xdr:nvGrpSpPr>
            <xdr:cNvPr id="60" name="그룹 59">
              <a:extLst>
                <a:ext uri="{FF2B5EF4-FFF2-40B4-BE49-F238E27FC236}">
                  <a16:creationId xmlns:a16="http://schemas.microsoft.com/office/drawing/2014/main" id="{5222D891-88F7-4174-A647-700E0803E964}"/>
                </a:ext>
              </a:extLst>
            </xdr:cNvPr>
            <xdr:cNvGrpSpPr/>
          </xdr:nvGrpSpPr>
          <xdr:grpSpPr>
            <a:xfrm>
              <a:off x="3124200" y="4076700"/>
              <a:ext cx="205740" cy="160020"/>
              <a:chOff x="3886200" y="1661160"/>
              <a:chExt cx="205740" cy="160020"/>
            </a:xfrm>
          </xdr:grpSpPr>
          <xdr:cxnSp macro="">
            <xdr:nvCxnSpPr>
              <xdr:cNvPr id="61" name="직선 화살표 연결선 60">
                <a:extLst>
                  <a:ext uri="{FF2B5EF4-FFF2-40B4-BE49-F238E27FC236}">
                    <a16:creationId xmlns:a16="http://schemas.microsoft.com/office/drawing/2014/main" id="{E3F88E87-BA28-490A-949C-E440EA0BE5B7}"/>
                  </a:ext>
                </a:extLst>
              </xdr:cNvPr>
              <xdr:cNvCxnSpPr/>
            </xdr:nvCxnSpPr>
            <xdr:spPr>
              <a:xfrm flipH="1">
                <a:off x="3886200" y="1805940"/>
                <a:ext cx="198120" cy="0"/>
              </a:xfrm>
              <a:prstGeom prst="straightConnector1">
                <a:avLst/>
              </a:prstGeom>
              <a:ln w="28575">
                <a:solidFill>
                  <a:srgbClr val="00B05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2" name="직선 연결선 61">
                <a:extLst>
                  <a:ext uri="{FF2B5EF4-FFF2-40B4-BE49-F238E27FC236}">
                    <a16:creationId xmlns:a16="http://schemas.microsoft.com/office/drawing/2014/main" id="{75B89A30-7162-4B01-B929-0439EAF7CF10}"/>
                  </a:ext>
                </a:extLst>
              </xdr:cNvPr>
              <xdr:cNvCxnSpPr/>
            </xdr:nvCxnSpPr>
            <xdr:spPr>
              <a:xfrm flipV="1">
                <a:off x="4091940" y="1661160"/>
                <a:ext cx="0" cy="160020"/>
              </a:xfrm>
              <a:prstGeom prst="line">
                <a:avLst/>
              </a:pr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58" name="사각형: 둥근 모서리 57">
            <a:extLst>
              <a:ext uri="{FF2B5EF4-FFF2-40B4-BE49-F238E27FC236}">
                <a16:creationId xmlns:a16="http://schemas.microsoft.com/office/drawing/2014/main" id="{F3B394AF-AB1A-4A11-BCBB-A3222249A27B}"/>
              </a:ext>
            </a:extLst>
          </xdr:cNvPr>
          <xdr:cNvSpPr/>
        </xdr:nvSpPr>
        <xdr:spPr>
          <a:xfrm>
            <a:off x="9136380" y="888492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</xdr:grpSp>
    <xdr:clientData/>
  </xdr:twoCellAnchor>
  <xdr:twoCellAnchor>
    <xdr:from>
      <xdr:col>20</xdr:col>
      <xdr:colOff>579120</xdr:colOff>
      <xdr:row>1</xdr:row>
      <xdr:rowOff>38100</xdr:rowOff>
    </xdr:from>
    <xdr:to>
      <xdr:col>27</xdr:col>
      <xdr:colOff>175260</xdr:colOff>
      <xdr:row>25</xdr:row>
      <xdr:rowOff>121920</xdr:rowOff>
    </xdr:to>
    <xdr:grpSp>
      <xdr:nvGrpSpPr>
        <xdr:cNvPr id="72" name="그룹 71">
          <a:extLst>
            <a:ext uri="{FF2B5EF4-FFF2-40B4-BE49-F238E27FC236}">
              <a16:creationId xmlns:a16="http://schemas.microsoft.com/office/drawing/2014/main" id="{8145151C-4F01-4228-BB8F-E5D58A540187}"/>
            </a:ext>
          </a:extLst>
        </xdr:cNvPr>
        <xdr:cNvGrpSpPr/>
      </xdr:nvGrpSpPr>
      <xdr:grpSpPr>
        <a:xfrm>
          <a:off x="13952998" y="255814"/>
          <a:ext cx="4276997" cy="5308963"/>
          <a:chOff x="259080" y="8077200"/>
          <a:chExt cx="4290060" cy="5387340"/>
        </a:xfrm>
      </xdr:grpSpPr>
      <xdr:grpSp>
        <xdr:nvGrpSpPr>
          <xdr:cNvPr id="73" name="그룹 72">
            <a:extLst>
              <a:ext uri="{FF2B5EF4-FFF2-40B4-BE49-F238E27FC236}">
                <a16:creationId xmlns:a16="http://schemas.microsoft.com/office/drawing/2014/main" id="{4C75AB75-7E20-4825-9D72-7154F73A6C96}"/>
              </a:ext>
            </a:extLst>
          </xdr:cNvPr>
          <xdr:cNvGrpSpPr/>
        </xdr:nvGrpSpPr>
        <xdr:grpSpPr>
          <a:xfrm>
            <a:off x="259080" y="8077200"/>
            <a:ext cx="4290060" cy="5387340"/>
            <a:chOff x="502920" y="213360"/>
            <a:chExt cx="4290060" cy="5387340"/>
          </a:xfrm>
        </xdr:grpSpPr>
        <xdr:sp macro="" textlink="">
          <xdr:nvSpPr>
            <xdr:cNvPr id="77" name="사각형: 둥근 모서리 76">
              <a:extLst>
                <a:ext uri="{FF2B5EF4-FFF2-40B4-BE49-F238E27FC236}">
                  <a16:creationId xmlns:a16="http://schemas.microsoft.com/office/drawing/2014/main" id="{3C670917-F260-487C-90A9-86C3ADAE5F4C}"/>
                </a:ext>
              </a:extLst>
            </xdr:cNvPr>
            <xdr:cNvSpPr/>
          </xdr:nvSpPr>
          <xdr:spPr>
            <a:xfrm>
              <a:off x="502920" y="213360"/>
              <a:ext cx="4290060" cy="53873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78" name="그룹 77">
              <a:extLst>
                <a:ext uri="{FF2B5EF4-FFF2-40B4-BE49-F238E27FC236}">
                  <a16:creationId xmlns:a16="http://schemas.microsoft.com/office/drawing/2014/main" id="{04B8E6D8-C517-4AD9-ACD4-AE09AB1ECFCB}"/>
                </a:ext>
              </a:extLst>
            </xdr:cNvPr>
            <xdr:cNvGrpSpPr/>
          </xdr:nvGrpSpPr>
          <xdr:grpSpPr>
            <a:xfrm>
              <a:off x="1549077" y="4797093"/>
              <a:ext cx="2197747" cy="450000"/>
              <a:chOff x="9304020" y="12682599"/>
              <a:chExt cx="2197747" cy="490216"/>
            </a:xfrm>
          </xdr:grpSpPr>
          <xdr:sp macro="" textlink="">
            <xdr:nvSpPr>
              <xdr:cNvPr id="88" name="사각형: 둥근 모서리 87">
                <a:extLst>
                  <a:ext uri="{FF2B5EF4-FFF2-40B4-BE49-F238E27FC236}">
                    <a16:creationId xmlns:a16="http://schemas.microsoft.com/office/drawing/2014/main" id="{670C3FD0-0776-4063-9626-E537CB545727}"/>
                  </a:ext>
                </a:extLst>
              </xdr:cNvPr>
              <xdr:cNvSpPr/>
            </xdr:nvSpPr>
            <xdr:spPr>
              <a:xfrm>
                <a:off x="9304020" y="12682599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89" name="사각형: 둥근 모서리 88">
                <a:extLst>
                  <a:ext uri="{FF2B5EF4-FFF2-40B4-BE49-F238E27FC236}">
                    <a16:creationId xmlns:a16="http://schemas.microsoft.com/office/drawing/2014/main" id="{5FDCB95D-A04C-41F8-884B-C879AE7CD03F}"/>
                  </a:ext>
                </a:extLst>
              </xdr:cNvPr>
              <xdr:cNvSpPr/>
            </xdr:nvSpPr>
            <xdr:spPr>
              <a:xfrm>
                <a:off x="10462260" y="12682599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22A73F0F-861A-414E-A8AD-AEAB3CF916E6}"/>
                </a:ext>
              </a:extLst>
            </xdr:cNvPr>
            <xdr:cNvSpPr txBox="1"/>
          </xdr:nvSpPr>
          <xdr:spPr>
            <a:xfrm>
              <a:off x="2176250" y="580963"/>
              <a:ext cx="1184170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/>
                <a:t>PROJECT </a:t>
              </a:r>
              <a:r>
                <a:rPr lang="ko-KR" altLang="en-US" sz="1400" b="1"/>
                <a:t>등록</a:t>
              </a:r>
            </a:p>
          </xdr:txBody>
        </xdr:sp>
        <xdr:cxnSp macro="">
          <xdr:nvCxnSpPr>
            <xdr:cNvPr id="80" name="직선 연결선 79">
              <a:extLst>
                <a:ext uri="{FF2B5EF4-FFF2-40B4-BE49-F238E27FC236}">
                  <a16:creationId xmlns:a16="http://schemas.microsoft.com/office/drawing/2014/main" id="{22329619-AAF0-4BA8-8D4E-90FA0A188675}"/>
                </a:ext>
              </a:extLst>
            </xdr:cNvPr>
            <xdr:cNvCxnSpPr/>
          </xdr:nvCxnSpPr>
          <xdr:spPr>
            <a:xfrm>
              <a:off x="758190" y="98666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3BEA656C-20D2-45EA-A747-1C1E58CA496C}"/>
                </a:ext>
              </a:extLst>
            </xdr:cNvPr>
            <xdr:cNvSpPr txBox="1"/>
          </xdr:nvSpPr>
          <xdr:spPr>
            <a:xfrm>
              <a:off x="762000" y="1056614"/>
              <a:ext cx="1023357" cy="3591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프로젝트명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수주일자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거래처명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거래일자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내역 및 품명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수량 및 단위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단  가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공급가액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부가세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합계금액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사용자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결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제일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계정명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적  요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5E86F1E-6FA8-40FB-BFEA-524E9DB36482}"/>
                </a:ext>
              </a:extLst>
            </xdr:cNvPr>
            <xdr:cNvCxnSpPr/>
          </xdr:nvCxnSpPr>
          <xdr:spPr>
            <a:xfrm>
              <a:off x="758190" y="468236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83" name="그룹 82">
              <a:extLst>
                <a:ext uri="{FF2B5EF4-FFF2-40B4-BE49-F238E27FC236}">
                  <a16:creationId xmlns:a16="http://schemas.microsoft.com/office/drawing/2014/main" id="{9EDD344B-B5AB-437D-986D-7F296C21808D}"/>
                </a:ext>
              </a:extLst>
            </xdr:cNvPr>
            <xdr:cNvGrpSpPr/>
          </xdr:nvGrpSpPr>
          <xdr:grpSpPr>
            <a:xfrm>
              <a:off x="1859280" y="3997935"/>
              <a:ext cx="2659380" cy="635026"/>
              <a:chOff x="1859280" y="3997935"/>
              <a:chExt cx="2659380" cy="635026"/>
            </a:xfrm>
          </xdr:grpSpPr>
          <xdr:sp macro="" textlink="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6AED185F-5D45-418C-8C8F-F9E745AAC255}"/>
                  </a:ext>
                </a:extLst>
              </xdr:cNvPr>
              <xdr:cNvSpPr txBox="1"/>
            </xdr:nvSpPr>
            <xdr:spPr>
              <a:xfrm>
                <a:off x="1859280" y="3997935"/>
                <a:ext cx="2659380" cy="63502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l"/>
                <a:r>
                  <a:rPr lang="en-US" altLang="ko-KR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"</a:t>
                </a:r>
                <a:r>
                  <a:rPr lang="ko-KR" altLang="en-US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마지막</a:t>
                </a:r>
                <a:r>
                  <a:rPr lang="en-US" altLang="ko-KR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"</a:t>
                </a:r>
                <a:r>
                  <a:rPr lang="ko-KR" altLang="en-US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 란에서              하면 </a:t>
                </a:r>
                <a:endPara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l"/>
                <a:r>
                  <a:rPr lang="ko-KR" altLang="en-US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자동으로 등록되면서</a:t>
                </a:r>
                <a:r>
                  <a:rPr lang="en-US" altLang="ko-KR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,</a:t>
                </a:r>
                <a:r>
                  <a:rPr lang="ko-KR" altLang="en-US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창 닫히게 설정</a:t>
                </a:r>
                <a:r>
                  <a:rPr lang="en-US" altLang="ko-KR" sz="1100">
                    <a:solidFill>
                      <a:srgbClr val="00B050"/>
                    </a:solidFill>
                    <a:effectLst/>
                    <a:latin typeface="+mn-lt"/>
                    <a:ea typeface="+mn-ea"/>
                    <a:cs typeface="+mn-cs"/>
                  </a:rPr>
                  <a:t>?</a:t>
                </a:r>
                <a:endParaRPr lang="ko-KR" altLang="en-US" sz="1100">
                  <a:solidFill>
                    <a:srgbClr val="00B050"/>
                  </a:solidFill>
                </a:endParaRPr>
              </a:p>
            </xdr:txBody>
          </xdr:sp>
          <xdr:grpSp>
            <xdr:nvGrpSpPr>
              <xdr:cNvPr id="85" name="그룹 84">
                <a:extLst>
                  <a:ext uri="{FF2B5EF4-FFF2-40B4-BE49-F238E27FC236}">
                    <a16:creationId xmlns:a16="http://schemas.microsoft.com/office/drawing/2014/main" id="{DF61141A-816E-4DDF-9A18-D5058C974FCF}"/>
                  </a:ext>
                </a:extLst>
              </xdr:cNvPr>
              <xdr:cNvGrpSpPr/>
            </xdr:nvGrpSpPr>
            <xdr:grpSpPr>
              <a:xfrm>
                <a:off x="3124200" y="4076700"/>
                <a:ext cx="205740" cy="160020"/>
                <a:chOff x="3886200" y="1661160"/>
                <a:chExt cx="205740" cy="160020"/>
              </a:xfrm>
            </xdr:grpSpPr>
            <xdr:cxnSp macro="">
              <xdr:nvCxnSpPr>
                <xdr:cNvPr id="86" name="직선 화살표 연결선 85">
                  <a:extLst>
                    <a:ext uri="{FF2B5EF4-FFF2-40B4-BE49-F238E27FC236}">
                      <a16:creationId xmlns:a16="http://schemas.microsoft.com/office/drawing/2014/main" id="{8A76536C-8F4E-4217-814D-E504C13B9D5C}"/>
                    </a:ext>
                  </a:extLst>
                </xdr:cNvPr>
                <xdr:cNvCxnSpPr/>
              </xdr:nvCxnSpPr>
              <xdr:spPr>
                <a:xfrm flipH="1">
                  <a:off x="3886200" y="1805940"/>
                  <a:ext cx="198120" cy="0"/>
                </a:xfrm>
                <a:prstGeom prst="straightConnector1">
                  <a:avLst/>
                </a:prstGeom>
                <a:ln w="28575">
                  <a:solidFill>
                    <a:srgbClr val="00B05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7" name="직선 연결선 86">
                  <a:extLst>
                    <a:ext uri="{FF2B5EF4-FFF2-40B4-BE49-F238E27FC236}">
                      <a16:creationId xmlns:a16="http://schemas.microsoft.com/office/drawing/2014/main" id="{F20B9F42-9C3F-4375-87DB-DDE0F62DC536}"/>
                    </a:ext>
                  </a:extLst>
                </xdr:cNvPr>
                <xdr:cNvCxnSpPr/>
              </xdr:nvCxnSpPr>
              <xdr:spPr>
                <a:xfrm flipV="1">
                  <a:off x="4091940" y="1661160"/>
                  <a:ext cx="0" cy="160020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5E152150-15FC-4807-BA34-31EA6B92A506}"/>
              </a:ext>
            </a:extLst>
          </xdr:cNvPr>
          <xdr:cNvSpPr txBox="1"/>
        </xdr:nvSpPr>
        <xdr:spPr>
          <a:xfrm>
            <a:off x="1470660" y="8930640"/>
            <a:ext cx="2506980" cy="2766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rPr>
              <a:t>30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rPr>
              <a:t>자까지 기록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rPr>
              <a:t>!</a:t>
            </a:r>
          </a:p>
          <a:p>
            <a:pPr algn="l"/>
            <a:endParaRPr lang="en-US" altLang="ko-KR" sz="1100">
              <a:solidFill>
                <a:schemeClr val="tx1"/>
              </a:solidFill>
              <a:effectLst/>
              <a:latin typeface="+mn-ea"/>
              <a:ea typeface="+mn-ea"/>
              <a:cs typeface="+mn-cs"/>
            </a:endParaRPr>
          </a:p>
          <a:p>
            <a:pPr algn="l"/>
            <a:r>
              <a:rPr lang="ko-KR" altLang="en-US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rPr>
              <a:t>미조회시 등록</a:t>
            </a:r>
            <a:endParaRPr lang="en-US" altLang="ko-KR" sz="1100">
              <a:solidFill>
                <a:schemeClr val="tx1"/>
              </a:solidFill>
              <a:effectLst/>
              <a:latin typeface="+mn-ea"/>
              <a:ea typeface="+mn-ea"/>
              <a:cs typeface="+mn-cs"/>
            </a:endParaRPr>
          </a:p>
          <a:p>
            <a:pPr algn="l"/>
            <a:endParaRPr lang="en-US" altLang="ko-KR" sz="1100">
              <a:solidFill>
                <a:schemeClr val="tx1"/>
              </a:solidFill>
              <a:effectLst/>
              <a:latin typeface="+mn-ea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미조회시 등록</a:t>
            </a:r>
            <a:endParaRPr lang="ko-KR" altLang="ko-KR">
              <a:solidFill>
                <a:srgbClr val="00B050"/>
              </a:solidFill>
              <a:effectLst/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endParaRPr>
          </a:p>
        </xdr:txBody>
      </xdr:sp>
      <xdr:sp macro="" textlink="">
        <xdr:nvSpPr>
          <xdr:cNvPr id="75" name="사각형: 둥근 모서리 74">
            <a:extLst>
              <a:ext uri="{FF2B5EF4-FFF2-40B4-BE49-F238E27FC236}">
                <a16:creationId xmlns:a16="http://schemas.microsoft.com/office/drawing/2014/main" id="{80541276-30B8-481E-88F3-4E7DD5A6CBEF}"/>
              </a:ext>
            </a:extLst>
          </xdr:cNvPr>
          <xdr:cNvSpPr/>
        </xdr:nvSpPr>
        <xdr:spPr>
          <a:xfrm>
            <a:off x="2621280" y="944880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등  록</a:t>
            </a:r>
          </a:p>
        </xdr:txBody>
      </xdr:sp>
      <xdr:sp macro="" textlink="">
        <xdr:nvSpPr>
          <xdr:cNvPr id="76" name="사각형: 둥근 모서리 75">
            <a:extLst>
              <a:ext uri="{FF2B5EF4-FFF2-40B4-BE49-F238E27FC236}">
                <a16:creationId xmlns:a16="http://schemas.microsoft.com/office/drawing/2014/main" id="{E1E2570A-F22B-4406-ACA4-CEBD9AE16D7A}"/>
              </a:ext>
            </a:extLst>
          </xdr:cNvPr>
          <xdr:cNvSpPr/>
        </xdr:nvSpPr>
        <xdr:spPr>
          <a:xfrm>
            <a:off x="2621280" y="992886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등  록</a:t>
            </a:r>
          </a:p>
        </xdr:txBody>
      </xdr:sp>
    </xdr:grpSp>
    <xdr:clientData/>
  </xdr:twoCellAnchor>
  <xdr:twoCellAnchor>
    <xdr:from>
      <xdr:col>14</xdr:col>
      <xdr:colOff>22860</xdr:colOff>
      <xdr:row>1</xdr:row>
      <xdr:rowOff>38100</xdr:rowOff>
    </xdr:from>
    <xdr:to>
      <xdr:col>20</xdr:col>
      <xdr:colOff>289560</xdr:colOff>
      <xdr:row>25</xdr:row>
      <xdr:rowOff>121920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91ECB6C7-90E5-441C-846D-DC7531BEDCE0}"/>
            </a:ext>
          </a:extLst>
        </xdr:cNvPr>
        <xdr:cNvGrpSpPr/>
      </xdr:nvGrpSpPr>
      <xdr:grpSpPr>
        <a:xfrm>
          <a:off x="9384574" y="255814"/>
          <a:ext cx="4278864" cy="5308963"/>
          <a:chOff x="5996940" y="7955280"/>
          <a:chExt cx="4290060" cy="5387340"/>
        </a:xfrm>
      </xdr:grpSpPr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36B72120-9981-49B6-8436-88250A6B5AE9}"/>
              </a:ext>
            </a:extLst>
          </xdr:cNvPr>
          <xdr:cNvGrpSpPr/>
        </xdr:nvGrpSpPr>
        <xdr:grpSpPr>
          <a:xfrm>
            <a:off x="5996940" y="7955280"/>
            <a:ext cx="4290060" cy="5387340"/>
            <a:chOff x="4320540" y="3429000"/>
            <a:chExt cx="4290060" cy="5387340"/>
          </a:xfrm>
        </xdr:grpSpPr>
        <xdr:sp macro="" textlink="">
          <xdr:nvSpPr>
            <xdr:cNvPr id="99" name="사각형: 둥근 모서리 98">
              <a:extLst>
                <a:ext uri="{FF2B5EF4-FFF2-40B4-BE49-F238E27FC236}">
                  <a16:creationId xmlns:a16="http://schemas.microsoft.com/office/drawing/2014/main" id="{AB23620B-6A53-47A9-B630-B567418BC90E}"/>
                </a:ext>
              </a:extLst>
            </xdr:cNvPr>
            <xdr:cNvSpPr/>
          </xdr:nvSpPr>
          <xdr:spPr>
            <a:xfrm>
              <a:off x="4320540" y="3429000"/>
              <a:ext cx="4290060" cy="53873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100" name="그룹 99">
              <a:extLst>
                <a:ext uri="{FF2B5EF4-FFF2-40B4-BE49-F238E27FC236}">
                  <a16:creationId xmlns:a16="http://schemas.microsoft.com/office/drawing/2014/main" id="{985076ED-7626-4C62-9E55-0566D023CB52}"/>
                </a:ext>
              </a:extLst>
            </xdr:cNvPr>
            <xdr:cNvGrpSpPr/>
          </xdr:nvGrpSpPr>
          <xdr:grpSpPr>
            <a:xfrm>
              <a:off x="5366697" y="8012733"/>
              <a:ext cx="2197747" cy="450000"/>
              <a:chOff x="9304020" y="12682599"/>
              <a:chExt cx="2197747" cy="490216"/>
            </a:xfrm>
          </xdr:grpSpPr>
          <xdr:sp macro="" textlink="">
            <xdr:nvSpPr>
              <xdr:cNvPr id="106" name="사각형: 둥근 모서리 105">
                <a:extLst>
                  <a:ext uri="{FF2B5EF4-FFF2-40B4-BE49-F238E27FC236}">
                    <a16:creationId xmlns:a16="http://schemas.microsoft.com/office/drawing/2014/main" id="{DF0A4289-5AF8-4C1E-AADB-3E6A2069B53C}"/>
                  </a:ext>
                </a:extLst>
              </xdr:cNvPr>
              <xdr:cNvSpPr/>
            </xdr:nvSpPr>
            <xdr:spPr>
              <a:xfrm>
                <a:off x="9304020" y="12682599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107" name="사각형: 둥근 모서리 106">
                <a:extLst>
                  <a:ext uri="{FF2B5EF4-FFF2-40B4-BE49-F238E27FC236}">
                    <a16:creationId xmlns:a16="http://schemas.microsoft.com/office/drawing/2014/main" id="{0C644F41-19D8-4DDC-9EA3-13E410FB6F48}"/>
                  </a:ext>
                </a:extLst>
              </xdr:cNvPr>
              <xdr:cNvSpPr/>
            </xdr:nvSpPr>
            <xdr:spPr>
              <a:xfrm>
                <a:off x="10462260" y="12682599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7EA9B445-438F-4072-96D6-EFAF49CB3E48}"/>
                </a:ext>
              </a:extLst>
            </xdr:cNvPr>
            <xdr:cNvSpPr txBox="1"/>
          </xdr:nvSpPr>
          <xdr:spPr>
            <a:xfrm>
              <a:off x="5993870" y="3796603"/>
              <a:ext cx="983987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400" b="1"/>
                <a:t>자재 등록</a:t>
              </a:r>
            </a:p>
          </xdr:txBody>
        </xdr:sp>
        <xdr:cxnSp macro="">
          <xdr:nvCxnSpPr>
            <xdr:cNvPr id="102" name="직선 연결선 101">
              <a:extLst>
                <a:ext uri="{FF2B5EF4-FFF2-40B4-BE49-F238E27FC236}">
                  <a16:creationId xmlns:a16="http://schemas.microsoft.com/office/drawing/2014/main" id="{3100917E-6FF7-4AA4-95ED-071440A27578}"/>
                </a:ext>
              </a:extLst>
            </xdr:cNvPr>
            <xdr:cNvCxnSpPr/>
          </xdr:nvCxnSpPr>
          <xdr:spPr>
            <a:xfrm>
              <a:off x="4575810" y="420230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8FE54E51-DF17-4FA4-AFD9-91994BAE440B}"/>
                </a:ext>
              </a:extLst>
            </xdr:cNvPr>
            <xdr:cNvSpPr txBox="1"/>
          </xdr:nvSpPr>
          <xdr:spPr>
            <a:xfrm>
              <a:off x="4511040" y="4272255"/>
              <a:ext cx="1213857" cy="30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내역 및 품명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규  격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수  량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단  가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거래일자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거래처명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담당</a:t>
              </a:r>
              <a:r>
                <a:rPr lang="ko-KR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자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연락처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 :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</xdr:txBody>
        </xdr:sp>
        <xdr:cxnSp macro="">
          <xdr:nvCxnSpPr>
            <xdr:cNvPr id="104" name="직선 연결선 103">
              <a:extLst>
                <a:ext uri="{FF2B5EF4-FFF2-40B4-BE49-F238E27FC236}">
                  <a16:creationId xmlns:a16="http://schemas.microsoft.com/office/drawing/2014/main" id="{D137C2B6-876A-4C87-923A-2EBB220F4B21}"/>
                </a:ext>
              </a:extLst>
            </xdr:cNvPr>
            <xdr:cNvCxnSpPr/>
          </xdr:nvCxnSpPr>
          <xdr:spPr>
            <a:xfrm>
              <a:off x="4575810" y="789800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4655B514-823C-4330-BDF5-6B4823054022}"/>
                </a:ext>
              </a:extLst>
            </xdr:cNvPr>
            <xdr:cNvSpPr txBox="1"/>
          </xdr:nvSpPr>
          <xdr:spPr>
            <a:xfrm>
              <a:off x="5654040" y="4272255"/>
              <a:ext cx="2506980" cy="1564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나사못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5mm</a:t>
              </a:r>
              <a:endParaRPr lang="ko-KR" altLang="ko-KR">
                <a:effectLst/>
              </a:endParaRPr>
            </a:p>
            <a:p>
              <a:pPr algn="l"/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5mm</a:t>
              </a:r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500*1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팩</a:t>
              </a:r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\23,000</a:t>
              </a:r>
            </a:p>
            <a:p>
              <a:pPr algn="l"/>
              <a:endParaRPr lang="en-US" altLang="ko-KR" sz="1100">
                <a:solidFill>
                  <a:schemeClr val="tx1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(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주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) 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나사 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미조회시 등록</a:t>
              </a:r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</xdr:txBody>
        </xdr:sp>
      </xdr:grpSp>
      <xdr:grpSp>
        <xdr:nvGrpSpPr>
          <xdr:cNvPr id="92" name="그룹 91">
            <a:extLst>
              <a:ext uri="{FF2B5EF4-FFF2-40B4-BE49-F238E27FC236}">
                <a16:creationId xmlns:a16="http://schemas.microsoft.com/office/drawing/2014/main" id="{0560107B-B237-4FC1-AB17-C616D08573CA}"/>
              </a:ext>
            </a:extLst>
          </xdr:cNvPr>
          <xdr:cNvGrpSpPr/>
        </xdr:nvGrpSpPr>
        <xdr:grpSpPr>
          <a:xfrm>
            <a:off x="7345680" y="10751820"/>
            <a:ext cx="2659380" cy="635026"/>
            <a:chOff x="1859280" y="3274035"/>
            <a:chExt cx="2659380" cy="635026"/>
          </a:xfrm>
        </xdr:grpSpPr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17AD5398-C64A-46AE-85EA-F5692EBCF7E7}"/>
                </a:ext>
              </a:extLst>
            </xdr:cNvPr>
            <xdr:cNvSpPr txBox="1"/>
          </xdr:nvSpPr>
          <xdr:spPr>
            <a:xfrm>
              <a:off x="1859280" y="3274035"/>
              <a:ext cx="2659380" cy="63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마지막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 란에서              하면 </a:t>
              </a:r>
              <a:endPara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자동으로 등록되면서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창 닫히게 설정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?</a:t>
              </a:r>
              <a:endParaRPr lang="ko-KR" altLang="en-US" sz="1100">
                <a:solidFill>
                  <a:srgbClr val="00B050"/>
                </a:solidFill>
              </a:endParaRPr>
            </a:p>
          </xdr:txBody>
        </xdr:sp>
        <xdr:grpSp>
          <xdr:nvGrpSpPr>
            <xdr:cNvPr id="96" name="그룹 95">
              <a:extLst>
                <a:ext uri="{FF2B5EF4-FFF2-40B4-BE49-F238E27FC236}">
                  <a16:creationId xmlns:a16="http://schemas.microsoft.com/office/drawing/2014/main" id="{DC6E40F7-A6A8-4B23-BA18-108F0DC06041}"/>
                </a:ext>
              </a:extLst>
            </xdr:cNvPr>
            <xdr:cNvGrpSpPr/>
          </xdr:nvGrpSpPr>
          <xdr:grpSpPr>
            <a:xfrm>
              <a:off x="3124200" y="3352800"/>
              <a:ext cx="205740" cy="160020"/>
              <a:chOff x="3886200" y="937260"/>
              <a:chExt cx="205740" cy="160020"/>
            </a:xfrm>
          </xdr:grpSpPr>
          <xdr:cxnSp macro="">
            <xdr:nvCxnSpPr>
              <xdr:cNvPr id="97" name="직선 화살표 연결선 96">
                <a:extLst>
                  <a:ext uri="{FF2B5EF4-FFF2-40B4-BE49-F238E27FC236}">
                    <a16:creationId xmlns:a16="http://schemas.microsoft.com/office/drawing/2014/main" id="{C82DAAC1-F4CC-4D62-B02E-A2AA0279ABCF}"/>
                  </a:ext>
                </a:extLst>
              </xdr:cNvPr>
              <xdr:cNvCxnSpPr/>
            </xdr:nvCxnSpPr>
            <xdr:spPr>
              <a:xfrm flipH="1">
                <a:off x="3886200" y="1082040"/>
                <a:ext cx="198120" cy="0"/>
              </a:xfrm>
              <a:prstGeom prst="straightConnector1">
                <a:avLst/>
              </a:prstGeom>
              <a:ln w="28575">
                <a:solidFill>
                  <a:srgbClr val="00B05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8" name="직선 연결선 97">
                <a:extLst>
                  <a:ext uri="{FF2B5EF4-FFF2-40B4-BE49-F238E27FC236}">
                    <a16:creationId xmlns:a16="http://schemas.microsoft.com/office/drawing/2014/main" id="{B6495898-EA75-4E08-AC15-F4C0B27AC805}"/>
                  </a:ext>
                </a:extLst>
              </xdr:cNvPr>
              <xdr:cNvCxnSpPr/>
            </xdr:nvCxnSpPr>
            <xdr:spPr>
              <a:xfrm flipV="1">
                <a:off x="4091940" y="937260"/>
                <a:ext cx="0" cy="160020"/>
              </a:xfrm>
              <a:prstGeom prst="line">
                <a:avLst/>
              </a:prstGeom>
              <a:ln w="28575">
                <a:solidFill>
                  <a:srgbClr val="00B05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93" name="사각형: 둥근 모서리 92">
            <a:extLst>
              <a:ext uri="{FF2B5EF4-FFF2-40B4-BE49-F238E27FC236}">
                <a16:creationId xmlns:a16="http://schemas.microsoft.com/office/drawing/2014/main" id="{A4352F4E-5CA3-4663-B0F7-94ECF4D916BE}"/>
              </a:ext>
            </a:extLst>
          </xdr:cNvPr>
          <xdr:cNvSpPr/>
        </xdr:nvSpPr>
        <xdr:spPr>
          <a:xfrm>
            <a:off x="8298180" y="885444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94" name="사각형: 둥근 모서리 93">
            <a:extLst>
              <a:ext uri="{FF2B5EF4-FFF2-40B4-BE49-F238E27FC236}">
                <a16:creationId xmlns:a16="http://schemas.microsoft.com/office/drawing/2014/main" id="{05AC7A4A-2AEC-42DE-A922-3D96CEB2F3A0}"/>
              </a:ext>
            </a:extLst>
          </xdr:cNvPr>
          <xdr:cNvSpPr/>
        </xdr:nvSpPr>
        <xdr:spPr>
          <a:xfrm>
            <a:off x="9044940" y="1005840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등  록</a:t>
            </a:r>
          </a:p>
        </xdr:txBody>
      </xdr:sp>
    </xdr:grpSp>
    <xdr:clientData/>
  </xdr:twoCellAnchor>
  <xdr:twoCellAnchor>
    <xdr:from>
      <xdr:col>0</xdr:col>
      <xdr:colOff>259080</xdr:colOff>
      <xdr:row>26</xdr:row>
      <xdr:rowOff>175260</xdr:rowOff>
    </xdr:from>
    <xdr:to>
      <xdr:col>6</xdr:col>
      <xdr:colOff>525780</xdr:colOff>
      <xdr:row>43</xdr:row>
      <xdr:rowOff>213360</xdr:rowOff>
    </xdr:to>
    <xdr:grpSp>
      <xdr:nvGrpSpPr>
        <xdr:cNvPr id="108" name="그룹 107">
          <a:extLst>
            <a:ext uri="{FF2B5EF4-FFF2-40B4-BE49-F238E27FC236}">
              <a16:creationId xmlns:a16="http://schemas.microsoft.com/office/drawing/2014/main" id="{32069B0A-0C8A-4BB4-9EE2-BC39DE49EED1}"/>
            </a:ext>
          </a:extLst>
        </xdr:cNvPr>
        <xdr:cNvGrpSpPr/>
      </xdr:nvGrpSpPr>
      <xdr:grpSpPr>
        <a:xfrm>
          <a:off x="259080" y="5835831"/>
          <a:ext cx="4278863" cy="3739243"/>
          <a:chOff x="5996940" y="7955280"/>
          <a:chExt cx="4290060" cy="3794760"/>
        </a:xfrm>
      </xdr:grpSpPr>
      <xdr:grpSp>
        <xdr:nvGrpSpPr>
          <xdr:cNvPr id="109" name="그룹 108">
            <a:extLst>
              <a:ext uri="{FF2B5EF4-FFF2-40B4-BE49-F238E27FC236}">
                <a16:creationId xmlns:a16="http://schemas.microsoft.com/office/drawing/2014/main" id="{1E2B02F4-9F48-4043-BEEB-4A4063708C55}"/>
              </a:ext>
            </a:extLst>
          </xdr:cNvPr>
          <xdr:cNvGrpSpPr/>
        </xdr:nvGrpSpPr>
        <xdr:grpSpPr>
          <a:xfrm>
            <a:off x="5996940" y="7955280"/>
            <a:ext cx="4290060" cy="3794760"/>
            <a:chOff x="4320540" y="3429000"/>
            <a:chExt cx="4290060" cy="3794760"/>
          </a:xfrm>
        </xdr:grpSpPr>
        <xdr:sp macro="" textlink="">
          <xdr:nvSpPr>
            <xdr:cNvPr id="111" name="사각형: 둥근 모서리 110">
              <a:extLst>
                <a:ext uri="{FF2B5EF4-FFF2-40B4-BE49-F238E27FC236}">
                  <a16:creationId xmlns:a16="http://schemas.microsoft.com/office/drawing/2014/main" id="{5D18800E-B776-4D55-BD12-16B41BC77BEC}"/>
                </a:ext>
              </a:extLst>
            </xdr:cNvPr>
            <xdr:cNvSpPr/>
          </xdr:nvSpPr>
          <xdr:spPr>
            <a:xfrm>
              <a:off x="4320540" y="3429000"/>
              <a:ext cx="4290060" cy="37947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112" name="그룹 111">
              <a:extLst>
                <a:ext uri="{FF2B5EF4-FFF2-40B4-BE49-F238E27FC236}">
                  <a16:creationId xmlns:a16="http://schemas.microsoft.com/office/drawing/2014/main" id="{F00F5D56-564F-4589-8F1C-F5126A003E36}"/>
                </a:ext>
              </a:extLst>
            </xdr:cNvPr>
            <xdr:cNvGrpSpPr/>
          </xdr:nvGrpSpPr>
          <xdr:grpSpPr>
            <a:xfrm>
              <a:off x="5366697" y="6366811"/>
              <a:ext cx="2197747" cy="450000"/>
              <a:chOff x="9304020" y="10889583"/>
              <a:chExt cx="2197747" cy="490216"/>
            </a:xfrm>
          </xdr:grpSpPr>
          <xdr:sp macro="" textlink="">
            <xdr:nvSpPr>
              <xdr:cNvPr id="118" name="사각형: 둥근 모서리 117">
                <a:extLst>
                  <a:ext uri="{FF2B5EF4-FFF2-40B4-BE49-F238E27FC236}">
                    <a16:creationId xmlns:a16="http://schemas.microsoft.com/office/drawing/2014/main" id="{D04AB477-DA4B-4C6C-BFD5-DFEC3F8C4F0A}"/>
                  </a:ext>
                </a:extLst>
              </xdr:cNvPr>
              <xdr:cNvSpPr/>
            </xdr:nvSpPr>
            <xdr:spPr>
              <a:xfrm>
                <a:off x="9304020" y="10889583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119" name="사각형: 둥근 모서리 118">
                <a:extLst>
                  <a:ext uri="{FF2B5EF4-FFF2-40B4-BE49-F238E27FC236}">
                    <a16:creationId xmlns:a16="http://schemas.microsoft.com/office/drawing/2014/main" id="{5EB9B917-7C07-4B64-A340-19655D9340F9}"/>
                  </a:ext>
                </a:extLst>
              </xdr:cNvPr>
              <xdr:cNvSpPr/>
            </xdr:nvSpPr>
            <xdr:spPr>
              <a:xfrm>
                <a:off x="10462260" y="10889583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E1DE1643-64AB-4C15-961A-BBBB307872FE}"/>
                </a:ext>
              </a:extLst>
            </xdr:cNvPr>
            <xdr:cNvSpPr txBox="1"/>
          </xdr:nvSpPr>
          <xdr:spPr>
            <a:xfrm>
              <a:off x="5993870" y="3796603"/>
              <a:ext cx="983987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400" b="1"/>
                <a:t>계좌 등록</a:t>
              </a:r>
            </a:p>
          </xdr:txBody>
        </xdr:sp>
        <xdr:cxnSp macro="">
          <xdr:nvCxnSpPr>
            <xdr:cNvPr id="114" name="직선 연결선 113">
              <a:extLst>
                <a:ext uri="{FF2B5EF4-FFF2-40B4-BE49-F238E27FC236}">
                  <a16:creationId xmlns:a16="http://schemas.microsoft.com/office/drawing/2014/main" id="{1D599861-34F5-4C84-BE8A-6CC61D3F2DC1}"/>
                </a:ext>
              </a:extLst>
            </xdr:cNvPr>
            <xdr:cNvCxnSpPr/>
          </xdr:nvCxnSpPr>
          <xdr:spPr>
            <a:xfrm>
              <a:off x="4575810" y="420230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D530D39-FA15-4370-82F4-00F001670DB7}"/>
                </a:ext>
              </a:extLst>
            </xdr:cNvPr>
            <xdr:cNvSpPr txBox="1"/>
          </xdr:nvSpPr>
          <xdr:spPr>
            <a:xfrm>
              <a:off x="4511040" y="4272255"/>
              <a:ext cx="1213857" cy="1915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r"/>
              <a:r>
                <a:rPr lang="ko-KR" altLang="en-US" sz="1100">
                  <a:solidFill>
                    <a:sysClr val="windowText" lastClr="000000"/>
                  </a:solidFill>
                  <a:effectLst/>
                  <a:latin typeface="+mn-ea"/>
                  <a:ea typeface="+mn-ea"/>
                  <a:cs typeface="+mn-cs"/>
                </a:rPr>
                <a:t>계좌명 </a:t>
              </a:r>
              <a:r>
                <a:rPr lang="en-US" altLang="ko-KR" sz="1100">
                  <a:solidFill>
                    <a:sysClr val="windowText" lastClr="00000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계좌번호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은행명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담당자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연락처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:</a:t>
              </a:r>
            </a:p>
            <a:p>
              <a:pPr algn="r"/>
              <a:endParaRPr lang="ko-KR" altLang="ko-KR">
                <a:solidFill>
                  <a:sysClr val="windowText" lastClr="000000"/>
                </a:solidFill>
                <a:effectLst/>
                <a:latin typeface="+mn-ea"/>
                <a:ea typeface="+mn-ea"/>
              </a:endParaRPr>
            </a:p>
          </xdr:txBody>
        </xdr:sp>
        <xdr:cxnSp macro="">
          <xdr:nvCxnSpPr>
            <xdr:cNvPr id="116" name="직선 연결선 115">
              <a:extLst>
                <a:ext uri="{FF2B5EF4-FFF2-40B4-BE49-F238E27FC236}">
                  <a16:creationId xmlns:a16="http://schemas.microsoft.com/office/drawing/2014/main" id="{552B97C4-2231-4C44-B778-872A6DD3B2CE}"/>
                </a:ext>
              </a:extLst>
            </xdr:cNvPr>
            <xdr:cNvCxnSpPr/>
          </xdr:nvCxnSpPr>
          <xdr:spPr>
            <a:xfrm>
              <a:off x="4575810" y="625208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2DF13196-DFB1-43CC-A196-4AA16270AED7}"/>
                </a:ext>
              </a:extLst>
            </xdr:cNvPr>
            <xdr:cNvSpPr txBox="1"/>
          </xdr:nvSpPr>
          <xdr:spPr>
            <a:xfrm>
              <a:off x="5661660" y="4272255"/>
              <a:ext cx="2506980" cy="1968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통장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1005-200-300000</a:t>
              </a:r>
            </a:p>
            <a:p>
              <a:pPr algn="l"/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우리은행</a:t>
              </a:r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10" name="사각형: 둥근 모서리 109">
            <a:extLst>
              <a:ext uri="{FF2B5EF4-FFF2-40B4-BE49-F238E27FC236}">
                <a16:creationId xmlns:a16="http://schemas.microsoft.com/office/drawing/2014/main" id="{0434FB47-97A8-4788-AA1D-3E5725A55777}"/>
              </a:ext>
            </a:extLst>
          </xdr:cNvPr>
          <xdr:cNvSpPr/>
        </xdr:nvSpPr>
        <xdr:spPr>
          <a:xfrm>
            <a:off x="8046720" y="883920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</xdr:grpSp>
    <xdr:clientData/>
  </xdr:twoCellAnchor>
  <xdr:twoCellAnchor>
    <xdr:from>
      <xdr:col>7</xdr:col>
      <xdr:colOff>144780</xdr:colOff>
      <xdr:row>26</xdr:row>
      <xdr:rowOff>175260</xdr:rowOff>
    </xdr:from>
    <xdr:to>
      <xdr:col>13</xdr:col>
      <xdr:colOff>411480</xdr:colOff>
      <xdr:row>43</xdr:row>
      <xdr:rowOff>213360</xdr:rowOff>
    </xdr:to>
    <xdr:grpSp>
      <xdr:nvGrpSpPr>
        <xdr:cNvPr id="120" name="그룹 119">
          <a:extLst>
            <a:ext uri="{FF2B5EF4-FFF2-40B4-BE49-F238E27FC236}">
              <a16:creationId xmlns:a16="http://schemas.microsoft.com/office/drawing/2014/main" id="{1E09DC84-D595-4B91-9818-4C92AE4322E1}"/>
            </a:ext>
          </a:extLst>
        </xdr:cNvPr>
        <xdr:cNvGrpSpPr/>
      </xdr:nvGrpSpPr>
      <xdr:grpSpPr>
        <a:xfrm>
          <a:off x="4825637" y="5835831"/>
          <a:ext cx="4278863" cy="3739243"/>
          <a:chOff x="5996940" y="7955280"/>
          <a:chExt cx="4290060" cy="3794760"/>
        </a:xfrm>
      </xdr:grpSpPr>
      <xdr:grpSp>
        <xdr:nvGrpSpPr>
          <xdr:cNvPr id="121" name="그룹 120">
            <a:extLst>
              <a:ext uri="{FF2B5EF4-FFF2-40B4-BE49-F238E27FC236}">
                <a16:creationId xmlns:a16="http://schemas.microsoft.com/office/drawing/2014/main" id="{3B41B80A-1E9F-4F9B-BC2B-33602AC4139D}"/>
              </a:ext>
            </a:extLst>
          </xdr:cNvPr>
          <xdr:cNvGrpSpPr/>
        </xdr:nvGrpSpPr>
        <xdr:grpSpPr>
          <a:xfrm>
            <a:off x="5996940" y="7955280"/>
            <a:ext cx="4290060" cy="3794760"/>
            <a:chOff x="4320540" y="3429000"/>
            <a:chExt cx="4290060" cy="3794760"/>
          </a:xfrm>
        </xdr:grpSpPr>
        <xdr:sp macro="" textlink="">
          <xdr:nvSpPr>
            <xdr:cNvPr id="123" name="사각형: 둥근 모서리 122">
              <a:extLst>
                <a:ext uri="{FF2B5EF4-FFF2-40B4-BE49-F238E27FC236}">
                  <a16:creationId xmlns:a16="http://schemas.microsoft.com/office/drawing/2014/main" id="{711C17E9-A58A-4D88-BA4B-AC4C77C7B9A1}"/>
                </a:ext>
              </a:extLst>
            </xdr:cNvPr>
            <xdr:cNvSpPr/>
          </xdr:nvSpPr>
          <xdr:spPr>
            <a:xfrm>
              <a:off x="4320540" y="3429000"/>
              <a:ext cx="4290060" cy="37947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124" name="그룹 123">
              <a:extLst>
                <a:ext uri="{FF2B5EF4-FFF2-40B4-BE49-F238E27FC236}">
                  <a16:creationId xmlns:a16="http://schemas.microsoft.com/office/drawing/2014/main" id="{BD703406-51C4-4091-9E1B-2995CAD3CBBC}"/>
                </a:ext>
              </a:extLst>
            </xdr:cNvPr>
            <xdr:cNvGrpSpPr/>
          </xdr:nvGrpSpPr>
          <xdr:grpSpPr>
            <a:xfrm>
              <a:off x="5366697" y="6366811"/>
              <a:ext cx="2197747" cy="450000"/>
              <a:chOff x="9304020" y="10889583"/>
              <a:chExt cx="2197747" cy="490216"/>
            </a:xfrm>
          </xdr:grpSpPr>
          <xdr:sp macro="" textlink="">
            <xdr:nvSpPr>
              <xdr:cNvPr id="130" name="사각형: 둥근 모서리 129">
                <a:extLst>
                  <a:ext uri="{FF2B5EF4-FFF2-40B4-BE49-F238E27FC236}">
                    <a16:creationId xmlns:a16="http://schemas.microsoft.com/office/drawing/2014/main" id="{5D127045-DAA1-4852-A74C-B983EDF50204}"/>
                  </a:ext>
                </a:extLst>
              </xdr:cNvPr>
              <xdr:cNvSpPr/>
            </xdr:nvSpPr>
            <xdr:spPr>
              <a:xfrm>
                <a:off x="9304020" y="10889583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131" name="사각형: 둥근 모서리 130">
                <a:extLst>
                  <a:ext uri="{FF2B5EF4-FFF2-40B4-BE49-F238E27FC236}">
                    <a16:creationId xmlns:a16="http://schemas.microsoft.com/office/drawing/2014/main" id="{5AA04AED-9F2A-4FF7-A9AD-4F25FBD78ED0}"/>
                  </a:ext>
                </a:extLst>
              </xdr:cNvPr>
              <xdr:cNvSpPr/>
            </xdr:nvSpPr>
            <xdr:spPr>
              <a:xfrm>
                <a:off x="10462260" y="10889583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864B1ACE-355D-4D58-A174-E7D806593EED}"/>
                </a:ext>
              </a:extLst>
            </xdr:cNvPr>
            <xdr:cNvSpPr txBox="1"/>
          </xdr:nvSpPr>
          <xdr:spPr>
            <a:xfrm>
              <a:off x="5993870" y="3796603"/>
              <a:ext cx="983987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400" b="1"/>
                <a:t>카드 등록</a:t>
              </a:r>
            </a:p>
          </xdr:txBody>
        </xdr:sp>
        <xdr:cxnSp macro="">
          <xdr:nvCxnSpPr>
            <xdr:cNvPr id="126" name="직선 연결선 125">
              <a:extLst>
                <a:ext uri="{FF2B5EF4-FFF2-40B4-BE49-F238E27FC236}">
                  <a16:creationId xmlns:a16="http://schemas.microsoft.com/office/drawing/2014/main" id="{D3331E26-423B-4337-A695-E116600F7F15}"/>
                </a:ext>
              </a:extLst>
            </xdr:cNvPr>
            <xdr:cNvCxnSpPr/>
          </xdr:nvCxnSpPr>
          <xdr:spPr>
            <a:xfrm>
              <a:off x="4575810" y="420230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5261B8BB-E87A-48FE-8063-64AB1ED45FAC}"/>
                </a:ext>
              </a:extLst>
            </xdr:cNvPr>
            <xdr:cNvSpPr txBox="1"/>
          </xdr:nvSpPr>
          <xdr:spPr>
            <a:xfrm>
              <a:off x="4511040" y="4272255"/>
              <a:ext cx="1213857" cy="1915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카드번호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카드</a:t>
              </a:r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명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만기일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사용자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endParaRPr lang="ko-KR" altLang="ko-KR">
                <a:solidFill>
                  <a:sysClr val="windowText" lastClr="000000"/>
                </a:solidFill>
                <a:effectLst/>
                <a:latin typeface="+mn-ea"/>
                <a:ea typeface="+mn-ea"/>
              </a:endParaRPr>
            </a:p>
          </xdr:txBody>
        </xdr:sp>
        <xdr:cxnSp macro="">
          <xdr:nvCxnSpPr>
            <xdr:cNvPr id="128" name="직선 연결선 127">
              <a:extLst>
                <a:ext uri="{FF2B5EF4-FFF2-40B4-BE49-F238E27FC236}">
                  <a16:creationId xmlns:a16="http://schemas.microsoft.com/office/drawing/2014/main" id="{243D0FC1-1DEE-4FB2-92BD-1661EF600C62}"/>
                </a:ext>
              </a:extLst>
            </xdr:cNvPr>
            <xdr:cNvCxnSpPr/>
          </xdr:nvCxnSpPr>
          <xdr:spPr>
            <a:xfrm>
              <a:off x="4575810" y="625208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C8358F27-FF40-4B7E-9B3B-62AEC3DCA240}"/>
                </a:ext>
              </a:extLst>
            </xdr:cNvPr>
            <xdr:cNvSpPr txBox="1"/>
          </xdr:nvSpPr>
          <xdr:spPr>
            <a:xfrm>
              <a:off x="5661660" y="4272255"/>
              <a:ext cx="2575560" cy="2098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1000-2000-3000-4000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? -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카드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1,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카드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2,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카드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3,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카드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4, </a:t>
              </a:r>
              <a:r>
                <a:rPr lang="ko-KR" altLang="en-US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카드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5</a:t>
              </a:r>
            </a:p>
            <a:p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Aslim / CEO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DsLim / Manager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Mslim / General manager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ko-KR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직원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 / 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ko-KR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접대 </a:t>
              </a:r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/ 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22" name="사각형: 둥근 모서리 121">
            <a:extLst>
              <a:ext uri="{FF2B5EF4-FFF2-40B4-BE49-F238E27FC236}">
                <a16:creationId xmlns:a16="http://schemas.microsoft.com/office/drawing/2014/main" id="{613D549B-D3CB-4E3A-B09F-A1C83AE7A389}"/>
              </a:ext>
            </a:extLst>
          </xdr:cNvPr>
          <xdr:cNvSpPr/>
        </xdr:nvSpPr>
        <xdr:spPr>
          <a:xfrm>
            <a:off x="8976360" y="883158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</xdr:grpSp>
    <xdr:clientData/>
  </xdr:twoCellAnchor>
  <xdr:twoCellAnchor>
    <xdr:from>
      <xdr:col>14</xdr:col>
      <xdr:colOff>30480</xdr:colOff>
      <xdr:row>26</xdr:row>
      <xdr:rowOff>175260</xdr:rowOff>
    </xdr:from>
    <xdr:to>
      <xdr:col>20</xdr:col>
      <xdr:colOff>297180</xdr:colOff>
      <xdr:row>45</xdr:row>
      <xdr:rowOff>15240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84BCD777-71F9-4B4B-B2A2-CC9E92BE4F51}"/>
            </a:ext>
          </a:extLst>
        </xdr:cNvPr>
        <xdr:cNvGrpSpPr/>
      </xdr:nvGrpSpPr>
      <xdr:grpSpPr>
        <a:xfrm>
          <a:off x="9392194" y="5835831"/>
          <a:ext cx="4278864" cy="3976552"/>
          <a:chOff x="5996940" y="7955280"/>
          <a:chExt cx="4290060" cy="4038600"/>
        </a:xfrm>
      </xdr:grpSpPr>
      <xdr:grpSp>
        <xdr:nvGrpSpPr>
          <xdr:cNvPr id="133" name="그룹 132">
            <a:extLst>
              <a:ext uri="{FF2B5EF4-FFF2-40B4-BE49-F238E27FC236}">
                <a16:creationId xmlns:a16="http://schemas.microsoft.com/office/drawing/2014/main" id="{A01A147B-6D48-4DE6-AF3F-512099223E2B}"/>
              </a:ext>
            </a:extLst>
          </xdr:cNvPr>
          <xdr:cNvGrpSpPr/>
        </xdr:nvGrpSpPr>
        <xdr:grpSpPr>
          <a:xfrm>
            <a:off x="5996940" y="7955280"/>
            <a:ext cx="4290060" cy="4038600"/>
            <a:chOff x="4320540" y="3429000"/>
            <a:chExt cx="4290060" cy="4038600"/>
          </a:xfrm>
        </xdr:grpSpPr>
        <xdr:sp macro="" textlink="">
          <xdr:nvSpPr>
            <xdr:cNvPr id="135" name="사각형: 둥근 모서리 134">
              <a:extLst>
                <a:ext uri="{FF2B5EF4-FFF2-40B4-BE49-F238E27FC236}">
                  <a16:creationId xmlns:a16="http://schemas.microsoft.com/office/drawing/2014/main" id="{FB4EE52B-EFCE-4DDE-BA30-F170E1330AD4}"/>
                </a:ext>
              </a:extLst>
            </xdr:cNvPr>
            <xdr:cNvSpPr/>
          </xdr:nvSpPr>
          <xdr:spPr>
            <a:xfrm>
              <a:off x="4320540" y="3429000"/>
              <a:ext cx="4290060" cy="40386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63500" sx="102000" sy="102000" algn="ctr" rotWithShape="0">
                <a:schemeClr val="accent5">
                  <a:lumMod val="60000"/>
                  <a:lumOff val="40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en-US" altLang="ko-KR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  <a:p>
              <a:pPr lvl="1" algn="l"/>
              <a:endParaRPr lang="ko-KR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grpSp>
          <xdr:nvGrpSpPr>
            <xdr:cNvPr id="136" name="그룹 135">
              <a:extLst>
                <a:ext uri="{FF2B5EF4-FFF2-40B4-BE49-F238E27FC236}">
                  <a16:creationId xmlns:a16="http://schemas.microsoft.com/office/drawing/2014/main" id="{8F7C8208-9968-4BF1-AE03-5515B281A41A}"/>
                </a:ext>
              </a:extLst>
            </xdr:cNvPr>
            <xdr:cNvGrpSpPr/>
          </xdr:nvGrpSpPr>
          <xdr:grpSpPr>
            <a:xfrm>
              <a:off x="5366697" y="6603031"/>
              <a:ext cx="2197747" cy="450000"/>
              <a:chOff x="9304020" y="11146914"/>
              <a:chExt cx="2197747" cy="490216"/>
            </a:xfrm>
          </xdr:grpSpPr>
          <xdr:sp macro="" textlink="">
            <xdr:nvSpPr>
              <xdr:cNvPr id="142" name="사각형: 둥근 모서리 141">
                <a:extLst>
                  <a:ext uri="{FF2B5EF4-FFF2-40B4-BE49-F238E27FC236}">
                    <a16:creationId xmlns:a16="http://schemas.microsoft.com/office/drawing/2014/main" id="{3F6F04E1-056C-4331-B3CF-30E8D6C289DF}"/>
                  </a:ext>
                </a:extLst>
              </xdr:cNvPr>
              <xdr:cNvSpPr/>
            </xdr:nvSpPr>
            <xdr:spPr>
              <a:xfrm>
                <a:off x="9304020" y="11146914"/>
                <a:ext cx="1039507" cy="490214"/>
              </a:xfrm>
              <a:prstGeom prst="roundRect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수  정</a:t>
                </a:r>
              </a:p>
            </xdr:txBody>
          </xdr:sp>
          <xdr:sp macro="" textlink="">
            <xdr:nvSpPr>
              <xdr:cNvPr id="143" name="사각형: 둥근 모서리 142">
                <a:extLst>
                  <a:ext uri="{FF2B5EF4-FFF2-40B4-BE49-F238E27FC236}">
                    <a16:creationId xmlns:a16="http://schemas.microsoft.com/office/drawing/2014/main" id="{FA97E80E-A2A1-439C-85EC-B3C3FDAAEDDB}"/>
                  </a:ext>
                </a:extLst>
              </xdr:cNvPr>
              <xdr:cNvSpPr/>
            </xdr:nvSpPr>
            <xdr:spPr>
              <a:xfrm>
                <a:off x="10462260" y="11146914"/>
                <a:ext cx="1039507" cy="490216"/>
              </a:xfrm>
              <a:prstGeom prst="roundRect">
                <a:avLst/>
              </a:prstGeom>
              <a:solidFill>
                <a:srgbClr val="F90797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200" b="1"/>
                  <a:t>삭  제</a:t>
                </a:r>
              </a:p>
            </xdr:txBody>
          </xdr:sp>
        </xdr:grpSp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7D219F5A-DC58-45DE-ADED-C6144761FA37}"/>
                </a:ext>
              </a:extLst>
            </xdr:cNvPr>
            <xdr:cNvSpPr txBox="1"/>
          </xdr:nvSpPr>
          <xdr:spPr>
            <a:xfrm>
              <a:off x="5993870" y="3796603"/>
              <a:ext cx="983987" cy="369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400" b="1"/>
                <a:t>회원 등록</a:t>
              </a:r>
            </a:p>
          </xdr:txBody>
        </xdr:sp>
        <xdr:cxnSp macro="">
          <xdr:nvCxnSpPr>
            <xdr:cNvPr id="138" name="직선 연결선 137">
              <a:extLst>
                <a:ext uri="{FF2B5EF4-FFF2-40B4-BE49-F238E27FC236}">
                  <a16:creationId xmlns:a16="http://schemas.microsoft.com/office/drawing/2014/main" id="{1067AEED-EDA0-4BDB-AB6D-5F1B090F3F75}"/>
                </a:ext>
              </a:extLst>
            </xdr:cNvPr>
            <xdr:cNvCxnSpPr/>
          </xdr:nvCxnSpPr>
          <xdr:spPr>
            <a:xfrm>
              <a:off x="4575810" y="4202306"/>
              <a:ext cx="3779520" cy="0"/>
            </a:xfrm>
            <a:prstGeom prst="line">
              <a:avLst/>
            </a:prstGeom>
            <a:ln w="381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10DBC753-8437-4C42-9A4D-02563CAF16E9}"/>
                </a:ext>
              </a:extLst>
            </xdr:cNvPr>
            <xdr:cNvSpPr txBox="1"/>
          </xdr:nvSpPr>
          <xdr:spPr>
            <a:xfrm>
              <a:off x="4511040" y="4272255"/>
              <a:ext cx="1213857" cy="1915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성  명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주민번호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입사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일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:</a:t>
              </a:r>
              <a:endParaRPr lang="ko-KR" altLang="ko-KR">
                <a:effectLst/>
              </a:endParaRP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퇴사일</a:t>
              </a:r>
              <a:r>
                <a:rPr lang="ko-KR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연락처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비상연락처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algn="r"/>
              <a:r>
                <a:rPr lang="ko-KR" alt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특이사항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>
                <a:effectLst/>
              </a:endParaRPr>
            </a:p>
            <a:p>
              <a:pPr algn="r"/>
              <a:endParaRPr lang="ko-KR" altLang="ko-KR">
                <a:solidFill>
                  <a:sysClr val="windowText" lastClr="000000"/>
                </a:solidFill>
                <a:effectLst/>
                <a:latin typeface="+mn-ea"/>
                <a:ea typeface="+mn-ea"/>
              </a:endParaRPr>
            </a:p>
          </xdr:txBody>
        </xdr:sp>
        <xdr:cxnSp macro="">
          <xdr:nvCxnSpPr>
            <xdr:cNvPr id="140" name="직선 연결선 139">
              <a:extLst>
                <a:ext uri="{FF2B5EF4-FFF2-40B4-BE49-F238E27FC236}">
                  <a16:creationId xmlns:a16="http://schemas.microsoft.com/office/drawing/2014/main" id="{C42F3A64-CD4C-4B04-9CF6-A77A9D0A9955}"/>
                </a:ext>
              </a:extLst>
            </xdr:cNvPr>
            <xdr:cNvCxnSpPr/>
          </xdr:nvCxnSpPr>
          <xdr:spPr>
            <a:xfrm>
              <a:off x="4575810" y="6488306"/>
              <a:ext cx="3779520" cy="0"/>
            </a:xfrm>
            <a:prstGeom prst="line">
              <a:avLst/>
            </a:prstGeom>
            <a:ln w="38100">
              <a:solidFill>
                <a:schemeClr val="bg1">
                  <a:lumMod val="9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EC77523-3942-452C-9C11-BCBFDE147D14}"/>
                </a:ext>
              </a:extLst>
            </xdr:cNvPr>
            <xdr:cNvSpPr txBox="1"/>
          </xdr:nvSpPr>
          <xdr:spPr>
            <a:xfrm>
              <a:off x="5661660" y="4272255"/>
              <a:ext cx="2506980" cy="2098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OOO</a:t>
              </a:r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123456-7898765</a:t>
              </a:r>
            </a:p>
            <a:p>
              <a:endParaRPr lang="ko-KR" altLang="ko-KR">
                <a:solidFill>
                  <a:srgbClr val="00B050"/>
                </a:solidFill>
                <a:effectLst/>
                <a:latin typeface="+mn-ea"/>
                <a:ea typeface="+mn-ea"/>
              </a:endParaRPr>
            </a:p>
            <a:p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r>
                <a:rPr lang="en-US" altLang="ko-KR" sz="1100">
                  <a:solidFill>
                    <a:srgbClr val="00B050"/>
                  </a:solidFill>
                  <a:effectLst/>
                  <a:latin typeface="+mn-ea"/>
                  <a:ea typeface="+mn-ea"/>
                  <a:cs typeface="+mn-cs"/>
                </a:rPr>
                <a:t>010-4321-9785</a:t>
              </a: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  <a:p>
              <a:pPr algn="l"/>
              <a:endParaRPr lang="en-US" altLang="ko-KR" sz="1100">
                <a:solidFill>
                  <a:srgbClr val="00B050"/>
                </a:solidFill>
                <a:effectLst/>
                <a:latin typeface="+mn-ea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34" name="사각형: 둥근 모서리 133">
            <a:extLst>
              <a:ext uri="{FF2B5EF4-FFF2-40B4-BE49-F238E27FC236}">
                <a16:creationId xmlns:a16="http://schemas.microsoft.com/office/drawing/2014/main" id="{7B50E7DE-FB48-4514-AEEE-E647B003C42C}"/>
              </a:ext>
            </a:extLst>
          </xdr:cNvPr>
          <xdr:cNvSpPr/>
        </xdr:nvSpPr>
        <xdr:spPr>
          <a:xfrm>
            <a:off x="8282940" y="8831580"/>
            <a:ext cx="647700" cy="251459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</xdr:grpSp>
    <xdr:clientData/>
  </xdr:twoCellAnchor>
  <xdr:twoCellAnchor>
    <xdr:from>
      <xdr:col>3</xdr:col>
      <xdr:colOff>655320</xdr:colOff>
      <xdr:row>8</xdr:row>
      <xdr:rowOff>83820</xdr:rowOff>
    </xdr:from>
    <xdr:to>
      <xdr:col>5</xdr:col>
      <xdr:colOff>502920</xdr:colOff>
      <xdr:row>11</xdr:row>
      <xdr:rowOff>114300</xdr:rowOff>
    </xdr:to>
    <xdr:sp macro="" textlink="">
      <xdr:nvSpPr>
        <xdr:cNvPr id="156" name="사각형: 둥근 모서리 155">
          <a:extLst>
            <a:ext uri="{FF2B5EF4-FFF2-40B4-BE49-F238E27FC236}">
              <a16:creationId xmlns:a16="http://schemas.microsoft.com/office/drawing/2014/main" id="{6E5BFC98-6E11-4840-8A3E-E54A360B7678}"/>
            </a:ext>
          </a:extLst>
        </xdr:cNvPr>
        <xdr:cNvSpPr/>
      </xdr:nvSpPr>
      <xdr:spPr>
        <a:xfrm>
          <a:off x="2667000" y="1851660"/>
          <a:ext cx="1188720" cy="693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rgbClr val="00B0F0"/>
              </a:solidFill>
            </a:rPr>
            <a:t>모서리 굴림 </a:t>
          </a:r>
          <a:endParaRPr lang="en-US" altLang="ko-KR" sz="1100">
            <a:solidFill>
              <a:srgbClr val="00B0F0"/>
            </a:solidFill>
          </a:endParaRPr>
        </a:p>
        <a:p>
          <a:pPr algn="l"/>
          <a:r>
            <a:rPr lang="ko-KR" altLang="en-US" sz="1100">
              <a:solidFill>
                <a:srgbClr val="00B0F0"/>
              </a:solidFill>
            </a:rPr>
            <a:t>이 크기로</a:t>
          </a:r>
          <a:r>
            <a:rPr lang="en-US" altLang="ko-KR" sz="1100">
              <a:solidFill>
                <a:srgbClr val="00B0F0"/>
              </a:solidFill>
            </a:rPr>
            <a:t>!</a:t>
          </a:r>
          <a:endParaRPr lang="ko-KR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2</xdr:col>
      <xdr:colOff>68580</xdr:colOff>
      <xdr:row>36</xdr:row>
      <xdr:rowOff>114300</xdr:rowOff>
    </xdr:from>
    <xdr:to>
      <xdr:col>6</xdr:col>
      <xdr:colOff>45720</xdr:colOff>
      <xdr:row>39</xdr:row>
      <xdr:rowOff>86386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2E5BD81F-3F67-4AED-9B8E-6C79492C78FD}"/>
            </a:ext>
          </a:extLst>
        </xdr:cNvPr>
        <xdr:cNvGrpSpPr/>
      </xdr:nvGrpSpPr>
      <xdr:grpSpPr>
        <a:xfrm>
          <a:off x="1405968" y="7952014"/>
          <a:ext cx="2651915" cy="625229"/>
          <a:chOff x="7376160" y="11711940"/>
          <a:chExt cx="2659380" cy="635026"/>
        </a:xfrm>
      </xdr:grpSpPr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747CA1C5-9353-4C04-B6EF-C922677E5C75}"/>
              </a:ext>
            </a:extLst>
          </xdr:cNvPr>
          <xdr:cNvSpPr txBox="1"/>
        </xdr:nvSpPr>
        <xdr:spPr>
          <a:xfrm>
            <a:off x="7376160" y="11711940"/>
            <a:ext cx="2659380" cy="635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마지막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 란에서              하면 </a:t>
            </a:r>
            <a:endParaRPr lang="en-US" altLang="ko-KR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자동으로 등록되면서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창 닫히게 설정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ko-KR" altLang="en-US" sz="1100">
              <a:solidFill>
                <a:srgbClr val="00B050"/>
              </a:solidFill>
            </a:endParaRPr>
          </a:p>
        </xdr:txBody>
      </xdr:sp>
      <xdr:grpSp>
        <xdr:nvGrpSpPr>
          <xdr:cNvPr id="149" name="그룹 148">
            <a:extLst>
              <a:ext uri="{FF2B5EF4-FFF2-40B4-BE49-F238E27FC236}">
                <a16:creationId xmlns:a16="http://schemas.microsoft.com/office/drawing/2014/main" id="{47A924D0-F4EE-4732-AF01-354A4A8BA5EF}"/>
              </a:ext>
            </a:extLst>
          </xdr:cNvPr>
          <xdr:cNvGrpSpPr/>
        </xdr:nvGrpSpPr>
        <xdr:grpSpPr>
          <a:xfrm>
            <a:off x="8641080" y="11790705"/>
            <a:ext cx="205740" cy="160020"/>
            <a:chOff x="8641080" y="11790705"/>
            <a:chExt cx="205740" cy="160020"/>
          </a:xfrm>
        </xdr:grpSpPr>
        <xdr:cxnSp macro="">
          <xdr:nvCxnSpPr>
            <xdr:cNvPr id="150" name="직선 화살표 연결선 149">
              <a:extLst>
                <a:ext uri="{FF2B5EF4-FFF2-40B4-BE49-F238E27FC236}">
                  <a16:creationId xmlns:a16="http://schemas.microsoft.com/office/drawing/2014/main" id="{067D0CFD-008E-49A6-ADB5-351EED49F884}"/>
                </a:ext>
              </a:extLst>
            </xdr:cNvPr>
            <xdr:cNvCxnSpPr/>
          </xdr:nvCxnSpPr>
          <xdr:spPr>
            <a:xfrm flipH="1">
              <a:off x="8641080" y="11935485"/>
              <a:ext cx="198120" cy="0"/>
            </a:xfrm>
            <a:prstGeom prst="straightConnector1">
              <a:avLst/>
            </a:prstGeom>
            <a:ln w="28575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" name="직선 연결선 150">
              <a:extLst>
                <a:ext uri="{FF2B5EF4-FFF2-40B4-BE49-F238E27FC236}">
                  <a16:creationId xmlns:a16="http://schemas.microsoft.com/office/drawing/2014/main" id="{239CEC39-5C1B-4204-9B95-41A114E09437}"/>
                </a:ext>
              </a:extLst>
            </xdr:cNvPr>
            <xdr:cNvCxnSpPr/>
          </xdr:nvCxnSpPr>
          <xdr:spPr>
            <a:xfrm flipV="1">
              <a:off x="8846820" y="11790705"/>
              <a:ext cx="0" cy="160020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53340</xdr:colOff>
      <xdr:row>37</xdr:row>
      <xdr:rowOff>106680</xdr:rowOff>
    </xdr:from>
    <xdr:to>
      <xdr:col>20</xdr:col>
      <xdr:colOff>30480</xdr:colOff>
      <xdr:row>40</xdr:row>
      <xdr:rowOff>78766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0426BF51-7112-4DC0-84BF-F222D73288FC}"/>
            </a:ext>
          </a:extLst>
        </xdr:cNvPr>
        <xdr:cNvGrpSpPr/>
      </xdr:nvGrpSpPr>
      <xdr:grpSpPr>
        <a:xfrm>
          <a:off x="10752442" y="8162109"/>
          <a:ext cx="2651916" cy="625228"/>
          <a:chOff x="7376160" y="11711940"/>
          <a:chExt cx="2659380" cy="635026"/>
        </a:xfrm>
      </xdr:grpSpPr>
      <xdr:sp macro="" textlink="">
        <xdr:nvSpPr>
          <xdr:cNvPr id="153" name="TextBox 152">
            <a:extLst>
              <a:ext uri="{FF2B5EF4-FFF2-40B4-BE49-F238E27FC236}">
                <a16:creationId xmlns:a16="http://schemas.microsoft.com/office/drawing/2014/main" id="{6BC0909B-22E4-4799-8393-054E943DC609}"/>
              </a:ext>
            </a:extLst>
          </xdr:cNvPr>
          <xdr:cNvSpPr txBox="1"/>
        </xdr:nvSpPr>
        <xdr:spPr>
          <a:xfrm>
            <a:off x="7376160" y="11711940"/>
            <a:ext cx="2659380" cy="635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마지막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 란에서              하면 </a:t>
            </a:r>
            <a:endParaRPr lang="en-US" altLang="ko-KR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자동으로 등록되면서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창 닫히게 설정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ko-KR" altLang="en-US" sz="1100">
              <a:solidFill>
                <a:srgbClr val="00B050"/>
              </a:solidFill>
            </a:endParaRPr>
          </a:p>
        </xdr:txBody>
      </xdr:sp>
      <xdr:grpSp>
        <xdr:nvGrpSpPr>
          <xdr:cNvPr id="154" name="그룹 153">
            <a:extLst>
              <a:ext uri="{FF2B5EF4-FFF2-40B4-BE49-F238E27FC236}">
                <a16:creationId xmlns:a16="http://schemas.microsoft.com/office/drawing/2014/main" id="{0B342BA1-9461-4A92-9A39-ABC9295886CB}"/>
              </a:ext>
            </a:extLst>
          </xdr:cNvPr>
          <xdr:cNvGrpSpPr/>
        </xdr:nvGrpSpPr>
        <xdr:grpSpPr>
          <a:xfrm>
            <a:off x="8641080" y="11790705"/>
            <a:ext cx="205740" cy="160020"/>
            <a:chOff x="8641080" y="11790705"/>
            <a:chExt cx="205740" cy="160020"/>
          </a:xfrm>
        </xdr:grpSpPr>
        <xdr:cxnSp macro="">
          <xdr:nvCxnSpPr>
            <xdr:cNvPr id="155" name="직선 화살표 연결선 154">
              <a:extLst>
                <a:ext uri="{FF2B5EF4-FFF2-40B4-BE49-F238E27FC236}">
                  <a16:creationId xmlns:a16="http://schemas.microsoft.com/office/drawing/2014/main" id="{6914E804-8739-4FF1-A805-5B8DE6D3B929}"/>
                </a:ext>
              </a:extLst>
            </xdr:cNvPr>
            <xdr:cNvCxnSpPr/>
          </xdr:nvCxnSpPr>
          <xdr:spPr>
            <a:xfrm flipH="1">
              <a:off x="8641080" y="11935485"/>
              <a:ext cx="198120" cy="0"/>
            </a:xfrm>
            <a:prstGeom prst="straightConnector1">
              <a:avLst/>
            </a:prstGeom>
            <a:ln w="28575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7" name="직선 연결선 156">
              <a:extLst>
                <a:ext uri="{FF2B5EF4-FFF2-40B4-BE49-F238E27FC236}">
                  <a16:creationId xmlns:a16="http://schemas.microsoft.com/office/drawing/2014/main" id="{1E98ED70-2DD5-41A8-A4EF-4AAE435ED90E}"/>
                </a:ext>
              </a:extLst>
            </xdr:cNvPr>
            <xdr:cNvCxnSpPr/>
          </xdr:nvCxnSpPr>
          <xdr:spPr>
            <a:xfrm flipV="1">
              <a:off x="8846820" y="11790705"/>
              <a:ext cx="0" cy="160020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327660</xdr:colOff>
      <xdr:row>42</xdr:row>
      <xdr:rowOff>53340</xdr:rowOff>
    </xdr:from>
    <xdr:to>
      <xdr:col>12</xdr:col>
      <xdr:colOff>304800</xdr:colOff>
      <xdr:row>45</xdr:row>
      <xdr:rowOff>25426</xdr:rowOff>
    </xdr:to>
    <xdr:grpSp>
      <xdr:nvGrpSpPr>
        <xdr:cNvPr id="158" name="그룹 157">
          <a:extLst>
            <a:ext uri="{FF2B5EF4-FFF2-40B4-BE49-F238E27FC236}">
              <a16:creationId xmlns:a16="http://schemas.microsoft.com/office/drawing/2014/main" id="{D3D9B3DF-DA4B-4F79-AB0E-D2ADF1A6313E}"/>
            </a:ext>
          </a:extLst>
        </xdr:cNvPr>
        <xdr:cNvGrpSpPr/>
      </xdr:nvGrpSpPr>
      <xdr:grpSpPr>
        <a:xfrm>
          <a:off x="5677211" y="9197340"/>
          <a:ext cx="2651916" cy="625229"/>
          <a:chOff x="7376160" y="11711940"/>
          <a:chExt cx="2659380" cy="635026"/>
        </a:xfrm>
      </xdr:grpSpPr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9F60F981-A919-4511-AC3D-13AB5384DECC}"/>
              </a:ext>
            </a:extLst>
          </xdr:cNvPr>
          <xdr:cNvSpPr txBox="1"/>
        </xdr:nvSpPr>
        <xdr:spPr>
          <a:xfrm>
            <a:off x="7376160" y="11711940"/>
            <a:ext cx="2659380" cy="635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마지막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"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 란에서              하면 </a:t>
            </a:r>
            <a:endParaRPr lang="en-US" altLang="ko-KR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자동으로 등록되면서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ko-KR" altLang="en-US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창 닫히게 설정</a:t>
            </a:r>
            <a:r>
              <a:rPr lang="en-US" altLang="ko-KR" sz="110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ko-KR" altLang="en-US" sz="1100">
              <a:solidFill>
                <a:srgbClr val="00B050"/>
              </a:solidFill>
            </a:endParaRPr>
          </a:p>
        </xdr:txBody>
      </xdr:sp>
      <xdr:grpSp>
        <xdr:nvGrpSpPr>
          <xdr:cNvPr id="160" name="그룹 159">
            <a:extLst>
              <a:ext uri="{FF2B5EF4-FFF2-40B4-BE49-F238E27FC236}">
                <a16:creationId xmlns:a16="http://schemas.microsoft.com/office/drawing/2014/main" id="{97F07E9C-467A-492D-B62A-2A2F65C47E1D}"/>
              </a:ext>
            </a:extLst>
          </xdr:cNvPr>
          <xdr:cNvGrpSpPr/>
        </xdr:nvGrpSpPr>
        <xdr:grpSpPr>
          <a:xfrm>
            <a:off x="8641080" y="11790705"/>
            <a:ext cx="205740" cy="160020"/>
            <a:chOff x="8641080" y="11790705"/>
            <a:chExt cx="205740" cy="160020"/>
          </a:xfrm>
        </xdr:grpSpPr>
        <xdr:cxnSp macro="">
          <xdr:nvCxnSpPr>
            <xdr:cNvPr id="161" name="직선 화살표 연결선 160">
              <a:extLst>
                <a:ext uri="{FF2B5EF4-FFF2-40B4-BE49-F238E27FC236}">
                  <a16:creationId xmlns:a16="http://schemas.microsoft.com/office/drawing/2014/main" id="{B8105176-0E29-41E8-BADE-497DF5C464F2}"/>
                </a:ext>
              </a:extLst>
            </xdr:cNvPr>
            <xdr:cNvCxnSpPr/>
          </xdr:nvCxnSpPr>
          <xdr:spPr>
            <a:xfrm flipH="1">
              <a:off x="8641080" y="11935485"/>
              <a:ext cx="198120" cy="0"/>
            </a:xfrm>
            <a:prstGeom prst="straightConnector1">
              <a:avLst/>
            </a:prstGeom>
            <a:ln w="28575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2" name="직선 연결선 161">
              <a:extLst>
                <a:ext uri="{FF2B5EF4-FFF2-40B4-BE49-F238E27FC236}">
                  <a16:creationId xmlns:a16="http://schemas.microsoft.com/office/drawing/2014/main" id="{F381036A-5108-4730-A370-0CE6E5CEEF46}"/>
                </a:ext>
              </a:extLst>
            </xdr:cNvPr>
            <xdr:cNvCxnSpPr/>
          </xdr:nvCxnSpPr>
          <xdr:spPr>
            <a:xfrm flipV="1">
              <a:off x="8846820" y="11790705"/>
              <a:ext cx="0" cy="160020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342900</xdr:colOff>
      <xdr:row>16</xdr:row>
      <xdr:rowOff>45404</xdr:rowOff>
    </xdr:from>
    <xdr:to>
      <xdr:col>3</xdr:col>
      <xdr:colOff>320040</xdr:colOff>
      <xdr:row>17</xdr:row>
      <xdr:rowOff>75883</xdr:rowOff>
    </xdr:to>
    <xdr:sp macro="" textlink="">
      <xdr:nvSpPr>
        <xdr:cNvPr id="163" name="사각형: 둥근 모서리 162">
          <a:extLst>
            <a:ext uri="{FF2B5EF4-FFF2-40B4-BE49-F238E27FC236}">
              <a16:creationId xmlns:a16="http://schemas.microsoft.com/office/drawing/2014/main" id="{49D3F6E4-EAC7-4749-BB03-59B9F444B713}"/>
            </a:ext>
          </a:extLst>
        </xdr:cNvPr>
        <xdr:cNvSpPr/>
      </xdr:nvSpPr>
      <xdr:spPr>
        <a:xfrm>
          <a:off x="1680288" y="3528833"/>
          <a:ext cx="645834" cy="248193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chemeClr val="bg1"/>
              </a:solidFill>
              <a:latin typeface="+mn-ea"/>
              <a:ea typeface="+mn-ea"/>
            </a:rPr>
            <a:t>등  록</a:t>
          </a:r>
        </a:p>
      </xdr:txBody>
    </xdr:sp>
    <xdr:clientData/>
  </xdr:twoCellAnchor>
  <xdr:twoCellAnchor>
    <xdr:from>
      <xdr:col>2</xdr:col>
      <xdr:colOff>259080</xdr:colOff>
      <xdr:row>7</xdr:row>
      <xdr:rowOff>53340</xdr:rowOff>
    </xdr:from>
    <xdr:to>
      <xdr:col>3</xdr:col>
      <xdr:colOff>236220</xdr:colOff>
      <xdr:row>8</xdr:row>
      <xdr:rowOff>83819</xdr:rowOff>
    </xdr:to>
    <xdr:sp macro="" textlink="">
      <xdr:nvSpPr>
        <xdr:cNvPr id="164" name="사각형: 둥근 모서리 163">
          <a:extLst>
            <a:ext uri="{FF2B5EF4-FFF2-40B4-BE49-F238E27FC236}">
              <a16:creationId xmlns:a16="http://schemas.microsoft.com/office/drawing/2014/main" id="{C193D5F9-99AF-46F2-A31E-B0E1F925DEFB}"/>
            </a:ext>
          </a:extLst>
        </xdr:cNvPr>
        <xdr:cNvSpPr/>
      </xdr:nvSpPr>
      <xdr:spPr>
        <a:xfrm>
          <a:off x="1600200" y="1600200"/>
          <a:ext cx="647700" cy="251459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chemeClr val="bg1"/>
              </a:solidFill>
              <a:latin typeface="+mn-ea"/>
              <a:ea typeface="+mn-ea"/>
            </a:rPr>
            <a:t>등  록</a:t>
          </a:r>
        </a:p>
      </xdr:txBody>
    </xdr:sp>
    <xdr:clientData/>
  </xdr:twoCellAnchor>
  <xdr:twoCellAnchor>
    <xdr:from>
      <xdr:col>4</xdr:col>
      <xdr:colOff>617220</xdr:colOff>
      <xdr:row>61</xdr:row>
      <xdr:rowOff>172695</xdr:rowOff>
    </xdr:from>
    <xdr:to>
      <xdr:col>7</xdr:col>
      <xdr:colOff>114300</xdr:colOff>
      <xdr:row>63</xdr:row>
      <xdr:rowOff>68580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EEDC6A02-0515-42FC-88E3-3A23E59F7249}"/>
            </a:ext>
          </a:extLst>
        </xdr:cNvPr>
        <xdr:cNvSpPr txBox="1"/>
      </xdr:nvSpPr>
      <xdr:spPr>
        <a:xfrm>
          <a:off x="3299460" y="13652475"/>
          <a:ext cx="1508760" cy="337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/>
            <a:t>소모품</a:t>
          </a:r>
          <a:r>
            <a:rPr lang="en-US" altLang="ko-KR" sz="1100"/>
            <a:t>(TYPE)</a:t>
          </a:r>
          <a:endParaRPr lang="ko-KR" altLang="en-US" sz="1100"/>
        </a:p>
      </xdr:txBody>
    </xdr:sp>
    <xdr:clientData/>
  </xdr:twoCellAnchor>
  <xdr:twoCellAnchor>
    <xdr:from>
      <xdr:col>2</xdr:col>
      <xdr:colOff>624840</xdr:colOff>
      <xdr:row>52</xdr:row>
      <xdr:rowOff>114300</xdr:rowOff>
    </xdr:from>
    <xdr:to>
      <xdr:col>9</xdr:col>
      <xdr:colOff>220980</xdr:colOff>
      <xdr:row>76</xdr:row>
      <xdr:rowOff>198120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4138FE74-CA81-4065-8D70-A04E60784C58}"/>
            </a:ext>
          </a:extLst>
        </xdr:cNvPr>
        <xdr:cNvGrpSpPr/>
      </xdr:nvGrpSpPr>
      <xdr:grpSpPr>
        <a:xfrm>
          <a:off x="1962228" y="11435443"/>
          <a:ext cx="4276997" cy="5308963"/>
          <a:chOff x="1969546" y="11768418"/>
          <a:chExt cx="4302610" cy="5462643"/>
        </a:xfrm>
      </xdr:grpSpPr>
      <xdr:sp macro="" textlink="">
        <xdr:nvSpPr>
          <xdr:cNvPr id="166" name="사각형: 둥근 모서리 165">
            <a:extLst>
              <a:ext uri="{FF2B5EF4-FFF2-40B4-BE49-F238E27FC236}">
                <a16:creationId xmlns:a16="http://schemas.microsoft.com/office/drawing/2014/main" id="{9A8AE14D-485E-41F4-A187-F2447B1340EE}"/>
              </a:ext>
            </a:extLst>
          </xdr:cNvPr>
          <xdr:cNvSpPr/>
        </xdr:nvSpPr>
        <xdr:spPr>
          <a:xfrm>
            <a:off x="1969546" y="11768418"/>
            <a:ext cx="4302610" cy="546264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schemeClr val="accent5">
                <a:lumMod val="60000"/>
                <a:lumOff val="4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ko-KR" altLang="en-US" sz="110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B733FFBC-83C5-41C0-8882-9EAEF409558A}"/>
              </a:ext>
            </a:extLst>
          </xdr:cNvPr>
          <xdr:cNvSpPr txBox="1"/>
        </xdr:nvSpPr>
        <xdr:spPr>
          <a:xfrm>
            <a:off x="3314253" y="13876916"/>
            <a:ext cx="2079811" cy="27596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1000">
                <a:latin typeface="+mn-ea"/>
                <a:ea typeface="+mn-ea"/>
              </a:rPr>
              <a:t>X</a:t>
            </a:r>
            <a:endParaRPr lang="ko-KR" altLang="en-US" sz="1000">
              <a:latin typeface="+mn-ea"/>
              <a:ea typeface="+mn-ea"/>
            </a:endParaRPr>
          </a:p>
        </xdr:txBody>
      </xdr:sp>
      <xdr:grpSp>
        <xdr:nvGrpSpPr>
          <xdr:cNvPr id="167" name="그룹 166">
            <a:extLst>
              <a:ext uri="{FF2B5EF4-FFF2-40B4-BE49-F238E27FC236}">
                <a16:creationId xmlns:a16="http://schemas.microsoft.com/office/drawing/2014/main" id="{7D2464C7-F239-43BF-93E7-BF8D421604D4}"/>
              </a:ext>
            </a:extLst>
          </xdr:cNvPr>
          <xdr:cNvGrpSpPr/>
        </xdr:nvGrpSpPr>
        <xdr:grpSpPr>
          <a:xfrm>
            <a:off x="3148829" y="16517103"/>
            <a:ext cx="2225986" cy="456278"/>
            <a:chOff x="14272260" y="12209440"/>
            <a:chExt cx="2220607" cy="490218"/>
          </a:xfrm>
        </xdr:grpSpPr>
        <xdr:sp macro="" textlink="">
          <xdr:nvSpPr>
            <xdr:cNvPr id="177" name="사각형: 둥근 모서리 176">
              <a:extLst>
                <a:ext uri="{FF2B5EF4-FFF2-40B4-BE49-F238E27FC236}">
                  <a16:creationId xmlns:a16="http://schemas.microsoft.com/office/drawing/2014/main" id="{DE76A7A8-2998-481D-9A33-B8338810E867}"/>
                </a:ext>
              </a:extLst>
            </xdr:cNvPr>
            <xdr:cNvSpPr/>
          </xdr:nvSpPr>
          <xdr:spPr>
            <a:xfrm>
              <a:off x="14272260" y="12209440"/>
              <a:ext cx="1039507" cy="490214"/>
            </a:xfrm>
            <a:prstGeom prst="roundRect">
              <a:avLst/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추가</a:t>
              </a:r>
            </a:p>
          </xdr:txBody>
        </xdr:sp>
        <xdr:sp macro="" textlink="">
          <xdr:nvSpPr>
            <xdr:cNvPr id="178" name="사각형: 둥근 모서리 177">
              <a:extLst>
                <a:ext uri="{FF2B5EF4-FFF2-40B4-BE49-F238E27FC236}">
                  <a16:creationId xmlns:a16="http://schemas.microsoft.com/office/drawing/2014/main" id="{54873EFA-0D25-4717-975E-0A15812BE5AC}"/>
                </a:ext>
              </a:extLst>
            </xdr:cNvPr>
            <xdr:cNvSpPr/>
          </xdr:nvSpPr>
          <xdr:spPr>
            <a:xfrm>
              <a:off x="15453360" y="12209442"/>
              <a:ext cx="1039507" cy="490216"/>
            </a:xfrm>
            <a:prstGeom prst="roundRect">
              <a:avLst/>
            </a:prstGeom>
            <a:solidFill>
              <a:srgbClr val="F9079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삭  제</a:t>
              </a:r>
            </a:p>
          </xdr:txBody>
        </xdr:sp>
      </xdr:grpSp>
      <xdr:sp macro="" textlink="">
        <xdr:nvSpPr>
          <xdr:cNvPr id="168" name="TextBox 167">
            <a:extLst>
              <a:ext uri="{FF2B5EF4-FFF2-40B4-BE49-F238E27FC236}">
                <a16:creationId xmlns:a16="http://schemas.microsoft.com/office/drawing/2014/main" id="{9337133A-D991-47EB-A23F-4717E2F90264}"/>
              </a:ext>
            </a:extLst>
          </xdr:cNvPr>
          <xdr:cNvSpPr txBox="1"/>
        </xdr:nvSpPr>
        <xdr:spPr>
          <a:xfrm>
            <a:off x="3617775" y="12104196"/>
            <a:ext cx="985780" cy="3728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400" b="1"/>
              <a:t>상세 입력</a:t>
            </a:r>
          </a:p>
        </xdr:txBody>
      </xdr:sp>
      <xdr:cxnSp macro="">
        <xdr:nvCxnSpPr>
          <xdr:cNvPr id="169" name="직선 연결선 168">
            <a:extLst>
              <a:ext uri="{FF2B5EF4-FFF2-40B4-BE49-F238E27FC236}">
                <a16:creationId xmlns:a16="http://schemas.microsoft.com/office/drawing/2014/main" id="{B8B61FDB-2144-4D4F-B11D-F727528FD456}"/>
              </a:ext>
            </a:extLst>
          </xdr:cNvPr>
          <xdr:cNvCxnSpPr/>
        </xdr:nvCxnSpPr>
        <xdr:spPr>
          <a:xfrm>
            <a:off x="2196129" y="12513037"/>
            <a:ext cx="3788485" cy="0"/>
          </a:xfrm>
          <a:prstGeom prst="line">
            <a:avLst/>
          </a:prstGeom>
          <a:ln w="3810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TextBox 169">
            <a:extLst>
              <a:ext uri="{FF2B5EF4-FFF2-40B4-BE49-F238E27FC236}">
                <a16:creationId xmlns:a16="http://schemas.microsoft.com/office/drawing/2014/main" id="{E6F883E2-ACC2-4C61-B960-1598E46ABADA}"/>
              </a:ext>
            </a:extLst>
          </xdr:cNvPr>
          <xdr:cNvSpPr txBox="1"/>
        </xdr:nvSpPr>
        <xdr:spPr>
          <a:xfrm>
            <a:off x="2199939" y="12586123"/>
            <a:ext cx="1025150" cy="23656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구  분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일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자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사용자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결  제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거래처명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계정명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적  요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프로젝트명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en-US" sz="1100"/>
          </a:p>
        </xdr:txBody>
      </xdr:sp>
      <xdr:cxnSp macro="">
        <xdr:nvCxnSpPr>
          <xdr:cNvPr id="171" name="직선 연결선 170">
            <a:extLst>
              <a:ext uri="{FF2B5EF4-FFF2-40B4-BE49-F238E27FC236}">
                <a16:creationId xmlns:a16="http://schemas.microsoft.com/office/drawing/2014/main" id="{701E9CD7-3B33-4A7B-9091-2A54F9453B5D}"/>
              </a:ext>
            </a:extLst>
          </xdr:cNvPr>
          <xdr:cNvCxnSpPr/>
        </xdr:nvCxnSpPr>
        <xdr:spPr>
          <a:xfrm>
            <a:off x="2279949" y="14978331"/>
            <a:ext cx="3790277" cy="0"/>
          </a:xfrm>
          <a:prstGeom prst="line">
            <a:avLst/>
          </a:prstGeom>
          <a:ln w="38100">
            <a:solidFill>
              <a:schemeClr val="bg1">
                <a:lumMod val="9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TextBox 178">
            <a:extLst>
              <a:ext uri="{FF2B5EF4-FFF2-40B4-BE49-F238E27FC236}">
                <a16:creationId xmlns:a16="http://schemas.microsoft.com/office/drawing/2014/main" id="{236A56A8-682B-48CF-8AEB-F257321E51FA}"/>
              </a:ext>
            </a:extLst>
          </xdr:cNvPr>
          <xdr:cNvSpPr txBox="1"/>
        </xdr:nvSpPr>
        <xdr:spPr>
          <a:xfrm>
            <a:off x="2298999" y="15038741"/>
            <a:ext cx="3742765" cy="361279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TY</a:t>
            </a:r>
            <a:r>
              <a:rPr lang="en-US" altLang="ko-KR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PE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	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규격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ko-KR" altLang="en-US" sz="1100"/>
              <a:t>단가</a:t>
            </a:r>
            <a:r>
              <a:rPr lang="en-US" altLang="ko-KR" sz="1100"/>
              <a:t>	</a:t>
            </a:r>
            <a:r>
              <a:rPr lang="ko-KR" altLang="en-US" sz="1100"/>
              <a:t>수량       단위</a:t>
            </a:r>
            <a:endParaRPr lang="en-US" altLang="ko-KR" sz="1100"/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DE47F16B-C8E2-4894-9B36-379F6B0CA6DF}"/>
              </a:ext>
            </a:extLst>
          </xdr:cNvPr>
          <xdr:cNvSpPr txBox="1"/>
        </xdr:nvSpPr>
        <xdr:spPr>
          <a:xfrm>
            <a:off x="3321873" y="12657269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200" name="TextBox 199">
            <a:extLst>
              <a:ext uri="{FF2B5EF4-FFF2-40B4-BE49-F238E27FC236}">
                <a16:creationId xmlns:a16="http://schemas.microsoft.com/office/drawing/2014/main" id="{7EF69BC2-EDD8-44C1-A052-BB0393AF1E3C}"/>
              </a:ext>
            </a:extLst>
          </xdr:cNvPr>
          <xdr:cNvSpPr txBox="1"/>
        </xdr:nvSpPr>
        <xdr:spPr>
          <a:xfrm>
            <a:off x="3321873" y="13166465"/>
            <a:ext cx="2079811" cy="186016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201" name="TextBox 200">
            <a:extLst>
              <a:ext uri="{FF2B5EF4-FFF2-40B4-BE49-F238E27FC236}">
                <a16:creationId xmlns:a16="http://schemas.microsoft.com/office/drawing/2014/main" id="{7E90BA24-ABE4-4F10-87B8-BEEC9242856B}"/>
              </a:ext>
            </a:extLst>
          </xdr:cNvPr>
          <xdr:cNvSpPr txBox="1"/>
        </xdr:nvSpPr>
        <xdr:spPr>
          <a:xfrm>
            <a:off x="3321873" y="13413442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202" name="TextBox 201">
            <a:extLst>
              <a:ext uri="{FF2B5EF4-FFF2-40B4-BE49-F238E27FC236}">
                <a16:creationId xmlns:a16="http://schemas.microsoft.com/office/drawing/2014/main" id="{D3527444-4813-4E0E-B7FB-130C3EC48865}"/>
              </a:ext>
            </a:extLst>
          </xdr:cNvPr>
          <xdr:cNvSpPr txBox="1"/>
        </xdr:nvSpPr>
        <xdr:spPr>
          <a:xfrm>
            <a:off x="3321873" y="13645180"/>
            <a:ext cx="2079811" cy="186016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203" name="TextBox 202">
            <a:extLst>
              <a:ext uri="{FF2B5EF4-FFF2-40B4-BE49-F238E27FC236}">
                <a16:creationId xmlns:a16="http://schemas.microsoft.com/office/drawing/2014/main" id="{FC15E08E-EC1C-4364-BEDD-735FF87E4C18}"/>
              </a:ext>
            </a:extLst>
          </xdr:cNvPr>
          <xdr:cNvSpPr txBox="1"/>
        </xdr:nvSpPr>
        <xdr:spPr>
          <a:xfrm>
            <a:off x="3321873" y="14396870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204" name="TextBox 203">
            <a:extLst>
              <a:ext uri="{FF2B5EF4-FFF2-40B4-BE49-F238E27FC236}">
                <a16:creationId xmlns:a16="http://schemas.microsoft.com/office/drawing/2014/main" id="{CE6028D8-EF35-43AF-A52B-57F0B6BE731C}"/>
              </a:ext>
            </a:extLst>
          </xdr:cNvPr>
          <xdr:cNvSpPr txBox="1"/>
        </xdr:nvSpPr>
        <xdr:spPr>
          <a:xfrm>
            <a:off x="2329479" y="15445739"/>
            <a:ext cx="3744557" cy="9224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A	50000	5</a:t>
            </a:r>
            <a:r>
              <a:rPr lang="en-US" altLang="ko-KR" sz="1100" baseline="0"/>
              <a:t>               EA</a:t>
            </a:r>
            <a:endParaRPr lang="en-US" altLang="ko-KR" sz="1100"/>
          </a:p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B	100000	5</a:t>
            </a:r>
            <a:r>
              <a:rPr lang="en-US" altLang="ko-K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</a:t>
            </a:r>
            <a:r>
              <a:rPr lang="en-US" altLang="ko-KR" sz="1100"/>
              <a:t>EA</a:t>
            </a:r>
          </a:p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C	300000	5</a:t>
            </a:r>
            <a:r>
              <a:rPr lang="en-US" altLang="ko-K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</a:t>
            </a:r>
            <a:r>
              <a:rPr lang="en-US" altLang="ko-KR" sz="1100"/>
              <a:t>EA</a:t>
            </a:r>
            <a:endParaRPr lang="ko-KR" altLang="en-US" sz="1100"/>
          </a:p>
        </xdr:txBody>
      </xdr:sp>
      <xdr:sp macro="" textlink="">
        <xdr:nvSpPr>
          <xdr:cNvPr id="206" name="TextBox 205">
            <a:extLst>
              <a:ext uri="{FF2B5EF4-FFF2-40B4-BE49-F238E27FC236}">
                <a16:creationId xmlns:a16="http://schemas.microsoft.com/office/drawing/2014/main" id="{A6D0DF91-9E0D-4FF0-9E76-7DDDDD226CB8}"/>
              </a:ext>
            </a:extLst>
          </xdr:cNvPr>
          <xdr:cNvSpPr txBox="1"/>
        </xdr:nvSpPr>
        <xdr:spPr>
          <a:xfrm>
            <a:off x="3295021" y="14098233"/>
            <a:ext cx="1127833" cy="4007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r"/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컨버터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3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종 구입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262890</xdr:colOff>
      <xdr:row>73</xdr:row>
      <xdr:rowOff>18926</xdr:rowOff>
    </xdr:from>
    <xdr:to>
      <xdr:col>9</xdr:col>
      <xdr:colOff>19050</xdr:colOff>
      <xdr:row>73</xdr:row>
      <xdr:rowOff>18926</xdr:rowOff>
    </xdr:to>
    <xdr:cxnSp macro="">
      <xdr:nvCxnSpPr>
        <xdr:cNvPr id="205" name="직선 연결선 204">
          <a:extLst>
            <a:ext uri="{FF2B5EF4-FFF2-40B4-BE49-F238E27FC236}">
              <a16:creationId xmlns:a16="http://schemas.microsoft.com/office/drawing/2014/main" id="{87457685-2F70-4AE8-909F-584CCB00EA6D}"/>
            </a:ext>
          </a:extLst>
        </xdr:cNvPr>
        <xdr:cNvCxnSpPr/>
      </xdr:nvCxnSpPr>
      <xdr:spPr>
        <a:xfrm>
          <a:off x="2274570" y="16150466"/>
          <a:ext cx="3779520" cy="0"/>
        </a:xfrm>
        <a:prstGeom prst="line">
          <a:avLst/>
        </a:prstGeom>
        <a:ln w="381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1632679</xdr:colOff>
      <xdr:row>17</xdr:row>
      <xdr:rowOff>279941</xdr:rowOff>
    </xdr:from>
    <xdr:ext cx="405432" cy="3789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FD2D3D-219B-47D5-850A-2974DF559296}"/>
            </a:ext>
          </a:extLst>
        </xdr:cNvPr>
        <xdr:cNvSpPr txBox="1"/>
      </xdr:nvSpPr>
      <xdr:spPr>
        <a:xfrm rot="16200000">
          <a:off x="8008620" y="45643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7</xdr:col>
      <xdr:colOff>1632679</xdr:colOff>
      <xdr:row>18</xdr:row>
      <xdr:rowOff>277700</xdr:rowOff>
    </xdr:from>
    <xdr:ext cx="405432" cy="378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A94ACD-BB0B-41FF-B2A6-6F63109B1B53}"/>
            </a:ext>
          </a:extLst>
        </xdr:cNvPr>
        <xdr:cNvSpPr txBox="1"/>
      </xdr:nvSpPr>
      <xdr:spPr>
        <a:xfrm rot="16200000">
          <a:off x="8008620" y="486693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5</xdr:col>
      <xdr:colOff>434340</xdr:colOff>
      <xdr:row>12</xdr:row>
      <xdr:rowOff>289560</xdr:rowOff>
    </xdr:from>
    <xdr:to>
      <xdr:col>6</xdr:col>
      <xdr:colOff>342900</xdr:colOff>
      <xdr:row>14</xdr:row>
      <xdr:rowOff>160020</xdr:rowOff>
    </xdr:to>
    <xdr:sp macro="" textlink="">
      <xdr:nvSpPr>
        <xdr:cNvPr id="8" name="생각 풍선: 구름 모양 7">
          <a:extLst>
            <a:ext uri="{FF2B5EF4-FFF2-40B4-BE49-F238E27FC236}">
              <a16:creationId xmlns:a16="http://schemas.microsoft.com/office/drawing/2014/main" id="{3BEAB9B1-68DD-4D60-8F16-7B91BE1E2A16}"/>
            </a:ext>
          </a:extLst>
        </xdr:cNvPr>
        <xdr:cNvSpPr/>
      </xdr:nvSpPr>
      <xdr:spPr>
        <a:xfrm>
          <a:off x="4823460" y="4587240"/>
          <a:ext cx="746760" cy="480060"/>
        </a:xfrm>
        <a:prstGeom prst="cloudCallout">
          <a:avLst>
            <a:gd name="adj1" fmla="val 68068"/>
            <a:gd name="adj2" fmla="val -48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2</xdr:col>
      <xdr:colOff>822960</xdr:colOff>
      <xdr:row>10</xdr:row>
      <xdr:rowOff>167640</xdr:rowOff>
    </xdr:from>
    <xdr:to>
      <xdr:col>3</xdr:col>
      <xdr:colOff>449580</xdr:colOff>
      <xdr:row>11</xdr:row>
      <xdr:rowOff>266700</xdr:rowOff>
    </xdr:to>
    <xdr:sp macro="" textlink="">
      <xdr:nvSpPr>
        <xdr:cNvPr id="9" name="생각 풍선: 구름 모양 8">
          <a:extLst>
            <a:ext uri="{FF2B5EF4-FFF2-40B4-BE49-F238E27FC236}">
              <a16:creationId xmlns:a16="http://schemas.microsoft.com/office/drawing/2014/main" id="{C6589351-A0FD-4D06-85AD-C017901BED8C}"/>
            </a:ext>
          </a:extLst>
        </xdr:cNvPr>
        <xdr:cNvSpPr/>
      </xdr:nvSpPr>
      <xdr:spPr>
        <a:xfrm>
          <a:off x="2011680" y="530352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541020</xdr:colOff>
      <xdr:row>13</xdr:row>
      <xdr:rowOff>38100</xdr:rowOff>
    </xdr:from>
    <xdr:to>
      <xdr:col>9</xdr:col>
      <xdr:colOff>213360</xdr:colOff>
      <xdr:row>15</xdr:row>
      <xdr:rowOff>45720</xdr:rowOff>
    </xdr:to>
    <xdr:sp macro="" textlink="">
      <xdr:nvSpPr>
        <xdr:cNvPr id="10" name="생각 풍선: 구름 모양 9">
          <a:extLst>
            <a:ext uri="{FF2B5EF4-FFF2-40B4-BE49-F238E27FC236}">
              <a16:creationId xmlns:a16="http://schemas.microsoft.com/office/drawing/2014/main" id="{68116D17-7C86-4CF9-95A7-F2CDB2AF6661}"/>
            </a:ext>
          </a:extLst>
        </xdr:cNvPr>
        <xdr:cNvSpPr/>
      </xdr:nvSpPr>
      <xdr:spPr>
        <a:xfrm>
          <a:off x="6903720" y="4640580"/>
          <a:ext cx="1165860" cy="617220"/>
        </a:xfrm>
        <a:prstGeom prst="cloudCallout">
          <a:avLst>
            <a:gd name="adj1" fmla="val 37189"/>
            <a:gd name="adj2" fmla="val -75761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Project </a:t>
          </a:r>
          <a:r>
            <a:rPr lang="ko-KR" altLang="en-US" sz="1100">
              <a:solidFill>
                <a:sysClr val="windowText" lastClr="000000"/>
              </a:solidFill>
            </a:rPr>
            <a:t>별</a:t>
          </a:r>
        </a:p>
      </xdr:txBody>
    </xdr:sp>
    <xdr:clientData/>
  </xdr:twoCellAnchor>
  <xdr:twoCellAnchor>
    <xdr:from>
      <xdr:col>0</xdr:col>
      <xdr:colOff>91440</xdr:colOff>
      <xdr:row>10</xdr:row>
      <xdr:rowOff>167640</xdr:rowOff>
    </xdr:from>
    <xdr:to>
      <xdr:col>1</xdr:col>
      <xdr:colOff>160020</xdr:colOff>
      <xdr:row>11</xdr:row>
      <xdr:rowOff>266700</xdr:rowOff>
    </xdr:to>
    <xdr:sp macro="" textlink="">
      <xdr:nvSpPr>
        <xdr:cNvPr id="11" name="생각 풍선: 구름 모양 10">
          <a:extLst>
            <a:ext uri="{FF2B5EF4-FFF2-40B4-BE49-F238E27FC236}">
              <a16:creationId xmlns:a16="http://schemas.microsoft.com/office/drawing/2014/main" id="{BBF449A4-F8EC-4673-AD2E-29CF0B5FA47D}"/>
            </a:ext>
          </a:extLst>
        </xdr:cNvPr>
        <xdr:cNvSpPr/>
      </xdr:nvSpPr>
      <xdr:spPr>
        <a:xfrm>
          <a:off x="91440" y="530352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84871</xdr:colOff>
      <xdr:row>0</xdr:row>
      <xdr:rowOff>90948</xdr:rowOff>
    </xdr:from>
    <xdr:to>
      <xdr:col>2</xdr:col>
      <xdr:colOff>214319</xdr:colOff>
      <xdr:row>1</xdr:row>
      <xdr:rowOff>610859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4179B3E-E3FC-4DFE-9547-E2EC9B98CB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9</xdr:col>
      <xdr:colOff>510551</xdr:colOff>
      <xdr:row>1</xdr:row>
      <xdr:rowOff>288329</xdr:rowOff>
    </xdr:from>
    <xdr:to>
      <xdr:col>12</xdr:col>
      <xdr:colOff>45238</xdr:colOff>
      <xdr:row>1</xdr:row>
      <xdr:rowOff>630809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B78D7142-FE69-4193-B5B1-D0EA99F12EB5}"/>
            </a:ext>
          </a:extLst>
        </xdr:cNvPr>
        <xdr:cNvGrpSpPr/>
      </xdr:nvGrpSpPr>
      <xdr:grpSpPr>
        <a:xfrm>
          <a:off x="8366771" y="593129"/>
          <a:ext cx="2087387" cy="342480"/>
          <a:chOff x="11906561" y="1013460"/>
          <a:chExt cx="1937124" cy="336246"/>
        </a:xfrm>
      </xdr:grpSpPr>
      <xdr:sp macro="" textlink="">
        <xdr:nvSpPr>
          <xdr:cNvPr id="19" name="사각형: 둥근 모서리 18">
            <a:extLst>
              <a:ext uri="{FF2B5EF4-FFF2-40B4-BE49-F238E27FC236}">
                <a16:creationId xmlns:a16="http://schemas.microsoft.com/office/drawing/2014/main" id="{D268CBB5-A2E2-4FED-95AF-43857CBED246}"/>
              </a:ext>
            </a:extLst>
          </xdr:cNvPr>
          <xdr:cNvSpPr/>
        </xdr:nvSpPr>
        <xdr:spPr>
          <a:xfrm>
            <a:off x="12874835" y="1032089"/>
            <a:ext cx="968850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C85FBE2-F970-4864-A83F-3CA477FC16C5}"/>
              </a:ext>
            </a:extLst>
          </xdr:cNvPr>
          <xdr:cNvSpPr txBox="1"/>
        </xdr:nvSpPr>
        <xdr:spPr>
          <a:xfrm>
            <a:off x="11906561" y="1013460"/>
            <a:ext cx="96885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48914</xdr:colOff>
      <xdr:row>2</xdr:row>
      <xdr:rowOff>20466</xdr:rowOff>
    </xdr:from>
    <xdr:to>
      <xdr:col>12</xdr:col>
      <xdr:colOff>55562</xdr:colOff>
      <xdr:row>2</xdr:row>
      <xdr:rowOff>523876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A4A3561F-D418-4BA3-87A2-41014622144F}"/>
            </a:ext>
          </a:extLst>
        </xdr:cNvPr>
        <xdr:cNvGrpSpPr/>
      </xdr:nvGrpSpPr>
      <xdr:grpSpPr>
        <a:xfrm>
          <a:off x="48914" y="957726"/>
          <a:ext cx="10415568" cy="503410"/>
          <a:chOff x="48914" y="957726"/>
          <a:chExt cx="10415568" cy="503410"/>
        </a:xfrm>
      </xdr:grpSpPr>
      <xdr:sp macro="" textlink="">
        <xdr:nvSpPr>
          <xdr:cNvPr id="16" name="사각형: 둥근 모서리 15">
            <a:extLst>
              <a:ext uri="{FF2B5EF4-FFF2-40B4-BE49-F238E27FC236}">
                <a16:creationId xmlns:a16="http://schemas.microsoft.com/office/drawing/2014/main" id="{8963BADC-7426-4BD2-BE1C-273DF31091B2}"/>
              </a:ext>
            </a:extLst>
          </xdr:cNvPr>
          <xdr:cNvSpPr/>
        </xdr:nvSpPr>
        <xdr:spPr>
          <a:xfrm>
            <a:off x="48914" y="957726"/>
            <a:ext cx="10415568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286D9B61-0DAC-4016-A6D5-BA07B450AC4E}"/>
              </a:ext>
            </a:extLst>
          </xdr:cNvPr>
          <xdr:cNvSpPr txBox="1"/>
        </xdr:nvSpPr>
        <xdr:spPr>
          <a:xfrm>
            <a:off x="461934" y="1008826"/>
            <a:ext cx="7391130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기</a:t>
            </a:r>
            <a:r>
              <a:rPr lang="ko-KR" altLang="en-US" sz="1100" b="1" baseline="0">
                <a:solidFill>
                  <a:schemeClr val="bg1"/>
                </a:solidFill>
              </a:rPr>
              <a:t>  </a:t>
            </a:r>
            <a:r>
              <a:rPr lang="ko-KR" altLang="en-US" sz="1100" b="1">
                <a:solidFill>
                  <a:schemeClr val="bg1"/>
                </a:solidFill>
              </a:rPr>
              <a:t>장     ㅣ     회  계     ㅣ     외  상     ㅣ      손  익     ㅣ     부가세     ㅣ     </a:t>
            </a:r>
            <a:r>
              <a:rPr lang="en-US" altLang="ko-KR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endParaRPr lang="en-US" altLang="ko-KR" sz="1100" b="1">
              <a:solidFill>
                <a:srgbClr val="00B0F0"/>
              </a:solidFill>
            </a:endParaRPr>
          </a:p>
          <a:p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6F2E58B5-44DA-42E4-8C58-DEDC5C8FED48}"/>
              </a:ext>
            </a:extLst>
          </xdr:cNvPr>
          <xdr:cNvSpPr txBox="1"/>
        </xdr:nvSpPr>
        <xdr:spPr>
          <a:xfrm>
            <a:off x="8473898" y="998066"/>
            <a:ext cx="1858822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r>
              <a:rPr lang="ko-KR" altLang="en-US" sz="1100" b="0">
                <a:solidFill>
                  <a:schemeClr val="bg1"/>
                </a:solidFill>
              </a:rPr>
              <a:t> </a:t>
            </a:r>
            <a:r>
              <a:rPr lang="en-US" altLang="ko-KR" sz="1100" b="0" baseline="0">
                <a:solidFill>
                  <a:schemeClr val="bg1"/>
                </a:solidFill>
              </a:rPr>
              <a:t> &gt; </a:t>
            </a:r>
            <a:r>
              <a:rPr lang="ko-KR" altLang="en-US" sz="1100" b="0" baseline="0">
                <a:solidFill>
                  <a:schemeClr val="bg1"/>
                </a:solidFill>
              </a:rPr>
              <a:t>자재 관리</a:t>
            </a:r>
            <a:endParaRPr lang="ko-KR" altLang="en-US" sz="1100" b="0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9</xdr:col>
      <xdr:colOff>773544</xdr:colOff>
      <xdr:row>0</xdr:row>
      <xdr:rowOff>0</xdr:rowOff>
    </xdr:from>
    <xdr:ext cx="1594283" cy="33624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E2292E7-38EC-4C92-B07D-8CCA7E0327D2}"/>
            </a:ext>
          </a:extLst>
        </xdr:cNvPr>
        <xdr:cNvSpPr txBox="1"/>
      </xdr:nvSpPr>
      <xdr:spPr>
        <a:xfrm>
          <a:off x="8629764" y="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312420</xdr:colOff>
      <xdr:row>6</xdr:row>
      <xdr:rowOff>160020</xdr:rowOff>
    </xdr:from>
    <xdr:to>
      <xdr:col>3</xdr:col>
      <xdr:colOff>980848</xdr:colOff>
      <xdr:row>7</xdr:row>
      <xdr:rowOff>299063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578FC2B7-0291-45B1-B5F1-DAC3D21D685B}"/>
            </a:ext>
          </a:extLst>
        </xdr:cNvPr>
        <xdr:cNvGrpSpPr/>
      </xdr:nvGrpSpPr>
      <xdr:grpSpPr>
        <a:xfrm>
          <a:off x="1501140" y="255270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30" name="사각형: 둥근 모서리 29">
            <a:extLst>
              <a:ext uri="{FF2B5EF4-FFF2-40B4-BE49-F238E27FC236}">
                <a16:creationId xmlns:a16="http://schemas.microsoft.com/office/drawing/2014/main" id="{30826894-2FB5-4E08-AB77-5E25650DAF5C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31" name="사각형: 둥근 모서리 30">
            <a:extLst>
              <a:ext uri="{FF2B5EF4-FFF2-40B4-BE49-F238E27FC236}">
                <a16:creationId xmlns:a16="http://schemas.microsoft.com/office/drawing/2014/main" id="{3A6CBBF7-6C3A-4A6C-B98E-F700E07F864A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5</xdr:col>
      <xdr:colOff>701040</xdr:colOff>
      <xdr:row>3</xdr:row>
      <xdr:rowOff>259080</xdr:rowOff>
    </xdr:from>
    <xdr:to>
      <xdr:col>12</xdr:col>
      <xdr:colOff>27760</xdr:colOff>
      <xdr:row>7</xdr:row>
      <xdr:rowOff>123000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7B2DA9B1-6316-4D7D-B7CF-63E908B144EE}"/>
            </a:ext>
          </a:extLst>
        </xdr:cNvPr>
        <xdr:cNvGrpSpPr/>
      </xdr:nvGrpSpPr>
      <xdr:grpSpPr>
        <a:xfrm>
          <a:off x="5090160" y="1737360"/>
          <a:ext cx="5346520" cy="1083120"/>
          <a:chOff x="5090160" y="1737360"/>
          <a:chExt cx="5346520" cy="1083120"/>
        </a:xfrm>
      </xdr:grpSpPr>
      <xdr:sp macro="" textlink="">
        <xdr:nvSpPr>
          <xdr:cNvPr id="23" name="사각형: 둥근 모서리 22">
            <a:extLst>
              <a:ext uri="{FF2B5EF4-FFF2-40B4-BE49-F238E27FC236}">
                <a16:creationId xmlns:a16="http://schemas.microsoft.com/office/drawing/2014/main" id="{2C3FEE6A-4C6E-42C1-8E64-E0106CD24A33}"/>
              </a:ext>
            </a:extLst>
          </xdr:cNvPr>
          <xdr:cNvSpPr/>
        </xdr:nvSpPr>
        <xdr:spPr>
          <a:xfrm>
            <a:off x="5984240" y="173736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357,180,000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4" name="사각형: 둥근 모서리 23">
            <a:extLst>
              <a:ext uri="{FF2B5EF4-FFF2-40B4-BE49-F238E27FC236}">
                <a16:creationId xmlns:a16="http://schemas.microsoft.com/office/drawing/2014/main" id="{6B7BC3FC-D9FB-43D9-BEC6-5CAE84AE7670}"/>
              </a:ext>
            </a:extLst>
          </xdr:cNvPr>
          <xdr:cNvSpPr/>
        </xdr:nvSpPr>
        <xdr:spPr>
          <a:xfrm>
            <a:off x="8478520" y="1737360"/>
            <a:ext cx="195816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350,000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" name="사각형: 둥근 모서리 24">
            <a:extLst>
              <a:ext uri="{FF2B5EF4-FFF2-40B4-BE49-F238E27FC236}">
                <a16:creationId xmlns:a16="http://schemas.microsoft.com/office/drawing/2014/main" id="{90A7FCB8-E0A1-46DC-871E-C83182121E88}"/>
              </a:ext>
            </a:extLst>
          </xdr:cNvPr>
          <xdr:cNvSpPr/>
        </xdr:nvSpPr>
        <xdr:spPr>
          <a:xfrm>
            <a:off x="8478520" y="2316480"/>
            <a:ext cx="195816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150,000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EFC575A5-9932-4E14-B4C6-F326ED55494B}"/>
              </a:ext>
            </a:extLst>
          </xdr:cNvPr>
          <xdr:cNvSpPr txBox="1"/>
        </xdr:nvSpPr>
        <xdr:spPr>
          <a:xfrm>
            <a:off x="5090160" y="180599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이월 금액</a:t>
            </a:r>
            <a:r>
              <a:rPr lang="ko-KR" altLang="en-US" sz="1100" baseline="0">
                <a:latin typeface="+mn-ea"/>
                <a:ea typeface="+mn-ea"/>
              </a:rPr>
              <a:t>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CF489ED3-8BC8-44BD-B43F-787CE3FB3DAA}"/>
              </a:ext>
            </a:extLst>
          </xdr:cNvPr>
          <xdr:cNvSpPr txBox="1"/>
        </xdr:nvSpPr>
        <xdr:spPr>
          <a:xfrm>
            <a:off x="7620000" y="1805997"/>
            <a:ext cx="84459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 잔     액</a:t>
            </a:r>
            <a:r>
              <a:rPr lang="ko-KR" altLang="en-US" sz="1100" baseline="0">
                <a:latin typeface="+mn-ea"/>
                <a:ea typeface="+mn-ea"/>
              </a:rPr>
              <a:t>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8678AAE6-E3E4-44E0-9B5C-93B5236EC312}"/>
              </a:ext>
            </a:extLst>
          </xdr:cNvPr>
          <xdr:cNvSpPr txBox="1"/>
        </xdr:nvSpPr>
        <xdr:spPr>
          <a:xfrm>
            <a:off x="7620000" y="2385117"/>
            <a:ext cx="82933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출고 금액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39" name="사각형: 둥근 모서리 38">
            <a:extLst>
              <a:ext uri="{FF2B5EF4-FFF2-40B4-BE49-F238E27FC236}">
                <a16:creationId xmlns:a16="http://schemas.microsoft.com/office/drawing/2014/main" id="{AF4C52ED-21CE-43CE-92CB-8343139A4EDD}"/>
              </a:ext>
            </a:extLst>
          </xdr:cNvPr>
          <xdr:cNvSpPr/>
        </xdr:nvSpPr>
        <xdr:spPr>
          <a:xfrm>
            <a:off x="5981700" y="231648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     500,000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4C364004-25FD-465F-BBD2-A3B83552AC8A}"/>
              </a:ext>
            </a:extLst>
          </xdr:cNvPr>
          <xdr:cNvSpPr txBox="1"/>
        </xdr:nvSpPr>
        <xdr:spPr>
          <a:xfrm>
            <a:off x="5090160" y="2385117"/>
            <a:ext cx="82933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입고 금액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1</xdr:col>
      <xdr:colOff>426720</xdr:colOff>
      <xdr:row>3</xdr:row>
      <xdr:rowOff>281940</xdr:rowOff>
    </xdr:from>
    <xdr:to>
      <xdr:col>4</xdr:col>
      <xdr:colOff>475689</xdr:colOff>
      <xdr:row>5</xdr:row>
      <xdr:rowOff>254449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D0FC3BB4-956E-4995-AFB2-2761A7EA2831}"/>
            </a:ext>
          </a:extLst>
        </xdr:cNvPr>
        <xdr:cNvGrpSpPr/>
      </xdr:nvGrpSpPr>
      <xdr:grpSpPr>
        <a:xfrm>
          <a:off x="1104900" y="1760220"/>
          <a:ext cx="2921709" cy="582109"/>
          <a:chOff x="6938647" y="1470660"/>
          <a:chExt cx="2670249" cy="582109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DE282787-9069-4BD4-9DF4-6860EA170826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A288F782-2F7F-4857-BBC1-D495DF065537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0C0D1B5-7229-4BAF-84C0-40165E6C844F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51DC190-CF4D-40A8-9EDD-D089410E6B04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latin typeface="+mn-ea"/>
                  <a:ea typeface="+mn-ea"/>
                </a:rPr>
                <a:t>1</a:t>
              </a:r>
              <a:r>
                <a:rPr lang="ko-KR" altLang="en-US" sz="1000"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E2CE6A33-14CE-4D21-BC75-03B8406C6D97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3494E83A-4681-49AC-93B0-20B1B65E752A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A20B8CC-B28F-49A2-BC76-20458D673901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59808F1E-797A-4A9E-939D-4DA0E2F319CE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2FFFE1D9-5AEF-434E-962B-97B8C8618B4D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9F40867-27B6-433B-9F0C-4ED7CFBDFB56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47" name="그룹 46">
              <a:extLst>
                <a:ext uri="{FF2B5EF4-FFF2-40B4-BE49-F238E27FC236}">
                  <a16:creationId xmlns:a16="http://schemas.microsoft.com/office/drawing/2014/main" id="{DA2D5A3F-60AB-480A-8CC9-DBB86B365431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51" name="타원 50">
                <a:extLst>
                  <a:ext uri="{FF2B5EF4-FFF2-40B4-BE49-F238E27FC236}">
                    <a16:creationId xmlns:a16="http://schemas.microsoft.com/office/drawing/2014/main" id="{26221DFA-E4F8-41B3-9E99-6ED9DA196ED4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52" name="직선 연결선 51">
                <a:extLst>
                  <a:ext uri="{FF2B5EF4-FFF2-40B4-BE49-F238E27FC236}">
                    <a16:creationId xmlns:a16="http://schemas.microsoft.com/office/drawing/2014/main" id="{B1A8DDA3-5E98-477E-9885-BC318B6F3576}"/>
                  </a:ext>
                </a:extLst>
              </xdr:cNvPr>
              <xdr:cNvCxnSpPr>
                <a:cxnSpLocks/>
                <a:stCxn id="51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8" name="그룹 47">
              <a:extLst>
                <a:ext uri="{FF2B5EF4-FFF2-40B4-BE49-F238E27FC236}">
                  <a16:creationId xmlns:a16="http://schemas.microsoft.com/office/drawing/2014/main" id="{4C4B5B81-B597-44D9-8D98-E244FEBB8071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49" name="타원 48">
                <a:extLst>
                  <a:ext uri="{FF2B5EF4-FFF2-40B4-BE49-F238E27FC236}">
                    <a16:creationId xmlns:a16="http://schemas.microsoft.com/office/drawing/2014/main" id="{CE1BC8E3-F5C2-4756-9611-7E70C3A4EE6A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50" name="직선 연결선 49">
                <a:extLst>
                  <a:ext uri="{FF2B5EF4-FFF2-40B4-BE49-F238E27FC236}">
                    <a16:creationId xmlns:a16="http://schemas.microsoft.com/office/drawing/2014/main" id="{1965D452-706B-4402-A93F-111CF38A8740}"/>
                  </a:ext>
                </a:extLst>
              </xdr:cNvPr>
              <xdr:cNvCxnSpPr>
                <a:cxnSpLocks/>
                <a:stCxn id="49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6</xdr:col>
      <xdr:colOff>563880</xdr:colOff>
      <xdr:row>13</xdr:row>
      <xdr:rowOff>22860</xdr:rowOff>
    </xdr:from>
    <xdr:to>
      <xdr:col>7</xdr:col>
      <xdr:colOff>175260</xdr:colOff>
      <xdr:row>14</xdr:row>
      <xdr:rowOff>198120</xdr:rowOff>
    </xdr:to>
    <xdr:sp macro="" textlink="">
      <xdr:nvSpPr>
        <xdr:cNvPr id="58" name="생각 풍선: 구름 모양 57">
          <a:extLst>
            <a:ext uri="{FF2B5EF4-FFF2-40B4-BE49-F238E27FC236}">
              <a16:creationId xmlns:a16="http://schemas.microsoft.com/office/drawing/2014/main" id="{F7315BA3-8412-43BB-84B1-E6D8BB0EAC5F}"/>
            </a:ext>
          </a:extLst>
        </xdr:cNvPr>
        <xdr:cNvSpPr/>
      </xdr:nvSpPr>
      <xdr:spPr>
        <a:xfrm>
          <a:off x="5791200" y="4625340"/>
          <a:ext cx="746760" cy="480060"/>
        </a:xfrm>
        <a:prstGeom prst="cloudCallout">
          <a:avLst>
            <a:gd name="adj1" fmla="val 68068"/>
            <a:gd name="adj2" fmla="val -48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701040</xdr:colOff>
      <xdr:row>10</xdr:row>
      <xdr:rowOff>38100</xdr:rowOff>
    </xdr:from>
    <xdr:to>
      <xdr:col>9</xdr:col>
      <xdr:colOff>1028700</xdr:colOff>
      <xdr:row>10</xdr:row>
      <xdr:rowOff>365760</xdr:rowOff>
    </xdr:to>
    <xdr:pic>
      <xdr:nvPicPr>
        <xdr:cNvPr id="59" name="그래픽 58" descr="팩스 윤곽선">
          <a:extLst>
            <a:ext uri="{FF2B5EF4-FFF2-40B4-BE49-F238E27FC236}">
              <a16:creationId xmlns:a16="http://schemas.microsoft.com/office/drawing/2014/main" id="{434B40D4-FD3D-405E-BE05-77DC3F155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57260" y="364998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7</xdr:col>
      <xdr:colOff>1097280</xdr:colOff>
      <xdr:row>16</xdr:row>
      <xdr:rowOff>38100</xdr:rowOff>
    </xdr:from>
    <xdr:to>
      <xdr:col>8</xdr:col>
      <xdr:colOff>289560</xdr:colOff>
      <xdr:row>16</xdr:row>
      <xdr:rowOff>365760</xdr:rowOff>
    </xdr:to>
    <xdr:pic>
      <xdr:nvPicPr>
        <xdr:cNvPr id="60" name="그래픽 59" descr="팩스 윤곽선">
          <a:extLst>
            <a:ext uri="{FF2B5EF4-FFF2-40B4-BE49-F238E27FC236}">
              <a16:creationId xmlns:a16="http://schemas.microsoft.com/office/drawing/2014/main" id="{516ECCE1-E7DB-4F05-B9F3-B50366F3D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59980" y="5554980"/>
          <a:ext cx="327660" cy="327660"/>
        </a:xfrm>
        <a:prstGeom prst="rect">
          <a:avLst/>
        </a:prstGeom>
      </xdr:spPr>
    </xdr:pic>
    <xdr:clientData/>
  </xdr:twoCellAnchor>
  <xdr:twoCellAnchor>
    <xdr:from>
      <xdr:col>9</xdr:col>
      <xdr:colOff>144780</xdr:colOff>
      <xdr:row>19</xdr:row>
      <xdr:rowOff>198120</xdr:rowOff>
    </xdr:from>
    <xdr:to>
      <xdr:col>10</xdr:col>
      <xdr:colOff>129540</xdr:colOff>
      <xdr:row>24</xdr:row>
      <xdr:rowOff>7620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C6F7CCF0-CC2F-4202-97E8-0EF0F091EBA0}"/>
            </a:ext>
          </a:extLst>
        </xdr:cNvPr>
        <xdr:cNvGrpSpPr/>
      </xdr:nvGrpSpPr>
      <xdr:grpSpPr>
        <a:xfrm>
          <a:off x="8001000" y="6705600"/>
          <a:ext cx="1181100" cy="1333500"/>
          <a:chOff x="10012680" y="4244340"/>
          <a:chExt cx="1181100" cy="1333500"/>
        </a:xfrm>
      </xdr:grpSpPr>
      <xdr:sp macro="" textlink="">
        <xdr:nvSpPr>
          <xdr:cNvPr id="67" name="사각형: 둥근 모서리 66">
            <a:extLst>
              <a:ext uri="{FF2B5EF4-FFF2-40B4-BE49-F238E27FC236}">
                <a16:creationId xmlns:a16="http://schemas.microsoft.com/office/drawing/2014/main" id="{77DD01B4-2CF0-418B-A336-F929E2BA601B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68" name="사각형: 둥근 모서리 67">
            <a:extLst>
              <a:ext uri="{FF2B5EF4-FFF2-40B4-BE49-F238E27FC236}">
                <a16:creationId xmlns:a16="http://schemas.microsoft.com/office/drawing/2014/main" id="{5F75A5B0-16DB-4E63-A657-90BF9BA33E43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69" name="설명선: 굽은 선 68">
            <a:extLst>
              <a:ext uri="{FF2B5EF4-FFF2-40B4-BE49-F238E27FC236}">
                <a16:creationId xmlns:a16="http://schemas.microsoft.com/office/drawing/2014/main" id="{DE74D416-D999-4B1F-839A-542A2D42D8AA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5225"/>
              <a:gd name="adj6" fmla="val -12077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733519</xdr:colOff>
      <xdr:row>11</xdr:row>
      <xdr:rowOff>279941</xdr:rowOff>
    </xdr:from>
    <xdr:ext cx="405432" cy="3789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114E9E9-EBF9-4C61-ADD1-56A0C06A524C}"/>
            </a:ext>
          </a:extLst>
        </xdr:cNvPr>
        <xdr:cNvSpPr txBox="1"/>
      </xdr:nvSpPr>
      <xdr:spPr>
        <a:xfrm rot="16200000">
          <a:off x="12481560" y="42595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 editAs="oneCell">
    <xdr:from>
      <xdr:col>0</xdr:col>
      <xdr:colOff>84871</xdr:colOff>
      <xdr:row>0</xdr:row>
      <xdr:rowOff>90948</xdr:rowOff>
    </xdr:from>
    <xdr:to>
      <xdr:col>1</xdr:col>
      <xdr:colOff>892499</xdr:colOff>
      <xdr:row>1</xdr:row>
      <xdr:rowOff>610859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3762B39-AA46-46C2-AC8D-F4B6E937D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1</xdr:col>
      <xdr:colOff>941686</xdr:colOff>
      <xdr:row>6</xdr:row>
      <xdr:rowOff>160020</xdr:rowOff>
    </xdr:from>
    <xdr:to>
      <xdr:col>3</xdr:col>
      <xdr:colOff>642374</xdr:colOff>
      <xdr:row>7</xdr:row>
      <xdr:rowOff>299063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AA2C852D-6C18-4FD3-BBE6-3B36946E5D7F}"/>
            </a:ext>
          </a:extLst>
        </xdr:cNvPr>
        <xdr:cNvGrpSpPr/>
      </xdr:nvGrpSpPr>
      <xdr:grpSpPr>
        <a:xfrm>
          <a:off x="1452226" y="255270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24" name="사각형: 둥근 모서리 23">
            <a:extLst>
              <a:ext uri="{FF2B5EF4-FFF2-40B4-BE49-F238E27FC236}">
                <a16:creationId xmlns:a16="http://schemas.microsoft.com/office/drawing/2014/main" id="{1EFB9F5D-7E2A-488A-B9D3-4492D27E70D1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25" name="사각형: 둥근 모서리 24">
            <a:extLst>
              <a:ext uri="{FF2B5EF4-FFF2-40B4-BE49-F238E27FC236}">
                <a16:creationId xmlns:a16="http://schemas.microsoft.com/office/drawing/2014/main" id="{11E4EA2E-F48B-4456-8216-CD00BCCBB2B2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1</xdr:col>
      <xdr:colOff>545446</xdr:colOff>
      <xdr:row>3</xdr:row>
      <xdr:rowOff>281940</xdr:rowOff>
    </xdr:from>
    <xdr:to>
      <xdr:col>4</xdr:col>
      <xdr:colOff>259135</xdr:colOff>
      <xdr:row>5</xdr:row>
      <xdr:rowOff>254449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DE61F0DD-1FB0-48DD-A4F5-95FF1847C9C4}"/>
            </a:ext>
          </a:extLst>
        </xdr:cNvPr>
        <xdr:cNvGrpSpPr/>
      </xdr:nvGrpSpPr>
      <xdr:grpSpPr>
        <a:xfrm>
          <a:off x="1055986" y="1760220"/>
          <a:ext cx="2921709" cy="582109"/>
          <a:chOff x="6938647" y="1470660"/>
          <a:chExt cx="2670249" cy="582109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7C7053F-631F-456D-8FA8-65AF0F4A48AA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EA9FB1B6-6571-4F76-A248-4CCA9C879909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FC34B28-51C0-43CD-9873-5928092F8148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C240C27-E092-4975-9FA2-AB75D2861014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1D3E665-FD61-4DDB-8CEF-B742D4AFD84E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84D6DD45-B9FA-4132-9867-5AA613982119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BBE525F-745D-441C-8EC3-D1E6C3D2F2BA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31" name="그룹 30">
            <a:extLst>
              <a:ext uri="{FF2B5EF4-FFF2-40B4-BE49-F238E27FC236}">
                <a16:creationId xmlns:a16="http://schemas.microsoft.com/office/drawing/2014/main" id="{B9ACD9E9-BD57-4562-9866-84A0193A0337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B89BC8AE-D389-482C-A37F-9080EBEA2E5A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09. 30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781DB37-8417-4740-A45D-3A6FA5DD7076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08. 01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34" name="그룹 33">
              <a:extLst>
                <a:ext uri="{FF2B5EF4-FFF2-40B4-BE49-F238E27FC236}">
                  <a16:creationId xmlns:a16="http://schemas.microsoft.com/office/drawing/2014/main" id="{B212BDD3-B59D-40FD-AB55-CFFBB2476293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3EA31F53-2962-4F5D-87BB-1D7BABB5B8FC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39" name="직선 연결선 38">
                <a:extLst>
                  <a:ext uri="{FF2B5EF4-FFF2-40B4-BE49-F238E27FC236}">
                    <a16:creationId xmlns:a16="http://schemas.microsoft.com/office/drawing/2014/main" id="{DFA5992B-C739-4902-8283-AFE3D004281D}"/>
                  </a:ext>
                </a:extLst>
              </xdr:cNvPr>
              <xdr:cNvCxnSpPr>
                <a:cxnSpLocks/>
                <a:stCxn id="38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5" name="그룹 34">
              <a:extLst>
                <a:ext uri="{FF2B5EF4-FFF2-40B4-BE49-F238E27FC236}">
                  <a16:creationId xmlns:a16="http://schemas.microsoft.com/office/drawing/2014/main" id="{A54B9146-8F87-4352-B5BD-13C8A87BE9F9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36" name="타원 35">
                <a:extLst>
                  <a:ext uri="{FF2B5EF4-FFF2-40B4-BE49-F238E27FC236}">
                    <a16:creationId xmlns:a16="http://schemas.microsoft.com/office/drawing/2014/main" id="{35CABDFB-26D6-41C1-AC59-29C47372866A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37" name="직선 연결선 36">
                <a:extLst>
                  <a:ext uri="{FF2B5EF4-FFF2-40B4-BE49-F238E27FC236}">
                    <a16:creationId xmlns:a16="http://schemas.microsoft.com/office/drawing/2014/main" id="{17A25E61-1481-4ADE-8E70-EC911AE9B59C}"/>
                  </a:ext>
                </a:extLst>
              </xdr:cNvPr>
              <xdr:cNvCxnSpPr>
                <a:cxnSpLocks/>
                <a:stCxn id="36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 editAs="oneCell">
    <xdr:from>
      <xdr:col>11</xdr:col>
      <xdr:colOff>754380</xdr:colOff>
      <xdr:row>10</xdr:row>
      <xdr:rowOff>15240</xdr:rowOff>
    </xdr:from>
    <xdr:to>
      <xdr:col>12</xdr:col>
      <xdr:colOff>251460</xdr:colOff>
      <xdr:row>10</xdr:row>
      <xdr:rowOff>342900</xdr:rowOff>
    </xdr:to>
    <xdr:pic>
      <xdr:nvPicPr>
        <xdr:cNvPr id="45" name="그래픽 44" descr="팩스 윤곽선">
          <a:extLst>
            <a:ext uri="{FF2B5EF4-FFF2-40B4-BE49-F238E27FC236}">
              <a16:creationId xmlns:a16="http://schemas.microsoft.com/office/drawing/2014/main" id="{0E6F0BFA-E681-4E23-8E6A-0D8B4BD4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489180" y="3627120"/>
          <a:ext cx="327660" cy="327660"/>
        </a:xfrm>
        <a:prstGeom prst="rect">
          <a:avLst/>
        </a:prstGeom>
      </xdr:spPr>
    </xdr:pic>
    <xdr:clientData/>
  </xdr:twoCellAnchor>
  <xdr:twoCellAnchor>
    <xdr:from>
      <xdr:col>8</xdr:col>
      <xdr:colOff>614037</xdr:colOff>
      <xdr:row>1</xdr:row>
      <xdr:rowOff>288329</xdr:rowOff>
    </xdr:from>
    <xdr:to>
      <xdr:col>10</xdr:col>
      <xdr:colOff>613544</xdr:colOff>
      <xdr:row>1</xdr:row>
      <xdr:rowOff>630809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E07F1D20-F563-4E28-9BC5-E8B5840F20C6}"/>
            </a:ext>
          </a:extLst>
        </xdr:cNvPr>
        <xdr:cNvGrpSpPr/>
      </xdr:nvGrpSpPr>
      <xdr:grpSpPr>
        <a:xfrm>
          <a:off x="8317857" y="593129"/>
          <a:ext cx="2087387" cy="342480"/>
          <a:chOff x="11906561" y="1013460"/>
          <a:chExt cx="1937124" cy="336246"/>
        </a:xfrm>
      </xdr:grpSpPr>
      <xdr:sp macro="" textlink="">
        <xdr:nvSpPr>
          <xdr:cNvPr id="47" name="사각형: 둥근 모서리 46">
            <a:extLst>
              <a:ext uri="{FF2B5EF4-FFF2-40B4-BE49-F238E27FC236}">
                <a16:creationId xmlns:a16="http://schemas.microsoft.com/office/drawing/2014/main" id="{0D935FED-4A86-4AB3-B734-0820B6998C69}"/>
              </a:ext>
            </a:extLst>
          </xdr:cNvPr>
          <xdr:cNvSpPr/>
        </xdr:nvSpPr>
        <xdr:spPr>
          <a:xfrm>
            <a:off x="12874835" y="1032089"/>
            <a:ext cx="968850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9D2E8C4-1F77-4C7B-AFAA-8E0D7E9362F8}"/>
              </a:ext>
            </a:extLst>
          </xdr:cNvPr>
          <xdr:cNvSpPr txBox="1"/>
        </xdr:nvSpPr>
        <xdr:spPr>
          <a:xfrm>
            <a:off x="11906561" y="1013460"/>
            <a:ext cx="96885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20466</xdr:rowOff>
    </xdr:from>
    <xdr:to>
      <xdr:col>10</xdr:col>
      <xdr:colOff>623868</xdr:colOff>
      <xdr:row>2</xdr:row>
      <xdr:rowOff>523876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86253578-B66D-40EA-8E32-42557B4431CF}"/>
            </a:ext>
          </a:extLst>
        </xdr:cNvPr>
        <xdr:cNvGrpSpPr/>
      </xdr:nvGrpSpPr>
      <xdr:grpSpPr>
        <a:xfrm>
          <a:off x="0" y="957726"/>
          <a:ext cx="10415568" cy="503410"/>
          <a:chOff x="48914" y="957726"/>
          <a:chExt cx="10415568" cy="503410"/>
        </a:xfrm>
      </xdr:grpSpPr>
      <xdr:sp macro="" textlink="">
        <xdr:nvSpPr>
          <xdr:cNvPr id="50" name="사각형: 둥근 모서리 49">
            <a:extLst>
              <a:ext uri="{FF2B5EF4-FFF2-40B4-BE49-F238E27FC236}">
                <a16:creationId xmlns:a16="http://schemas.microsoft.com/office/drawing/2014/main" id="{0DDE9D44-8C7F-4B4F-BDD5-991E64504096}"/>
              </a:ext>
            </a:extLst>
          </xdr:cNvPr>
          <xdr:cNvSpPr/>
        </xdr:nvSpPr>
        <xdr:spPr>
          <a:xfrm>
            <a:off x="48914" y="957726"/>
            <a:ext cx="10415568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DB515B7-E465-4EBD-8B3C-EA6B3B81BC17}"/>
              </a:ext>
            </a:extLst>
          </xdr:cNvPr>
          <xdr:cNvSpPr txBox="1"/>
        </xdr:nvSpPr>
        <xdr:spPr>
          <a:xfrm>
            <a:off x="461934" y="1008826"/>
            <a:ext cx="7391130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기</a:t>
            </a:r>
            <a:r>
              <a:rPr lang="ko-KR" altLang="en-US" sz="1100" b="1" baseline="0">
                <a:solidFill>
                  <a:schemeClr val="bg1"/>
                </a:solidFill>
              </a:rPr>
              <a:t>  </a:t>
            </a:r>
            <a:r>
              <a:rPr lang="ko-KR" altLang="en-US" sz="1100" b="1">
                <a:solidFill>
                  <a:schemeClr val="bg1"/>
                </a:solidFill>
              </a:rPr>
              <a:t>장     ㅣ     회  계     ㅣ     외  상     ㅣ      손  익     ㅣ     부가세     ㅣ     </a:t>
            </a:r>
            <a:r>
              <a:rPr lang="ko-KR" altLang="en-US" sz="1100" b="1">
                <a:solidFill>
                  <a:srgbClr val="00B0F0"/>
                </a:solidFill>
              </a:rPr>
              <a:t> </a:t>
            </a:r>
            <a:r>
              <a:rPr lang="en-US" altLang="ko-KR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endParaRPr lang="en-US" altLang="ko-KR" sz="1100" b="1">
              <a:solidFill>
                <a:srgbClr val="00B0F0"/>
              </a:solidFill>
            </a:endParaRPr>
          </a:p>
          <a:p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8192874E-5A36-4B13-8869-09B06996054C}"/>
              </a:ext>
            </a:extLst>
          </xdr:cNvPr>
          <xdr:cNvSpPr txBox="1"/>
        </xdr:nvSpPr>
        <xdr:spPr>
          <a:xfrm>
            <a:off x="8473898" y="998066"/>
            <a:ext cx="1760418" cy="3584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r>
              <a:rPr lang="ko-KR" altLang="en-US" sz="1100" b="0">
                <a:solidFill>
                  <a:schemeClr val="bg1"/>
                </a:solidFill>
              </a:rPr>
              <a:t> </a:t>
            </a:r>
            <a:r>
              <a:rPr lang="en-US" altLang="ko-KR" sz="1100" b="0" baseline="0">
                <a:solidFill>
                  <a:schemeClr val="bg1"/>
                </a:solidFill>
              </a:rPr>
              <a:t> &gt;  </a:t>
            </a:r>
            <a:r>
              <a:rPr lang="en-US" altLang="ko-KR" sz="1200" b="0" baseline="0">
                <a:solidFill>
                  <a:schemeClr val="bg1"/>
                </a:solidFill>
                <a:latin typeface="+mn-ea"/>
                <a:ea typeface="+mn-ea"/>
              </a:rPr>
              <a:t>Project</a:t>
            </a:r>
            <a:endParaRPr lang="ko-KR" altLang="en-US" sz="1200" b="0">
              <a:solidFill>
                <a:schemeClr val="bg1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8</xdr:col>
      <xdr:colOff>877030</xdr:colOff>
      <xdr:row>0</xdr:row>
      <xdr:rowOff>0</xdr:rowOff>
    </xdr:from>
    <xdr:ext cx="1594283" cy="33624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98495A5-4ECE-48BA-A48E-399067A13536}"/>
            </a:ext>
          </a:extLst>
        </xdr:cNvPr>
        <xdr:cNvSpPr txBox="1"/>
      </xdr:nvSpPr>
      <xdr:spPr>
        <a:xfrm>
          <a:off x="8580850" y="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5</xdr:col>
      <xdr:colOff>339706</xdr:colOff>
      <xdr:row>3</xdr:row>
      <xdr:rowOff>259080</xdr:rowOff>
    </xdr:from>
    <xdr:to>
      <xdr:col>10</xdr:col>
      <xdr:colOff>618926</xdr:colOff>
      <xdr:row>7</xdr:row>
      <xdr:rowOff>123000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5CA0ABEE-317B-42CB-836D-288E998DC8A8}"/>
            </a:ext>
          </a:extLst>
        </xdr:cNvPr>
        <xdr:cNvGrpSpPr/>
      </xdr:nvGrpSpPr>
      <xdr:grpSpPr>
        <a:xfrm>
          <a:off x="5178406" y="1737360"/>
          <a:ext cx="5232220" cy="1083120"/>
          <a:chOff x="5041246" y="1737360"/>
          <a:chExt cx="5232220" cy="1083120"/>
        </a:xfrm>
      </xdr:grpSpPr>
      <xdr:sp macro="" textlink="">
        <xdr:nvSpPr>
          <xdr:cNvPr id="55" name="사각형: 둥근 모서리 54">
            <a:extLst>
              <a:ext uri="{FF2B5EF4-FFF2-40B4-BE49-F238E27FC236}">
                <a16:creationId xmlns:a16="http://schemas.microsoft.com/office/drawing/2014/main" id="{1F2F6203-E4C9-4FB9-A1FA-5D59438FCDD3}"/>
              </a:ext>
            </a:extLst>
          </xdr:cNvPr>
          <xdr:cNvSpPr/>
        </xdr:nvSpPr>
        <xdr:spPr>
          <a:xfrm>
            <a:off x="5935326" y="173736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250,000,000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6" name="사각형: 둥근 모서리 55">
            <a:extLst>
              <a:ext uri="{FF2B5EF4-FFF2-40B4-BE49-F238E27FC236}">
                <a16:creationId xmlns:a16="http://schemas.microsoft.com/office/drawing/2014/main" id="{3DAB72A8-F891-4E7B-B0E7-F46C9B757659}"/>
              </a:ext>
            </a:extLst>
          </xdr:cNvPr>
          <xdr:cNvSpPr/>
        </xdr:nvSpPr>
        <xdr:spPr>
          <a:xfrm>
            <a:off x="8315306" y="1737360"/>
            <a:ext cx="195816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89,150,000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7" name="사각형: 둥근 모서리 56">
            <a:extLst>
              <a:ext uri="{FF2B5EF4-FFF2-40B4-BE49-F238E27FC236}">
                <a16:creationId xmlns:a16="http://schemas.microsoft.com/office/drawing/2014/main" id="{D24E917D-7271-4D1D-906A-3A4D4BB8D8B0}"/>
              </a:ext>
            </a:extLst>
          </xdr:cNvPr>
          <xdr:cNvSpPr/>
        </xdr:nvSpPr>
        <xdr:spPr>
          <a:xfrm>
            <a:off x="8315306" y="2316480"/>
            <a:ext cx="195816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1,369,500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437F2BC6-0A17-48FF-B68A-400295BDD199}"/>
              </a:ext>
            </a:extLst>
          </xdr:cNvPr>
          <xdr:cNvSpPr txBox="1"/>
        </xdr:nvSpPr>
        <xdr:spPr>
          <a:xfrm>
            <a:off x="5041246" y="180599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 baseline="0">
                <a:latin typeface="+mn-ea"/>
                <a:ea typeface="+mn-ea"/>
              </a:rPr>
              <a:t>수주 금액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B13B12AB-9270-4AB0-ADE3-0A32475FBCC6}"/>
              </a:ext>
            </a:extLst>
          </xdr:cNvPr>
          <xdr:cNvSpPr txBox="1"/>
        </xdr:nvSpPr>
        <xdr:spPr>
          <a:xfrm>
            <a:off x="7571086" y="1805997"/>
            <a:ext cx="73783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 자재대</a:t>
            </a:r>
            <a:r>
              <a:rPr lang="ko-KR" altLang="en-US" sz="1100" baseline="0">
                <a:latin typeface="+mn-ea"/>
                <a:ea typeface="+mn-ea"/>
              </a:rPr>
              <a:t>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CF938C80-ADC5-4A36-A81A-9AD3E0473BBF}"/>
              </a:ext>
            </a:extLst>
          </xdr:cNvPr>
          <xdr:cNvSpPr txBox="1"/>
        </xdr:nvSpPr>
        <xdr:spPr>
          <a:xfrm>
            <a:off x="7620652" y="2385117"/>
            <a:ext cx="68826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ko-KR" altLang="en-US" sz="1100">
                <a:latin typeface="+mn-ea"/>
                <a:ea typeface="+mn-ea"/>
              </a:rPr>
              <a:t>출장비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61" name="사각형: 둥근 모서리 60">
            <a:extLst>
              <a:ext uri="{FF2B5EF4-FFF2-40B4-BE49-F238E27FC236}">
                <a16:creationId xmlns:a16="http://schemas.microsoft.com/office/drawing/2014/main" id="{B6AE9AF4-1900-4EA5-8E89-D847322DD17E}"/>
              </a:ext>
            </a:extLst>
          </xdr:cNvPr>
          <xdr:cNvSpPr/>
        </xdr:nvSpPr>
        <xdr:spPr>
          <a:xfrm>
            <a:off x="5932786" y="231648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64 %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5C3906D-4746-4C91-A9A1-C4F8E7B8B231}"/>
              </a:ext>
            </a:extLst>
          </xdr:cNvPr>
          <xdr:cNvSpPr txBox="1"/>
        </xdr:nvSpPr>
        <xdr:spPr>
          <a:xfrm>
            <a:off x="5041246" y="238511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평균 손익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6</xdr:col>
      <xdr:colOff>419100</xdr:colOff>
      <xdr:row>13</xdr:row>
      <xdr:rowOff>175260</xdr:rowOff>
    </xdr:from>
    <xdr:to>
      <xdr:col>7</xdr:col>
      <xdr:colOff>678180</xdr:colOff>
      <xdr:row>15</xdr:row>
      <xdr:rowOff>190500</xdr:rowOff>
    </xdr:to>
    <xdr:sp macro="" textlink="">
      <xdr:nvSpPr>
        <xdr:cNvPr id="64" name="생각 풍선: 구름 모양 63">
          <a:extLst>
            <a:ext uri="{FF2B5EF4-FFF2-40B4-BE49-F238E27FC236}">
              <a16:creationId xmlns:a16="http://schemas.microsoft.com/office/drawing/2014/main" id="{8BBED0D3-2860-4180-A782-5A2D515279CB}"/>
            </a:ext>
          </a:extLst>
        </xdr:cNvPr>
        <xdr:cNvSpPr/>
      </xdr:nvSpPr>
      <xdr:spPr>
        <a:xfrm>
          <a:off x="6096000" y="4777740"/>
          <a:ext cx="1242060" cy="624840"/>
        </a:xfrm>
        <a:prstGeom prst="cloudCallout">
          <a:avLst>
            <a:gd name="adj1" fmla="val 36348"/>
            <a:gd name="adj2" fmla="val -77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  <a:latin typeface="+mn-ea"/>
              <a:ea typeface="+mn-ea"/>
            </a:rPr>
            <a:t>Project </a:t>
          </a:r>
          <a:r>
            <a:rPr lang="ko-KR" altLang="en-US" sz="1100">
              <a:solidFill>
                <a:sysClr val="windowText" lastClr="000000"/>
              </a:solidFill>
              <a:latin typeface="+mn-ea"/>
              <a:ea typeface="+mn-ea"/>
            </a:rPr>
            <a:t>별 </a:t>
          </a:r>
        </a:p>
      </xdr:txBody>
    </xdr:sp>
    <xdr:clientData/>
  </xdr:twoCellAnchor>
  <xdr:twoCellAnchor>
    <xdr:from>
      <xdr:col>1</xdr:col>
      <xdr:colOff>670560</xdr:colOff>
      <xdr:row>12</xdr:row>
      <xdr:rowOff>289560</xdr:rowOff>
    </xdr:from>
    <xdr:to>
      <xdr:col>2</xdr:col>
      <xdr:colOff>373380</xdr:colOff>
      <xdr:row>14</xdr:row>
      <xdr:rowOff>160020</xdr:rowOff>
    </xdr:to>
    <xdr:sp macro="" textlink="">
      <xdr:nvSpPr>
        <xdr:cNvPr id="69" name="생각 풍선: 구름 모양 68">
          <a:extLst>
            <a:ext uri="{FF2B5EF4-FFF2-40B4-BE49-F238E27FC236}">
              <a16:creationId xmlns:a16="http://schemas.microsoft.com/office/drawing/2014/main" id="{2B9B497B-188B-43C1-899A-9A014BE42368}"/>
            </a:ext>
          </a:extLst>
        </xdr:cNvPr>
        <xdr:cNvSpPr/>
      </xdr:nvSpPr>
      <xdr:spPr>
        <a:xfrm>
          <a:off x="1181100" y="4587240"/>
          <a:ext cx="746760" cy="480060"/>
        </a:xfrm>
        <a:prstGeom prst="cloudCallout">
          <a:avLst>
            <a:gd name="adj1" fmla="val 68068"/>
            <a:gd name="adj2" fmla="val -48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594360</xdr:colOff>
      <xdr:row>13</xdr:row>
      <xdr:rowOff>175260</xdr:rowOff>
    </xdr:from>
    <xdr:to>
      <xdr:col>8</xdr:col>
      <xdr:colOff>792480</xdr:colOff>
      <xdr:row>15</xdr:row>
      <xdr:rowOff>190500</xdr:rowOff>
    </xdr:to>
    <xdr:sp macro="" textlink="">
      <xdr:nvSpPr>
        <xdr:cNvPr id="71" name="생각 풍선: 구름 모양 70">
          <a:extLst>
            <a:ext uri="{FF2B5EF4-FFF2-40B4-BE49-F238E27FC236}">
              <a16:creationId xmlns:a16="http://schemas.microsoft.com/office/drawing/2014/main" id="{58FBF0DB-53A5-455C-925F-CB49A9105BA8}"/>
            </a:ext>
          </a:extLst>
        </xdr:cNvPr>
        <xdr:cNvSpPr/>
      </xdr:nvSpPr>
      <xdr:spPr>
        <a:xfrm>
          <a:off x="7254240" y="4777740"/>
          <a:ext cx="1242060" cy="624840"/>
        </a:xfrm>
        <a:prstGeom prst="cloudCallout">
          <a:avLst>
            <a:gd name="adj1" fmla="val 36348"/>
            <a:gd name="adj2" fmla="val -77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  <a:latin typeface="+mn-ea"/>
              <a:ea typeface="+mn-ea"/>
            </a:rPr>
            <a:t>Project </a:t>
          </a:r>
          <a:r>
            <a:rPr lang="ko-KR" altLang="en-US" sz="1100">
              <a:solidFill>
                <a:sysClr val="windowText" lastClr="000000"/>
              </a:solidFill>
              <a:latin typeface="+mn-ea"/>
              <a:ea typeface="+mn-ea"/>
            </a:rPr>
            <a:t>별 </a:t>
          </a:r>
        </a:p>
      </xdr:txBody>
    </xdr:sp>
    <xdr:clientData/>
  </xdr:twoCellAnchor>
  <xdr:twoCellAnchor>
    <xdr:from>
      <xdr:col>8</xdr:col>
      <xdr:colOff>571500</xdr:colOff>
      <xdr:row>13</xdr:row>
      <xdr:rowOff>175260</xdr:rowOff>
    </xdr:from>
    <xdr:to>
      <xdr:col>9</xdr:col>
      <xdr:colOff>769620</xdr:colOff>
      <xdr:row>15</xdr:row>
      <xdr:rowOff>190500</xdr:rowOff>
    </xdr:to>
    <xdr:sp macro="" textlink="">
      <xdr:nvSpPr>
        <xdr:cNvPr id="72" name="생각 풍선: 구름 모양 71">
          <a:extLst>
            <a:ext uri="{FF2B5EF4-FFF2-40B4-BE49-F238E27FC236}">
              <a16:creationId xmlns:a16="http://schemas.microsoft.com/office/drawing/2014/main" id="{F61591CA-31E0-4447-A7E6-D172DD8E6982}"/>
            </a:ext>
          </a:extLst>
        </xdr:cNvPr>
        <xdr:cNvSpPr/>
      </xdr:nvSpPr>
      <xdr:spPr>
        <a:xfrm>
          <a:off x="8275320" y="4777740"/>
          <a:ext cx="1242060" cy="624840"/>
        </a:xfrm>
        <a:prstGeom prst="cloudCallout">
          <a:avLst>
            <a:gd name="adj1" fmla="val 36348"/>
            <a:gd name="adj2" fmla="val -77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  <a:latin typeface="+mn-ea"/>
              <a:ea typeface="+mn-ea"/>
            </a:rPr>
            <a:t>Project </a:t>
          </a:r>
          <a:r>
            <a:rPr lang="ko-KR" altLang="en-US" sz="1100">
              <a:solidFill>
                <a:sysClr val="windowText" lastClr="000000"/>
              </a:solidFill>
              <a:latin typeface="+mn-ea"/>
              <a:ea typeface="+mn-ea"/>
            </a:rPr>
            <a:t>별 </a:t>
          </a:r>
        </a:p>
      </xdr:txBody>
    </xdr:sp>
    <xdr:clientData/>
  </xdr:twoCellAnchor>
  <xdr:twoCellAnchor>
    <xdr:from>
      <xdr:col>2</xdr:col>
      <xdr:colOff>502920</xdr:colOff>
      <xdr:row>13</xdr:row>
      <xdr:rowOff>175260</xdr:rowOff>
    </xdr:from>
    <xdr:to>
      <xdr:col>3</xdr:col>
      <xdr:colOff>701040</xdr:colOff>
      <xdr:row>15</xdr:row>
      <xdr:rowOff>190500</xdr:rowOff>
    </xdr:to>
    <xdr:sp macro="" textlink="">
      <xdr:nvSpPr>
        <xdr:cNvPr id="73" name="생각 풍선: 구름 모양 72">
          <a:extLst>
            <a:ext uri="{FF2B5EF4-FFF2-40B4-BE49-F238E27FC236}">
              <a16:creationId xmlns:a16="http://schemas.microsoft.com/office/drawing/2014/main" id="{79B54EBA-10F6-4D17-8B41-D3F3C21BD712}"/>
            </a:ext>
          </a:extLst>
        </xdr:cNvPr>
        <xdr:cNvSpPr/>
      </xdr:nvSpPr>
      <xdr:spPr>
        <a:xfrm>
          <a:off x="2057400" y="4777740"/>
          <a:ext cx="1242060" cy="624840"/>
        </a:xfrm>
        <a:prstGeom prst="cloudCallout">
          <a:avLst>
            <a:gd name="adj1" fmla="val 36348"/>
            <a:gd name="adj2" fmla="val -77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>
              <a:solidFill>
                <a:sysClr val="windowText" lastClr="000000"/>
              </a:solidFill>
              <a:latin typeface="+mn-ea"/>
              <a:ea typeface="+mn-ea"/>
            </a:rPr>
            <a:t>Project </a:t>
          </a:r>
          <a:r>
            <a:rPr lang="ko-KR" altLang="en-US" sz="1100">
              <a:solidFill>
                <a:sysClr val="windowText" lastClr="000000"/>
              </a:solidFill>
              <a:latin typeface="+mn-ea"/>
              <a:ea typeface="+mn-ea"/>
            </a:rPr>
            <a:t>별 </a:t>
          </a:r>
        </a:p>
      </xdr:txBody>
    </xdr:sp>
    <xdr:clientData/>
  </xdr:twoCellAnchor>
  <xdr:twoCellAnchor>
    <xdr:from>
      <xdr:col>13</xdr:col>
      <xdr:colOff>22860</xdr:colOff>
      <xdr:row>13</xdr:row>
      <xdr:rowOff>205740</xdr:rowOff>
    </xdr:from>
    <xdr:to>
      <xdr:col>14</xdr:col>
      <xdr:colOff>525780</xdr:colOff>
      <xdr:row>18</xdr:row>
      <xdr:rowOff>15240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87F6DBBF-6D8E-403F-A894-CB53CBE86E9A}"/>
            </a:ext>
          </a:extLst>
        </xdr:cNvPr>
        <xdr:cNvGrpSpPr/>
      </xdr:nvGrpSpPr>
      <xdr:grpSpPr>
        <a:xfrm>
          <a:off x="11681460" y="4808220"/>
          <a:ext cx="1181100" cy="1333500"/>
          <a:chOff x="10012680" y="4244340"/>
          <a:chExt cx="1181100" cy="1333500"/>
        </a:xfrm>
      </xdr:grpSpPr>
      <xdr:sp macro="" textlink="">
        <xdr:nvSpPr>
          <xdr:cNvPr id="70" name="사각형: 둥근 모서리 69">
            <a:extLst>
              <a:ext uri="{FF2B5EF4-FFF2-40B4-BE49-F238E27FC236}">
                <a16:creationId xmlns:a16="http://schemas.microsoft.com/office/drawing/2014/main" id="{7CF3AAE5-2AB3-465D-9E9A-6BDF89DD2989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74" name="사각형: 둥근 모서리 73">
            <a:extLst>
              <a:ext uri="{FF2B5EF4-FFF2-40B4-BE49-F238E27FC236}">
                <a16:creationId xmlns:a16="http://schemas.microsoft.com/office/drawing/2014/main" id="{F10E5C92-3264-457D-8431-DE7E3F21E99F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75" name="설명선: 굽은 선 74">
            <a:extLst>
              <a:ext uri="{FF2B5EF4-FFF2-40B4-BE49-F238E27FC236}">
                <a16:creationId xmlns:a16="http://schemas.microsoft.com/office/drawing/2014/main" id="{8B35734A-FC55-4780-B1DE-8A7547F80AA3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5225"/>
              <a:gd name="adj6" fmla="val -12077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115351</xdr:colOff>
      <xdr:row>0</xdr:row>
      <xdr:rowOff>90948</xdr:rowOff>
    </xdr:from>
    <xdr:to>
      <xdr:col>1</xdr:col>
      <xdr:colOff>922979</xdr:colOff>
      <xdr:row>1</xdr:row>
      <xdr:rowOff>610859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351A472-3FE9-45BE-81C7-F6EF7B45DC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11535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8</xdr:col>
      <xdr:colOff>644517</xdr:colOff>
      <xdr:row>1</xdr:row>
      <xdr:rowOff>288329</xdr:rowOff>
    </xdr:from>
    <xdr:to>
      <xdr:col>10</xdr:col>
      <xdr:colOff>423044</xdr:colOff>
      <xdr:row>1</xdr:row>
      <xdr:rowOff>630809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729A2234-FE4F-4FAE-AC4A-D8B0F0CB515D}"/>
            </a:ext>
          </a:extLst>
        </xdr:cNvPr>
        <xdr:cNvGrpSpPr/>
      </xdr:nvGrpSpPr>
      <xdr:grpSpPr>
        <a:xfrm>
          <a:off x="8348337" y="593129"/>
          <a:ext cx="2087387" cy="342480"/>
          <a:chOff x="11906561" y="1013460"/>
          <a:chExt cx="1937124" cy="336246"/>
        </a:xfrm>
      </xdr:grpSpPr>
      <xdr:sp macro="" textlink="">
        <xdr:nvSpPr>
          <xdr:cNvPr id="7" name="사각형: 둥근 모서리 6">
            <a:extLst>
              <a:ext uri="{FF2B5EF4-FFF2-40B4-BE49-F238E27FC236}">
                <a16:creationId xmlns:a16="http://schemas.microsoft.com/office/drawing/2014/main" id="{706137EB-4795-4028-81A3-ABF21ED46F6C}"/>
              </a:ext>
            </a:extLst>
          </xdr:cNvPr>
          <xdr:cNvSpPr/>
        </xdr:nvSpPr>
        <xdr:spPr>
          <a:xfrm>
            <a:off x="12874835" y="1032089"/>
            <a:ext cx="968850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01CC0CE-CA9F-4139-8863-AC05ED992482}"/>
              </a:ext>
            </a:extLst>
          </xdr:cNvPr>
          <xdr:cNvSpPr txBox="1"/>
        </xdr:nvSpPr>
        <xdr:spPr>
          <a:xfrm>
            <a:off x="11906561" y="1013460"/>
            <a:ext cx="96885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30480</xdr:colOff>
      <xdr:row>2</xdr:row>
      <xdr:rowOff>20466</xdr:rowOff>
    </xdr:from>
    <xdr:to>
      <xdr:col>10</xdr:col>
      <xdr:colOff>433368</xdr:colOff>
      <xdr:row>2</xdr:row>
      <xdr:rowOff>523876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2629F546-37B1-417F-B111-8BEB5C6A15FB}"/>
            </a:ext>
          </a:extLst>
        </xdr:cNvPr>
        <xdr:cNvGrpSpPr/>
      </xdr:nvGrpSpPr>
      <xdr:grpSpPr>
        <a:xfrm>
          <a:off x="30480" y="957726"/>
          <a:ext cx="10415568" cy="503410"/>
          <a:chOff x="48914" y="957726"/>
          <a:chExt cx="10415568" cy="503410"/>
        </a:xfrm>
      </xdr:grpSpPr>
      <xdr:sp macro="" textlink="">
        <xdr:nvSpPr>
          <xdr:cNvPr id="10" name="사각형: 둥근 모서리 9">
            <a:extLst>
              <a:ext uri="{FF2B5EF4-FFF2-40B4-BE49-F238E27FC236}">
                <a16:creationId xmlns:a16="http://schemas.microsoft.com/office/drawing/2014/main" id="{4E6791C9-5650-49BD-A984-6F520B18C047}"/>
              </a:ext>
            </a:extLst>
          </xdr:cNvPr>
          <xdr:cNvSpPr/>
        </xdr:nvSpPr>
        <xdr:spPr>
          <a:xfrm>
            <a:off x="48914" y="957726"/>
            <a:ext cx="10415568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CE2D7579-377B-4A98-B25B-8017FD251507}"/>
              </a:ext>
            </a:extLst>
          </xdr:cNvPr>
          <xdr:cNvSpPr txBox="1"/>
        </xdr:nvSpPr>
        <xdr:spPr>
          <a:xfrm>
            <a:off x="461934" y="1008826"/>
            <a:ext cx="7391130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기</a:t>
            </a:r>
            <a:r>
              <a:rPr lang="ko-KR" altLang="en-US" sz="1100" b="1" baseline="0">
                <a:solidFill>
                  <a:schemeClr val="bg1"/>
                </a:solidFill>
              </a:rPr>
              <a:t>  </a:t>
            </a:r>
            <a:r>
              <a:rPr lang="ko-KR" altLang="en-US" sz="1100" b="1">
                <a:solidFill>
                  <a:schemeClr val="bg1"/>
                </a:solidFill>
              </a:rPr>
              <a:t>장     ㅣ     회  계     ㅣ     외  상     ㅣ      손  익     ㅣ     부가세     ㅣ     </a:t>
            </a:r>
            <a:r>
              <a:rPr lang="en-US" altLang="ko-KR" sz="1100" b="1">
                <a:solidFill>
                  <a:srgbClr val="00B0F0"/>
                </a:solidFill>
              </a:rPr>
              <a:t>•••</a:t>
            </a:r>
          </a:p>
          <a:p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1B2EAE4-74F4-4470-B575-AAD41ED23C1B}"/>
              </a:ext>
            </a:extLst>
          </xdr:cNvPr>
          <xdr:cNvSpPr txBox="1"/>
        </xdr:nvSpPr>
        <xdr:spPr>
          <a:xfrm>
            <a:off x="8473898" y="998066"/>
            <a:ext cx="1760418" cy="3584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r>
              <a:rPr lang="ko-KR" altLang="en-US" sz="1100" b="0">
                <a:solidFill>
                  <a:schemeClr val="bg1"/>
                </a:solidFill>
              </a:rPr>
              <a:t> </a:t>
            </a:r>
            <a:r>
              <a:rPr lang="en-US" altLang="ko-KR" sz="1100" b="0" baseline="0">
                <a:solidFill>
                  <a:schemeClr val="bg1"/>
                </a:solidFill>
              </a:rPr>
              <a:t> &gt;  </a:t>
            </a:r>
            <a:r>
              <a:rPr lang="en-US" altLang="ko-KR" sz="1200" b="0" baseline="0">
                <a:solidFill>
                  <a:schemeClr val="bg1"/>
                </a:solidFill>
                <a:latin typeface="+mn-ea"/>
                <a:ea typeface="+mn-ea"/>
              </a:rPr>
              <a:t>Project</a:t>
            </a:r>
            <a:endParaRPr lang="ko-KR" altLang="en-US" sz="1200" b="0">
              <a:solidFill>
                <a:schemeClr val="bg1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8</xdr:col>
      <xdr:colOff>930370</xdr:colOff>
      <xdr:row>0</xdr:row>
      <xdr:rowOff>0</xdr:rowOff>
    </xdr:from>
    <xdr:ext cx="1594283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ADE59A-1657-4B23-8A6A-2FFDFD7AE63E}"/>
            </a:ext>
          </a:extLst>
        </xdr:cNvPr>
        <xdr:cNvSpPr txBox="1"/>
      </xdr:nvSpPr>
      <xdr:spPr>
        <a:xfrm>
          <a:off x="8634190" y="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972166</xdr:colOff>
      <xdr:row>6</xdr:row>
      <xdr:rowOff>160020</xdr:rowOff>
    </xdr:from>
    <xdr:to>
      <xdr:col>3</xdr:col>
      <xdr:colOff>139454</xdr:colOff>
      <xdr:row>7</xdr:row>
      <xdr:rowOff>299063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20AEF88B-5FBE-4DB4-AEDE-D1672D1D54F9}"/>
            </a:ext>
          </a:extLst>
        </xdr:cNvPr>
        <xdr:cNvGrpSpPr/>
      </xdr:nvGrpSpPr>
      <xdr:grpSpPr>
        <a:xfrm>
          <a:off x="1482706" y="255270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15" name="사각형: 둥근 모서리 14">
            <a:extLst>
              <a:ext uri="{FF2B5EF4-FFF2-40B4-BE49-F238E27FC236}">
                <a16:creationId xmlns:a16="http://schemas.microsoft.com/office/drawing/2014/main" id="{61D15FDE-D888-4557-B18C-3C84E852A94C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16" name="사각형: 둥근 모서리 15">
            <a:extLst>
              <a:ext uri="{FF2B5EF4-FFF2-40B4-BE49-F238E27FC236}">
                <a16:creationId xmlns:a16="http://schemas.microsoft.com/office/drawing/2014/main" id="{E12ABBAD-7B45-4BFC-96FE-4A3BE09D86A3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5</xdr:col>
      <xdr:colOff>873106</xdr:colOff>
      <xdr:row>3</xdr:row>
      <xdr:rowOff>259080</xdr:rowOff>
    </xdr:from>
    <xdr:to>
      <xdr:col>10</xdr:col>
      <xdr:colOff>405566</xdr:colOff>
      <xdr:row>7</xdr:row>
      <xdr:rowOff>123000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19A74B99-4830-45D8-B773-2C88194A9685}"/>
            </a:ext>
          </a:extLst>
        </xdr:cNvPr>
        <xdr:cNvGrpSpPr/>
      </xdr:nvGrpSpPr>
      <xdr:grpSpPr>
        <a:xfrm>
          <a:off x="5506066" y="1737360"/>
          <a:ext cx="4912180" cy="1083120"/>
          <a:chOff x="5307946" y="1737360"/>
          <a:chExt cx="4912180" cy="1083120"/>
        </a:xfrm>
      </xdr:grpSpPr>
      <xdr:sp macro="" textlink="">
        <xdr:nvSpPr>
          <xdr:cNvPr id="18" name="사각형: 둥근 모서리 17">
            <a:extLst>
              <a:ext uri="{FF2B5EF4-FFF2-40B4-BE49-F238E27FC236}">
                <a16:creationId xmlns:a16="http://schemas.microsoft.com/office/drawing/2014/main" id="{A9A62AB1-2FC2-4718-B0DB-021D8FEE4E0E}"/>
              </a:ext>
            </a:extLst>
          </xdr:cNvPr>
          <xdr:cNvSpPr/>
        </xdr:nvSpPr>
        <xdr:spPr>
          <a:xfrm>
            <a:off x="6202026" y="173736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2024-03-28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9" name="사각형: 둥근 모서리 18">
            <a:extLst>
              <a:ext uri="{FF2B5EF4-FFF2-40B4-BE49-F238E27FC236}">
                <a16:creationId xmlns:a16="http://schemas.microsoft.com/office/drawing/2014/main" id="{E282D382-BCB9-4200-AB0D-F5CC4EF3D8C7}"/>
              </a:ext>
            </a:extLst>
          </xdr:cNvPr>
          <xdr:cNvSpPr/>
        </xdr:nvSpPr>
        <xdr:spPr>
          <a:xfrm>
            <a:off x="8780126" y="173736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250,000,000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0" name="사각형: 둥근 모서리 19">
            <a:extLst>
              <a:ext uri="{FF2B5EF4-FFF2-40B4-BE49-F238E27FC236}">
                <a16:creationId xmlns:a16="http://schemas.microsoft.com/office/drawing/2014/main" id="{84312C71-DB58-4305-9E0C-96581E5B23C4}"/>
              </a:ext>
            </a:extLst>
          </xdr:cNvPr>
          <xdr:cNvSpPr/>
        </xdr:nvSpPr>
        <xdr:spPr>
          <a:xfrm>
            <a:off x="8780126" y="231648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  90,519,500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870DA338-2033-4471-935F-7A7104785EA5}"/>
              </a:ext>
            </a:extLst>
          </xdr:cNvPr>
          <xdr:cNvSpPr txBox="1"/>
        </xdr:nvSpPr>
        <xdr:spPr>
          <a:xfrm>
            <a:off x="5307946" y="180599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 baseline="0">
                <a:latin typeface="+mn-ea"/>
                <a:ea typeface="+mn-ea"/>
              </a:rPr>
              <a:t>수주 일자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1F65A5AF-1FDF-4AFE-BB87-5070EB79168F}"/>
              </a:ext>
            </a:extLst>
          </xdr:cNvPr>
          <xdr:cNvSpPr txBox="1"/>
        </xdr:nvSpPr>
        <xdr:spPr>
          <a:xfrm>
            <a:off x="7837786" y="1805997"/>
            <a:ext cx="9284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 수주 금액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2343961A-A39D-4BC1-80AB-F5DD3A1600E2}"/>
              </a:ext>
            </a:extLst>
          </xdr:cNvPr>
          <xdr:cNvSpPr txBox="1"/>
        </xdr:nvSpPr>
        <xdr:spPr>
          <a:xfrm>
            <a:off x="7887350" y="238511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ko-KR" altLang="en-US" sz="1100">
                <a:latin typeface="+mn-ea"/>
                <a:ea typeface="+mn-ea"/>
              </a:rPr>
              <a:t>제조 원가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  <xdr:sp macro="" textlink="">
        <xdr:nvSpPr>
          <xdr:cNvPr id="24" name="사각형: 둥근 모서리 23">
            <a:extLst>
              <a:ext uri="{FF2B5EF4-FFF2-40B4-BE49-F238E27FC236}">
                <a16:creationId xmlns:a16="http://schemas.microsoft.com/office/drawing/2014/main" id="{8AE521AD-62B2-4989-AE2C-9D9CF663E450}"/>
              </a:ext>
            </a:extLst>
          </xdr:cNvPr>
          <xdr:cNvSpPr/>
        </xdr:nvSpPr>
        <xdr:spPr>
          <a:xfrm>
            <a:off x="6199486" y="2316480"/>
            <a:ext cx="1440000" cy="5040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400">
                <a:solidFill>
                  <a:schemeClr val="tx1"/>
                </a:solidFill>
                <a:latin typeface="+mn-ea"/>
                <a:ea typeface="+mn-ea"/>
              </a:rPr>
              <a:t>64 %</a:t>
            </a:r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ED371F7D-CEF9-42B9-9FB0-9E9BA8F6E52D}"/>
              </a:ext>
            </a:extLst>
          </xdr:cNvPr>
          <xdr:cNvSpPr txBox="1"/>
        </xdr:nvSpPr>
        <xdr:spPr>
          <a:xfrm>
            <a:off x="5307946" y="238511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+mn-ea"/>
                <a:ea typeface="+mn-ea"/>
              </a:rPr>
              <a:t>평균 손익 </a:t>
            </a:r>
            <a:r>
              <a:rPr lang="en-US" altLang="ko-KR" sz="1100">
                <a:latin typeface="+mn-ea"/>
                <a:ea typeface="+mn-ea"/>
              </a:rPr>
              <a:t>: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1</xdr:col>
      <xdr:colOff>575926</xdr:colOff>
      <xdr:row>3</xdr:row>
      <xdr:rowOff>281940</xdr:rowOff>
    </xdr:from>
    <xdr:to>
      <xdr:col>4</xdr:col>
      <xdr:colOff>213415</xdr:colOff>
      <xdr:row>5</xdr:row>
      <xdr:rowOff>254449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18780C5F-E43B-4FE9-B8F5-18186E7855B3}"/>
            </a:ext>
          </a:extLst>
        </xdr:cNvPr>
        <xdr:cNvGrpSpPr/>
      </xdr:nvGrpSpPr>
      <xdr:grpSpPr>
        <a:xfrm>
          <a:off x="1086466" y="1760220"/>
          <a:ext cx="2921709" cy="582109"/>
          <a:chOff x="6938647" y="1470660"/>
          <a:chExt cx="2670249" cy="582109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A51D3E0-07D8-46FD-B7D7-9DACB888715E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28" name="그룹 27">
            <a:extLst>
              <a:ext uri="{FF2B5EF4-FFF2-40B4-BE49-F238E27FC236}">
                <a16:creationId xmlns:a16="http://schemas.microsoft.com/office/drawing/2014/main" id="{23DEF490-D2BF-43C6-8FE8-97B487EC4D84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EC8DBBC-96F9-463B-A71C-59770B6C7881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19143A4-8041-4B65-9E37-619F68EEEA31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F2DAE58-1E3D-4642-9605-4C2F3D0728B3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AD58845-F113-4235-A1D2-9F48F29EF6C2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6E31FEA6-1574-4109-BD88-7C2BD1297576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3DBF9447-6D98-4226-81BF-1BED34EB022B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3D4668B-1B10-4346-AC80-8894E7042473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09. 30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ED6698-10EB-4D1E-8E88-B05BC17720BD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08. 01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32" name="그룹 31">
              <a:extLst>
                <a:ext uri="{FF2B5EF4-FFF2-40B4-BE49-F238E27FC236}">
                  <a16:creationId xmlns:a16="http://schemas.microsoft.com/office/drawing/2014/main" id="{08667253-AB12-471F-98D5-C20FDEFF1009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36" name="타원 35">
                <a:extLst>
                  <a:ext uri="{FF2B5EF4-FFF2-40B4-BE49-F238E27FC236}">
                    <a16:creationId xmlns:a16="http://schemas.microsoft.com/office/drawing/2014/main" id="{06970E14-BF3C-4289-8817-B7508C87CBD9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37" name="직선 연결선 36">
                <a:extLst>
                  <a:ext uri="{FF2B5EF4-FFF2-40B4-BE49-F238E27FC236}">
                    <a16:creationId xmlns:a16="http://schemas.microsoft.com/office/drawing/2014/main" id="{7965C0D3-B413-4E88-9E89-7DEF354BE87D}"/>
                  </a:ext>
                </a:extLst>
              </xdr:cNvPr>
              <xdr:cNvCxnSpPr>
                <a:cxnSpLocks/>
                <a:stCxn id="36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" name="그룹 32">
              <a:extLst>
                <a:ext uri="{FF2B5EF4-FFF2-40B4-BE49-F238E27FC236}">
                  <a16:creationId xmlns:a16="http://schemas.microsoft.com/office/drawing/2014/main" id="{53D07ACD-B4ED-4196-9191-F0ACA927320F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34" name="타원 33">
                <a:extLst>
                  <a:ext uri="{FF2B5EF4-FFF2-40B4-BE49-F238E27FC236}">
                    <a16:creationId xmlns:a16="http://schemas.microsoft.com/office/drawing/2014/main" id="{EE2978F0-1030-4278-B102-56D45999C329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35" name="직선 연결선 34">
                <a:extLst>
                  <a:ext uri="{FF2B5EF4-FFF2-40B4-BE49-F238E27FC236}">
                    <a16:creationId xmlns:a16="http://schemas.microsoft.com/office/drawing/2014/main" id="{06995F40-9FF0-45E2-9F04-4B73D3506F98}"/>
                  </a:ext>
                </a:extLst>
              </xdr:cNvPr>
              <xdr:cNvCxnSpPr>
                <a:cxnSpLocks/>
                <a:stCxn id="34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 editAs="oneCell">
    <xdr:from>
      <xdr:col>10</xdr:col>
      <xdr:colOff>175260</xdr:colOff>
      <xdr:row>10</xdr:row>
      <xdr:rowOff>38100</xdr:rowOff>
    </xdr:from>
    <xdr:to>
      <xdr:col>10</xdr:col>
      <xdr:colOff>502920</xdr:colOff>
      <xdr:row>10</xdr:row>
      <xdr:rowOff>365760</xdr:rowOff>
    </xdr:to>
    <xdr:pic>
      <xdr:nvPicPr>
        <xdr:cNvPr id="43" name="그래픽 42" descr="팩스 윤곽선">
          <a:extLst>
            <a:ext uri="{FF2B5EF4-FFF2-40B4-BE49-F238E27FC236}">
              <a16:creationId xmlns:a16="http://schemas.microsoft.com/office/drawing/2014/main" id="{528B42D4-9B49-402C-9684-CC4D9D7F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31880" y="5859780"/>
          <a:ext cx="327660" cy="327660"/>
        </a:xfrm>
        <a:prstGeom prst="rect">
          <a:avLst/>
        </a:prstGeom>
      </xdr:spPr>
    </xdr:pic>
    <xdr:clientData/>
  </xdr:twoCellAnchor>
  <xdr:twoCellAnchor>
    <xdr:from>
      <xdr:col>4</xdr:col>
      <xdr:colOff>411480</xdr:colOff>
      <xdr:row>12</xdr:row>
      <xdr:rowOff>259080</xdr:rowOff>
    </xdr:from>
    <xdr:to>
      <xdr:col>5</xdr:col>
      <xdr:colOff>320040</xdr:colOff>
      <xdr:row>14</xdr:row>
      <xdr:rowOff>129540</xdr:rowOff>
    </xdr:to>
    <xdr:sp macro="" textlink="">
      <xdr:nvSpPr>
        <xdr:cNvPr id="44" name="생각 풍선: 구름 모양 43">
          <a:extLst>
            <a:ext uri="{FF2B5EF4-FFF2-40B4-BE49-F238E27FC236}">
              <a16:creationId xmlns:a16="http://schemas.microsoft.com/office/drawing/2014/main" id="{148BE61C-8A10-4FC0-8ED2-3D3A705383D9}"/>
            </a:ext>
          </a:extLst>
        </xdr:cNvPr>
        <xdr:cNvSpPr/>
      </xdr:nvSpPr>
      <xdr:spPr>
        <a:xfrm>
          <a:off x="4206240" y="4556760"/>
          <a:ext cx="746760" cy="480060"/>
        </a:xfrm>
        <a:prstGeom prst="cloudCallout">
          <a:avLst>
            <a:gd name="adj1" fmla="val 68068"/>
            <a:gd name="adj2" fmla="val -487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5</xdr:col>
      <xdr:colOff>670560</xdr:colOff>
      <xdr:row>13</xdr:row>
      <xdr:rowOff>83820</xdr:rowOff>
    </xdr:from>
    <xdr:to>
      <xdr:col>6</xdr:col>
      <xdr:colOff>434340</xdr:colOff>
      <xdr:row>14</xdr:row>
      <xdr:rowOff>259080</xdr:rowOff>
    </xdr:to>
    <xdr:sp macro="" textlink="">
      <xdr:nvSpPr>
        <xdr:cNvPr id="46" name="생각 풍선: 구름 모양 45">
          <a:extLst>
            <a:ext uri="{FF2B5EF4-FFF2-40B4-BE49-F238E27FC236}">
              <a16:creationId xmlns:a16="http://schemas.microsoft.com/office/drawing/2014/main" id="{4563745F-98EB-41AC-A86E-4866FD4B508E}"/>
            </a:ext>
          </a:extLst>
        </xdr:cNvPr>
        <xdr:cNvSpPr/>
      </xdr:nvSpPr>
      <xdr:spPr>
        <a:xfrm>
          <a:off x="5303520" y="4686300"/>
          <a:ext cx="746760" cy="480060"/>
        </a:xfrm>
        <a:prstGeom prst="cloudCallout">
          <a:avLst>
            <a:gd name="adj1" fmla="val 46639"/>
            <a:gd name="adj2" fmla="val -86805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106680</xdr:rowOff>
    </xdr:from>
    <xdr:to>
      <xdr:col>9</xdr:col>
      <xdr:colOff>53340</xdr:colOff>
      <xdr:row>27</xdr:row>
      <xdr:rowOff>137160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E70A15A0-2C46-42A1-91DA-F0C89118E511}"/>
            </a:ext>
          </a:extLst>
        </xdr:cNvPr>
        <xdr:cNvSpPr/>
      </xdr:nvSpPr>
      <xdr:spPr>
        <a:xfrm>
          <a:off x="114300" y="106680"/>
          <a:ext cx="5974080" cy="59969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>
            <a:solidFill>
              <a:sysClr val="windowText" lastClr="000000"/>
            </a:solidFill>
            <a:latin typeface="+mn-ea"/>
            <a:ea typeface="+mn-ea"/>
          </a:endParaRPr>
        </a:p>
        <a:p>
          <a:pPr lvl="1" algn="l"/>
          <a:endParaRPr lang="en-US" altLang="ko-KR" sz="1100">
            <a:solidFill>
              <a:sysClr val="windowText" lastClr="000000"/>
            </a:solidFill>
            <a:latin typeface="+mn-ea"/>
            <a:ea typeface="+mn-ea"/>
          </a:endParaRPr>
        </a:p>
        <a:p>
          <a:pPr lvl="1" algn="l"/>
          <a:endParaRPr lang="en-US" altLang="ko-KR" sz="1100">
            <a:solidFill>
              <a:sysClr val="windowText" lastClr="000000"/>
            </a:solidFill>
            <a:latin typeface="+mn-ea"/>
            <a:ea typeface="+mn-ea"/>
          </a:endParaRPr>
        </a:p>
        <a:p>
          <a:pPr lvl="1" algn="l"/>
          <a:endParaRPr lang="ko-KR" altLang="en-US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17457</xdr:colOff>
      <xdr:row>17</xdr:row>
      <xdr:rowOff>103172</xdr:rowOff>
    </xdr:from>
    <xdr:to>
      <xdr:col>6</xdr:col>
      <xdr:colOff>203524</xdr:colOff>
      <xdr:row>19</xdr:row>
      <xdr:rowOff>111213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4ADA6BAA-EDF8-42F6-90EC-54B6378FDC13}"/>
            </a:ext>
          </a:extLst>
        </xdr:cNvPr>
        <xdr:cNvGrpSpPr/>
      </xdr:nvGrpSpPr>
      <xdr:grpSpPr>
        <a:xfrm>
          <a:off x="2029137" y="3859832"/>
          <a:ext cx="2197747" cy="450001"/>
          <a:chOff x="9304020" y="10765065"/>
          <a:chExt cx="2197747" cy="490217"/>
        </a:xfrm>
      </xdr:grpSpPr>
      <xdr:sp macro="" textlink="">
        <xdr:nvSpPr>
          <xdr:cNvPr id="34" name="사각형: 둥근 모서리 33">
            <a:extLst>
              <a:ext uri="{FF2B5EF4-FFF2-40B4-BE49-F238E27FC236}">
                <a16:creationId xmlns:a16="http://schemas.microsoft.com/office/drawing/2014/main" id="{EE1F1FAF-06F4-4037-B0D6-401C8DEA13A2}"/>
              </a:ext>
            </a:extLst>
          </xdr:cNvPr>
          <xdr:cNvSpPr/>
        </xdr:nvSpPr>
        <xdr:spPr>
          <a:xfrm>
            <a:off x="9304020" y="10765068"/>
            <a:ext cx="1039507" cy="490214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38100" dir="5400000" algn="t" rotWithShape="0">
              <a:srgbClr val="00B0F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찾  기</a:t>
            </a:r>
          </a:p>
        </xdr:txBody>
      </xdr:sp>
      <xdr:sp macro="" textlink="">
        <xdr:nvSpPr>
          <xdr:cNvPr id="35" name="사각형: 둥근 모서리 34">
            <a:extLst>
              <a:ext uri="{FF2B5EF4-FFF2-40B4-BE49-F238E27FC236}">
                <a16:creationId xmlns:a16="http://schemas.microsoft.com/office/drawing/2014/main" id="{8DEFC056-6EE1-482A-A149-12D5A32539C9}"/>
              </a:ext>
            </a:extLst>
          </xdr:cNvPr>
          <xdr:cNvSpPr/>
        </xdr:nvSpPr>
        <xdr:spPr>
          <a:xfrm>
            <a:off x="10462260" y="10765065"/>
            <a:ext cx="1039507" cy="490216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F000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회원가입</a:t>
            </a:r>
          </a:p>
        </xdr:txBody>
      </xdr:sp>
    </xdr:grpSp>
    <xdr:clientData/>
  </xdr:twoCellAnchor>
  <xdr:twoCellAnchor>
    <xdr:from>
      <xdr:col>3</xdr:col>
      <xdr:colOff>418819</xdr:colOff>
      <xdr:row>3</xdr:row>
      <xdr:rowOff>62803</xdr:rowOff>
    </xdr:from>
    <xdr:to>
      <xdr:col>5</xdr:col>
      <xdr:colOff>386322</xdr:colOff>
      <xdr:row>4</xdr:row>
      <xdr:rowOff>211581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F343482-FBFF-4CF8-9178-78296E335F8E}"/>
            </a:ext>
          </a:extLst>
        </xdr:cNvPr>
        <xdr:cNvSpPr txBox="1"/>
      </xdr:nvSpPr>
      <xdr:spPr>
        <a:xfrm>
          <a:off x="2430499" y="725743"/>
          <a:ext cx="1308623" cy="369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ko-KR" sz="2000" b="1">
              <a:latin typeface="+mn-ea"/>
              <a:ea typeface="+mn-ea"/>
            </a:rPr>
            <a:t>LOG - IN</a:t>
          </a:r>
          <a:endParaRPr lang="ko-KR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384810</xdr:colOff>
      <xdr:row>5</xdr:row>
      <xdr:rowOff>194186</xdr:rowOff>
    </xdr:from>
    <xdr:to>
      <xdr:col>8</xdr:col>
      <xdr:colOff>420330</xdr:colOff>
      <xdr:row>5</xdr:row>
      <xdr:rowOff>194186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E9DF67E-2A8F-4DAD-921C-8E30DA447A90}"/>
            </a:ext>
          </a:extLst>
        </xdr:cNvPr>
        <xdr:cNvCxnSpPr/>
      </xdr:nvCxnSpPr>
      <xdr:spPr>
        <a:xfrm>
          <a:off x="384810" y="1299086"/>
          <a:ext cx="54000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7</xdr:row>
      <xdr:rowOff>73635</xdr:rowOff>
    </xdr:from>
    <xdr:to>
      <xdr:col>2</xdr:col>
      <xdr:colOff>624840</xdr:colOff>
      <xdr:row>14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3E35371-2496-49EE-A18F-CCF18AA32808}"/>
            </a:ext>
          </a:extLst>
        </xdr:cNvPr>
        <xdr:cNvSpPr txBox="1"/>
      </xdr:nvSpPr>
      <xdr:spPr>
        <a:xfrm>
          <a:off x="312420" y="1620495"/>
          <a:ext cx="1653540" cy="1473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n-US" altLang="ko-KR" sz="2000" b="1">
              <a:solidFill>
                <a:schemeClr val="bg1">
                  <a:lumMod val="65000"/>
                </a:schemeClr>
              </a:solidFill>
              <a:effectLst/>
              <a:latin typeface="+mn-ea"/>
              <a:ea typeface="+mn-ea"/>
              <a:cs typeface="+mn-cs"/>
            </a:rPr>
            <a:t>ID :</a:t>
          </a:r>
        </a:p>
        <a:p>
          <a:pPr algn="r"/>
          <a:endParaRPr lang="ko-KR" altLang="ko-KR" sz="2000" b="1">
            <a:solidFill>
              <a:schemeClr val="bg1">
                <a:lumMod val="65000"/>
              </a:schemeClr>
            </a:solidFill>
            <a:effectLst/>
            <a:latin typeface="+mn-ea"/>
            <a:ea typeface="+mn-ea"/>
          </a:endParaRPr>
        </a:p>
        <a:p>
          <a:pPr algn="r"/>
          <a:r>
            <a:rPr lang="en-US" altLang="ko-KR" sz="2000" b="1">
              <a:solidFill>
                <a:schemeClr val="bg1">
                  <a:lumMod val="65000"/>
                </a:schemeClr>
              </a:solidFill>
              <a:effectLst/>
              <a:latin typeface="+mn-ea"/>
              <a:ea typeface="+mn-ea"/>
              <a:cs typeface="+mn-cs"/>
            </a:rPr>
            <a:t>Password :</a:t>
          </a:r>
          <a:endParaRPr lang="ko-KR" altLang="ko-KR" sz="2000" b="1">
            <a:solidFill>
              <a:schemeClr val="bg1">
                <a:lumMod val="65000"/>
              </a:schemeClr>
            </a:solidFill>
            <a:effectLst/>
            <a:latin typeface="+mn-ea"/>
            <a:ea typeface="+mn-ea"/>
          </a:endParaRPr>
        </a:p>
        <a:p>
          <a:pPr algn="r"/>
          <a:endParaRPr lang="en-US" altLang="ko-KR" sz="2000" b="1">
            <a:solidFill>
              <a:schemeClr val="bg1">
                <a:lumMod val="65000"/>
              </a:schemeClr>
            </a:solidFill>
            <a:effectLst/>
            <a:latin typeface="+mn-ea"/>
            <a:ea typeface="+mn-ea"/>
            <a:cs typeface="+mn-cs"/>
          </a:endParaRPr>
        </a:p>
        <a:p>
          <a:pPr algn="r"/>
          <a:endParaRPr lang="ko-KR" altLang="ko-KR" sz="2000" b="1">
            <a:solidFill>
              <a:schemeClr val="bg1">
                <a:lumMod val="65000"/>
              </a:schemeClr>
            </a:solidFill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384810</xdr:colOff>
      <xdr:row>16</xdr:row>
      <xdr:rowOff>133226</xdr:rowOff>
    </xdr:from>
    <xdr:to>
      <xdr:col>8</xdr:col>
      <xdr:colOff>420330</xdr:colOff>
      <xdr:row>16</xdr:row>
      <xdr:rowOff>133226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502E833-24AD-4B74-8AD3-40694DED3F1A}"/>
            </a:ext>
          </a:extLst>
        </xdr:cNvPr>
        <xdr:cNvCxnSpPr/>
      </xdr:nvCxnSpPr>
      <xdr:spPr>
        <a:xfrm>
          <a:off x="384810" y="3668906"/>
          <a:ext cx="5400000" cy="0"/>
        </a:xfrm>
        <a:prstGeom prst="line">
          <a:avLst/>
        </a:prstGeom>
        <a:ln w="381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22</xdr:row>
      <xdr:rowOff>180315</xdr:rowOff>
    </xdr:from>
    <xdr:to>
      <xdr:col>7</xdr:col>
      <xdr:colOff>350520</xdr:colOff>
      <xdr:row>25</xdr:row>
      <xdr:rowOff>121920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A6EA1A-AC0B-4C73-BDF2-38FF7838245D}"/>
            </a:ext>
          </a:extLst>
        </xdr:cNvPr>
        <xdr:cNvSpPr txBox="1"/>
      </xdr:nvSpPr>
      <xdr:spPr>
        <a:xfrm>
          <a:off x="1280160" y="5041875"/>
          <a:ext cx="3764280" cy="6045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400" b="1">
              <a:solidFill>
                <a:srgbClr val="00B050"/>
              </a:solidFill>
              <a:effectLst/>
              <a:latin typeface="+mn-ea"/>
              <a:ea typeface="+mn-ea"/>
              <a:cs typeface="+mn-cs"/>
            </a:rPr>
            <a:t>회원 가입시 </a:t>
          </a:r>
          <a:r>
            <a:rPr lang="en-US" altLang="ko-KR" sz="1400" b="1">
              <a:solidFill>
                <a:srgbClr val="00B050"/>
              </a:solidFill>
              <a:effectLst/>
              <a:latin typeface="+mn-ea"/>
              <a:ea typeface="+mn-ea"/>
              <a:cs typeface="+mn-cs"/>
            </a:rPr>
            <a:t>ID</a:t>
          </a:r>
          <a:r>
            <a:rPr lang="ko-KR" altLang="en-US" sz="1400" b="1">
              <a:solidFill>
                <a:srgbClr val="00B050"/>
              </a:solidFill>
              <a:effectLst/>
              <a:latin typeface="+mn-ea"/>
              <a:ea typeface="+mn-ea"/>
              <a:cs typeface="+mn-cs"/>
            </a:rPr>
            <a:t>는 관리자의 사전 승인 </a:t>
          </a:r>
          <a:r>
            <a:rPr lang="en-US" altLang="ko-KR" sz="1400" b="1">
              <a:solidFill>
                <a:srgbClr val="00B050"/>
              </a:solidFill>
              <a:effectLst/>
              <a:latin typeface="+mn-ea"/>
              <a:ea typeface="+mn-ea"/>
              <a:cs typeface="+mn-cs"/>
            </a:rPr>
            <a:t>?</a:t>
          </a:r>
          <a:endParaRPr lang="ko-KR" altLang="ko-KR" sz="2000" b="1">
            <a:solidFill>
              <a:schemeClr val="bg1">
                <a:lumMod val="50000"/>
              </a:schemeClr>
            </a:solidFill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655320</xdr:colOff>
      <xdr:row>7</xdr:row>
      <xdr:rowOff>175260</xdr:rowOff>
    </xdr:from>
    <xdr:to>
      <xdr:col>7</xdr:col>
      <xdr:colOff>121920</xdr:colOff>
      <xdr:row>13</xdr:row>
      <xdr:rowOff>114300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501DD980-7B7F-451F-89C9-48E0085DEBDC}"/>
            </a:ext>
          </a:extLst>
        </xdr:cNvPr>
        <xdr:cNvSpPr/>
      </xdr:nvSpPr>
      <xdr:spPr>
        <a:xfrm>
          <a:off x="4008120" y="1722120"/>
          <a:ext cx="807720" cy="1264920"/>
        </a:xfrm>
        <a:prstGeom prst="roundRect">
          <a:avLst/>
        </a:prstGeom>
        <a:solidFill>
          <a:srgbClr val="81DEFF"/>
        </a:solidFill>
        <a:ln>
          <a:noFill/>
        </a:ln>
        <a:effectLst>
          <a:outerShdw blurRad="50800" dist="38100" dir="5400000" algn="t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chemeClr val="bg1"/>
              </a:solidFill>
              <a:latin typeface="+mn-ea"/>
              <a:ea typeface="+mn-ea"/>
            </a:rPr>
            <a:t>로그인</a:t>
          </a:r>
        </a:p>
      </xdr:txBody>
    </xdr:sp>
    <xdr:clientData/>
  </xdr:twoCellAnchor>
  <xdr:oneCellAnchor>
    <xdr:from>
      <xdr:col>8</xdr:col>
      <xdr:colOff>342900</xdr:colOff>
      <xdr:row>1</xdr:row>
      <xdr:rowOff>22860</xdr:rowOff>
    </xdr:from>
    <xdr:ext cx="25789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329A83-BE93-42A0-AE61-3E03FB0B079B}"/>
            </a:ext>
          </a:extLst>
        </xdr:cNvPr>
        <xdr:cNvSpPr txBox="1"/>
      </xdr:nvSpPr>
      <xdr:spPr>
        <a:xfrm>
          <a:off x="5707380" y="243840"/>
          <a:ext cx="257891" cy="2645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7</xdr:row>
      <xdr:rowOff>175260</xdr:rowOff>
    </xdr:from>
    <xdr:to>
      <xdr:col>5</xdr:col>
      <xdr:colOff>464820</xdr:colOff>
      <xdr:row>9</xdr:row>
      <xdr:rowOff>175260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B81B52B-2BC8-4B32-9A91-C09A8A6FAC73}"/>
            </a:ext>
          </a:extLst>
        </xdr:cNvPr>
        <xdr:cNvSpPr txBox="1"/>
      </xdr:nvSpPr>
      <xdr:spPr>
        <a:xfrm>
          <a:off x="1996440" y="1722120"/>
          <a:ext cx="1821180" cy="4419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rgbClr val="00B0F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655320</xdr:colOff>
      <xdr:row>11</xdr:row>
      <xdr:rowOff>121920</xdr:rowOff>
    </xdr:from>
    <xdr:to>
      <xdr:col>5</xdr:col>
      <xdr:colOff>502920</xdr:colOff>
      <xdr:row>13</xdr:row>
      <xdr:rowOff>121920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B7CFD98-5512-4192-9EF9-8AE30A3E6F43}"/>
            </a:ext>
          </a:extLst>
        </xdr:cNvPr>
        <xdr:cNvSpPr txBox="1"/>
      </xdr:nvSpPr>
      <xdr:spPr>
        <a:xfrm>
          <a:off x="1996440" y="2552700"/>
          <a:ext cx="1859280" cy="4419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srgbClr val="00B0F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115351</xdr:colOff>
      <xdr:row>0</xdr:row>
      <xdr:rowOff>90948</xdr:rowOff>
    </xdr:from>
    <xdr:to>
      <xdr:col>1</xdr:col>
      <xdr:colOff>922979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11F540F-971E-487A-9A03-8A91A6F0A0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11535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8</xdr:col>
      <xdr:colOff>644517</xdr:colOff>
      <xdr:row>1</xdr:row>
      <xdr:rowOff>288329</xdr:rowOff>
    </xdr:from>
    <xdr:to>
      <xdr:col>10</xdr:col>
      <xdr:colOff>423044</xdr:colOff>
      <xdr:row>1</xdr:row>
      <xdr:rowOff>630809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AC4B3EF3-59FC-44ED-973B-98E22D8FCAED}"/>
            </a:ext>
          </a:extLst>
        </xdr:cNvPr>
        <xdr:cNvGrpSpPr/>
      </xdr:nvGrpSpPr>
      <xdr:grpSpPr>
        <a:xfrm>
          <a:off x="8348337" y="593129"/>
          <a:ext cx="2087387" cy="342480"/>
          <a:chOff x="11906561" y="1013460"/>
          <a:chExt cx="1937124" cy="336246"/>
        </a:xfrm>
      </xdr:grpSpPr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90B1D2DF-22A3-492C-9BC4-12F627853C52}"/>
              </a:ext>
            </a:extLst>
          </xdr:cNvPr>
          <xdr:cNvSpPr/>
        </xdr:nvSpPr>
        <xdr:spPr>
          <a:xfrm>
            <a:off x="12874835" y="1032089"/>
            <a:ext cx="968850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DB364EE-0BAF-4772-A5CC-F718B05DF2C7}"/>
              </a:ext>
            </a:extLst>
          </xdr:cNvPr>
          <xdr:cNvSpPr txBox="1"/>
        </xdr:nvSpPr>
        <xdr:spPr>
          <a:xfrm>
            <a:off x="11906561" y="1013460"/>
            <a:ext cx="96885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8</xdr:col>
      <xdr:colOff>930370</xdr:colOff>
      <xdr:row>0</xdr:row>
      <xdr:rowOff>0</xdr:rowOff>
    </xdr:from>
    <xdr:ext cx="1594283" cy="3362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A07138A-8E9D-4AC2-BCC1-CC0A53B2CA96}"/>
            </a:ext>
          </a:extLst>
        </xdr:cNvPr>
        <xdr:cNvSpPr txBox="1"/>
      </xdr:nvSpPr>
      <xdr:spPr>
        <a:xfrm>
          <a:off x="8634190" y="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309226</xdr:colOff>
      <xdr:row>4</xdr:row>
      <xdr:rowOff>274320</xdr:rowOff>
    </xdr:from>
    <xdr:to>
      <xdr:col>2</xdr:col>
      <xdr:colOff>1065286</xdr:colOff>
      <xdr:row>10</xdr:row>
      <xdr:rowOff>277309</xdr:rowOff>
    </xdr:to>
    <xdr:grpSp>
      <xdr:nvGrpSpPr>
        <xdr:cNvPr id="75" name="그룹 74">
          <a:extLst>
            <a:ext uri="{FF2B5EF4-FFF2-40B4-BE49-F238E27FC236}">
              <a16:creationId xmlns:a16="http://schemas.microsoft.com/office/drawing/2014/main" id="{83A83234-E538-4A6C-8BE8-D29EC9C9FE21}"/>
            </a:ext>
          </a:extLst>
        </xdr:cNvPr>
        <xdr:cNvGrpSpPr/>
      </xdr:nvGrpSpPr>
      <xdr:grpSpPr>
        <a:xfrm>
          <a:off x="819766" y="2057400"/>
          <a:ext cx="1800000" cy="1831789"/>
          <a:chOff x="1254106" y="2057400"/>
          <a:chExt cx="1800000" cy="1831789"/>
        </a:xfrm>
      </xdr:grpSpPr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52C7ED57-46D6-4BB7-8092-E8665E41DA6B}"/>
              </a:ext>
            </a:extLst>
          </xdr:cNvPr>
          <xdr:cNvSpPr txBox="1"/>
        </xdr:nvSpPr>
        <xdr:spPr>
          <a:xfrm>
            <a:off x="1254106" y="2385060"/>
            <a:ext cx="1800000" cy="269689"/>
          </a:xfrm>
          <a:prstGeom prst="rect">
            <a:avLst/>
          </a:prstGeom>
          <a:solidFill>
            <a:srgbClr val="81DE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5. </a:t>
            </a: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회계관리 프로그램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95F0B311-41CE-4D8D-98B8-7B24FCA3B572}"/>
              </a:ext>
            </a:extLst>
          </xdr:cNvPr>
          <xdr:cNvSpPr txBox="1"/>
        </xdr:nvSpPr>
        <xdr:spPr>
          <a:xfrm>
            <a:off x="1254106" y="3619500"/>
            <a:ext cx="1800000" cy="269689"/>
          </a:xfrm>
          <a:prstGeom prst="rect">
            <a:avLst/>
          </a:prstGeom>
          <a:solidFill>
            <a:srgbClr val="81DE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1. </a:t>
            </a: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회사소개서 업로드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9FB2F784-3452-4CAB-92EA-AEFEA4F5ACC8}"/>
              </a:ext>
            </a:extLst>
          </xdr:cNvPr>
          <xdr:cNvSpPr txBox="1"/>
        </xdr:nvSpPr>
        <xdr:spPr>
          <a:xfrm>
            <a:off x="1254106" y="2693670"/>
            <a:ext cx="1800000" cy="269689"/>
          </a:xfrm>
          <a:prstGeom prst="rect">
            <a:avLst/>
          </a:prstGeom>
          <a:solidFill>
            <a:srgbClr val="81DE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4. </a:t>
            </a: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메뉴얼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457EAC33-E235-439D-B6C9-13ED5CF42F6C}"/>
              </a:ext>
            </a:extLst>
          </xdr:cNvPr>
          <xdr:cNvSpPr txBox="1"/>
        </xdr:nvSpPr>
        <xdr:spPr>
          <a:xfrm>
            <a:off x="1254106" y="3002280"/>
            <a:ext cx="1800000" cy="269689"/>
          </a:xfrm>
          <a:prstGeom prst="rect">
            <a:avLst/>
          </a:prstGeom>
          <a:solidFill>
            <a:srgbClr val="81DE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n-US" altLang="ko-KR" sz="1000" b="0">
                <a:solidFill>
                  <a:schemeClr val="bg1"/>
                </a:solidFill>
                <a:latin typeface="+mn-ea"/>
                <a:ea typeface="+mn-ea"/>
              </a:rPr>
              <a:t>3</a:t>
            </a:r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. </a:t>
            </a: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회원가입용 </a:t>
            </a:r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ID</a:t>
            </a:r>
            <a:r>
              <a:rPr lang="en-US" altLang="ko-KR" sz="1000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000" baseline="0">
                <a:solidFill>
                  <a:schemeClr val="bg1"/>
                </a:solidFill>
                <a:latin typeface="+mn-ea"/>
                <a:ea typeface="+mn-ea"/>
              </a:rPr>
              <a:t>신청</a:t>
            </a:r>
            <a:endParaRPr lang="ko-KR" altLang="en-US" sz="1000">
              <a:solidFill>
                <a:schemeClr val="bg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48DA19B1-0E08-4CD7-9550-434A76BEEDC2}"/>
              </a:ext>
            </a:extLst>
          </xdr:cNvPr>
          <xdr:cNvSpPr txBox="1"/>
        </xdr:nvSpPr>
        <xdr:spPr>
          <a:xfrm>
            <a:off x="1254106" y="3310890"/>
            <a:ext cx="1800000" cy="269689"/>
          </a:xfrm>
          <a:prstGeom prst="rect">
            <a:avLst/>
          </a:prstGeom>
          <a:solidFill>
            <a:srgbClr val="81DE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n-US" altLang="ko-KR" sz="1000">
                <a:solidFill>
                  <a:schemeClr val="bg1"/>
                </a:solidFill>
                <a:latin typeface="+mn-ea"/>
                <a:ea typeface="+mn-ea"/>
              </a:rPr>
              <a:t>2. </a:t>
            </a: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관리자 계정 승인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B41E5754-8F32-41BB-B4B0-D8E5492D04B7}"/>
              </a:ext>
            </a:extLst>
          </xdr:cNvPr>
          <xdr:cNvSpPr txBox="1"/>
        </xdr:nvSpPr>
        <xdr:spPr>
          <a:xfrm>
            <a:off x="1257579" y="2057400"/>
            <a:ext cx="1297215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ko-KR" altLang="en-US" sz="1000">
                <a:latin typeface="+mn-ea"/>
                <a:ea typeface="+mn-ea"/>
              </a:rPr>
              <a:t>공지 사항</a:t>
            </a: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77FE57CF-FEAB-43D6-A0DB-1EA8FC43912C}"/>
              </a:ext>
            </a:extLst>
          </xdr:cNvPr>
          <xdr:cNvGrpSpPr/>
        </xdr:nvGrpSpPr>
        <xdr:grpSpPr>
          <a:xfrm>
            <a:off x="2308790" y="2118976"/>
            <a:ext cx="194974" cy="177906"/>
            <a:chOff x="3881032" y="1967109"/>
            <a:chExt cx="178559" cy="177906"/>
          </a:xfrm>
        </xdr:grpSpPr>
        <xdr:sp macro="" textlink="">
          <xdr:nvSpPr>
            <xdr:cNvPr id="33" name="타원 32">
              <a:extLst>
                <a:ext uri="{FF2B5EF4-FFF2-40B4-BE49-F238E27FC236}">
                  <a16:creationId xmlns:a16="http://schemas.microsoft.com/office/drawing/2014/main" id="{E31DA925-DEE5-461B-89D5-FB655E4FB62D}"/>
                </a:ext>
              </a:extLst>
            </xdr:cNvPr>
            <xdr:cNvSpPr/>
          </xdr:nvSpPr>
          <xdr:spPr>
            <a:xfrm>
              <a:off x="3881032" y="1967109"/>
              <a:ext cx="114912" cy="115622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34" name="직선 연결선 33">
              <a:extLst>
                <a:ext uri="{FF2B5EF4-FFF2-40B4-BE49-F238E27FC236}">
                  <a16:creationId xmlns:a16="http://schemas.microsoft.com/office/drawing/2014/main" id="{CFB38CF3-B758-44E4-A187-CDE25E8ABE4D}"/>
                </a:ext>
              </a:extLst>
            </xdr:cNvPr>
            <xdr:cNvCxnSpPr>
              <a:cxnSpLocks/>
              <a:stCxn id="33" idx="5"/>
            </xdr:cNvCxnSpPr>
          </xdr:nvCxnSpPr>
          <xdr:spPr>
            <a:xfrm>
              <a:off x="3979116" y="2065799"/>
              <a:ext cx="80475" cy="79216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10</xdr:col>
      <xdr:colOff>175260</xdr:colOff>
      <xdr:row>9</xdr:row>
      <xdr:rowOff>0</xdr:rowOff>
    </xdr:from>
    <xdr:to>
      <xdr:col>10</xdr:col>
      <xdr:colOff>502920</xdr:colOff>
      <xdr:row>10</xdr:row>
      <xdr:rowOff>22860</xdr:rowOff>
    </xdr:to>
    <xdr:pic>
      <xdr:nvPicPr>
        <xdr:cNvPr id="40" name="그래픽 39" descr="팩스 윤곽선">
          <a:extLst>
            <a:ext uri="{FF2B5EF4-FFF2-40B4-BE49-F238E27FC236}">
              <a16:creationId xmlns:a16="http://schemas.microsoft.com/office/drawing/2014/main" id="{0848DB06-623B-487A-A35B-75F831E2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87940" y="3649980"/>
          <a:ext cx="327660" cy="327660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</xdr:row>
      <xdr:rowOff>60960</xdr:rowOff>
    </xdr:from>
    <xdr:to>
      <xdr:col>10</xdr:col>
      <xdr:colOff>434340</xdr:colOff>
      <xdr:row>2</xdr:row>
      <xdr:rowOff>68580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1B95BBE2-31DC-4EA2-B8B7-52D0E4FF50AB}"/>
            </a:ext>
          </a:extLst>
        </xdr:cNvPr>
        <xdr:cNvCxnSpPr/>
      </xdr:nvCxnSpPr>
      <xdr:spPr>
        <a:xfrm flipV="1">
          <a:off x="91440" y="998220"/>
          <a:ext cx="10355580" cy="762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544503</xdr:colOff>
      <xdr:row>4</xdr:row>
      <xdr:rowOff>175317</xdr:rowOff>
    </xdr:from>
    <xdr:to>
      <xdr:col>10</xdr:col>
      <xdr:colOff>71703</xdr:colOff>
      <xdr:row>11</xdr:row>
      <xdr:rowOff>0</xdr:rowOff>
    </xdr:to>
    <xdr:grpSp>
      <xdr:nvGrpSpPr>
        <xdr:cNvPr id="64" name="그룹 63">
          <a:extLst>
            <a:ext uri="{FF2B5EF4-FFF2-40B4-BE49-F238E27FC236}">
              <a16:creationId xmlns:a16="http://schemas.microsoft.com/office/drawing/2014/main" id="{430FBFC7-5D22-4F6F-961C-2914330B9D34}"/>
            </a:ext>
          </a:extLst>
        </xdr:cNvPr>
        <xdr:cNvGrpSpPr/>
      </xdr:nvGrpSpPr>
      <xdr:grpSpPr>
        <a:xfrm>
          <a:off x="7204383" y="1958397"/>
          <a:ext cx="2880000" cy="1958283"/>
          <a:chOff x="7295823" y="1966017"/>
          <a:chExt cx="2880000" cy="1958283"/>
        </a:xfrm>
      </xdr:grpSpPr>
      <xdr:sp macro="" textlink="">
        <xdr:nvSpPr>
          <xdr:cNvPr id="15" name="사각형: 둥근 모서리 14">
            <a:extLst>
              <a:ext uri="{FF2B5EF4-FFF2-40B4-BE49-F238E27FC236}">
                <a16:creationId xmlns:a16="http://schemas.microsoft.com/office/drawing/2014/main" id="{B9E40D04-4544-4892-BA42-49900F0A6398}"/>
              </a:ext>
            </a:extLst>
          </xdr:cNvPr>
          <xdr:cNvSpPr/>
        </xdr:nvSpPr>
        <xdr:spPr>
          <a:xfrm>
            <a:off x="7295823" y="2377440"/>
            <a:ext cx="2880000" cy="154686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ko-KR" altLang="en-US" sz="14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26AA739-D3A7-4910-B130-5FD492A795B1}"/>
              </a:ext>
            </a:extLst>
          </xdr:cNvPr>
          <xdr:cNvSpPr txBox="1"/>
        </xdr:nvSpPr>
        <xdr:spPr>
          <a:xfrm>
            <a:off x="8296376" y="1966017"/>
            <a:ext cx="878895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 baseline="0">
                <a:solidFill>
                  <a:srgbClr val="00B0F0"/>
                </a:solidFill>
                <a:latin typeface="+mn-ea"/>
                <a:ea typeface="+mn-ea"/>
              </a:rPr>
              <a:t>게 시 판</a:t>
            </a:r>
            <a:endParaRPr lang="ko-KR" altLang="en-US" sz="1100" b="1">
              <a:solidFill>
                <a:srgbClr val="00B0F0"/>
              </a:solidFill>
              <a:latin typeface="+mn-ea"/>
              <a:ea typeface="+mn-ea"/>
            </a:endParaRPr>
          </a:p>
        </xdr:txBody>
      </xdr:sp>
      <xdr:cxnSp macro="">
        <xdr:nvCxnSpPr>
          <xdr:cNvPr id="57" name="직선 연결선 56">
            <a:extLst>
              <a:ext uri="{FF2B5EF4-FFF2-40B4-BE49-F238E27FC236}">
                <a16:creationId xmlns:a16="http://schemas.microsoft.com/office/drawing/2014/main" id="{50291C6E-DA0E-4B19-8F6F-90AAA00EE06A}"/>
              </a:ext>
            </a:extLst>
          </xdr:cNvPr>
          <xdr:cNvCxnSpPr/>
        </xdr:nvCxnSpPr>
        <xdr:spPr>
          <a:xfrm>
            <a:off x="7295823" y="2278380"/>
            <a:ext cx="2880000" cy="0"/>
          </a:xfrm>
          <a:prstGeom prst="line">
            <a:avLst/>
          </a:prstGeom>
          <a:ln w="38100">
            <a:solidFill>
              <a:schemeClr val="bg1">
                <a:lumMod val="9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91440</xdr:colOff>
      <xdr:row>3</xdr:row>
      <xdr:rowOff>129540</xdr:rowOff>
    </xdr:from>
    <xdr:to>
      <xdr:col>10</xdr:col>
      <xdr:colOff>434340</xdr:colOff>
      <xdr:row>3</xdr:row>
      <xdr:rowOff>137160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AD6BFF78-D1C3-47DD-A09F-71C748B72623}"/>
            </a:ext>
          </a:extLst>
        </xdr:cNvPr>
        <xdr:cNvCxnSpPr/>
      </xdr:nvCxnSpPr>
      <xdr:spPr>
        <a:xfrm flipV="1">
          <a:off x="91440" y="1607820"/>
          <a:ext cx="10355580" cy="762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1070610</xdr:colOff>
      <xdr:row>2</xdr:row>
      <xdr:rowOff>144780</xdr:rowOff>
    </xdr:from>
    <xdr:to>
      <xdr:col>8</xdr:col>
      <xdr:colOff>209550</xdr:colOff>
      <xdr:row>3</xdr:row>
      <xdr:rowOff>56070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BAD39BF-ED0C-4F4A-83F2-E3C100855F90}"/>
            </a:ext>
          </a:extLst>
        </xdr:cNvPr>
        <xdr:cNvSpPr txBox="1"/>
      </xdr:nvSpPr>
      <xdr:spPr>
        <a:xfrm>
          <a:off x="2625090" y="1082040"/>
          <a:ext cx="5288280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solidFill>
                <a:schemeClr val="tx1"/>
              </a:solidFill>
              <a:effectLst>
                <a:outerShdw blurRad="63500" dist="38100" dir="5400000" algn="t" rotWithShape="0">
                  <a:srgbClr val="00B0F0">
                    <a:alpha val="40000"/>
                  </a:srgbClr>
                </a:outerShdw>
              </a:effectLst>
            </a:rPr>
            <a:t>회  계              </a:t>
          </a:r>
          <a:r>
            <a:rPr lang="en-US" altLang="ko-KR" sz="1600" b="1">
              <a:solidFill>
                <a:schemeClr val="tx1"/>
              </a:solidFill>
              <a:effectLst>
                <a:outerShdw blurRad="63500" dist="38100" dir="5400000" algn="t" rotWithShape="0">
                  <a:srgbClr val="00B0F0">
                    <a:alpha val="40000"/>
                  </a:srgbClr>
                </a:outerShdw>
              </a:effectLst>
            </a:rPr>
            <a:t>I            </a:t>
          </a:r>
          <a:r>
            <a:rPr lang="ko-KR" altLang="en-US" sz="1600" b="1">
              <a:solidFill>
                <a:schemeClr val="tx1"/>
              </a:solidFill>
              <a:effectLst>
                <a:outerShdw blurRad="63500" dist="38100" dir="5400000" algn="t" rotWithShape="0">
                  <a:srgbClr val="00B0F0">
                    <a:alpha val="40000"/>
                  </a:srgbClr>
                </a:outerShdw>
              </a:effectLst>
            </a:rPr>
            <a:t>자재 관리           </a:t>
          </a:r>
          <a:r>
            <a:rPr lang="en-US" altLang="ko-KR" sz="1600" b="1">
              <a:solidFill>
                <a:schemeClr val="tx1"/>
              </a:solidFill>
              <a:effectLst>
                <a:outerShdw blurRad="63500" dist="38100" dir="5400000" algn="t" rotWithShape="0">
                  <a:srgbClr val="00B0F0">
                    <a:alpha val="40000"/>
                  </a:srgbClr>
                </a:outerShdw>
              </a:effectLst>
            </a:rPr>
            <a:t>I          Project </a:t>
          </a:r>
          <a:r>
            <a:rPr lang="ko-KR" altLang="en-US" sz="1600" b="1">
              <a:solidFill>
                <a:schemeClr val="tx1"/>
              </a:solidFill>
              <a:effectLst>
                <a:outerShdw blurRad="63500" dist="38100" dir="5400000" algn="t" rotWithShape="0">
                  <a:srgbClr val="00B0F0">
                    <a:alpha val="40000"/>
                  </a:srgbClr>
                </a:outerShdw>
              </a:effectLst>
            </a:rPr>
            <a:t>관리</a:t>
          </a:r>
        </a:p>
      </xdr:txBody>
    </xdr:sp>
    <xdr:clientData/>
  </xdr:twoCellAnchor>
  <xdr:twoCellAnchor editAs="oneCell">
    <xdr:from>
      <xdr:col>4</xdr:col>
      <xdr:colOff>449581</xdr:colOff>
      <xdr:row>5</xdr:row>
      <xdr:rowOff>68581</xdr:rowOff>
    </xdr:from>
    <xdr:to>
      <xdr:col>6</xdr:col>
      <xdr:colOff>441960</xdr:colOff>
      <xdr:row>10</xdr:row>
      <xdr:rowOff>142880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E6464D9-6502-4A5F-AC80-AD538EEBF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341" y="2156461"/>
          <a:ext cx="1813559" cy="159829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11</xdr:row>
      <xdr:rowOff>212913</xdr:rowOff>
    </xdr:from>
    <xdr:to>
      <xdr:col>6</xdr:col>
      <xdr:colOff>579120</xdr:colOff>
      <xdr:row>19</xdr:row>
      <xdr:rowOff>115311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D54486A-0A2A-4DB3-A084-3EB75E480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80" r="25000"/>
        <a:stretch/>
      </xdr:blipFill>
      <xdr:spPr>
        <a:xfrm>
          <a:off x="3977640" y="4129593"/>
          <a:ext cx="2217420" cy="23407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0</xdr:row>
      <xdr:rowOff>167640</xdr:rowOff>
    </xdr:from>
    <xdr:to>
      <xdr:col>7</xdr:col>
      <xdr:colOff>68580</xdr:colOff>
      <xdr:row>18</xdr:row>
      <xdr:rowOff>211990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05B071-233D-4527-885E-2900982C04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80" r="25000"/>
        <a:stretch/>
      </xdr:blipFill>
      <xdr:spPr>
        <a:xfrm>
          <a:off x="952500" y="167640"/>
          <a:ext cx="3810000" cy="4021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1</xdr:col>
      <xdr:colOff>557219</xdr:colOff>
      <xdr:row>1</xdr:row>
      <xdr:rowOff>610859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B11DDB-E6FD-4891-9B0D-F2A3EE037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9015" cy="827790"/>
        </a:xfrm>
        <a:prstGeom prst="rect">
          <a:avLst/>
        </a:prstGeom>
      </xdr:spPr>
    </xdr:pic>
    <xdr:clientData/>
  </xdr:twoCellAnchor>
  <xdr:twoCellAnchor>
    <xdr:from>
      <xdr:col>0</xdr:col>
      <xdr:colOff>48914</xdr:colOff>
      <xdr:row>2</xdr:row>
      <xdr:rowOff>20466</xdr:rowOff>
    </xdr:from>
    <xdr:to>
      <xdr:col>15</xdr:col>
      <xdr:colOff>350520</xdr:colOff>
      <xdr:row>2</xdr:row>
      <xdr:rowOff>452438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B5C6BA37-B078-49FF-824F-48369ADCDBFE}"/>
            </a:ext>
          </a:extLst>
        </xdr:cNvPr>
        <xdr:cNvSpPr/>
      </xdr:nvSpPr>
      <xdr:spPr>
        <a:xfrm>
          <a:off x="48914" y="950106"/>
          <a:ext cx="14299546" cy="4319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461934</xdr:colOff>
      <xdr:row>2</xdr:row>
      <xdr:rowOff>71566</xdr:rowOff>
    </xdr:from>
    <xdr:to>
      <xdr:col>8</xdr:col>
      <xdr:colOff>446424</xdr:colOff>
      <xdr:row>2</xdr:row>
      <xdr:rowOff>523876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4402B7-DDCA-41DE-9760-9B30D2227F22}"/>
            </a:ext>
          </a:extLst>
        </xdr:cNvPr>
        <xdr:cNvSpPr txBox="1"/>
      </xdr:nvSpPr>
      <xdr:spPr>
        <a:xfrm>
          <a:off x="461934" y="1000254"/>
          <a:ext cx="7374303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ko-KR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기</a:t>
          </a:r>
          <a:r>
            <a:rPr lang="ko-KR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장     </a:t>
          </a:r>
          <a:r>
            <a:rPr lang="ko-KR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ㅣ     회  계     ㅣ     외  상     ㅣ      손  익     </a:t>
          </a:r>
          <a:r>
            <a:rPr lang="ko-KR" altLang="en-US" sz="1100" b="1">
              <a:solidFill>
                <a:schemeClr val="bg1"/>
              </a:solidFill>
            </a:rPr>
            <a:t>ㅣ     부가세     ㅣ     </a:t>
          </a:r>
          <a:r>
            <a:rPr lang="en-US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•••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11</xdr:col>
      <xdr:colOff>246303</xdr:colOff>
      <xdr:row>3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1414CC0-A5BF-4464-B5D3-00DBA54B59CB}"/>
            </a:ext>
          </a:extLst>
        </xdr:cNvPr>
        <xdr:cNvSpPr txBox="1"/>
      </xdr:nvSpPr>
      <xdr:spPr>
        <a:xfrm>
          <a:off x="10052242" y="15086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14</xdr:col>
      <xdr:colOff>115820</xdr:colOff>
      <xdr:row>2</xdr:row>
      <xdr:rowOff>61576</xdr:rowOff>
    </xdr:from>
    <xdr:ext cx="1185453" cy="33624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C1649B-27A7-4FFC-AA38-2886B220750F}"/>
            </a:ext>
          </a:extLst>
        </xdr:cNvPr>
        <xdr:cNvSpPr txBox="1"/>
      </xdr:nvSpPr>
      <xdr:spPr>
        <a:xfrm>
          <a:off x="12787880" y="991216"/>
          <a:ext cx="118545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0">
              <a:solidFill>
                <a:schemeClr val="bg1"/>
              </a:solidFill>
            </a:rPr>
            <a:t>현재 위치 </a:t>
          </a:r>
          <a:r>
            <a:rPr lang="en-US" altLang="ko-KR" sz="900" b="0">
              <a:solidFill>
                <a:schemeClr val="bg1"/>
              </a:solidFill>
            </a:rPr>
            <a:t>:</a:t>
          </a:r>
          <a:r>
            <a:rPr lang="ko-KR" altLang="en-US" sz="900" b="0">
              <a:solidFill>
                <a:schemeClr val="bg1"/>
              </a:solidFill>
            </a:rPr>
            <a:t>   </a:t>
          </a:r>
          <a:r>
            <a:rPr lang="en-US" altLang="ko-KR" sz="1100" b="0">
              <a:solidFill>
                <a:schemeClr val="bg1"/>
              </a:solidFill>
            </a:rPr>
            <a:t>  </a:t>
          </a:r>
          <a:r>
            <a:rPr lang="ko-KR" altLang="en-US" sz="1100" b="0">
              <a:solidFill>
                <a:schemeClr val="bg1"/>
              </a:solidFill>
            </a:rPr>
            <a:t>기 장</a:t>
          </a:r>
        </a:p>
      </xdr:txBody>
    </xdr:sp>
    <xdr:clientData/>
  </xdr:oneCellAnchor>
  <xdr:twoCellAnchor>
    <xdr:from>
      <xdr:col>1</xdr:col>
      <xdr:colOff>123149</xdr:colOff>
      <xdr:row>6</xdr:row>
      <xdr:rowOff>300420</xdr:rowOff>
    </xdr:from>
    <xdr:to>
      <xdr:col>4</xdr:col>
      <xdr:colOff>609742</xdr:colOff>
      <xdr:row>7</xdr:row>
      <xdr:rowOff>268484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5D7AB1B3-9BA3-4619-8C9D-CEE97713ED4F}"/>
            </a:ext>
          </a:extLst>
        </xdr:cNvPr>
        <xdr:cNvGrpSpPr/>
      </xdr:nvGrpSpPr>
      <xdr:grpSpPr>
        <a:xfrm>
          <a:off x="968969" y="2685480"/>
          <a:ext cx="3222173" cy="272864"/>
          <a:chOff x="972462" y="2840423"/>
          <a:chExt cx="3225030" cy="269689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399606BE-FB7B-402A-A84E-BCD8E8E6A6B6}"/>
              </a:ext>
            </a:extLst>
          </xdr:cNvPr>
          <xdr:cNvSpPr txBox="1"/>
        </xdr:nvSpPr>
        <xdr:spPr>
          <a:xfrm>
            <a:off x="972462" y="2840423"/>
            <a:ext cx="3225030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800"/>
              <a:t>검색</a:t>
            </a:r>
          </a:p>
        </xdr:txBody>
      </xdr:sp>
      <xdr:grpSp>
        <xdr:nvGrpSpPr>
          <xdr:cNvPr id="41" name="그룹 40">
            <a:extLst>
              <a:ext uri="{FF2B5EF4-FFF2-40B4-BE49-F238E27FC236}">
                <a16:creationId xmlns:a16="http://schemas.microsoft.com/office/drawing/2014/main" id="{18722FD9-EDFE-48B4-8313-A54F31D46C0E}"/>
              </a:ext>
            </a:extLst>
          </xdr:cNvPr>
          <xdr:cNvGrpSpPr/>
        </xdr:nvGrpSpPr>
        <xdr:grpSpPr>
          <a:xfrm>
            <a:off x="3877504" y="2893907"/>
            <a:ext cx="178559" cy="177906"/>
            <a:chOff x="4687827" y="2439780"/>
            <a:chExt cx="114817" cy="111898"/>
          </a:xfrm>
        </xdr:grpSpPr>
        <xdr:sp macro="" textlink="">
          <xdr:nvSpPr>
            <xdr:cNvPr id="42" name="타원 41">
              <a:extLst>
                <a:ext uri="{FF2B5EF4-FFF2-40B4-BE49-F238E27FC236}">
                  <a16:creationId xmlns:a16="http://schemas.microsoft.com/office/drawing/2014/main" id="{F0CA5059-B977-4E74-9DCA-C01E43D1E24E}"/>
                </a:ext>
              </a:extLst>
            </xdr:cNvPr>
            <xdr:cNvSpPr/>
          </xdr:nvSpPr>
          <xdr:spPr>
            <a:xfrm>
              <a:off x="4687827" y="2439780"/>
              <a:ext cx="73891" cy="72723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5C090D65-E213-450F-A7B3-FC5E6368AECD}"/>
                </a:ext>
              </a:extLst>
            </xdr:cNvPr>
            <xdr:cNvCxnSpPr>
              <a:stCxn id="42" idx="5"/>
            </xdr:cNvCxnSpPr>
          </xdr:nvCxnSpPr>
          <xdr:spPr>
            <a:xfrm>
              <a:off x="4750897" y="2501853"/>
              <a:ext cx="51747" cy="4982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123149</xdr:colOff>
      <xdr:row>8</xdr:row>
      <xdr:rowOff>21885</xdr:rowOff>
    </xdr:from>
    <xdr:to>
      <xdr:col>4</xdr:col>
      <xdr:colOff>611188</xdr:colOff>
      <xdr:row>8</xdr:row>
      <xdr:rowOff>291574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86C1B030-C394-4C61-A401-84D6F8EC6507}"/>
            </a:ext>
          </a:extLst>
        </xdr:cNvPr>
        <xdr:cNvGrpSpPr/>
      </xdr:nvGrpSpPr>
      <xdr:grpSpPr>
        <a:xfrm>
          <a:off x="968969" y="3016545"/>
          <a:ext cx="3223619" cy="269689"/>
          <a:chOff x="968969" y="3016545"/>
          <a:chExt cx="3223619" cy="269689"/>
        </a:xfrm>
      </xdr:grpSpPr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D8978667-5368-474E-9A37-0E1772A83364}"/>
              </a:ext>
            </a:extLst>
          </xdr:cNvPr>
          <xdr:cNvSpPr txBox="1"/>
        </xdr:nvSpPr>
        <xdr:spPr>
          <a:xfrm>
            <a:off x="968969" y="3016545"/>
            <a:ext cx="3223619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800"/>
              <a:t>선택</a:t>
            </a:r>
          </a:p>
        </xdr:txBody>
      </xdr:sp>
      <xdr:sp macro="" textlink="">
        <xdr:nvSpPr>
          <xdr:cNvPr id="44" name="이등변 삼각형 43">
            <a:extLst>
              <a:ext uri="{FF2B5EF4-FFF2-40B4-BE49-F238E27FC236}">
                <a16:creationId xmlns:a16="http://schemas.microsoft.com/office/drawing/2014/main" id="{5CEA52D1-4683-4236-ABF4-D03C71AC0533}"/>
              </a:ext>
            </a:extLst>
          </xdr:cNvPr>
          <xdr:cNvSpPr/>
        </xdr:nvSpPr>
        <xdr:spPr>
          <a:xfrm>
            <a:off x="3902993" y="3091805"/>
            <a:ext cx="144000" cy="125103"/>
          </a:xfrm>
          <a:prstGeom prst="triangl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123149</xdr:colOff>
      <xdr:row>5</xdr:row>
      <xdr:rowOff>38485</xdr:rowOff>
    </xdr:from>
    <xdr:to>
      <xdr:col>4</xdr:col>
      <xdr:colOff>609742</xdr:colOff>
      <xdr:row>6</xdr:row>
      <xdr:rowOff>6549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53199CCA-6F9C-4249-8B07-A2D90A3F9083}"/>
            </a:ext>
          </a:extLst>
        </xdr:cNvPr>
        <xdr:cNvGrpSpPr/>
      </xdr:nvGrpSpPr>
      <xdr:grpSpPr>
        <a:xfrm>
          <a:off x="968969" y="2118745"/>
          <a:ext cx="3222173" cy="272864"/>
          <a:chOff x="972462" y="2840423"/>
          <a:chExt cx="3225030" cy="269689"/>
        </a:xfrm>
      </xdr:grpSpPr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BE4C7843-BD1B-430A-AF85-9ABA7E088758}"/>
              </a:ext>
            </a:extLst>
          </xdr:cNvPr>
          <xdr:cNvSpPr txBox="1"/>
        </xdr:nvSpPr>
        <xdr:spPr>
          <a:xfrm>
            <a:off x="972462" y="2840423"/>
            <a:ext cx="3225030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800"/>
              <a:t>검색</a:t>
            </a:r>
          </a:p>
        </xdr:txBody>
      </xdr:sp>
      <xdr:grpSp>
        <xdr:nvGrpSpPr>
          <xdr:cNvPr id="48" name="그룹 47">
            <a:extLst>
              <a:ext uri="{FF2B5EF4-FFF2-40B4-BE49-F238E27FC236}">
                <a16:creationId xmlns:a16="http://schemas.microsoft.com/office/drawing/2014/main" id="{4D54C12F-4B60-4AF7-9A67-A0598F936ACA}"/>
              </a:ext>
            </a:extLst>
          </xdr:cNvPr>
          <xdr:cNvGrpSpPr/>
        </xdr:nvGrpSpPr>
        <xdr:grpSpPr>
          <a:xfrm>
            <a:off x="3877504" y="2893907"/>
            <a:ext cx="178559" cy="177906"/>
            <a:chOff x="4687827" y="2439780"/>
            <a:chExt cx="114817" cy="111898"/>
          </a:xfrm>
        </xdr:grpSpPr>
        <xdr:sp macro="" textlink="">
          <xdr:nvSpPr>
            <xdr:cNvPr id="49" name="타원 48">
              <a:extLst>
                <a:ext uri="{FF2B5EF4-FFF2-40B4-BE49-F238E27FC236}">
                  <a16:creationId xmlns:a16="http://schemas.microsoft.com/office/drawing/2014/main" id="{257B1142-9BAF-444F-9DE1-0B4D25907E86}"/>
                </a:ext>
              </a:extLst>
            </xdr:cNvPr>
            <xdr:cNvSpPr/>
          </xdr:nvSpPr>
          <xdr:spPr>
            <a:xfrm>
              <a:off x="4687827" y="2439780"/>
              <a:ext cx="73891" cy="72723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27C1BEDB-1278-44AF-BF3E-F21C1B51898A}"/>
                </a:ext>
              </a:extLst>
            </xdr:cNvPr>
            <xdr:cNvCxnSpPr>
              <a:stCxn id="49" idx="5"/>
            </xdr:cNvCxnSpPr>
          </xdr:nvCxnSpPr>
          <xdr:spPr>
            <a:xfrm>
              <a:off x="4750897" y="2501853"/>
              <a:ext cx="51747" cy="4982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730876</xdr:colOff>
      <xdr:row>3</xdr:row>
      <xdr:rowOff>87310</xdr:rowOff>
    </xdr:from>
    <xdr:to>
      <xdr:col>5</xdr:col>
      <xdr:colOff>1072823</xdr:colOff>
      <xdr:row>3</xdr:row>
      <xdr:rowOff>214310</xdr:rowOff>
    </xdr:to>
    <xdr:grpSp>
      <xdr:nvGrpSpPr>
        <xdr:cNvPr id="108" name="그룹 107">
          <a:extLst>
            <a:ext uri="{FF2B5EF4-FFF2-40B4-BE49-F238E27FC236}">
              <a16:creationId xmlns:a16="http://schemas.microsoft.com/office/drawing/2014/main" id="{4DDC778F-C807-4FD9-81B3-6CA592B8A875}"/>
            </a:ext>
          </a:extLst>
        </xdr:cNvPr>
        <xdr:cNvGrpSpPr/>
      </xdr:nvGrpSpPr>
      <xdr:grpSpPr>
        <a:xfrm>
          <a:off x="1576696" y="1557970"/>
          <a:ext cx="3694747" cy="127000"/>
          <a:chOff x="1576696" y="1557970"/>
          <a:chExt cx="3694747" cy="127000"/>
        </a:xfrm>
      </xdr:grpSpPr>
      <xdr:sp macro="" textlink="">
        <xdr:nvSpPr>
          <xdr:cNvPr id="61" name="원형: 비어 있음 60">
            <a:extLst>
              <a:ext uri="{FF2B5EF4-FFF2-40B4-BE49-F238E27FC236}">
                <a16:creationId xmlns:a16="http://schemas.microsoft.com/office/drawing/2014/main" id="{26E14D1C-D98D-4746-8181-F264B2E3C3FF}"/>
              </a:ext>
            </a:extLst>
          </xdr:cNvPr>
          <xdr:cNvSpPr/>
        </xdr:nvSpPr>
        <xdr:spPr>
          <a:xfrm>
            <a:off x="1576696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2" name="원형: 비어 있음 61">
            <a:extLst>
              <a:ext uri="{FF2B5EF4-FFF2-40B4-BE49-F238E27FC236}">
                <a16:creationId xmlns:a16="http://schemas.microsoft.com/office/drawing/2014/main" id="{F219989B-C560-43D8-8C11-5B00F91A7C9E}"/>
              </a:ext>
            </a:extLst>
          </xdr:cNvPr>
          <xdr:cNvSpPr/>
        </xdr:nvSpPr>
        <xdr:spPr>
          <a:xfrm>
            <a:off x="2530359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원형: 비어 있음 62">
            <a:extLst>
              <a:ext uri="{FF2B5EF4-FFF2-40B4-BE49-F238E27FC236}">
                <a16:creationId xmlns:a16="http://schemas.microsoft.com/office/drawing/2014/main" id="{ABCB1CEE-3030-4D74-8F04-DD27B7851F21}"/>
              </a:ext>
            </a:extLst>
          </xdr:cNvPr>
          <xdr:cNvSpPr/>
        </xdr:nvSpPr>
        <xdr:spPr>
          <a:xfrm>
            <a:off x="3491644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원형: 비어 있음 69">
            <a:extLst>
              <a:ext uri="{FF2B5EF4-FFF2-40B4-BE49-F238E27FC236}">
                <a16:creationId xmlns:a16="http://schemas.microsoft.com/office/drawing/2014/main" id="{AE89CE42-BECF-4994-AEF2-0BB0AE324386}"/>
              </a:ext>
            </a:extLst>
          </xdr:cNvPr>
          <xdr:cNvSpPr/>
        </xdr:nvSpPr>
        <xdr:spPr>
          <a:xfrm>
            <a:off x="4460237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2" name="원형: 비어 있음 71">
            <a:extLst>
              <a:ext uri="{FF2B5EF4-FFF2-40B4-BE49-F238E27FC236}">
                <a16:creationId xmlns:a16="http://schemas.microsoft.com/office/drawing/2014/main" id="{C582871A-533D-4561-9C1D-EB28AEC619E0}"/>
              </a:ext>
            </a:extLst>
          </xdr:cNvPr>
          <xdr:cNvSpPr/>
        </xdr:nvSpPr>
        <xdr:spPr>
          <a:xfrm>
            <a:off x="5144537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547666</xdr:colOff>
      <xdr:row>6</xdr:row>
      <xdr:rowOff>95248</xdr:rowOff>
    </xdr:from>
    <xdr:to>
      <xdr:col>5</xdr:col>
      <xdr:colOff>1049639</xdr:colOff>
      <xdr:row>6</xdr:row>
      <xdr:rowOff>222248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E50E240A-972D-44AE-934A-51114C35C1F9}"/>
            </a:ext>
          </a:extLst>
        </xdr:cNvPr>
        <xdr:cNvGrpSpPr/>
      </xdr:nvGrpSpPr>
      <xdr:grpSpPr>
        <a:xfrm>
          <a:off x="1393486" y="2480308"/>
          <a:ext cx="3854773" cy="127000"/>
          <a:chOff x="1393486" y="2480308"/>
          <a:chExt cx="3854773" cy="127000"/>
        </a:xfrm>
      </xdr:grpSpPr>
      <xdr:sp macro="" textlink="">
        <xdr:nvSpPr>
          <xdr:cNvPr id="75" name="원형: 비어 있음 74">
            <a:extLst>
              <a:ext uri="{FF2B5EF4-FFF2-40B4-BE49-F238E27FC236}">
                <a16:creationId xmlns:a16="http://schemas.microsoft.com/office/drawing/2014/main" id="{F55C2AFB-E025-4544-A0E2-7CCDA2F83C21}"/>
              </a:ext>
            </a:extLst>
          </xdr:cNvPr>
          <xdr:cNvSpPr/>
        </xdr:nvSpPr>
        <xdr:spPr>
          <a:xfrm>
            <a:off x="1393486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원형: 비어 있음 75">
            <a:extLst>
              <a:ext uri="{FF2B5EF4-FFF2-40B4-BE49-F238E27FC236}">
                <a16:creationId xmlns:a16="http://schemas.microsoft.com/office/drawing/2014/main" id="{4BC7EDB3-4371-460E-91CE-F33BA84F7D2A}"/>
              </a:ext>
            </a:extLst>
          </xdr:cNvPr>
          <xdr:cNvSpPr/>
        </xdr:nvSpPr>
        <xdr:spPr>
          <a:xfrm>
            <a:off x="2148249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7" name="원형: 비어 있음 76">
            <a:extLst>
              <a:ext uri="{FF2B5EF4-FFF2-40B4-BE49-F238E27FC236}">
                <a16:creationId xmlns:a16="http://schemas.microsoft.com/office/drawing/2014/main" id="{3B811336-7A17-4BB2-A585-DC796BAA6556}"/>
              </a:ext>
            </a:extLst>
          </xdr:cNvPr>
          <xdr:cNvSpPr/>
        </xdr:nvSpPr>
        <xdr:spPr>
          <a:xfrm>
            <a:off x="2879253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8" name="원형: 비어 있음 77">
            <a:extLst>
              <a:ext uri="{FF2B5EF4-FFF2-40B4-BE49-F238E27FC236}">
                <a16:creationId xmlns:a16="http://schemas.microsoft.com/office/drawing/2014/main" id="{46746460-198D-428F-8CFA-F7132A0AA426}"/>
              </a:ext>
            </a:extLst>
          </xdr:cNvPr>
          <xdr:cNvSpPr/>
        </xdr:nvSpPr>
        <xdr:spPr>
          <a:xfrm>
            <a:off x="3633990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9" name="원형: 비어 있음 78">
            <a:extLst>
              <a:ext uri="{FF2B5EF4-FFF2-40B4-BE49-F238E27FC236}">
                <a16:creationId xmlns:a16="http://schemas.microsoft.com/office/drawing/2014/main" id="{3604ED0B-95F9-41DD-B908-1F7EC73F2566}"/>
              </a:ext>
            </a:extLst>
          </xdr:cNvPr>
          <xdr:cNvSpPr/>
        </xdr:nvSpPr>
        <xdr:spPr>
          <a:xfrm>
            <a:off x="4452262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0" name="원형: 비어 있음 79">
            <a:extLst>
              <a:ext uri="{FF2B5EF4-FFF2-40B4-BE49-F238E27FC236}">
                <a16:creationId xmlns:a16="http://schemas.microsoft.com/office/drawing/2014/main" id="{81EF1F3B-9FED-4989-8BAF-41BE132C083F}"/>
              </a:ext>
            </a:extLst>
          </xdr:cNvPr>
          <xdr:cNvSpPr/>
        </xdr:nvSpPr>
        <xdr:spPr>
          <a:xfrm>
            <a:off x="5121349" y="2480308"/>
            <a:ext cx="126910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123149</xdr:colOff>
      <xdr:row>9</xdr:row>
      <xdr:rowOff>44745</xdr:rowOff>
    </xdr:from>
    <xdr:to>
      <xdr:col>4</xdr:col>
      <xdr:colOff>611188</xdr:colOff>
      <xdr:row>10</xdr:row>
      <xdr:rowOff>9634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4C07B403-9A47-4621-ACD2-A5CCD84F3388}"/>
            </a:ext>
          </a:extLst>
        </xdr:cNvPr>
        <xdr:cNvGrpSpPr/>
      </xdr:nvGrpSpPr>
      <xdr:grpSpPr>
        <a:xfrm>
          <a:off x="968969" y="3344205"/>
          <a:ext cx="3223619" cy="269689"/>
          <a:chOff x="968969" y="3016545"/>
          <a:chExt cx="3223619" cy="269689"/>
        </a:xfrm>
      </xdr:grpSpPr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4F22E5E2-8016-4862-B6EB-331B474E1676}"/>
              </a:ext>
            </a:extLst>
          </xdr:cNvPr>
          <xdr:cNvSpPr txBox="1"/>
        </xdr:nvSpPr>
        <xdr:spPr>
          <a:xfrm>
            <a:off x="968969" y="3016545"/>
            <a:ext cx="3223619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800"/>
              <a:t>선택</a:t>
            </a:r>
          </a:p>
        </xdr:txBody>
      </xdr:sp>
      <xdr:sp macro="" textlink="">
        <xdr:nvSpPr>
          <xdr:cNvPr id="106" name="이등변 삼각형 105">
            <a:extLst>
              <a:ext uri="{FF2B5EF4-FFF2-40B4-BE49-F238E27FC236}">
                <a16:creationId xmlns:a16="http://schemas.microsoft.com/office/drawing/2014/main" id="{D28B357E-0294-43AE-B5E2-9EB1FB533CBB}"/>
              </a:ext>
            </a:extLst>
          </xdr:cNvPr>
          <xdr:cNvSpPr/>
        </xdr:nvSpPr>
        <xdr:spPr>
          <a:xfrm>
            <a:off x="3902993" y="3091805"/>
            <a:ext cx="144000" cy="125103"/>
          </a:xfrm>
          <a:prstGeom prst="triangl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1059774</xdr:colOff>
      <xdr:row>4</xdr:row>
      <xdr:rowOff>30547</xdr:rowOff>
    </xdr:from>
    <xdr:to>
      <xdr:col>4</xdr:col>
      <xdr:colOff>611188</xdr:colOff>
      <xdr:row>4</xdr:row>
      <xdr:rowOff>300236</xdr:rowOff>
    </xdr:to>
    <xdr:grpSp>
      <xdr:nvGrpSpPr>
        <xdr:cNvPr id="111" name="그룹 110">
          <a:extLst>
            <a:ext uri="{FF2B5EF4-FFF2-40B4-BE49-F238E27FC236}">
              <a16:creationId xmlns:a16="http://schemas.microsoft.com/office/drawing/2014/main" id="{1F2169A0-9B11-4E0A-B488-CB9109CCBD89}"/>
            </a:ext>
          </a:extLst>
        </xdr:cNvPr>
        <xdr:cNvGrpSpPr/>
      </xdr:nvGrpSpPr>
      <xdr:grpSpPr>
        <a:xfrm>
          <a:off x="2903814" y="1806007"/>
          <a:ext cx="1288774" cy="269689"/>
          <a:chOff x="2903814" y="1806007"/>
          <a:chExt cx="1288774" cy="269689"/>
        </a:xfrm>
      </xdr:grpSpPr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2062E12B-9085-4E37-B904-1A536EB12054}"/>
              </a:ext>
            </a:extLst>
          </xdr:cNvPr>
          <xdr:cNvSpPr txBox="1"/>
        </xdr:nvSpPr>
        <xdr:spPr>
          <a:xfrm>
            <a:off x="2903814" y="1806007"/>
            <a:ext cx="1288774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n-US" altLang="ko-KR" sz="1000">
                <a:latin typeface="+mn-ea"/>
                <a:ea typeface="+mn-ea"/>
              </a:rPr>
              <a:t> 2024.</a:t>
            </a:r>
            <a:r>
              <a:rPr lang="en-US" altLang="ko-KR" sz="1000" baseline="0">
                <a:latin typeface="+mn-ea"/>
                <a:ea typeface="+mn-ea"/>
              </a:rPr>
              <a:t> 12. 31</a:t>
            </a:r>
            <a:endParaRPr lang="ko-KR" altLang="en-US" sz="1000">
              <a:latin typeface="+mn-ea"/>
              <a:ea typeface="+mn-ea"/>
            </a:endParaRPr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F872BC2-E2B5-495F-BCA3-1BAB4F13DBBE}"/>
              </a:ext>
            </a:extLst>
          </xdr:cNvPr>
          <xdr:cNvGrpSpPr/>
        </xdr:nvGrpSpPr>
        <xdr:grpSpPr>
          <a:xfrm>
            <a:off x="3871154" y="1859491"/>
            <a:ext cx="178559" cy="177906"/>
            <a:chOff x="3881032" y="1967109"/>
            <a:chExt cx="178559" cy="177906"/>
          </a:xfrm>
        </xdr:grpSpPr>
        <xdr:sp macro="" textlink="">
          <xdr:nvSpPr>
            <xdr:cNvPr id="58" name="타원 57">
              <a:extLst>
                <a:ext uri="{FF2B5EF4-FFF2-40B4-BE49-F238E27FC236}">
                  <a16:creationId xmlns:a16="http://schemas.microsoft.com/office/drawing/2014/main" id="{80F70178-AE6D-4498-AB03-B07D6913AE65}"/>
                </a:ext>
              </a:extLst>
            </xdr:cNvPr>
            <xdr:cNvSpPr/>
          </xdr:nvSpPr>
          <xdr:spPr>
            <a:xfrm>
              <a:off x="3881032" y="1967109"/>
              <a:ext cx="114912" cy="115622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59" name="직선 연결선 58">
              <a:extLst>
                <a:ext uri="{FF2B5EF4-FFF2-40B4-BE49-F238E27FC236}">
                  <a16:creationId xmlns:a16="http://schemas.microsoft.com/office/drawing/2014/main" id="{A6F60732-D2EE-4B0F-906C-437CFE4F1209}"/>
                </a:ext>
              </a:extLst>
            </xdr:cNvPr>
            <xdr:cNvCxnSpPr>
              <a:cxnSpLocks/>
              <a:stCxn id="58" idx="5"/>
            </xdr:cNvCxnSpPr>
          </xdr:nvCxnSpPr>
          <xdr:spPr>
            <a:xfrm>
              <a:off x="3979116" y="2065799"/>
              <a:ext cx="80475" cy="79216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123149</xdr:colOff>
      <xdr:row>4</xdr:row>
      <xdr:rowOff>30547</xdr:rowOff>
    </xdr:from>
    <xdr:to>
      <xdr:col>2</xdr:col>
      <xdr:colOff>412750</xdr:colOff>
      <xdr:row>4</xdr:row>
      <xdr:rowOff>300236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80D7F05-BD3F-4B08-82F7-628BE84242C3}"/>
            </a:ext>
          </a:extLst>
        </xdr:cNvPr>
        <xdr:cNvSpPr txBox="1"/>
      </xdr:nvSpPr>
      <xdr:spPr>
        <a:xfrm>
          <a:off x="968969" y="1806007"/>
          <a:ext cx="1287821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altLang="ko-KR" sz="1000">
              <a:latin typeface="+mn-ea"/>
              <a:ea typeface="+mn-ea"/>
            </a:rPr>
            <a:t> 2024.</a:t>
          </a:r>
          <a:r>
            <a:rPr lang="en-US" altLang="ko-KR" sz="1000" baseline="0">
              <a:latin typeface="+mn-ea"/>
              <a:ea typeface="+mn-ea"/>
            </a:rPr>
            <a:t> 01. 01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132591</xdr:colOff>
      <xdr:row>4</xdr:row>
      <xdr:rowOff>85619</xdr:rowOff>
    </xdr:from>
    <xdr:to>
      <xdr:col>2</xdr:col>
      <xdr:colOff>311150</xdr:colOff>
      <xdr:row>4</xdr:row>
      <xdr:rowOff>263525</xdr:rowOff>
    </xdr:to>
    <xdr:grpSp>
      <xdr:nvGrpSpPr>
        <xdr:cNvPr id="85" name="그룹 84">
          <a:extLst>
            <a:ext uri="{FF2B5EF4-FFF2-40B4-BE49-F238E27FC236}">
              <a16:creationId xmlns:a16="http://schemas.microsoft.com/office/drawing/2014/main" id="{F7449DAB-2592-4236-8BC2-98CDA15CDE85}"/>
            </a:ext>
          </a:extLst>
        </xdr:cNvPr>
        <xdr:cNvGrpSpPr/>
      </xdr:nvGrpSpPr>
      <xdr:grpSpPr>
        <a:xfrm>
          <a:off x="1976631" y="1861079"/>
          <a:ext cx="178559" cy="177906"/>
          <a:chOff x="3881032" y="1967109"/>
          <a:chExt cx="178559" cy="177906"/>
        </a:xfrm>
      </xdr:grpSpPr>
      <xdr:sp macro="" textlink="">
        <xdr:nvSpPr>
          <xdr:cNvPr id="86" name="타원 85">
            <a:extLst>
              <a:ext uri="{FF2B5EF4-FFF2-40B4-BE49-F238E27FC236}">
                <a16:creationId xmlns:a16="http://schemas.microsoft.com/office/drawing/2014/main" id="{AFE6C3C5-6598-4D1A-B478-C168AC9ABCC6}"/>
              </a:ext>
            </a:extLst>
          </xdr:cNvPr>
          <xdr:cNvSpPr/>
        </xdr:nvSpPr>
        <xdr:spPr>
          <a:xfrm>
            <a:off x="3881032" y="1967109"/>
            <a:ext cx="114912" cy="115622"/>
          </a:xfrm>
          <a:prstGeom prst="ellipse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7" name="직선 연결선 86">
            <a:extLst>
              <a:ext uri="{FF2B5EF4-FFF2-40B4-BE49-F238E27FC236}">
                <a16:creationId xmlns:a16="http://schemas.microsoft.com/office/drawing/2014/main" id="{6D3F33C9-386B-4A69-90C8-CF271648A58B}"/>
              </a:ext>
            </a:extLst>
          </xdr:cNvPr>
          <xdr:cNvCxnSpPr>
            <a:cxnSpLocks/>
            <a:stCxn id="86" idx="5"/>
          </xdr:cNvCxnSpPr>
        </xdr:nvCxnSpPr>
        <xdr:spPr>
          <a:xfrm>
            <a:off x="3979116" y="2065799"/>
            <a:ext cx="80475" cy="79216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43776</xdr:colOff>
      <xdr:row>4</xdr:row>
      <xdr:rowOff>30547</xdr:rowOff>
    </xdr:from>
    <xdr:to>
      <xdr:col>5</xdr:col>
      <xdr:colOff>555625</xdr:colOff>
      <xdr:row>4</xdr:row>
      <xdr:rowOff>300236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6ACC28A8-5659-480C-9863-9474E17DD18A}"/>
            </a:ext>
          </a:extLst>
        </xdr:cNvPr>
        <xdr:cNvSpPr txBox="1"/>
      </xdr:nvSpPr>
      <xdr:spPr>
        <a:xfrm>
          <a:off x="4242396" y="1806007"/>
          <a:ext cx="511849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1000">
              <a:latin typeface="+mn-ea"/>
              <a:ea typeface="+mn-ea"/>
            </a:rPr>
            <a:t>1</a:t>
          </a:r>
          <a:r>
            <a:rPr lang="ko-KR" altLang="en-US" sz="1000">
              <a:latin typeface="+mn-ea"/>
              <a:ea typeface="+mn-ea"/>
            </a:rPr>
            <a:t>개월</a:t>
          </a:r>
        </a:p>
      </xdr:txBody>
    </xdr:sp>
    <xdr:clientData/>
  </xdr:twoCellAnchor>
  <xdr:twoCellAnchor>
    <xdr:from>
      <xdr:col>7</xdr:col>
      <xdr:colOff>131085</xdr:colOff>
      <xdr:row>4</xdr:row>
      <xdr:rowOff>30547</xdr:rowOff>
    </xdr:from>
    <xdr:to>
      <xdr:col>7</xdr:col>
      <xdr:colOff>539747</xdr:colOff>
      <xdr:row>4</xdr:row>
      <xdr:rowOff>300236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FED8BA5D-28EC-4100-A615-05B44D506FF3}"/>
            </a:ext>
          </a:extLst>
        </xdr:cNvPr>
        <xdr:cNvSpPr txBox="1"/>
      </xdr:nvSpPr>
      <xdr:spPr>
        <a:xfrm>
          <a:off x="6516645" y="1806007"/>
          <a:ext cx="408662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1000">
              <a:latin typeface="+mn-ea"/>
              <a:ea typeface="+mn-ea"/>
            </a:rPr>
            <a:t>1</a:t>
          </a:r>
          <a:r>
            <a:rPr lang="ko-KR" altLang="en-US" sz="1000">
              <a:latin typeface="+mn-ea"/>
              <a:ea typeface="+mn-ea"/>
            </a:rPr>
            <a:t>년</a:t>
          </a:r>
        </a:p>
      </xdr:txBody>
    </xdr:sp>
    <xdr:clientData/>
  </xdr:twoCellAnchor>
  <xdr:twoCellAnchor>
    <xdr:from>
      <xdr:col>5</xdr:col>
      <xdr:colOff>611307</xdr:colOff>
      <xdr:row>4</xdr:row>
      <xdr:rowOff>30547</xdr:rowOff>
    </xdr:from>
    <xdr:to>
      <xdr:col>6</xdr:col>
      <xdr:colOff>27781</xdr:colOff>
      <xdr:row>4</xdr:row>
      <xdr:rowOff>300236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8E5E6CF-48B2-47E2-A569-C4AC9E91B4D7}"/>
            </a:ext>
          </a:extLst>
        </xdr:cNvPr>
        <xdr:cNvSpPr txBox="1"/>
      </xdr:nvSpPr>
      <xdr:spPr>
        <a:xfrm>
          <a:off x="4809927" y="1806007"/>
          <a:ext cx="513754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1000">
              <a:latin typeface="+mn-ea"/>
              <a:ea typeface="+mn-ea"/>
            </a:rPr>
            <a:t>3</a:t>
          </a:r>
          <a:r>
            <a:rPr lang="ko-KR" altLang="en-US" sz="1000">
              <a:latin typeface="+mn-ea"/>
              <a:ea typeface="+mn-ea"/>
            </a:rPr>
            <a:t>개월</a:t>
          </a:r>
        </a:p>
      </xdr:txBody>
    </xdr:sp>
    <xdr:clientData/>
  </xdr:twoCellAnchor>
  <xdr:twoCellAnchor>
    <xdr:from>
      <xdr:col>6</xdr:col>
      <xdr:colOff>83463</xdr:colOff>
      <xdr:row>4</xdr:row>
      <xdr:rowOff>30547</xdr:rowOff>
    </xdr:from>
    <xdr:to>
      <xdr:col>6</xdr:col>
      <xdr:colOff>595312</xdr:colOff>
      <xdr:row>4</xdr:row>
      <xdr:rowOff>300236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1519908-45FE-4D20-9C1E-87A1B85F21FF}"/>
            </a:ext>
          </a:extLst>
        </xdr:cNvPr>
        <xdr:cNvSpPr txBox="1"/>
      </xdr:nvSpPr>
      <xdr:spPr>
        <a:xfrm>
          <a:off x="5379363" y="1806007"/>
          <a:ext cx="511849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1000">
              <a:latin typeface="+mn-ea"/>
              <a:ea typeface="+mn-ea"/>
            </a:rPr>
            <a:t>6</a:t>
          </a:r>
          <a:r>
            <a:rPr lang="ko-KR" altLang="en-US" sz="1000">
              <a:latin typeface="+mn-ea"/>
              <a:ea typeface="+mn-ea"/>
            </a:rPr>
            <a:t>개월</a:t>
          </a:r>
        </a:p>
      </xdr:txBody>
    </xdr:sp>
    <xdr:clientData/>
  </xdr:twoCellAnchor>
  <xdr:twoCellAnchor>
    <xdr:from>
      <xdr:col>6</xdr:col>
      <xdr:colOff>650994</xdr:colOff>
      <xdr:row>4</xdr:row>
      <xdr:rowOff>30547</xdr:rowOff>
    </xdr:from>
    <xdr:to>
      <xdr:col>7</xdr:col>
      <xdr:colOff>75405</xdr:colOff>
      <xdr:row>4</xdr:row>
      <xdr:rowOff>300236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FECD7F37-37AF-4E4F-991A-961C2D86374B}"/>
            </a:ext>
          </a:extLst>
        </xdr:cNvPr>
        <xdr:cNvSpPr txBox="1"/>
      </xdr:nvSpPr>
      <xdr:spPr>
        <a:xfrm>
          <a:off x="5946894" y="1806007"/>
          <a:ext cx="514071" cy="26968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1000">
              <a:latin typeface="+mn-ea"/>
              <a:ea typeface="+mn-ea"/>
            </a:rPr>
            <a:t>9</a:t>
          </a:r>
          <a:r>
            <a:rPr lang="ko-KR" altLang="en-US" sz="1000">
              <a:latin typeface="+mn-ea"/>
              <a:ea typeface="+mn-ea"/>
            </a:rPr>
            <a:t>개월</a:t>
          </a:r>
        </a:p>
      </xdr:txBody>
    </xdr:sp>
    <xdr:clientData/>
  </xdr:twoCellAnchor>
  <xdr:twoCellAnchor>
    <xdr:from>
      <xdr:col>2</xdr:col>
      <xdr:colOff>640080</xdr:colOff>
      <xdr:row>4</xdr:row>
      <xdr:rowOff>60960</xdr:rowOff>
    </xdr:from>
    <xdr:to>
      <xdr:col>2</xdr:col>
      <xdr:colOff>895022</xdr:colOff>
      <xdr:row>5</xdr:row>
      <xdr:rowOff>20720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B07FA4A-B2C9-415C-9778-A9E6CB00EA4E}"/>
            </a:ext>
          </a:extLst>
        </xdr:cNvPr>
        <xdr:cNvSpPr txBox="1"/>
      </xdr:nvSpPr>
      <xdr:spPr>
        <a:xfrm>
          <a:off x="2484120" y="18364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13</xdr:col>
      <xdr:colOff>441960</xdr:colOff>
      <xdr:row>1</xdr:row>
      <xdr:rowOff>289560</xdr:rowOff>
    </xdr:from>
    <xdr:to>
      <xdr:col>15</xdr:col>
      <xdr:colOff>347595</xdr:colOff>
      <xdr:row>2</xdr:row>
      <xdr:rowOff>966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15B09757-B7A4-4117-AC03-DCFF8F869047}"/>
            </a:ext>
          </a:extLst>
        </xdr:cNvPr>
        <xdr:cNvGrpSpPr/>
      </xdr:nvGrpSpPr>
      <xdr:grpSpPr>
        <a:xfrm>
          <a:off x="12268200" y="594360"/>
          <a:ext cx="2077335" cy="336246"/>
          <a:chOff x="11833860" y="1013460"/>
          <a:chExt cx="2077335" cy="336246"/>
        </a:xfrm>
      </xdr:grpSpPr>
      <xdr:sp macro="" textlink="">
        <xdr:nvSpPr>
          <xdr:cNvPr id="135" name="사각형: 둥근 모서리 134">
            <a:extLst>
              <a:ext uri="{FF2B5EF4-FFF2-40B4-BE49-F238E27FC236}">
                <a16:creationId xmlns:a16="http://schemas.microsoft.com/office/drawing/2014/main" id="{30C658A3-A98C-4A19-981C-501D1E0AA334}"/>
              </a:ext>
            </a:extLst>
          </xdr:cNvPr>
          <xdr:cNvSpPr/>
        </xdr:nvSpPr>
        <xdr:spPr>
          <a:xfrm>
            <a:off x="12874836" y="1032089"/>
            <a:ext cx="1036359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134" name="TextBox 133">
            <a:extLst>
              <a:ext uri="{FF2B5EF4-FFF2-40B4-BE49-F238E27FC236}">
                <a16:creationId xmlns:a16="http://schemas.microsoft.com/office/drawing/2014/main" id="{D16D0B8C-7CF0-4217-99CE-509201B930CF}"/>
              </a:ext>
            </a:extLst>
          </xdr:cNvPr>
          <xdr:cNvSpPr txBox="1"/>
        </xdr:nvSpPr>
        <xdr:spPr>
          <a:xfrm>
            <a:off x="11833860" y="1013460"/>
            <a:ext cx="101957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</xdr:col>
      <xdr:colOff>251460</xdr:colOff>
      <xdr:row>8</xdr:row>
      <xdr:rowOff>182880</xdr:rowOff>
    </xdr:from>
    <xdr:to>
      <xdr:col>6</xdr:col>
      <xdr:colOff>851310</xdr:colOff>
      <xdr:row>10</xdr:row>
      <xdr:rowOff>17123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B1001BA9-20EC-4C04-9826-EEDF44BFDB35}"/>
            </a:ext>
          </a:extLst>
        </xdr:cNvPr>
        <xdr:cNvGrpSpPr/>
      </xdr:nvGrpSpPr>
      <xdr:grpSpPr>
        <a:xfrm>
          <a:off x="4450080" y="3177540"/>
          <a:ext cx="1697130" cy="443843"/>
          <a:chOff x="10922000" y="1778000"/>
          <a:chExt cx="1696227" cy="450000"/>
        </a:xfrm>
      </xdr:grpSpPr>
      <xdr:sp macro="" textlink="">
        <xdr:nvSpPr>
          <xdr:cNvPr id="120" name="사각형: 둥근 모서리 119">
            <a:extLst>
              <a:ext uri="{FF2B5EF4-FFF2-40B4-BE49-F238E27FC236}">
                <a16:creationId xmlns:a16="http://schemas.microsoft.com/office/drawing/2014/main" id="{923D779F-EDD0-4355-B028-066DE5B10491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5400000" algn="t" rotWithShape="0">
              <a:srgbClr val="FFC00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121" name="사각형: 둥근 모서리 120">
            <a:extLst>
              <a:ext uri="{FF2B5EF4-FFF2-40B4-BE49-F238E27FC236}">
                <a16:creationId xmlns:a16="http://schemas.microsoft.com/office/drawing/2014/main" id="{45082F74-520E-46B3-9E37-05AC0C3B7B2A}"/>
              </a:ext>
            </a:extLst>
          </xdr:cNvPr>
          <xdr:cNvSpPr/>
        </xdr:nvSpPr>
        <xdr:spPr>
          <a:xfrm>
            <a:off x="11790667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5400000" algn="t" rotWithShape="0">
              <a:srgbClr val="FFC00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oneCellAnchor>
    <xdr:from>
      <xdr:col>14</xdr:col>
      <xdr:colOff>1244059</xdr:colOff>
      <xdr:row>11</xdr:row>
      <xdr:rowOff>279941</xdr:rowOff>
    </xdr:from>
    <xdr:ext cx="405432" cy="37895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2F36E526-C080-4D0A-A19A-18B96633A0B4}"/>
            </a:ext>
          </a:extLst>
        </xdr:cNvPr>
        <xdr:cNvSpPr txBox="1"/>
      </xdr:nvSpPr>
      <xdr:spPr>
        <a:xfrm rot="16200000">
          <a:off x="13929360" y="326136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12</xdr:row>
      <xdr:rowOff>277700</xdr:rowOff>
    </xdr:from>
    <xdr:ext cx="405432" cy="37895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877A7B8-A94F-4854-92DC-0E523B4F79CA}"/>
            </a:ext>
          </a:extLst>
        </xdr:cNvPr>
        <xdr:cNvSpPr txBox="1"/>
      </xdr:nvSpPr>
      <xdr:spPr>
        <a:xfrm rot="16200000">
          <a:off x="13929360" y="356391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13</xdr:row>
      <xdr:rowOff>275459</xdr:rowOff>
    </xdr:from>
    <xdr:ext cx="405432" cy="37895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6DC6D5E0-136E-4E6C-B655-FE8288797A3D}"/>
            </a:ext>
          </a:extLst>
        </xdr:cNvPr>
        <xdr:cNvSpPr txBox="1"/>
      </xdr:nvSpPr>
      <xdr:spPr>
        <a:xfrm rot="16200000">
          <a:off x="13929360" y="386647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14</xdr:row>
      <xdr:rowOff>273218</xdr:rowOff>
    </xdr:from>
    <xdr:ext cx="405432" cy="37895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729DB68-00EA-47BC-B48C-78246E1470A4}"/>
            </a:ext>
          </a:extLst>
        </xdr:cNvPr>
        <xdr:cNvSpPr txBox="1"/>
      </xdr:nvSpPr>
      <xdr:spPr>
        <a:xfrm rot="16200000">
          <a:off x="13929360" y="416903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15</xdr:row>
      <xdr:rowOff>270977</xdr:rowOff>
    </xdr:from>
    <xdr:ext cx="405432" cy="37895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2BF5B5C-C280-41F2-A69B-3EFA3440E18F}"/>
            </a:ext>
          </a:extLst>
        </xdr:cNvPr>
        <xdr:cNvSpPr txBox="1"/>
      </xdr:nvSpPr>
      <xdr:spPr>
        <a:xfrm rot="16200000">
          <a:off x="13929360" y="447159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16</xdr:row>
      <xdr:rowOff>268736</xdr:rowOff>
    </xdr:from>
    <xdr:ext cx="405432" cy="37895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C9FCDBE2-F9B1-46E3-A8EB-9B447EFB979A}"/>
            </a:ext>
          </a:extLst>
        </xdr:cNvPr>
        <xdr:cNvSpPr txBox="1"/>
      </xdr:nvSpPr>
      <xdr:spPr>
        <a:xfrm rot="16200000">
          <a:off x="13929360" y="4774155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1244059</xdr:colOff>
      <xdr:row>28</xdr:row>
      <xdr:rowOff>279941</xdr:rowOff>
    </xdr:from>
    <xdr:ext cx="405432" cy="37895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A7150D74-11E2-4387-8080-F78E8B22E407}"/>
            </a:ext>
          </a:extLst>
        </xdr:cNvPr>
        <xdr:cNvSpPr txBox="1"/>
      </xdr:nvSpPr>
      <xdr:spPr>
        <a:xfrm rot="16200000">
          <a:off x="13929360" y="844296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15</xdr:col>
      <xdr:colOff>312420</xdr:colOff>
      <xdr:row>13</xdr:row>
      <xdr:rowOff>198120</xdr:rowOff>
    </xdr:from>
    <xdr:to>
      <xdr:col>17</xdr:col>
      <xdr:colOff>464820</xdr:colOff>
      <xdr:row>29</xdr:row>
      <xdr:rowOff>7620</xdr:rowOff>
    </xdr:to>
    <xdr:grpSp>
      <xdr:nvGrpSpPr>
        <xdr:cNvPr id="81" name="그룹 80">
          <a:extLst>
            <a:ext uri="{FF2B5EF4-FFF2-40B4-BE49-F238E27FC236}">
              <a16:creationId xmlns:a16="http://schemas.microsoft.com/office/drawing/2014/main" id="{51E607E5-F86D-4683-BFC9-E5CA4F24F06C}"/>
            </a:ext>
          </a:extLst>
        </xdr:cNvPr>
        <xdr:cNvGrpSpPr/>
      </xdr:nvGrpSpPr>
      <xdr:grpSpPr>
        <a:xfrm>
          <a:off x="14310360" y="4610100"/>
          <a:ext cx="1181100" cy="4686300"/>
          <a:chOff x="10012680" y="4244340"/>
          <a:chExt cx="1181100" cy="1333500"/>
        </a:xfrm>
      </xdr:grpSpPr>
      <xdr:sp macro="" textlink="">
        <xdr:nvSpPr>
          <xdr:cNvPr id="82" name="사각형: 둥근 모서리 81">
            <a:extLst>
              <a:ext uri="{FF2B5EF4-FFF2-40B4-BE49-F238E27FC236}">
                <a16:creationId xmlns:a16="http://schemas.microsoft.com/office/drawing/2014/main" id="{08A1A115-B6B5-478C-AB14-5B4F05E54767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83" name="사각형: 둥근 모서리 82">
            <a:extLst>
              <a:ext uri="{FF2B5EF4-FFF2-40B4-BE49-F238E27FC236}">
                <a16:creationId xmlns:a16="http://schemas.microsoft.com/office/drawing/2014/main" id="{A0505F67-F1D8-4243-AE2E-781E86D384A8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90" name="설명선: 굽은 선 89">
            <a:extLst>
              <a:ext uri="{FF2B5EF4-FFF2-40B4-BE49-F238E27FC236}">
                <a16:creationId xmlns:a16="http://schemas.microsoft.com/office/drawing/2014/main" id="{613D6C61-6726-4F02-A7A8-E442705F153C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5225"/>
              <a:gd name="adj6" fmla="val -464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182880</xdr:colOff>
      <xdr:row>8</xdr:row>
      <xdr:rowOff>175260</xdr:rowOff>
    </xdr:from>
    <xdr:to>
      <xdr:col>14</xdr:col>
      <xdr:colOff>1222387</xdr:colOff>
      <xdr:row>10</xdr:row>
      <xdr:rowOff>9552</xdr:rowOff>
    </xdr:to>
    <xdr:sp macro="" textlink="">
      <xdr:nvSpPr>
        <xdr:cNvPr id="91" name="사각형: 둥근 모서리 90">
          <a:extLst>
            <a:ext uri="{FF2B5EF4-FFF2-40B4-BE49-F238E27FC236}">
              <a16:creationId xmlns:a16="http://schemas.microsoft.com/office/drawing/2014/main" id="{EEBFC310-3D4F-4EC9-97F3-7619F8B8D9BC}"/>
            </a:ext>
          </a:extLst>
        </xdr:cNvPr>
        <xdr:cNvSpPr/>
      </xdr:nvSpPr>
      <xdr:spPr>
        <a:xfrm>
          <a:off x="12854940" y="3169920"/>
          <a:ext cx="1039507" cy="443892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50800" dist="38100" dir="5400000" algn="t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 b="1"/>
            <a:t>입  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46771</xdr:colOff>
      <xdr:row>0</xdr:row>
      <xdr:rowOff>29988</xdr:rowOff>
    </xdr:from>
    <xdr:to>
      <xdr:col>1</xdr:col>
      <xdr:colOff>519119</xdr:colOff>
      <xdr:row>1</xdr:row>
      <xdr:rowOff>549899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A63B786-8B4F-4F8F-BBC3-CD8A9AFE7B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46771" y="2998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48914</xdr:colOff>
      <xdr:row>2</xdr:row>
      <xdr:rowOff>20466</xdr:rowOff>
    </xdr:from>
    <xdr:to>
      <xdr:col>11</xdr:col>
      <xdr:colOff>335279</xdr:colOff>
      <xdr:row>2</xdr:row>
      <xdr:rowOff>452438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F4BF8453-8A82-44E5-A969-95E6BF196CDE}"/>
            </a:ext>
          </a:extLst>
        </xdr:cNvPr>
        <xdr:cNvSpPr/>
      </xdr:nvSpPr>
      <xdr:spPr>
        <a:xfrm>
          <a:off x="48914" y="950106"/>
          <a:ext cx="14284305" cy="4319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461934</xdr:colOff>
      <xdr:row>2</xdr:row>
      <xdr:rowOff>71566</xdr:rowOff>
    </xdr:from>
    <xdr:to>
      <xdr:col>4</xdr:col>
      <xdr:colOff>446424</xdr:colOff>
      <xdr:row>2</xdr:row>
      <xdr:rowOff>523876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FD2E66-C883-4CB3-9380-4E0C38ED1AD0}"/>
            </a:ext>
          </a:extLst>
        </xdr:cNvPr>
        <xdr:cNvSpPr txBox="1"/>
      </xdr:nvSpPr>
      <xdr:spPr>
        <a:xfrm>
          <a:off x="461934" y="1001206"/>
          <a:ext cx="7368270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100" b="1">
              <a:solidFill>
                <a:srgbClr val="00B0F0"/>
              </a:solidFill>
            </a:rPr>
            <a:t>기</a:t>
          </a:r>
          <a:r>
            <a:rPr lang="ko-KR" altLang="en-US" sz="1100" b="1" baseline="0">
              <a:solidFill>
                <a:srgbClr val="00B0F0"/>
              </a:solidFill>
            </a:rPr>
            <a:t>  </a:t>
          </a:r>
          <a:r>
            <a:rPr lang="ko-KR" altLang="en-US" sz="1100" b="1">
              <a:solidFill>
                <a:srgbClr val="00B0F0"/>
              </a:solidFill>
            </a:rPr>
            <a:t>장</a:t>
          </a:r>
          <a:r>
            <a:rPr lang="ko-KR" altLang="en-US" sz="1100" b="1">
              <a:solidFill>
                <a:schemeClr val="bg1"/>
              </a:solidFill>
            </a:rPr>
            <a:t>     ㅣ     회  계     ㅣ     외  상     ㅣ      손  익     ㅣ     부가세     ㅣ     </a:t>
          </a:r>
          <a:r>
            <a:rPr lang="en-US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•••</a:t>
          </a:r>
          <a:endParaRPr lang="en-US" altLang="ko-KR" sz="1100" b="1">
            <a:solidFill>
              <a:schemeClr val="bg1"/>
            </a:solidFill>
          </a:endParaRPr>
        </a:p>
        <a:p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138389</xdr:colOff>
      <xdr:row>5</xdr:row>
      <xdr:rowOff>21885</xdr:rowOff>
    </xdr:from>
    <xdr:to>
      <xdr:col>4</xdr:col>
      <xdr:colOff>275908</xdr:colOff>
      <xdr:row>5</xdr:row>
      <xdr:rowOff>291574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856FBB6E-8CE0-4174-A7DB-0640EADBEE40}"/>
            </a:ext>
          </a:extLst>
        </xdr:cNvPr>
        <xdr:cNvGrpSpPr/>
      </xdr:nvGrpSpPr>
      <xdr:grpSpPr>
        <a:xfrm>
          <a:off x="984209" y="2102145"/>
          <a:ext cx="3223619" cy="269689"/>
          <a:chOff x="968969" y="3016545"/>
          <a:chExt cx="3223619" cy="269689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2D9F49-3659-4E38-A329-A786A54C86A6}"/>
              </a:ext>
            </a:extLst>
          </xdr:cNvPr>
          <xdr:cNvSpPr txBox="1"/>
        </xdr:nvSpPr>
        <xdr:spPr>
          <a:xfrm>
            <a:off x="968969" y="3016545"/>
            <a:ext cx="3223619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800"/>
              <a:t>선택</a:t>
            </a:r>
          </a:p>
        </xdr:txBody>
      </xdr:sp>
      <xdr:sp macro="" textlink="">
        <xdr:nvSpPr>
          <xdr:cNvPr id="18" name="이등변 삼각형 17">
            <a:extLst>
              <a:ext uri="{FF2B5EF4-FFF2-40B4-BE49-F238E27FC236}">
                <a16:creationId xmlns:a16="http://schemas.microsoft.com/office/drawing/2014/main" id="{954409C8-AE8B-48CD-A96B-ABF1F38990CF}"/>
              </a:ext>
            </a:extLst>
          </xdr:cNvPr>
          <xdr:cNvSpPr/>
        </xdr:nvSpPr>
        <xdr:spPr>
          <a:xfrm>
            <a:off x="3902993" y="3091805"/>
            <a:ext cx="144000" cy="125103"/>
          </a:xfrm>
          <a:prstGeom prst="triangl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746116</xdr:colOff>
      <xdr:row>3</xdr:row>
      <xdr:rowOff>87310</xdr:rowOff>
    </xdr:from>
    <xdr:to>
      <xdr:col>5</xdr:col>
      <xdr:colOff>280343</xdr:colOff>
      <xdr:row>3</xdr:row>
      <xdr:rowOff>214310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DA674C82-C0A0-4262-881F-BFE861D30626}"/>
            </a:ext>
          </a:extLst>
        </xdr:cNvPr>
        <xdr:cNvGrpSpPr/>
      </xdr:nvGrpSpPr>
      <xdr:grpSpPr>
        <a:xfrm>
          <a:off x="1591936" y="1557970"/>
          <a:ext cx="3694747" cy="127000"/>
          <a:chOff x="1576696" y="1557970"/>
          <a:chExt cx="3694747" cy="127000"/>
        </a:xfrm>
      </xdr:grpSpPr>
      <xdr:sp macro="" textlink="">
        <xdr:nvSpPr>
          <xdr:cNvPr id="29" name="원형: 비어 있음 28">
            <a:extLst>
              <a:ext uri="{FF2B5EF4-FFF2-40B4-BE49-F238E27FC236}">
                <a16:creationId xmlns:a16="http://schemas.microsoft.com/office/drawing/2014/main" id="{6646A252-07CD-467D-93CB-9008CC65047B}"/>
              </a:ext>
            </a:extLst>
          </xdr:cNvPr>
          <xdr:cNvSpPr/>
        </xdr:nvSpPr>
        <xdr:spPr>
          <a:xfrm>
            <a:off x="1576696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0" name="원형: 비어 있음 29">
            <a:extLst>
              <a:ext uri="{FF2B5EF4-FFF2-40B4-BE49-F238E27FC236}">
                <a16:creationId xmlns:a16="http://schemas.microsoft.com/office/drawing/2014/main" id="{A1BDA725-34A3-4E45-B366-4C8928F801A2}"/>
              </a:ext>
            </a:extLst>
          </xdr:cNvPr>
          <xdr:cNvSpPr/>
        </xdr:nvSpPr>
        <xdr:spPr>
          <a:xfrm>
            <a:off x="2530359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1" name="원형: 비어 있음 30">
            <a:extLst>
              <a:ext uri="{FF2B5EF4-FFF2-40B4-BE49-F238E27FC236}">
                <a16:creationId xmlns:a16="http://schemas.microsoft.com/office/drawing/2014/main" id="{F9235754-5CC8-47BA-9124-9490FD1942FB}"/>
              </a:ext>
            </a:extLst>
          </xdr:cNvPr>
          <xdr:cNvSpPr/>
        </xdr:nvSpPr>
        <xdr:spPr>
          <a:xfrm>
            <a:off x="3491644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2" name="원형: 비어 있음 31">
            <a:extLst>
              <a:ext uri="{FF2B5EF4-FFF2-40B4-BE49-F238E27FC236}">
                <a16:creationId xmlns:a16="http://schemas.microsoft.com/office/drawing/2014/main" id="{D688D9D8-C60C-4155-8DF6-A1A97048659C}"/>
              </a:ext>
            </a:extLst>
          </xdr:cNvPr>
          <xdr:cNvSpPr/>
        </xdr:nvSpPr>
        <xdr:spPr>
          <a:xfrm>
            <a:off x="4460237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3" name="원형: 비어 있음 32">
            <a:extLst>
              <a:ext uri="{FF2B5EF4-FFF2-40B4-BE49-F238E27FC236}">
                <a16:creationId xmlns:a16="http://schemas.microsoft.com/office/drawing/2014/main" id="{FE3AE4FB-ADF7-476C-B8A1-2AE6BA0D36A2}"/>
              </a:ext>
            </a:extLst>
          </xdr:cNvPr>
          <xdr:cNvSpPr/>
        </xdr:nvSpPr>
        <xdr:spPr>
          <a:xfrm>
            <a:off x="5144537" y="155797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555286</xdr:colOff>
      <xdr:row>4</xdr:row>
      <xdr:rowOff>95248</xdr:rowOff>
    </xdr:from>
    <xdr:to>
      <xdr:col>5</xdr:col>
      <xdr:colOff>281940</xdr:colOff>
      <xdr:row>4</xdr:row>
      <xdr:rowOff>213360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5E2E3E02-4611-42A1-A8FA-A7BE135C3233}"/>
            </a:ext>
          </a:extLst>
        </xdr:cNvPr>
        <xdr:cNvGrpSpPr/>
      </xdr:nvGrpSpPr>
      <xdr:grpSpPr>
        <a:xfrm>
          <a:off x="1401106" y="1870708"/>
          <a:ext cx="3887174" cy="118112"/>
          <a:chOff x="1385866" y="1870708"/>
          <a:chExt cx="3887174" cy="118112"/>
        </a:xfrm>
      </xdr:grpSpPr>
      <xdr:sp macro="" textlink="">
        <xdr:nvSpPr>
          <xdr:cNvPr id="35" name="원형: 비어 있음 34">
            <a:extLst>
              <a:ext uri="{FF2B5EF4-FFF2-40B4-BE49-F238E27FC236}">
                <a16:creationId xmlns:a16="http://schemas.microsoft.com/office/drawing/2014/main" id="{C78EA2A7-0D8B-4F93-AFAB-3DBFB260D56C}"/>
              </a:ext>
            </a:extLst>
          </xdr:cNvPr>
          <xdr:cNvSpPr/>
        </xdr:nvSpPr>
        <xdr:spPr>
          <a:xfrm>
            <a:off x="1385866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6" name="원형: 비어 있음 35">
            <a:extLst>
              <a:ext uri="{FF2B5EF4-FFF2-40B4-BE49-F238E27FC236}">
                <a16:creationId xmlns:a16="http://schemas.microsoft.com/office/drawing/2014/main" id="{A5C6220C-5366-4159-B11A-C2A6CA44A8EF}"/>
              </a:ext>
            </a:extLst>
          </xdr:cNvPr>
          <xdr:cNvSpPr/>
        </xdr:nvSpPr>
        <xdr:spPr>
          <a:xfrm>
            <a:off x="2142661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7" name="원형: 비어 있음 36">
            <a:extLst>
              <a:ext uri="{FF2B5EF4-FFF2-40B4-BE49-F238E27FC236}">
                <a16:creationId xmlns:a16="http://schemas.microsoft.com/office/drawing/2014/main" id="{1BF0053C-63B3-4AD8-9371-F83AC98AF515}"/>
              </a:ext>
            </a:extLst>
          </xdr:cNvPr>
          <xdr:cNvSpPr/>
        </xdr:nvSpPr>
        <xdr:spPr>
          <a:xfrm>
            <a:off x="2875874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8" name="원형: 비어 있음 37">
            <a:extLst>
              <a:ext uri="{FF2B5EF4-FFF2-40B4-BE49-F238E27FC236}">
                <a16:creationId xmlns:a16="http://schemas.microsoft.com/office/drawing/2014/main" id="{64B45953-13E8-4CCB-B864-F7C53D850C4E}"/>
              </a:ext>
            </a:extLst>
          </xdr:cNvPr>
          <xdr:cNvSpPr/>
        </xdr:nvSpPr>
        <xdr:spPr>
          <a:xfrm>
            <a:off x="3625024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9" name="원형: 비어 있음 38">
            <a:extLst>
              <a:ext uri="{FF2B5EF4-FFF2-40B4-BE49-F238E27FC236}">
                <a16:creationId xmlns:a16="http://schemas.microsoft.com/office/drawing/2014/main" id="{6AED9C85-4552-451B-845A-A8A6303DA368}"/>
              </a:ext>
            </a:extLst>
          </xdr:cNvPr>
          <xdr:cNvSpPr/>
        </xdr:nvSpPr>
        <xdr:spPr>
          <a:xfrm>
            <a:off x="4444856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0" name="원형: 비어 있음 39">
            <a:extLst>
              <a:ext uri="{FF2B5EF4-FFF2-40B4-BE49-F238E27FC236}">
                <a16:creationId xmlns:a16="http://schemas.microsoft.com/office/drawing/2014/main" id="{76107D69-08B0-4F69-ACBE-99D62D19D376}"/>
              </a:ext>
            </a:extLst>
          </xdr:cNvPr>
          <xdr:cNvSpPr/>
        </xdr:nvSpPr>
        <xdr:spPr>
          <a:xfrm>
            <a:off x="5147070" y="1870708"/>
            <a:ext cx="125970" cy="118112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138389</xdr:colOff>
      <xdr:row>6</xdr:row>
      <xdr:rowOff>44745</xdr:rowOff>
    </xdr:from>
    <xdr:to>
      <xdr:col>4</xdr:col>
      <xdr:colOff>275908</xdr:colOff>
      <xdr:row>7</xdr:row>
      <xdr:rowOff>9634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C69EA1F-20EE-4EFC-8F10-5B28154EBBD3}"/>
            </a:ext>
          </a:extLst>
        </xdr:cNvPr>
        <xdr:cNvGrpSpPr/>
      </xdr:nvGrpSpPr>
      <xdr:grpSpPr>
        <a:xfrm>
          <a:off x="984209" y="2429805"/>
          <a:ext cx="3223619" cy="269689"/>
          <a:chOff x="968969" y="3016545"/>
          <a:chExt cx="3223619" cy="269689"/>
        </a:xfrm>
      </xdr:grpSpPr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5601E71A-B27E-45C4-BDAB-82752E76B880}"/>
              </a:ext>
            </a:extLst>
          </xdr:cNvPr>
          <xdr:cNvSpPr txBox="1"/>
        </xdr:nvSpPr>
        <xdr:spPr>
          <a:xfrm>
            <a:off x="968969" y="3016545"/>
            <a:ext cx="3223619" cy="269689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800"/>
              <a:t>선택</a:t>
            </a:r>
          </a:p>
        </xdr:txBody>
      </xdr:sp>
      <xdr:sp macro="" textlink="">
        <xdr:nvSpPr>
          <xdr:cNvPr id="51" name="이등변 삼각형 50">
            <a:extLst>
              <a:ext uri="{FF2B5EF4-FFF2-40B4-BE49-F238E27FC236}">
                <a16:creationId xmlns:a16="http://schemas.microsoft.com/office/drawing/2014/main" id="{9B292499-214F-4ACD-B7A6-9258B01EEB95}"/>
              </a:ext>
            </a:extLst>
          </xdr:cNvPr>
          <xdr:cNvSpPr/>
        </xdr:nvSpPr>
        <xdr:spPr>
          <a:xfrm>
            <a:off x="3902993" y="3091805"/>
            <a:ext cx="144000" cy="125103"/>
          </a:xfrm>
          <a:prstGeom prst="triangl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283169</xdr:colOff>
      <xdr:row>5</xdr:row>
      <xdr:rowOff>46101</xdr:rowOff>
    </xdr:from>
    <xdr:to>
      <xdr:col>9</xdr:col>
      <xdr:colOff>670560</xdr:colOff>
      <xdr:row>6</xdr:row>
      <xdr:rowOff>14165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6824E461-F0B2-4BBA-A0A1-03A619B1AE6D}"/>
            </a:ext>
          </a:extLst>
        </xdr:cNvPr>
        <xdr:cNvGrpSpPr/>
      </xdr:nvGrpSpPr>
      <xdr:grpSpPr>
        <a:xfrm>
          <a:off x="6798269" y="2126361"/>
          <a:ext cx="2673391" cy="272864"/>
          <a:chOff x="972461" y="2840429"/>
          <a:chExt cx="2675759" cy="269690"/>
        </a:xfrm>
      </xdr:grpSpPr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8669FCC1-84B1-40D8-B32E-0BA4A343D986}"/>
              </a:ext>
            </a:extLst>
          </xdr:cNvPr>
          <xdr:cNvSpPr txBox="1"/>
        </xdr:nvSpPr>
        <xdr:spPr>
          <a:xfrm>
            <a:off x="972461" y="2840429"/>
            <a:ext cx="2675759" cy="269690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800"/>
              <a:t>검색</a:t>
            </a:r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663FC466-687F-4410-803F-E01E97221791}"/>
              </a:ext>
            </a:extLst>
          </xdr:cNvPr>
          <xdr:cNvGrpSpPr/>
        </xdr:nvGrpSpPr>
        <xdr:grpSpPr>
          <a:xfrm>
            <a:off x="3389370" y="2893907"/>
            <a:ext cx="178557" cy="177906"/>
            <a:chOff x="4373967" y="2439780"/>
            <a:chExt cx="114816" cy="111898"/>
          </a:xfrm>
        </xdr:grpSpPr>
        <xdr:sp macro="" textlink="">
          <xdr:nvSpPr>
            <xdr:cNvPr id="22" name="타원 21">
              <a:extLst>
                <a:ext uri="{FF2B5EF4-FFF2-40B4-BE49-F238E27FC236}">
                  <a16:creationId xmlns:a16="http://schemas.microsoft.com/office/drawing/2014/main" id="{1C1A7C6A-6553-44BC-8BB4-38F9ABDB14DA}"/>
                </a:ext>
              </a:extLst>
            </xdr:cNvPr>
            <xdr:cNvSpPr/>
          </xdr:nvSpPr>
          <xdr:spPr>
            <a:xfrm>
              <a:off x="4373967" y="2439780"/>
              <a:ext cx="73891" cy="72723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23" name="직선 연결선 22">
              <a:extLst>
                <a:ext uri="{FF2B5EF4-FFF2-40B4-BE49-F238E27FC236}">
                  <a16:creationId xmlns:a16="http://schemas.microsoft.com/office/drawing/2014/main" id="{739C5D68-8584-40FE-BC46-9513D65759CD}"/>
                </a:ext>
              </a:extLst>
            </xdr:cNvPr>
            <xdr:cNvCxnSpPr>
              <a:stCxn id="22" idx="5"/>
            </xdr:cNvCxnSpPr>
          </xdr:nvCxnSpPr>
          <xdr:spPr>
            <a:xfrm>
              <a:off x="4437036" y="2501853"/>
              <a:ext cx="51747" cy="4982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843204</xdr:colOff>
      <xdr:row>1</xdr:row>
      <xdr:rowOff>289099</xdr:rowOff>
    </xdr:from>
    <xdr:to>
      <xdr:col>11</xdr:col>
      <xdr:colOff>313512</xdr:colOff>
      <xdr:row>1</xdr:row>
      <xdr:rowOff>623959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BEB69E75-44F7-41EA-94C6-FB0F275A8AA4}"/>
            </a:ext>
          </a:extLst>
        </xdr:cNvPr>
        <xdr:cNvGrpSpPr/>
      </xdr:nvGrpSpPr>
      <xdr:grpSpPr>
        <a:xfrm>
          <a:off x="9644304" y="593899"/>
          <a:ext cx="2099208" cy="334860"/>
          <a:chOff x="11833860" y="1013460"/>
          <a:chExt cx="2070895" cy="336246"/>
        </a:xfrm>
      </xdr:grpSpPr>
      <xdr:sp macro="" textlink="">
        <xdr:nvSpPr>
          <xdr:cNvPr id="83" name="사각형: 둥근 모서리 82">
            <a:extLst>
              <a:ext uri="{FF2B5EF4-FFF2-40B4-BE49-F238E27FC236}">
                <a16:creationId xmlns:a16="http://schemas.microsoft.com/office/drawing/2014/main" id="{1F3F78B0-EB36-46A6-9203-222CD3A76353}"/>
              </a:ext>
            </a:extLst>
          </xdr:cNvPr>
          <xdr:cNvSpPr/>
        </xdr:nvSpPr>
        <xdr:spPr>
          <a:xfrm>
            <a:off x="12874836" y="1032089"/>
            <a:ext cx="1029919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A74D2B9A-EA3C-47E7-879C-498F59FF2419}"/>
              </a:ext>
            </a:extLst>
          </xdr:cNvPr>
          <xdr:cNvSpPr txBox="1"/>
        </xdr:nvSpPr>
        <xdr:spPr>
          <a:xfrm>
            <a:off x="11833860" y="1013460"/>
            <a:ext cx="102991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7</xdr:col>
      <xdr:colOff>283169</xdr:colOff>
      <xdr:row>6</xdr:row>
      <xdr:rowOff>76581</xdr:rowOff>
    </xdr:from>
    <xdr:to>
      <xdr:col>9</xdr:col>
      <xdr:colOff>670560</xdr:colOff>
      <xdr:row>7</xdr:row>
      <xdr:rowOff>44645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BA705254-6D6B-4418-A8D6-4A4A52755BCE}"/>
            </a:ext>
          </a:extLst>
        </xdr:cNvPr>
        <xdr:cNvGrpSpPr/>
      </xdr:nvGrpSpPr>
      <xdr:grpSpPr>
        <a:xfrm>
          <a:off x="6798269" y="2461641"/>
          <a:ext cx="2673391" cy="272864"/>
          <a:chOff x="972461" y="2840429"/>
          <a:chExt cx="2675759" cy="269690"/>
        </a:xfrm>
      </xdr:grpSpPr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F55EF29F-9537-4D8F-B601-7603751DF77C}"/>
              </a:ext>
            </a:extLst>
          </xdr:cNvPr>
          <xdr:cNvSpPr txBox="1"/>
        </xdr:nvSpPr>
        <xdr:spPr>
          <a:xfrm>
            <a:off x="972461" y="2840429"/>
            <a:ext cx="2675759" cy="269690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800"/>
              <a:t>검색</a:t>
            </a:r>
          </a:p>
        </xdr:txBody>
      </xdr:sp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F10F59F9-FB52-4045-9A12-415C72F471D9}"/>
              </a:ext>
            </a:extLst>
          </xdr:cNvPr>
          <xdr:cNvGrpSpPr/>
        </xdr:nvGrpSpPr>
        <xdr:grpSpPr>
          <a:xfrm>
            <a:off x="3389370" y="2893907"/>
            <a:ext cx="178557" cy="177906"/>
            <a:chOff x="4373967" y="2439780"/>
            <a:chExt cx="114816" cy="111898"/>
          </a:xfrm>
        </xdr:grpSpPr>
        <xdr:sp macro="" textlink="">
          <xdr:nvSpPr>
            <xdr:cNvPr id="90" name="타원 89">
              <a:extLst>
                <a:ext uri="{FF2B5EF4-FFF2-40B4-BE49-F238E27FC236}">
                  <a16:creationId xmlns:a16="http://schemas.microsoft.com/office/drawing/2014/main" id="{FB0E1B69-9ADD-4DFD-912E-9B50FE6011F3}"/>
                </a:ext>
              </a:extLst>
            </xdr:cNvPr>
            <xdr:cNvSpPr/>
          </xdr:nvSpPr>
          <xdr:spPr>
            <a:xfrm>
              <a:off x="4373967" y="2439780"/>
              <a:ext cx="73891" cy="72723"/>
            </a:xfrm>
            <a:prstGeom prst="ellipse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91" name="직선 연결선 90">
              <a:extLst>
                <a:ext uri="{FF2B5EF4-FFF2-40B4-BE49-F238E27FC236}">
                  <a16:creationId xmlns:a16="http://schemas.microsoft.com/office/drawing/2014/main" id="{829069E4-804E-4588-AFA4-13778CC5AAA0}"/>
                </a:ext>
              </a:extLst>
            </xdr:cNvPr>
            <xdr:cNvCxnSpPr>
              <a:stCxn id="90" idx="5"/>
            </xdr:cNvCxnSpPr>
          </xdr:nvCxnSpPr>
          <xdr:spPr>
            <a:xfrm>
              <a:off x="4437036" y="2501853"/>
              <a:ext cx="51747" cy="4982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224578</xdr:colOff>
      <xdr:row>5</xdr:row>
      <xdr:rowOff>169510</xdr:rowOff>
    </xdr:from>
    <xdr:to>
      <xdr:col>13</xdr:col>
      <xdr:colOff>593525</xdr:colOff>
      <xdr:row>7</xdr:row>
      <xdr:rowOff>3802</xdr:rowOff>
    </xdr:to>
    <xdr:sp macro="" textlink="">
      <xdr:nvSpPr>
        <xdr:cNvPr id="58" name="사각형: 둥근 모서리 57">
          <a:extLst>
            <a:ext uri="{FF2B5EF4-FFF2-40B4-BE49-F238E27FC236}">
              <a16:creationId xmlns:a16="http://schemas.microsoft.com/office/drawing/2014/main" id="{F5E74B53-EFFD-4531-AF53-8A3306B224D6}"/>
            </a:ext>
          </a:extLst>
        </xdr:cNvPr>
        <xdr:cNvSpPr/>
      </xdr:nvSpPr>
      <xdr:spPr>
        <a:xfrm>
          <a:off x="12012718" y="2249770"/>
          <a:ext cx="1039507" cy="443892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50800" dist="38100" dir="5400000" algn="t" rotWithShape="0">
            <a:srgbClr val="00B0F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 b="1"/>
            <a:t>입  력</a:t>
          </a:r>
        </a:p>
      </xdr:txBody>
    </xdr:sp>
    <xdr:clientData/>
  </xdr:twoCellAnchor>
  <xdr:twoCellAnchor>
    <xdr:from>
      <xdr:col>7</xdr:col>
      <xdr:colOff>286387</xdr:colOff>
      <xdr:row>3</xdr:row>
      <xdr:rowOff>15240</xdr:rowOff>
    </xdr:from>
    <xdr:to>
      <xdr:col>9</xdr:col>
      <xdr:colOff>670636</xdr:colOff>
      <xdr:row>4</xdr:row>
      <xdr:rowOff>292549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C108F83D-F776-4432-972B-B8B03E2BB64A}"/>
            </a:ext>
          </a:extLst>
        </xdr:cNvPr>
        <xdr:cNvGrpSpPr/>
      </xdr:nvGrpSpPr>
      <xdr:grpSpPr>
        <a:xfrm>
          <a:off x="6801487" y="1485900"/>
          <a:ext cx="2670249" cy="582109"/>
          <a:chOff x="6938647" y="1470660"/>
          <a:chExt cx="2670249" cy="582109"/>
        </a:xfrm>
      </xdr:grpSpPr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B67DC6D9-2E53-4545-B8BE-7AD87173D2FE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361CB279-5368-4363-B37F-25B7C0EA16CE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99CEE7ED-87EE-49E0-98EF-E5D8A50B334B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B6286FEA-1CB5-4F6D-92C4-ED41183C2097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ysClr val="windowText" lastClr="000000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ysClr val="windowText" lastClr="000000"/>
                  </a:solidFill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959B6113-C7DF-4C65-8F3F-781DE1C75FFD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AB4FF1E8-9B3D-4A9B-A5FD-CFAF4A83484F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E0C41739-4F47-4752-9485-BB9450E8BB78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074194CF-69E7-48A6-BEA0-C0BDB8C5976D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27" y="1470121"/>
            <a:chExt cx="2669950" cy="269689"/>
          </a:xfrm>
        </xdr:grpSpPr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E846B725-B059-4DFB-AE28-F6890555FC4F}"/>
                </a:ext>
              </a:extLst>
            </xdr:cNvPr>
            <xdr:cNvSpPr txBox="1"/>
          </xdr:nvSpPr>
          <xdr:spPr>
            <a:xfrm>
              <a:off x="8426680" y="1470121"/>
              <a:ext cx="1187997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10D3F43C-1DDA-4590-B8E5-3E5F1F269991}"/>
                </a:ext>
              </a:extLst>
            </xdr:cNvPr>
            <xdr:cNvSpPr txBox="1"/>
          </xdr:nvSpPr>
          <xdr:spPr>
            <a:xfrm>
              <a:off x="6944727" y="1470121"/>
              <a:ext cx="1187996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106" name="그룹 105">
              <a:extLst>
                <a:ext uri="{FF2B5EF4-FFF2-40B4-BE49-F238E27FC236}">
                  <a16:creationId xmlns:a16="http://schemas.microsoft.com/office/drawing/2014/main" id="{E85199E5-0882-4712-BF57-50BD4FE98DB6}"/>
                </a:ext>
              </a:extLst>
            </xdr:cNvPr>
            <xdr:cNvGrpSpPr/>
          </xdr:nvGrpSpPr>
          <xdr:grpSpPr>
            <a:xfrm>
              <a:off x="7900454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107" name="타원 106">
                <a:extLst>
                  <a:ext uri="{FF2B5EF4-FFF2-40B4-BE49-F238E27FC236}">
                    <a16:creationId xmlns:a16="http://schemas.microsoft.com/office/drawing/2014/main" id="{22F0E126-BBD7-4214-8169-C5EE482B6458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8" name="직선 연결선 107">
                <a:extLst>
                  <a:ext uri="{FF2B5EF4-FFF2-40B4-BE49-F238E27FC236}">
                    <a16:creationId xmlns:a16="http://schemas.microsoft.com/office/drawing/2014/main" id="{A6941323-E6AA-40DF-B0AC-2BB2F53EF20E}"/>
                  </a:ext>
                </a:extLst>
              </xdr:cNvPr>
              <xdr:cNvCxnSpPr>
                <a:cxnSpLocks/>
                <a:stCxn id="107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9" name="그룹 108">
              <a:extLst>
                <a:ext uri="{FF2B5EF4-FFF2-40B4-BE49-F238E27FC236}">
                  <a16:creationId xmlns:a16="http://schemas.microsoft.com/office/drawing/2014/main" id="{326BAB8F-6D8F-4CBE-B5D4-2FFCB46E78CC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110" name="타원 109">
                <a:extLst>
                  <a:ext uri="{FF2B5EF4-FFF2-40B4-BE49-F238E27FC236}">
                    <a16:creationId xmlns:a16="http://schemas.microsoft.com/office/drawing/2014/main" id="{ABD7268F-3A8E-4B0C-B612-A420DC855C98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11" name="직선 연결선 110">
                <a:extLst>
                  <a:ext uri="{FF2B5EF4-FFF2-40B4-BE49-F238E27FC236}">
                    <a16:creationId xmlns:a16="http://schemas.microsoft.com/office/drawing/2014/main" id="{5275258E-65FF-478D-B26E-161B03FDD6B1}"/>
                  </a:ext>
                </a:extLst>
              </xdr:cNvPr>
              <xdr:cNvCxnSpPr>
                <a:cxnSpLocks/>
                <a:stCxn id="110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oneCellAnchor>
    <xdr:from>
      <xdr:col>9</xdr:col>
      <xdr:colOff>836042</xdr:colOff>
      <xdr:row>2</xdr:row>
      <xdr:rowOff>61576</xdr:rowOff>
    </xdr:from>
    <xdr:ext cx="1224000" cy="336246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52765D2-0DBE-45F2-A2B3-DBECB29442E8}"/>
            </a:ext>
          </a:extLst>
        </xdr:cNvPr>
        <xdr:cNvSpPr txBox="1"/>
      </xdr:nvSpPr>
      <xdr:spPr>
        <a:xfrm>
          <a:off x="12662282" y="991216"/>
          <a:ext cx="122400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0">
              <a:solidFill>
                <a:schemeClr val="bg1"/>
              </a:solidFill>
            </a:rPr>
            <a:t>현재 위치 </a:t>
          </a:r>
          <a:r>
            <a:rPr lang="en-US" altLang="ko-KR" sz="900" b="0">
              <a:solidFill>
                <a:schemeClr val="bg1"/>
              </a:solidFill>
            </a:rPr>
            <a:t>:</a:t>
          </a:r>
          <a:r>
            <a:rPr lang="ko-KR" altLang="en-US" sz="900" b="0">
              <a:solidFill>
                <a:schemeClr val="bg1"/>
              </a:solidFill>
            </a:rPr>
            <a:t>   </a:t>
          </a:r>
          <a:r>
            <a:rPr lang="en-US" altLang="ko-KR" sz="1100" b="0">
              <a:solidFill>
                <a:schemeClr val="bg1"/>
              </a:solidFill>
            </a:rPr>
            <a:t>  </a:t>
          </a:r>
          <a:r>
            <a:rPr lang="ko-KR" altLang="en-US" sz="1100" b="0">
              <a:solidFill>
                <a:schemeClr val="bg1"/>
              </a:solidFill>
            </a:rPr>
            <a:t>기 장</a:t>
          </a:r>
        </a:p>
      </xdr:txBody>
    </xdr:sp>
    <xdr:clientData/>
  </xdr:oneCellAnchor>
  <xdr:oneCellAnchor>
    <xdr:from>
      <xdr:col>9</xdr:col>
      <xdr:colOff>687108</xdr:colOff>
      <xdr:row>0</xdr:row>
      <xdr:rowOff>31250</xdr:rowOff>
    </xdr:from>
    <xdr:ext cx="1594283" cy="336246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9DBD93AC-F255-4A62-84D8-C65147D3EECF}"/>
            </a:ext>
          </a:extLst>
        </xdr:cNvPr>
        <xdr:cNvSpPr txBox="1"/>
      </xdr:nvSpPr>
      <xdr:spPr>
        <a:xfrm>
          <a:off x="12513348" y="3125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10</xdr:col>
      <xdr:colOff>175026</xdr:colOff>
      <xdr:row>5</xdr:row>
      <xdr:rowOff>169410</xdr:rowOff>
    </xdr:from>
    <xdr:to>
      <xdr:col>11</xdr:col>
      <xdr:colOff>89076</xdr:colOff>
      <xdr:row>7</xdr:row>
      <xdr:rowOff>3653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818A8A5F-79FF-418C-9542-6DCDF9F8365E}"/>
            </a:ext>
          </a:extLst>
        </xdr:cNvPr>
        <xdr:cNvGrpSpPr/>
      </xdr:nvGrpSpPr>
      <xdr:grpSpPr>
        <a:xfrm>
          <a:off x="9821946" y="2249670"/>
          <a:ext cx="1697130" cy="443843"/>
          <a:chOff x="10922000" y="1778000"/>
          <a:chExt cx="1696227" cy="450000"/>
        </a:xfrm>
      </xdr:grpSpPr>
      <xdr:sp macro="" textlink="">
        <xdr:nvSpPr>
          <xdr:cNvPr id="119" name="사각형: 둥근 모서리 118">
            <a:extLst>
              <a:ext uri="{FF2B5EF4-FFF2-40B4-BE49-F238E27FC236}">
                <a16:creationId xmlns:a16="http://schemas.microsoft.com/office/drawing/2014/main" id="{E16AC59F-0324-44F6-AD02-D432C3222392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5400000" algn="t" rotWithShape="0">
              <a:srgbClr val="FFC00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120" name="사각형: 둥근 모서리 119">
            <a:extLst>
              <a:ext uri="{FF2B5EF4-FFF2-40B4-BE49-F238E27FC236}">
                <a16:creationId xmlns:a16="http://schemas.microsoft.com/office/drawing/2014/main" id="{2915A67C-CD52-4AFF-94B6-C25266937C96}"/>
              </a:ext>
            </a:extLst>
          </xdr:cNvPr>
          <xdr:cNvSpPr/>
        </xdr:nvSpPr>
        <xdr:spPr>
          <a:xfrm>
            <a:off x="11790667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  <a:effectLst>
            <a:outerShdw blurRad="50800" dist="38100" dir="5400000" algn="t" rotWithShape="0">
              <a:srgbClr val="FFC000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oneCellAnchor>
    <xdr:from>
      <xdr:col>10</xdr:col>
      <xdr:colOff>1670779</xdr:colOff>
      <xdr:row>8</xdr:row>
      <xdr:rowOff>295181</xdr:rowOff>
    </xdr:from>
    <xdr:ext cx="405432" cy="3789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0CDC1B-CFE2-45D2-A444-499D178C50AB}"/>
            </a:ext>
          </a:extLst>
        </xdr:cNvPr>
        <xdr:cNvSpPr txBox="1"/>
      </xdr:nvSpPr>
      <xdr:spPr>
        <a:xfrm rot="16200000">
          <a:off x="11330940" y="327660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9</xdr:row>
      <xdr:rowOff>292940</xdr:rowOff>
    </xdr:from>
    <xdr:ext cx="405432" cy="37895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5C3717ED-EC7C-4693-8200-0FFBF98B8E9E}"/>
            </a:ext>
          </a:extLst>
        </xdr:cNvPr>
        <xdr:cNvSpPr txBox="1"/>
      </xdr:nvSpPr>
      <xdr:spPr>
        <a:xfrm rot="16200000">
          <a:off x="11330940" y="357915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10</xdr:row>
      <xdr:rowOff>290699</xdr:rowOff>
    </xdr:from>
    <xdr:ext cx="405432" cy="37895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217F32E-2BB9-4699-85CC-694F070C4815}"/>
            </a:ext>
          </a:extLst>
        </xdr:cNvPr>
        <xdr:cNvSpPr txBox="1"/>
      </xdr:nvSpPr>
      <xdr:spPr>
        <a:xfrm rot="16200000">
          <a:off x="11330940" y="388171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11</xdr:row>
      <xdr:rowOff>288458</xdr:rowOff>
    </xdr:from>
    <xdr:ext cx="405432" cy="37895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BED5B5B-FAED-42DC-9357-F31740E9302B}"/>
            </a:ext>
          </a:extLst>
        </xdr:cNvPr>
        <xdr:cNvSpPr txBox="1"/>
      </xdr:nvSpPr>
      <xdr:spPr>
        <a:xfrm rot="16200000">
          <a:off x="11330940" y="418427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12</xdr:row>
      <xdr:rowOff>286217</xdr:rowOff>
    </xdr:from>
    <xdr:ext cx="405432" cy="37895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B863A53-9866-4CD3-B1AB-868ED0E3C552}"/>
            </a:ext>
          </a:extLst>
        </xdr:cNvPr>
        <xdr:cNvSpPr txBox="1"/>
      </xdr:nvSpPr>
      <xdr:spPr>
        <a:xfrm rot="16200000">
          <a:off x="11330940" y="448683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13</xdr:row>
      <xdr:rowOff>283976</xdr:rowOff>
    </xdr:from>
    <xdr:ext cx="405432" cy="37895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F62CA8E-9FB3-4B2C-AB3E-4310EBD5FF8C}"/>
            </a:ext>
          </a:extLst>
        </xdr:cNvPr>
        <xdr:cNvSpPr txBox="1"/>
      </xdr:nvSpPr>
      <xdr:spPr>
        <a:xfrm rot="16200000">
          <a:off x="11330940" y="4789395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14</xdr:row>
      <xdr:rowOff>281735</xdr:rowOff>
    </xdr:from>
    <xdr:ext cx="405432" cy="37895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EC1E0E2-60CE-4CE8-A796-91255113D84F}"/>
            </a:ext>
          </a:extLst>
        </xdr:cNvPr>
        <xdr:cNvSpPr txBox="1"/>
      </xdr:nvSpPr>
      <xdr:spPr>
        <a:xfrm rot="16200000">
          <a:off x="11330940" y="5091954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15</xdr:row>
      <xdr:rowOff>279494</xdr:rowOff>
    </xdr:from>
    <xdr:ext cx="405432" cy="37895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E8A39C6-1A75-4594-95D4-A1197AE272B3}"/>
            </a:ext>
          </a:extLst>
        </xdr:cNvPr>
        <xdr:cNvSpPr txBox="1"/>
      </xdr:nvSpPr>
      <xdr:spPr>
        <a:xfrm rot="16200000">
          <a:off x="11330940" y="5394513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16</xdr:row>
      <xdr:rowOff>277253</xdr:rowOff>
    </xdr:from>
    <xdr:ext cx="405432" cy="37895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6B0A26F-5B92-448B-8106-C452D1FF7451}"/>
            </a:ext>
          </a:extLst>
        </xdr:cNvPr>
        <xdr:cNvSpPr txBox="1"/>
      </xdr:nvSpPr>
      <xdr:spPr>
        <a:xfrm rot="16200000">
          <a:off x="11330940" y="5697072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17</xdr:row>
      <xdr:rowOff>275012</xdr:rowOff>
    </xdr:from>
    <xdr:ext cx="405432" cy="37895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AF0435E-6751-443A-911E-455B80CBD56D}"/>
            </a:ext>
          </a:extLst>
        </xdr:cNvPr>
        <xdr:cNvSpPr txBox="1"/>
      </xdr:nvSpPr>
      <xdr:spPr>
        <a:xfrm rot="16200000">
          <a:off x="11330940" y="5999631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18</xdr:row>
      <xdr:rowOff>272771</xdr:rowOff>
    </xdr:from>
    <xdr:ext cx="405432" cy="37895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CA70353-18B1-474A-8C89-06A50932FAB3}"/>
            </a:ext>
          </a:extLst>
        </xdr:cNvPr>
        <xdr:cNvSpPr txBox="1"/>
      </xdr:nvSpPr>
      <xdr:spPr>
        <a:xfrm rot="16200000">
          <a:off x="11330940" y="630219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19</xdr:row>
      <xdr:rowOff>270530</xdr:rowOff>
    </xdr:from>
    <xdr:ext cx="405432" cy="37895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497CCF77-148C-4C36-87D2-1C9F04790F16}"/>
            </a:ext>
          </a:extLst>
        </xdr:cNvPr>
        <xdr:cNvSpPr txBox="1"/>
      </xdr:nvSpPr>
      <xdr:spPr>
        <a:xfrm rot="16200000">
          <a:off x="11330940" y="660474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20</xdr:row>
      <xdr:rowOff>268289</xdr:rowOff>
    </xdr:from>
    <xdr:ext cx="405432" cy="37895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4BA308E-F053-4216-B537-A487B9A41BB8}"/>
            </a:ext>
          </a:extLst>
        </xdr:cNvPr>
        <xdr:cNvSpPr txBox="1"/>
      </xdr:nvSpPr>
      <xdr:spPr>
        <a:xfrm rot="16200000">
          <a:off x="11330940" y="690730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21</xdr:row>
      <xdr:rowOff>266048</xdr:rowOff>
    </xdr:from>
    <xdr:ext cx="405432" cy="37895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EE8A7C8-FD7E-48EB-BD1F-C6585F928D73}"/>
            </a:ext>
          </a:extLst>
        </xdr:cNvPr>
        <xdr:cNvSpPr txBox="1"/>
      </xdr:nvSpPr>
      <xdr:spPr>
        <a:xfrm rot="16200000">
          <a:off x="11330940" y="720986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1244059</xdr:colOff>
      <xdr:row>22</xdr:row>
      <xdr:rowOff>248567</xdr:rowOff>
    </xdr:from>
    <xdr:ext cx="405432" cy="37895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702C057-3FAC-4807-93D6-10EC15D26365}"/>
            </a:ext>
          </a:extLst>
        </xdr:cNvPr>
        <xdr:cNvSpPr txBox="1"/>
      </xdr:nvSpPr>
      <xdr:spPr>
        <a:xfrm rot="16200000">
          <a:off x="13929360" y="749718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23</xdr:row>
      <xdr:rowOff>261566</xdr:rowOff>
    </xdr:from>
    <xdr:ext cx="405432" cy="37895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2770594-CEBD-40DA-8CB4-16D431CE6D59}"/>
            </a:ext>
          </a:extLst>
        </xdr:cNvPr>
        <xdr:cNvSpPr txBox="1"/>
      </xdr:nvSpPr>
      <xdr:spPr>
        <a:xfrm rot="16200000">
          <a:off x="11330940" y="7814985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24</xdr:row>
      <xdr:rowOff>259325</xdr:rowOff>
    </xdr:from>
    <xdr:ext cx="405432" cy="37895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0B663D1-3083-4BB9-9D3C-503140754F7D}"/>
            </a:ext>
          </a:extLst>
        </xdr:cNvPr>
        <xdr:cNvSpPr txBox="1"/>
      </xdr:nvSpPr>
      <xdr:spPr>
        <a:xfrm rot="16200000">
          <a:off x="11330940" y="8117544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10</xdr:col>
      <xdr:colOff>1670779</xdr:colOff>
      <xdr:row>25</xdr:row>
      <xdr:rowOff>272321</xdr:rowOff>
    </xdr:from>
    <xdr:ext cx="405432" cy="37895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86541EAC-3D6D-4406-98FD-48645274492F}"/>
            </a:ext>
          </a:extLst>
        </xdr:cNvPr>
        <xdr:cNvSpPr txBox="1"/>
      </xdr:nvSpPr>
      <xdr:spPr>
        <a:xfrm rot="16200000">
          <a:off x="11330940" y="843534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9</xdr:col>
      <xdr:colOff>144780</xdr:colOff>
      <xdr:row>1</xdr:row>
      <xdr:rowOff>274367</xdr:rowOff>
    </xdr:from>
    <xdr:to>
      <xdr:col>9</xdr:col>
      <xdr:colOff>381000</xdr:colOff>
      <xdr:row>1</xdr:row>
      <xdr:rowOff>571500</xdr:rowOff>
    </xdr:to>
    <xdr:grpSp>
      <xdr:nvGrpSpPr>
        <xdr:cNvPr id="25" name="그래픽 23" descr="열린 자물쇠 윤곽선">
          <a:extLst>
            <a:ext uri="{FF2B5EF4-FFF2-40B4-BE49-F238E27FC236}">
              <a16:creationId xmlns:a16="http://schemas.microsoft.com/office/drawing/2014/main" id="{9A34E696-CFA7-408C-9331-E1278C347165}"/>
            </a:ext>
          </a:extLst>
        </xdr:cNvPr>
        <xdr:cNvGrpSpPr/>
      </xdr:nvGrpSpPr>
      <xdr:grpSpPr>
        <a:xfrm>
          <a:off x="8945880" y="579167"/>
          <a:ext cx="236220" cy="297133"/>
          <a:chOff x="7429500" y="4465367"/>
          <a:chExt cx="533400" cy="757408"/>
        </a:xfrm>
        <a:solidFill>
          <a:schemeClr val="bg1">
            <a:lumMod val="85000"/>
          </a:schemeClr>
        </a:solidFill>
      </xdr:grpSpPr>
      <xdr:sp macro="" textlink="">
        <xdr:nvSpPr>
          <xdr:cNvPr id="26" name="자유형: 도형 25">
            <a:extLst>
              <a:ext uri="{FF2B5EF4-FFF2-40B4-BE49-F238E27FC236}">
                <a16:creationId xmlns:a16="http://schemas.microsoft.com/office/drawing/2014/main" id="{21A23B16-0DE5-45D9-B5A5-2261E9CEE172}"/>
              </a:ext>
            </a:extLst>
          </xdr:cNvPr>
          <xdr:cNvSpPr/>
        </xdr:nvSpPr>
        <xdr:spPr>
          <a:xfrm>
            <a:off x="7429500" y="4465367"/>
            <a:ext cx="533400" cy="757408"/>
          </a:xfrm>
          <a:custGeom>
            <a:avLst/>
            <a:gdLst>
              <a:gd name="connsiteX0" fmla="*/ 0 w 533400"/>
              <a:gd name="connsiteY0" fmla="*/ 376304 h 757408"/>
              <a:gd name="connsiteX1" fmla="*/ 0 w 533400"/>
              <a:gd name="connsiteY1" fmla="*/ 738359 h 757408"/>
              <a:gd name="connsiteX2" fmla="*/ 266700 w 533400"/>
              <a:gd name="connsiteY2" fmla="*/ 757409 h 757408"/>
              <a:gd name="connsiteX3" fmla="*/ 533400 w 533400"/>
              <a:gd name="connsiteY3" fmla="*/ 738359 h 757408"/>
              <a:gd name="connsiteX4" fmla="*/ 533400 w 533400"/>
              <a:gd name="connsiteY4" fmla="*/ 376304 h 757408"/>
              <a:gd name="connsiteX5" fmla="*/ 466725 w 533400"/>
              <a:gd name="connsiteY5" fmla="*/ 371542 h 757408"/>
              <a:gd name="connsiteX6" fmla="*/ 409575 w 533400"/>
              <a:gd name="connsiteY6" fmla="*/ 367732 h 757408"/>
              <a:gd name="connsiteX7" fmla="*/ 266700 w 533400"/>
              <a:gd name="connsiteY7" fmla="*/ 357254 h 757408"/>
              <a:gd name="connsiteX8" fmla="*/ 133350 w 533400"/>
              <a:gd name="connsiteY8" fmla="*/ 367036 h 757408"/>
              <a:gd name="connsiteX9" fmla="*/ 133350 w 533400"/>
              <a:gd name="connsiteY9" fmla="*/ 200035 h 757408"/>
              <a:gd name="connsiteX10" fmla="*/ 266700 w 533400"/>
              <a:gd name="connsiteY10" fmla="*/ 66685 h 757408"/>
              <a:gd name="connsiteX11" fmla="*/ 400050 w 533400"/>
              <a:gd name="connsiteY11" fmla="*/ 200035 h 757408"/>
              <a:gd name="connsiteX12" fmla="*/ 400050 w 533400"/>
              <a:gd name="connsiteY12" fmla="*/ 266652 h 757408"/>
              <a:gd name="connsiteX13" fmla="*/ 466725 w 533400"/>
              <a:gd name="connsiteY13" fmla="*/ 266652 h 757408"/>
              <a:gd name="connsiteX14" fmla="*/ 467001 w 533400"/>
              <a:gd name="connsiteY14" fmla="*/ 200273 h 757408"/>
              <a:gd name="connsiteX15" fmla="*/ 266729 w 533400"/>
              <a:gd name="connsiteY15" fmla="*/ 0 h 757408"/>
              <a:gd name="connsiteX16" fmla="*/ 66456 w 533400"/>
              <a:gd name="connsiteY16" fmla="*/ 200273 h 757408"/>
              <a:gd name="connsiteX17" fmla="*/ 66456 w 533400"/>
              <a:gd name="connsiteY17" fmla="*/ 371561 h 757408"/>
              <a:gd name="connsiteX18" fmla="*/ 85496 w 533400"/>
              <a:gd name="connsiteY18" fmla="*/ 200273 h 757408"/>
              <a:gd name="connsiteX19" fmla="*/ 266719 w 533400"/>
              <a:gd name="connsiteY19" fmla="*/ 19050 h 757408"/>
              <a:gd name="connsiteX20" fmla="*/ 447942 w 533400"/>
              <a:gd name="connsiteY20" fmla="*/ 200273 h 757408"/>
              <a:gd name="connsiteX21" fmla="*/ 447675 w 533400"/>
              <a:gd name="connsiteY21" fmla="*/ 247602 h 757408"/>
              <a:gd name="connsiteX22" fmla="*/ 419100 w 533400"/>
              <a:gd name="connsiteY22" fmla="*/ 247602 h 757408"/>
              <a:gd name="connsiteX23" fmla="*/ 419100 w 533400"/>
              <a:gd name="connsiteY23" fmla="*/ 200035 h 757408"/>
              <a:gd name="connsiteX24" fmla="*/ 266700 w 533400"/>
              <a:gd name="connsiteY24" fmla="*/ 47635 h 757408"/>
              <a:gd name="connsiteX25" fmla="*/ 114300 w 533400"/>
              <a:gd name="connsiteY25" fmla="*/ 200035 h 757408"/>
              <a:gd name="connsiteX26" fmla="*/ 114300 w 533400"/>
              <a:gd name="connsiteY26" fmla="*/ 368370 h 757408"/>
              <a:gd name="connsiteX27" fmla="*/ 85487 w 533400"/>
              <a:gd name="connsiteY27" fmla="*/ 370275 h 757408"/>
              <a:gd name="connsiteX28" fmla="*/ 125225 w 533400"/>
              <a:gd name="connsiteY28" fmla="*/ 386734 h 757408"/>
              <a:gd name="connsiteX29" fmla="*/ 266700 w 533400"/>
              <a:gd name="connsiteY29" fmla="*/ 376352 h 757408"/>
              <a:gd name="connsiteX30" fmla="*/ 408308 w 533400"/>
              <a:gd name="connsiteY30" fmla="*/ 386744 h 757408"/>
              <a:gd name="connsiteX31" fmla="*/ 465372 w 533400"/>
              <a:gd name="connsiteY31" fmla="*/ 390554 h 757408"/>
              <a:gd name="connsiteX32" fmla="*/ 514350 w 533400"/>
              <a:gd name="connsiteY32" fmla="*/ 394049 h 757408"/>
              <a:gd name="connsiteX33" fmla="*/ 514350 w 533400"/>
              <a:gd name="connsiteY33" fmla="*/ 720623 h 757408"/>
              <a:gd name="connsiteX34" fmla="*/ 266700 w 533400"/>
              <a:gd name="connsiteY34" fmla="*/ 738321 h 757408"/>
              <a:gd name="connsiteX35" fmla="*/ 19050 w 533400"/>
              <a:gd name="connsiteY35" fmla="*/ 720623 h 757408"/>
              <a:gd name="connsiteX36" fmla="*/ 19050 w 533400"/>
              <a:gd name="connsiteY36" fmla="*/ 394049 h 757408"/>
              <a:gd name="connsiteX37" fmla="*/ 67951 w 533400"/>
              <a:gd name="connsiteY37" fmla="*/ 390554 h 7574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</a:cxnLst>
            <a:rect l="l" t="t" r="r" b="b"/>
            <a:pathLst>
              <a:path w="533400" h="757408">
                <a:moveTo>
                  <a:pt x="0" y="376304"/>
                </a:moveTo>
                <a:lnTo>
                  <a:pt x="0" y="738359"/>
                </a:lnTo>
                <a:lnTo>
                  <a:pt x="266700" y="757409"/>
                </a:lnTo>
                <a:lnTo>
                  <a:pt x="533400" y="738359"/>
                </a:lnTo>
                <a:lnTo>
                  <a:pt x="533400" y="376304"/>
                </a:lnTo>
                <a:lnTo>
                  <a:pt x="466725" y="371542"/>
                </a:lnTo>
                <a:lnTo>
                  <a:pt x="409575" y="367732"/>
                </a:lnTo>
                <a:lnTo>
                  <a:pt x="266700" y="357254"/>
                </a:lnTo>
                <a:lnTo>
                  <a:pt x="133350" y="367036"/>
                </a:lnTo>
                <a:lnTo>
                  <a:pt x="133350" y="200035"/>
                </a:lnTo>
                <a:cubicBezTo>
                  <a:pt x="133350" y="126387"/>
                  <a:pt x="193053" y="66685"/>
                  <a:pt x="266700" y="66685"/>
                </a:cubicBezTo>
                <a:cubicBezTo>
                  <a:pt x="340347" y="66685"/>
                  <a:pt x="400050" y="126387"/>
                  <a:pt x="400050" y="200035"/>
                </a:cubicBezTo>
                <a:lnTo>
                  <a:pt x="400050" y="266652"/>
                </a:lnTo>
                <a:lnTo>
                  <a:pt x="466725" y="266652"/>
                </a:lnTo>
                <a:lnTo>
                  <a:pt x="467001" y="200273"/>
                </a:lnTo>
                <a:cubicBezTo>
                  <a:pt x="467001" y="89665"/>
                  <a:pt x="377336" y="0"/>
                  <a:pt x="266729" y="0"/>
                </a:cubicBezTo>
                <a:cubicBezTo>
                  <a:pt x="156121" y="0"/>
                  <a:pt x="66456" y="89665"/>
                  <a:pt x="66456" y="200273"/>
                </a:cubicBezTo>
                <a:lnTo>
                  <a:pt x="66456" y="371561"/>
                </a:lnTo>
                <a:close/>
                <a:moveTo>
                  <a:pt x="85496" y="200273"/>
                </a:moveTo>
                <a:cubicBezTo>
                  <a:pt x="85496" y="100186"/>
                  <a:pt x="166632" y="19050"/>
                  <a:pt x="266719" y="19050"/>
                </a:cubicBezTo>
                <a:cubicBezTo>
                  <a:pt x="366806" y="19050"/>
                  <a:pt x="447942" y="100186"/>
                  <a:pt x="447942" y="200273"/>
                </a:cubicBezTo>
                <a:lnTo>
                  <a:pt x="447675" y="247602"/>
                </a:lnTo>
                <a:lnTo>
                  <a:pt x="419100" y="247602"/>
                </a:lnTo>
                <a:lnTo>
                  <a:pt x="419100" y="200035"/>
                </a:lnTo>
                <a:cubicBezTo>
                  <a:pt x="419100" y="115866"/>
                  <a:pt x="350869" y="47635"/>
                  <a:pt x="266700" y="47635"/>
                </a:cubicBezTo>
                <a:cubicBezTo>
                  <a:pt x="182531" y="47635"/>
                  <a:pt x="114300" y="115866"/>
                  <a:pt x="114300" y="200035"/>
                </a:cubicBezTo>
                <a:lnTo>
                  <a:pt x="114300" y="368370"/>
                </a:lnTo>
                <a:lnTo>
                  <a:pt x="85487" y="370275"/>
                </a:lnTo>
                <a:close/>
                <a:moveTo>
                  <a:pt x="125225" y="386734"/>
                </a:moveTo>
                <a:lnTo>
                  <a:pt x="266700" y="376352"/>
                </a:lnTo>
                <a:lnTo>
                  <a:pt x="408308" y="386744"/>
                </a:lnTo>
                <a:lnTo>
                  <a:pt x="465372" y="390554"/>
                </a:lnTo>
                <a:lnTo>
                  <a:pt x="514350" y="394049"/>
                </a:lnTo>
                <a:lnTo>
                  <a:pt x="514350" y="720623"/>
                </a:lnTo>
                <a:lnTo>
                  <a:pt x="266700" y="738321"/>
                </a:lnTo>
                <a:lnTo>
                  <a:pt x="19050" y="720623"/>
                </a:lnTo>
                <a:lnTo>
                  <a:pt x="19050" y="394049"/>
                </a:lnTo>
                <a:lnTo>
                  <a:pt x="67951" y="390554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ko-KR" altLang="en-US"/>
          </a:p>
        </xdr:txBody>
      </xdr:sp>
      <xdr:sp macro="" textlink="">
        <xdr:nvSpPr>
          <xdr:cNvPr id="27" name="자유형: 도형 26">
            <a:extLst>
              <a:ext uri="{FF2B5EF4-FFF2-40B4-BE49-F238E27FC236}">
                <a16:creationId xmlns:a16="http://schemas.microsoft.com/office/drawing/2014/main" id="{52A73DFA-3FD3-4072-9353-91BA8C863B30}"/>
              </a:ext>
            </a:extLst>
          </xdr:cNvPr>
          <xdr:cNvSpPr/>
        </xdr:nvSpPr>
        <xdr:spPr>
          <a:xfrm>
            <a:off x="7629526" y="4946956"/>
            <a:ext cx="133348" cy="180550"/>
          </a:xfrm>
          <a:custGeom>
            <a:avLst/>
            <a:gdLst>
              <a:gd name="connsiteX0" fmla="*/ 38099 w 133348"/>
              <a:gd name="connsiteY0" fmla="*/ 126916 h 180550"/>
              <a:gd name="connsiteX1" fmla="*/ 38099 w 133348"/>
              <a:gd name="connsiteY1" fmla="*/ 180551 h 180550"/>
              <a:gd name="connsiteX2" fmla="*/ 95249 w 133348"/>
              <a:gd name="connsiteY2" fmla="*/ 180551 h 180550"/>
              <a:gd name="connsiteX3" fmla="*/ 95249 w 133348"/>
              <a:gd name="connsiteY3" fmla="*/ 126687 h 180550"/>
              <a:gd name="connsiteX4" fmla="*/ 133349 w 133348"/>
              <a:gd name="connsiteY4" fmla="*/ 66222 h 180550"/>
              <a:gd name="connsiteX5" fmla="*/ 66222 w 133348"/>
              <a:gd name="connsiteY5" fmla="*/ 2 h 180550"/>
              <a:gd name="connsiteX6" fmla="*/ 2 w 133348"/>
              <a:gd name="connsiteY6" fmla="*/ 67127 h 180550"/>
              <a:gd name="connsiteX7" fmla="*/ 38099 w 133348"/>
              <a:gd name="connsiteY7" fmla="*/ 126916 h 180550"/>
              <a:gd name="connsiteX8" fmla="*/ 66674 w 133348"/>
              <a:gd name="connsiteY8" fmla="*/ 18578 h 180550"/>
              <a:gd name="connsiteX9" fmla="*/ 114299 w 133348"/>
              <a:gd name="connsiteY9" fmla="*/ 66203 h 180550"/>
              <a:gd name="connsiteX10" fmla="*/ 82247 w 133348"/>
              <a:gd name="connsiteY10" fmla="*/ 111637 h 180550"/>
              <a:gd name="connsiteX11" fmla="*/ 76199 w 133348"/>
              <a:gd name="connsiteY11" fmla="*/ 114028 h 180550"/>
              <a:gd name="connsiteX12" fmla="*/ 76199 w 133348"/>
              <a:gd name="connsiteY12" fmla="*/ 161501 h 180550"/>
              <a:gd name="connsiteX13" fmla="*/ 57149 w 133348"/>
              <a:gd name="connsiteY13" fmla="*/ 161501 h 180550"/>
              <a:gd name="connsiteX14" fmla="*/ 57149 w 133348"/>
              <a:gd name="connsiteY14" fmla="*/ 113752 h 180550"/>
              <a:gd name="connsiteX15" fmla="*/ 50748 w 133348"/>
              <a:gd name="connsiteY15" fmla="*/ 111533 h 180550"/>
              <a:gd name="connsiteX16" fmla="*/ 21898 w 133348"/>
              <a:gd name="connsiteY16" fmla="*/ 50255 h 180550"/>
              <a:gd name="connsiteX17" fmla="*/ 66674 w 133348"/>
              <a:gd name="connsiteY17" fmla="*/ 18578 h 180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33348" h="180550">
                <a:moveTo>
                  <a:pt x="38099" y="126916"/>
                </a:moveTo>
                <a:lnTo>
                  <a:pt x="38099" y="180551"/>
                </a:lnTo>
                <a:lnTo>
                  <a:pt x="95249" y="180551"/>
                </a:lnTo>
                <a:lnTo>
                  <a:pt x="95249" y="126687"/>
                </a:lnTo>
                <a:cubicBezTo>
                  <a:pt x="118276" y="115265"/>
                  <a:pt x="132984" y="91924"/>
                  <a:pt x="133349" y="66222"/>
                </a:cubicBezTo>
                <a:cubicBezTo>
                  <a:pt x="133099" y="29400"/>
                  <a:pt x="103045" y="-249"/>
                  <a:pt x="66222" y="2"/>
                </a:cubicBezTo>
                <a:cubicBezTo>
                  <a:pt x="29400" y="251"/>
                  <a:pt x="-248" y="30304"/>
                  <a:pt x="2" y="67127"/>
                </a:cubicBezTo>
                <a:cubicBezTo>
                  <a:pt x="176" y="92716"/>
                  <a:pt x="14979" y="115948"/>
                  <a:pt x="38099" y="126916"/>
                </a:cubicBezTo>
                <a:close/>
                <a:moveTo>
                  <a:pt x="66674" y="18578"/>
                </a:moveTo>
                <a:cubicBezTo>
                  <a:pt x="92961" y="18615"/>
                  <a:pt x="114262" y="39916"/>
                  <a:pt x="114299" y="66203"/>
                </a:cubicBezTo>
                <a:cubicBezTo>
                  <a:pt x="113883" y="86469"/>
                  <a:pt x="101199" y="104449"/>
                  <a:pt x="82247" y="111637"/>
                </a:cubicBezTo>
                <a:lnTo>
                  <a:pt x="76199" y="114028"/>
                </a:lnTo>
                <a:lnTo>
                  <a:pt x="76199" y="161501"/>
                </a:lnTo>
                <a:lnTo>
                  <a:pt x="57149" y="161501"/>
                </a:lnTo>
                <a:lnTo>
                  <a:pt x="57149" y="113752"/>
                </a:lnTo>
                <a:lnTo>
                  <a:pt x="50748" y="111533"/>
                </a:lnTo>
                <a:cubicBezTo>
                  <a:pt x="25860" y="102578"/>
                  <a:pt x="12943" y="75143"/>
                  <a:pt x="21898" y="50255"/>
                </a:cubicBezTo>
                <a:cubicBezTo>
                  <a:pt x="28700" y="31349"/>
                  <a:pt x="46581" y="18699"/>
                  <a:pt x="66674" y="18578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ko-KR" altLang="en-US"/>
          </a:p>
        </xdr:txBody>
      </xdr:sp>
    </xdr:grpSp>
    <xdr:clientData/>
  </xdr:twoCellAnchor>
  <xdr:twoCellAnchor editAs="oneCell">
    <xdr:from>
      <xdr:col>13</xdr:col>
      <xdr:colOff>0</xdr:colOff>
      <xdr:row>24</xdr:row>
      <xdr:rowOff>0</xdr:rowOff>
    </xdr:from>
    <xdr:to>
      <xdr:col>14</xdr:col>
      <xdr:colOff>243840</xdr:colOff>
      <xdr:row>27</xdr:row>
      <xdr:rowOff>0</xdr:rowOff>
    </xdr:to>
    <xdr:pic>
      <xdr:nvPicPr>
        <xdr:cNvPr id="161" name="그래픽 160" descr="플러그 단색으로 채워진">
          <a:extLst>
            <a:ext uri="{FF2B5EF4-FFF2-40B4-BE49-F238E27FC236}">
              <a16:creationId xmlns:a16="http://schemas.microsoft.com/office/drawing/2014/main" id="{2393F7DB-4D08-4961-A2FB-C614EC145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026640" y="787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24</xdr:row>
      <xdr:rowOff>45720</xdr:rowOff>
    </xdr:from>
    <xdr:to>
      <xdr:col>15</xdr:col>
      <xdr:colOff>586740</xdr:colOff>
      <xdr:row>27</xdr:row>
      <xdr:rowOff>45720</xdr:rowOff>
    </xdr:to>
    <xdr:pic>
      <xdr:nvPicPr>
        <xdr:cNvPr id="162" name="그래픽 161" descr="네트워크 다이어그램 윤곽선">
          <a:extLst>
            <a:ext uri="{FF2B5EF4-FFF2-40B4-BE49-F238E27FC236}">
              <a16:creationId xmlns:a16="http://schemas.microsoft.com/office/drawing/2014/main" id="{ABF5B426-837F-41DB-9EFE-B961FF088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040100" y="791718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624840</xdr:colOff>
      <xdr:row>9</xdr:row>
      <xdr:rowOff>7620</xdr:rowOff>
    </xdr:from>
    <xdr:to>
      <xdr:col>4</xdr:col>
      <xdr:colOff>373380</xdr:colOff>
      <xdr:row>10</xdr:row>
      <xdr:rowOff>106680</xdr:rowOff>
    </xdr:to>
    <xdr:sp macro="" textlink="">
      <xdr:nvSpPr>
        <xdr:cNvPr id="197" name="생각 풍선: 구름 모양 196">
          <a:extLst>
            <a:ext uri="{FF2B5EF4-FFF2-40B4-BE49-F238E27FC236}">
              <a16:creationId xmlns:a16="http://schemas.microsoft.com/office/drawing/2014/main" id="{A7369E91-4466-46B2-960C-D105690F28BD}"/>
            </a:ext>
          </a:extLst>
        </xdr:cNvPr>
        <xdr:cNvSpPr/>
      </xdr:nvSpPr>
      <xdr:spPr>
        <a:xfrm>
          <a:off x="7010400" y="330708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4</xdr:col>
      <xdr:colOff>533400</xdr:colOff>
      <xdr:row>9</xdr:row>
      <xdr:rowOff>0</xdr:rowOff>
    </xdr:from>
    <xdr:to>
      <xdr:col>5</xdr:col>
      <xdr:colOff>205740</xdr:colOff>
      <xdr:row>10</xdr:row>
      <xdr:rowOff>99060</xdr:rowOff>
    </xdr:to>
    <xdr:sp macro="" textlink="">
      <xdr:nvSpPr>
        <xdr:cNvPr id="198" name="생각 풍선: 구름 모양 197">
          <a:extLst>
            <a:ext uri="{FF2B5EF4-FFF2-40B4-BE49-F238E27FC236}">
              <a16:creationId xmlns:a16="http://schemas.microsoft.com/office/drawing/2014/main" id="{64601C92-19FA-4D68-939B-AE6DCCD7A5B1}"/>
            </a:ext>
          </a:extLst>
        </xdr:cNvPr>
        <xdr:cNvSpPr/>
      </xdr:nvSpPr>
      <xdr:spPr>
        <a:xfrm>
          <a:off x="7917180" y="329946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289560</xdr:rowOff>
    </xdr:from>
    <xdr:to>
      <xdr:col>6</xdr:col>
      <xdr:colOff>68580</xdr:colOff>
      <xdr:row>10</xdr:row>
      <xdr:rowOff>83820</xdr:rowOff>
    </xdr:to>
    <xdr:sp macro="" textlink="">
      <xdr:nvSpPr>
        <xdr:cNvPr id="199" name="생각 풍선: 구름 모양 198">
          <a:extLst>
            <a:ext uri="{FF2B5EF4-FFF2-40B4-BE49-F238E27FC236}">
              <a16:creationId xmlns:a16="http://schemas.microsoft.com/office/drawing/2014/main" id="{99E6E0FE-AE0B-4649-9264-2167EB4EFADE}"/>
            </a:ext>
          </a:extLst>
        </xdr:cNvPr>
        <xdr:cNvSpPr/>
      </xdr:nvSpPr>
      <xdr:spPr>
        <a:xfrm>
          <a:off x="8534400" y="328422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121920</xdr:colOff>
      <xdr:row>8</xdr:row>
      <xdr:rowOff>289560</xdr:rowOff>
    </xdr:from>
    <xdr:to>
      <xdr:col>7</xdr:col>
      <xdr:colOff>114300</xdr:colOff>
      <xdr:row>10</xdr:row>
      <xdr:rowOff>83820</xdr:rowOff>
    </xdr:to>
    <xdr:sp macro="" textlink="">
      <xdr:nvSpPr>
        <xdr:cNvPr id="200" name="생각 풍선: 구름 모양 199">
          <a:extLst>
            <a:ext uri="{FF2B5EF4-FFF2-40B4-BE49-F238E27FC236}">
              <a16:creationId xmlns:a16="http://schemas.microsoft.com/office/drawing/2014/main" id="{5954E8C3-4920-4CAF-9CA8-3AF6D9A00A40}"/>
            </a:ext>
          </a:extLst>
        </xdr:cNvPr>
        <xdr:cNvSpPr/>
      </xdr:nvSpPr>
      <xdr:spPr>
        <a:xfrm>
          <a:off x="9334500" y="328422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632460</xdr:colOff>
      <xdr:row>8</xdr:row>
      <xdr:rowOff>289560</xdr:rowOff>
    </xdr:from>
    <xdr:to>
      <xdr:col>8</xdr:col>
      <xdr:colOff>0</xdr:colOff>
      <xdr:row>10</xdr:row>
      <xdr:rowOff>83820</xdr:rowOff>
    </xdr:to>
    <xdr:sp macro="" textlink="">
      <xdr:nvSpPr>
        <xdr:cNvPr id="201" name="생각 풍선: 구름 모양 200">
          <a:extLst>
            <a:ext uri="{FF2B5EF4-FFF2-40B4-BE49-F238E27FC236}">
              <a16:creationId xmlns:a16="http://schemas.microsoft.com/office/drawing/2014/main" id="{2F8145D9-F304-4F7F-B572-72B37C9C3465}"/>
            </a:ext>
          </a:extLst>
        </xdr:cNvPr>
        <xdr:cNvSpPr/>
      </xdr:nvSpPr>
      <xdr:spPr>
        <a:xfrm>
          <a:off x="7147560" y="3284220"/>
          <a:ext cx="73914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723900</xdr:colOff>
      <xdr:row>10</xdr:row>
      <xdr:rowOff>175260</xdr:rowOff>
    </xdr:from>
    <xdr:to>
      <xdr:col>1</xdr:col>
      <xdr:colOff>624840</xdr:colOff>
      <xdr:row>11</xdr:row>
      <xdr:rowOff>274320</xdr:rowOff>
    </xdr:to>
    <xdr:sp macro="" textlink="">
      <xdr:nvSpPr>
        <xdr:cNvPr id="205" name="생각 풍선: 구름 모양 204">
          <a:extLst>
            <a:ext uri="{FF2B5EF4-FFF2-40B4-BE49-F238E27FC236}">
              <a16:creationId xmlns:a16="http://schemas.microsoft.com/office/drawing/2014/main" id="{382C50A5-BA71-46FF-A53F-C82200236A90}"/>
            </a:ext>
          </a:extLst>
        </xdr:cNvPr>
        <xdr:cNvSpPr/>
      </xdr:nvSpPr>
      <xdr:spPr>
        <a:xfrm>
          <a:off x="723900" y="3779520"/>
          <a:ext cx="746760" cy="403860"/>
        </a:xfrm>
        <a:prstGeom prst="cloudCallout">
          <a:avLst>
            <a:gd name="adj1" fmla="val -37034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807720</xdr:colOff>
      <xdr:row>12</xdr:row>
      <xdr:rowOff>30480</xdr:rowOff>
    </xdr:from>
    <xdr:to>
      <xdr:col>10</xdr:col>
      <xdr:colOff>327660</xdr:colOff>
      <xdr:row>14</xdr:row>
      <xdr:rowOff>236220</xdr:rowOff>
    </xdr:to>
    <xdr:sp macro="" textlink="">
      <xdr:nvSpPr>
        <xdr:cNvPr id="207" name="생각 풍선: 구름 모양 206">
          <a:extLst>
            <a:ext uri="{FF2B5EF4-FFF2-40B4-BE49-F238E27FC236}">
              <a16:creationId xmlns:a16="http://schemas.microsoft.com/office/drawing/2014/main" id="{F0012E2D-D357-47FA-BB99-3B71A565493E}"/>
            </a:ext>
          </a:extLst>
        </xdr:cNvPr>
        <xdr:cNvSpPr/>
      </xdr:nvSpPr>
      <xdr:spPr>
        <a:xfrm>
          <a:off x="11719560" y="4244340"/>
          <a:ext cx="1280160" cy="815340"/>
        </a:xfrm>
        <a:prstGeom prst="cloudCallout">
          <a:avLst>
            <a:gd name="adj1" fmla="val 38943"/>
            <a:gd name="adj2" fmla="val -92678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Project </a:t>
          </a:r>
          <a:r>
            <a:rPr lang="ko-KR" altLang="en-US" sz="1100">
              <a:solidFill>
                <a:sysClr val="windowText" lastClr="000000"/>
              </a:solidFill>
            </a:rPr>
            <a:t>별로 보기 </a:t>
          </a:r>
        </a:p>
      </xdr:txBody>
    </xdr:sp>
    <xdr:clientData/>
  </xdr:twoCellAnchor>
  <xdr:oneCellAnchor>
    <xdr:from>
      <xdr:col>10</xdr:col>
      <xdr:colOff>1670779</xdr:colOff>
      <xdr:row>22</xdr:row>
      <xdr:rowOff>266048</xdr:rowOff>
    </xdr:from>
    <xdr:ext cx="405432" cy="37895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ED91C25-946A-43B5-93C8-1276441A303A}"/>
            </a:ext>
          </a:extLst>
        </xdr:cNvPr>
        <xdr:cNvSpPr txBox="1"/>
      </xdr:nvSpPr>
      <xdr:spPr>
        <a:xfrm rot="16200000">
          <a:off x="11330940" y="751466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11</xdr:col>
      <xdr:colOff>289560</xdr:colOff>
      <xdr:row>10</xdr:row>
      <xdr:rowOff>228600</xdr:rowOff>
    </xdr:from>
    <xdr:to>
      <xdr:col>13</xdr:col>
      <xdr:colOff>441960</xdr:colOff>
      <xdr:row>15</xdr:row>
      <xdr:rowOff>38100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BD54AD85-D8BB-4B57-A5E1-50D7F0164616}"/>
            </a:ext>
          </a:extLst>
        </xdr:cNvPr>
        <xdr:cNvGrpSpPr/>
      </xdr:nvGrpSpPr>
      <xdr:grpSpPr>
        <a:xfrm>
          <a:off x="11719560" y="3832860"/>
          <a:ext cx="1181100" cy="1333500"/>
          <a:chOff x="10012680" y="4244340"/>
          <a:chExt cx="1181100" cy="1333500"/>
        </a:xfrm>
      </xdr:grpSpPr>
      <xdr:sp macro="" textlink="">
        <xdr:nvSpPr>
          <xdr:cNvPr id="105" name="사각형: 둥근 모서리 104">
            <a:extLst>
              <a:ext uri="{FF2B5EF4-FFF2-40B4-BE49-F238E27FC236}">
                <a16:creationId xmlns:a16="http://schemas.microsoft.com/office/drawing/2014/main" id="{8D8E76B1-A617-48C2-9918-5363C0AED63E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115" name="사각형: 둥근 모서리 114">
            <a:extLst>
              <a:ext uri="{FF2B5EF4-FFF2-40B4-BE49-F238E27FC236}">
                <a16:creationId xmlns:a16="http://schemas.microsoft.com/office/drawing/2014/main" id="{3F9D5158-4798-4D08-8A3B-0D3BCE4A2941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116" name="설명선: 굽은 선 115">
            <a:extLst>
              <a:ext uri="{FF2B5EF4-FFF2-40B4-BE49-F238E27FC236}">
                <a16:creationId xmlns:a16="http://schemas.microsoft.com/office/drawing/2014/main" id="{B6B30827-60BA-4FC9-A35F-F2BE54CB6040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5225"/>
              <a:gd name="adj6" fmla="val -464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533400</xdr:colOff>
      <xdr:row>3</xdr:row>
      <xdr:rowOff>259080</xdr:rowOff>
    </xdr:from>
    <xdr:to>
      <xdr:col>21</xdr:col>
      <xdr:colOff>116477</xdr:colOff>
      <xdr:row>21</xdr:row>
      <xdr:rowOff>81643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84DFE799-7243-4144-A7C6-9C0D581A009B}"/>
            </a:ext>
          </a:extLst>
        </xdr:cNvPr>
        <xdr:cNvGrpSpPr/>
      </xdr:nvGrpSpPr>
      <xdr:grpSpPr>
        <a:xfrm>
          <a:off x="13662660" y="1729740"/>
          <a:ext cx="4276997" cy="5308963"/>
          <a:chOff x="1969546" y="11768418"/>
          <a:chExt cx="4302610" cy="5462643"/>
        </a:xfrm>
      </xdr:grpSpPr>
      <xdr:sp macro="" textlink="">
        <xdr:nvSpPr>
          <xdr:cNvPr id="100" name="사각형: 둥근 모서리 99">
            <a:extLst>
              <a:ext uri="{FF2B5EF4-FFF2-40B4-BE49-F238E27FC236}">
                <a16:creationId xmlns:a16="http://schemas.microsoft.com/office/drawing/2014/main" id="{937A54AF-0E80-497E-BC53-0C834B137C1F}"/>
              </a:ext>
            </a:extLst>
          </xdr:cNvPr>
          <xdr:cNvSpPr/>
        </xdr:nvSpPr>
        <xdr:spPr>
          <a:xfrm>
            <a:off x="1969546" y="11768418"/>
            <a:ext cx="4302610" cy="546264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schemeClr val="accent5">
                <a:lumMod val="60000"/>
                <a:lumOff val="40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en-US" altLang="ko-KR" sz="1100">
              <a:solidFill>
                <a:sysClr val="windowText" lastClr="000000"/>
              </a:solidFill>
              <a:latin typeface="+mn-ea"/>
              <a:ea typeface="+mn-ea"/>
            </a:endParaRPr>
          </a:p>
          <a:p>
            <a:pPr lvl="1" algn="l"/>
            <a:endParaRPr lang="ko-KR" altLang="en-US" sz="110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166D1F74-2B31-43C2-AAA9-F24F07168538}"/>
              </a:ext>
            </a:extLst>
          </xdr:cNvPr>
          <xdr:cNvSpPr txBox="1"/>
        </xdr:nvSpPr>
        <xdr:spPr>
          <a:xfrm>
            <a:off x="3314253" y="13876916"/>
            <a:ext cx="2079811" cy="27596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1000">
                <a:latin typeface="+mn-ea"/>
                <a:ea typeface="+mn-ea"/>
              </a:rPr>
              <a:t>X</a:t>
            </a:r>
            <a:endParaRPr lang="ko-KR" altLang="en-US" sz="1000">
              <a:latin typeface="+mn-ea"/>
              <a:ea typeface="+mn-ea"/>
            </a:endParaRPr>
          </a:p>
        </xdr:txBody>
      </xdr:sp>
      <xdr:grpSp>
        <xdr:nvGrpSpPr>
          <xdr:cNvPr id="102" name="그룹 101">
            <a:extLst>
              <a:ext uri="{FF2B5EF4-FFF2-40B4-BE49-F238E27FC236}">
                <a16:creationId xmlns:a16="http://schemas.microsoft.com/office/drawing/2014/main" id="{9248F404-B4A6-48E5-AAA3-3103E7290D93}"/>
              </a:ext>
            </a:extLst>
          </xdr:cNvPr>
          <xdr:cNvGrpSpPr/>
        </xdr:nvGrpSpPr>
        <xdr:grpSpPr>
          <a:xfrm>
            <a:off x="3148829" y="16517103"/>
            <a:ext cx="2225986" cy="456278"/>
            <a:chOff x="14272260" y="12209440"/>
            <a:chExt cx="2220607" cy="490218"/>
          </a:xfrm>
        </xdr:grpSpPr>
        <xdr:sp macro="" textlink="">
          <xdr:nvSpPr>
            <xdr:cNvPr id="130" name="사각형: 둥근 모서리 129">
              <a:extLst>
                <a:ext uri="{FF2B5EF4-FFF2-40B4-BE49-F238E27FC236}">
                  <a16:creationId xmlns:a16="http://schemas.microsoft.com/office/drawing/2014/main" id="{1EF01688-AAC2-4B41-A926-FDCC934E7CC9}"/>
                </a:ext>
              </a:extLst>
            </xdr:cNvPr>
            <xdr:cNvSpPr/>
          </xdr:nvSpPr>
          <xdr:spPr>
            <a:xfrm>
              <a:off x="14272260" y="12209440"/>
              <a:ext cx="1039507" cy="490214"/>
            </a:xfrm>
            <a:prstGeom prst="roundRect">
              <a:avLst/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추가</a:t>
              </a:r>
            </a:p>
          </xdr:txBody>
        </xdr:sp>
        <xdr:sp macro="" textlink="">
          <xdr:nvSpPr>
            <xdr:cNvPr id="131" name="사각형: 둥근 모서리 130">
              <a:extLst>
                <a:ext uri="{FF2B5EF4-FFF2-40B4-BE49-F238E27FC236}">
                  <a16:creationId xmlns:a16="http://schemas.microsoft.com/office/drawing/2014/main" id="{7F7F371F-30D6-4401-9A48-89DC00AB8104}"/>
                </a:ext>
              </a:extLst>
            </xdr:cNvPr>
            <xdr:cNvSpPr/>
          </xdr:nvSpPr>
          <xdr:spPr>
            <a:xfrm>
              <a:off x="15453360" y="12209442"/>
              <a:ext cx="1039507" cy="490216"/>
            </a:xfrm>
            <a:prstGeom prst="roundRect">
              <a:avLst/>
            </a:prstGeom>
            <a:solidFill>
              <a:srgbClr val="F9079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ko-KR" altLang="en-US" sz="1200" b="1"/>
                <a:t>삭  제</a:t>
              </a:r>
            </a:p>
          </xdr:txBody>
        </xdr:sp>
      </xdr:grp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3D8961FF-4A70-44E1-B030-D53A06FAB2C5}"/>
              </a:ext>
            </a:extLst>
          </xdr:cNvPr>
          <xdr:cNvSpPr txBox="1"/>
        </xdr:nvSpPr>
        <xdr:spPr>
          <a:xfrm>
            <a:off x="3617775" y="12104196"/>
            <a:ext cx="985780" cy="3728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400" b="1"/>
              <a:t>상세 입력</a:t>
            </a:r>
          </a:p>
        </xdr:txBody>
      </xdr:sp>
      <xdr:cxnSp macro="">
        <xdr:nvCxnSpPr>
          <xdr:cNvPr id="113" name="직선 연결선 112">
            <a:extLst>
              <a:ext uri="{FF2B5EF4-FFF2-40B4-BE49-F238E27FC236}">
                <a16:creationId xmlns:a16="http://schemas.microsoft.com/office/drawing/2014/main" id="{3AE74F62-39A7-4526-8A94-C8E0A2A3D1A9}"/>
              </a:ext>
            </a:extLst>
          </xdr:cNvPr>
          <xdr:cNvCxnSpPr/>
        </xdr:nvCxnSpPr>
        <xdr:spPr>
          <a:xfrm>
            <a:off x="2196129" y="12513037"/>
            <a:ext cx="3788485" cy="0"/>
          </a:xfrm>
          <a:prstGeom prst="line">
            <a:avLst/>
          </a:prstGeom>
          <a:ln w="3810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580F7CBA-3483-43BC-B372-FA7A35FF33F2}"/>
              </a:ext>
            </a:extLst>
          </xdr:cNvPr>
          <xdr:cNvSpPr txBox="1"/>
        </xdr:nvSpPr>
        <xdr:spPr>
          <a:xfrm>
            <a:off x="2199939" y="12586123"/>
            <a:ext cx="1025150" cy="23656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구  분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일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자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사용자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결  제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거래처명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계정명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적  요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ko-KR">
              <a:effectLst/>
            </a:endParaRPr>
          </a:p>
          <a:p>
            <a:pPr algn="r"/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프로젝트명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  <a:endParaRPr lang="ko-KR" altLang="en-US" sz="1100"/>
          </a:p>
        </xdr:txBody>
      </xdr:sp>
      <xdr:cxnSp macro="">
        <xdr:nvCxnSpPr>
          <xdr:cNvPr id="121" name="직선 연결선 120">
            <a:extLst>
              <a:ext uri="{FF2B5EF4-FFF2-40B4-BE49-F238E27FC236}">
                <a16:creationId xmlns:a16="http://schemas.microsoft.com/office/drawing/2014/main" id="{5F1C4C94-5CBA-47A7-A43F-2B5DECB807E1}"/>
              </a:ext>
            </a:extLst>
          </xdr:cNvPr>
          <xdr:cNvCxnSpPr/>
        </xdr:nvCxnSpPr>
        <xdr:spPr>
          <a:xfrm>
            <a:off x="2279949" y="14978331"/>
            <a:ext cx="3790277" cy="0"/>
          </a:xfrm>
          <a:prstGeom prst="line">
            <a:avLst/>
          </a:prstGeom>
          <a:ln w="38100">
            <a:solidFill>
              <a:schemeClr val="bg1">
                <a:lumMod val="9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072303AE-37E1-4A3E-975C-327B524FB079}"/>
              </a:ext>
            </a:extLst>
          </xdr:cNvPr>
          <xdr:cNvSpPr txBox="1"/>
        </xdr:nvSpPr>
        <xdr:spPr>
          <a:xfrm>
            <a:off x="2298999" y="15038741"/>
            <a:ext cx="3742765" cy="361279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TY</a:t>
            </a:r>
            <a:r>
              <a:rPr lang="en-US" altLang="ko-KR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PE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	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규격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ko-KR" altLang="en-US" sz="1100"/>
              <a:t>단가</a:t>
            </a:r>
            <a:r>
              <a:rPr lang="en-US" altLang="ko-KR" sz="1100"/>
              <a:t>	</a:t>
            </a:r>
            <a:r>
              <a:rPr lang="ko-KR" altLang="en-US" sz="1100"/>
              <a:t>수량       단위</a:t>
            </a:r>
            <a:endParaRPr lang="en-US" altLang="ko-KR" sz="1100"/>
          </a:p>
        </xdr:txBody>
      </xdr:sp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B5E0E7BA-0501-462C-A402-8D0BDBD8A840}"/>
              </a:ext>
            </a:extLst>
          </xdr:cNvPr>
          <xdr:cNvSpPr txBox="1"/>
        </xdr:nvSpPr>
        <xdr:spPr>
          <a:xfrm>
            <a:off x="3321873" y="12657269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5C5ABCCE-9C5A-4D9F-A77F-9E732F321DF9}"/>
              </a:ext>
            </a:extLst>
          </xdr:cNvPr>
          <xdr:cNvSpPr txBox="1"/>
        </xdr:nvSpPr>
        <xdr:spPr>
          <a:xfrm>
            <a:off x="3321873" y="13166465"/>
            <a:ext cx="2079811" cy="186016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BB543611-1C1B-4E88-9BE7-D34E88F891D9}"/>
              </a:ext>
            </a:extLst>
          </xdr:cNvPr>
          <xdr:cNvSpPr txBox="1"/>
        </xdr:nvSpPr>
        <xdr:spPr>
          <a:xfrm>
            <a:off x="3321873" y="13413442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126" name="TextBox 125">
            <a:extLst>
              <a:ext uri="{FF2B5EF4-FFF2-40B4-BE49-F238E27FC236}">
                <a16:creationId xmlns:a16="http://schemas.microsoft.com/office/drawing/2014/main" id="{E6F4006E-DB53-4242-AB62-451146A053AA}"/>
              </a:ext>
            </a:extLst>
          </xdr:cNvPr>
          <xdr:cNvSpPr txBox="1"/>
        </xdr:nvSpPr>
        <xdr:spPr>
          <a:xfrm>
            <a:off x="3321873" y="13645180"/>
            <a:ext cx="2079811" cy="186016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127" name="TextBox 126">
            <a:extLst>
              <a:ext uri="{FF2B5EF4-FFF2-40B4-BE49-F238E27FC236}">
                <a16:creationId xmlns:a16="http://schemas.microsoft.com/office/drawing/2014/main" id="{02BE5E1E-7D41-4CE7-827D-AD57E26D52A8}"/>
              </a:ext>
            </a:extLst>
          </xdr:cNvPr>
          <xdr:cNvSpPr txBox="1"/>
        </xdr:nvSpPr>
        <xdr:spPr>
          <a:xfrm>
            <a:off x="3321873" y="14396870"/>
            <a:ext cx="2079811" cy="1860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r"/>
            <a:r>
              <a:rPr lang="en-US" altLang="ko-KR" sz="800" b="1">
                <a:latin typeface="+mn-ea"/>
                <a:ea typeface="+mn-ea"/>
              </a:rPr>
              <a:t>V</a:t>
            </a:r>
            <a:endParaRPr lang="ko-KR" altLang="en-US" sz="800" b="1">
              <a:latin typeface="+mn-ea"/>
              <a:ea typeface="+mn-ea"/>
            </a:endParaRPr>
          </a:p>
        </xdr:txBody>
      </xdr:sp>
      <xdr:sp macro="" textlink="">
        <xdr:nvSpPr>
          <xdr:cNvPr id="128" name="TextBox 127">
            <a:extLst>
              <a:ext uri="{FF2B5EF4-FFF2-40B4-BE49-F238E27FC236}">
                <a16:creationId xmlns:a16="http://schemas.microsoft.com/office/drawing/2014/main" id="{5127BD81-D74D-4F8C-A2C8-627C63F3026E}"/>
              </a:ext>
            </a:extLst>
          </xdr:cNvPr>
          <xdr:cNvSpPr txBox="1"/>
        </xdr:nvSpPr>
        <xdr:spPr>
          <a:xfrm>
            <a:off x="2329479" y="15445739"/>
            <a:ext cx="3744557" cy="9224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A	50000	5</a:t>
            </a:r>
            <a:r>
              <a:rPr lang="en-US" altLang="ko-KR" sz="1100" baseline="0"/>
              <a:t>               EA</a:t>
            </a:r>
            <a:endParaRPr lang="en-US" altLang="ko-KR" sz="1100"/>
          </a:p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B	100000	5</a:t>
            </a:r>
            <a:r>
              <a:rPr lang="en-US" altLang="ko-K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</a:t>
            </a:r>
            <a:r>
              <a:rPr lang="en-US" altLang="ko-KR" sz="1100"/>
              <a:t>EA</a:t>
            </a:r>
          </a:p>
          <a:p>
            <a:pPr algn="l"/>
            <a:r>
              <a:rPr lang="ko-KR" altLang="en-US" sz="1100"/>
              <a:t>컨버터</a:t>
            </a:r>
            <a:r>
              <a:rPr lang="en-US" altLang="ko-KR" sz="1100"/>
              <a:t>	C	300000	5</a:t>
            </a:r>
            <a:r>
              <a:rPr lang="en-US" altLang="ko-K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</a:t>
            </a:r>
            <a:r>
              <a:rPr lang="en-US" altLang="ko-KR" sz="1100"/>
              <a:t>EA</a:t>
            </a:r>
            <a:endParaRPr lang="ko-KR" altLang="en-US" sz="1100"/>
          </a:p>
        </xdr:txBody>
      </xdr: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FC57851F-BE8F-4A23-B602-E81FFF3F8990}"/>
              </a:ext>
            </a:extLst>
          </xdr:cNvPr>
          <xdr:cNvSpPr txBox="1"/>
        </xdr:nvSpPr>
        <xdr:spPr>
          <a:xfrm>
            <a:off x="3295021" y="14098233"/>
            <a:ext cx="1127833" cy="4007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r"/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컨버터 </a:t>
            </a:r>
            <a:r>
              <a:rPr lang="en-US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3</a:t>
            </a:r>
            <a:r>
              <a:rPr lang="ko-KR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종 구입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640080</xdr:colOff>
      <xdr:row>6</xdr:row>
      <xdr:rowOff>68580</xdr:rowOff>
    </xdr:from>
    <xdr:to>
      <xdr:col>14</xdr:col>
      <xdr:colOff>426720</xdr:colOff>
      <xdr:row>6</xdr:row>
      <xdr:rowOff>76200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1013CCFF-4B0C-4E07-9E9C-D033333A9C3F}"/>
            </a:ext>
          </a:extLst>
        </xdr:cNvPr>
        <xdr:cNvCxnSpPr/>
      </xdr:nvCxnSpPr>
      <xdr:spPr>
        <a:xfrm>
          <a:off x="13098780" y="2453640"/>
          <a:ext cx="45720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2</xdr:col>
      <xdr:colOff>221939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EF2D6CB-8618-45A0-AD7B-20B19D21A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8</xdr:col>
      <xdr:colOff>815322</xdr:colOff>
      <xdr:row>1</xdr:row>
      <xdr:rowOff>295949</xdr:rowOff>
    </xdr:from>
    <xdr:to>
      <xdr:col>12</xdr:col>
      <xdr:colOff>52873</xdr:colOff>
      <xdr:row>2</xdr:row>
      <xdr:rowOff>5969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002A8E70-9AE1-4CEF-9C9C-0610FA83FCF6}"/>
            </a:ext>
          </a:extLst>
        </xdr:cNvPr>
        <xdr:cNvGrpSpPr/>
      </xdr:nvGrpSpPr>
      <xdr:grpSpPr>
        <a:xfrm>
          <a:off x="7658082" y="600749"/>
          <a:ext cx="2087431" cy="334860"/>
          <a:chOff x="11666146" y="1013460"/>
          <a:chExt cx="2418034" cy="336246"/>
        </a:xfrm>
      </xdr:grpSpPr>
      <xdr:sp macro="" textlink="">
        <xdr:nvSpPr>
          <xdr:cNvPr id="31" name="사각형: 둥근 모서리 30">
            <a:extLst>
              <a:ext uri="{FF2B5EF4-FFF2-40B4-BE49-F238E27FC236}">
                <a16:creationId xmlns:a16="http://schemas.microsoft.com/office/drawing/2014/main" id="{F9AF108E-0D08-4CEB-B7AD-CC1F0FAF2D80}"/>
              </a:ext>
            </a:extLst>
          </xdr:cNvPr>
          <xdr:cNvSpPr/>
        </xdr:nvSpPr>
        <xdr:spPr>
          <a:xfrm>
            <a:off x="12874835" y="1032089"/>
            <a:ext cx="1209345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C56F7200-BAA0-4B45-BA16-3F17B527DEFF}"/>
              </a:ext>
            </a:extLst>
          </xdr:cNvPr>
          <xdr:cNvSpPr txBox="1"/>
        </xdr:nvSpPr>
        <xdr:spPr>
          <a:xfrm>
            <a:off x="11666146" y="1013460"/>
            <a:ext cx="1209346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48914</xdr:colOff>
      <xdr:row>2</xdr:row>
      <xdr:rowOff>20466</xdr:rowOff>
    </xdr:from>
    <xdr:to>
      <xdr:col>12</xdr:col>
      <xdr:colOff>55562</xdr:colOff>
      <xdr:row>2</xdr:row>
      <xdr:rowOff>523876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C2DE78FF-E319-4984-A723-6A15E119964A}"/>
            </a:ext>
          </a:extLst>
        </xdr:cNvPr>
        <xdr:cNvGrpSpPr/>
      </xdr:nvGrpSpPr>
      <xdr:grpSpPr>
        <a:xfrm>
          <a:off x="48914" y="950106"/>
          <a:ext cx="9699288" cy="503410"/>
          <a:chOff x="48914" y="950106"/>
          <a:chExt cx="9699288" cy="503410"/>
        </a:xfrm>
      </xdr:grpSpPr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B0F0CF1D-5481-4DCE-B8AD-025AA150C766}"/>
              </a:ext>
            </a:extLst>
          </xdr:cNvPr>
          <xdr:cNvSpPr/>
        </xdr:nvSpPr>
        <xdr:spPr>
          <a:xfrm>
            <a:off x="48914" y="950106"/>
            <a:ext cx="9699288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1143E71-3A03-4F81-999A-E3E75783CB24}"/>
              </a:ext>
            </a:extLst>
          </xdr:cNvPr>
          <xdr:cNvSpPr txBox="1"/>
        </xdr:nvSpPr>
        <xdr:spPr>
          <a:xfrm>
            <a:off x="461934" y="1001206"/>
            <a:ext cx="6827250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기</a:t>
            </a:r>
            <a:r>
              <a:rPr lang="ko-KR" altLang="en-US" sz="1100" b="1" baseline="0">
                <a:solidFill>
                  <a:schemeClr val="bg1"/>
                </a:solidFill>
              </a:rPr>
              <a:t>  </a:t>
            </a:r>
            <a:r>
              <a:rPr lang="ko-KR" altLang="en-US" sz="1100" b="1">
                <a:solidFill>
                  <a:schemeClr val="bg1"/>
                </a:solidFill>
              </a:rPr>
              <a:t>장     ㅣ     </a:t>
            </a:r>
            <a:r>
              <a:rPr lang="ko-KR" altLang="en-US" sz="1100" b="1">
                <a:solidFill>
                  <a:srgbClr val="00B0F0"/>
                </a:solidFill>
              </a:rPr>
              <a:t>회  계</a:t>
            </a:r>
            <a:r>
              <a:rPr lang="ko-KR" altLang="en-US" sz="1100" b="1">
                <a:solidFill>
                  <a:schemeClr val="bg1"/>
                </a:solidFill>
              </a:rPr>
              <a:t>     ㅣ     외  상     ㅣ      손  익     ㅣ     부가세     ㅣ   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endParaRPr lang="en-US" altLang="ko-KR" sz="1100" b="1">
              <a:solidFill>
                <a:schemeClr val="bg1"/>
              </a:solidFill>
            </a:endParaRPr>
          </a:p>
          <a:p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D9684A05-8A91-42A1-830D-F703DCA8C355}"/>
              </a:ext>
            </a:extLst>
          </xdr:cNvPr>
          <xdr:cNvSpPr txBox="1"/>
        </xdr:nvSpPr>
        <xdr:spPr>
          <a:xfrm>
            <a:off x="8047178" y="990446"/>
            <a:ext cx="122400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ko-KR" altLang="en-US" sz="1100" b="0">
                <a:solidFill>
                  <a:schemeClr val="bg1"/>
                </a:solidFill>
              </a:rPr>
              <a:t>회 계</a:t>
            </a:r>
          </a:p>
        </xdr:txBody>
      </xdr:sp>
    </xdr:grpSp>
    <xdr:clientData/>
  </xdr:twoCellAnchor>
  <xdr:oneCellAnchor>
    <xdr:from>
      <xdr:col>9</xdr:col>
      <xdr:colOff>34404</xdr:colOff>
      <xdr:row>0</xdr:row>
      <xdr:rowOff>30480</xdr:rowOff>
    </xdr:from>
    <xdr:ext cx="159428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928BBEF-C6F2-4B0C-9DA1-304C01A9F573}"/>
            </a:ext>
          </a:extLst>
        </xdr:cNvPr>
        <xdr:cNvSpPr txBox="1"/>
      </xdr:nvSpPr>
      <xdr:spPr>
        <a:xfrm>
          <a:off x="8027784" y="3048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6</xdr:col>
      <xdr:colOff>665480</xdr:colOff>
      <xdr:row>3</xdr:row>
      <xdr:rowOff>259080</xdr:rowOff>
    </xdr:from>
    <xdr:to>
      <xdr:col>8</xdr:col>
      <xdr:colOff>520520</xdr:colOff>
      <xdr:row>5</xdr:row>
      <xdr:rowOff>153480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17641A96-1504-4B26-A059-879BADE2F621}"/>
            </a:ext>
          </a:extLst>
        </xdr:cNvPr>
        <xdr:cNvSpPr/>
      </xdr:nvSpPr>
      <xdr:spPr>
        <a:xfrm>
          <a:off x="5923280" y="17297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357,180,000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294640</xdr:colOff>
      <xdr:row>3</xdr:row>
      <xdr:rowOff>259080</xdr:rowOff>
    </xdr:from>
    <xdr:to>
      <xdr:col>12</xdr:col>
      <xdr:colOff>35380</xdr:colOff>
      <xdr:row>5</xdr:row>
      <xdr:rowOff>153480</xdr:rowOff>
    </xdr:to>
    <xdr:sp macro="" textlink="">
      <xdr:nvSpPr>
        <xdr:cNvPr id="79" name="사각형: 둥근 모서리 78">
          <a:extLst>
            <a:ext uri="{FF2B5EF4-FFF2-40B4-BE49-F238E27FC236}">
              <a16:creationId xmlns:a16="http://schemas.microsoft.com/office/drawing/2014/main" id="{8BB087AA-D671-43D8-8319-9B79F6FD5F47}"/>
            </a:ext>
          </a:extLst>
        </xdr:cNvPr>
        <xdr:cNvSpPr/>
      </xdr:nvSpPr>
      <xdr:spPr>
        <a:xfrm>
          <a:off x="8288020" y="17297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517,776,700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289560</xdr:colOff>
      <xdr:row>5</xdr:row>
      <xdr:rowOff>228600</xdr:rowOff>
    </xdr:from>
    <xdr:to>
      <xdr:col>12</xdr:col>
      <xdr:colOff>30300</xdr:colOff>
      <xdr:row>7</xdr:row>
      <xdr:rowOff>123000</xdr:rowOff>
    </xdr:to>
    <xdr:sp macro="" textlink="">
      <xdr:nvSpPr>
        <xdr:cNvPr id="80" name="사각형: 둥근 모서리 79">
          <a:extLst>
            <a:ext uri="{FF2B5EF4-FFF2-40B4-BE49-F238E27FC236}">
              <a16:creationId xmlns:a16="http://schemas.microsoft.com/office/drawing/2014/main" id="{2CE555F7-C24B-48AE-ABDC-C0A130065473}"/>
            </a:ext>
          </a:extLst>
        </xdr:cNvPr>
        <xdr:cNvSpPr/>
      </xdr:nvSpPr>
      <xdr:spPr>
        <a:xfrm>
          <a:off x="8282940" y="230886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298,477,800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5</xdr:col>
      <xdr:colOff>769620</xdr:colOff>
      <xdr:row>4</xdr:row>
      <xdr:rowOff>22917</xdr:rowOff>
    </xdr:from>
    <xdr:ext cx="878895" cy="33624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7303891-E2A6-423D-8700-F1B7B7F2AC55}"/>
            </a:ext>
          </a:extLst>
        </xdr:cNvPr>
        <xdr:cNvSpPr txBox="1"/>
      </xdr:nvSpPr>
      <xdr:spPr>
        <a:xfrm>
          <a:off x="5044440" y="179837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이월 금액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601980</xdr:colOff>
      <xdr:row>4</xdr:row>
      <xdr:rowOff>22917</xdr:rowOff>
    </xdr:from>
    <xdr:ext cx="844590" cy="33624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1E9F0F53-2A34-40D9-BFE7-3AB69A21C9E3}"/>
            </a:ext>
          </a:extLst>
        </xdr:cNvPr>
        <xdr:cNvSpPr txBox="1"/>
      </xdr:nvSpPr>
      <xdr:spPr>
        <a:xfrm>
          <a:off x="7444740" y="1798377"/>
          <a:ext cx="84459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 잔     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563880</xdr:colOff>
      <xdr:row>5</xdr:row>
      <xdr:rowOff>297237</xdr:rowOff>
    </xdr:from>
    <xdr:ext cx="878895" cy="336246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97D2698-A1AE-4CF7-B174-E25087CFC4DD}"/>
            </a:ext>
          </a:extLst>
        </xdr:cNvPr>
        <xdr:cNvSpPr txBox="1"/>
      </xdr:nvSpPr>
      <xdr:spPr>
        <a:xfrm>
          <a:off x="7406640" y="237749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지출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312420</xdr:colOff>
      <xdr:row>7</xdr:row>
      <xdr:rowOff>182880</xdr:rowOff>
    </xdr:from>
    <xdr:to>
      <xdr:col>3</xdr:col>
      <xdr:colOff>980848</xdr:colOff>
      <xdr:row>9</xdr:row>
      <xdr:rowOff>17123</xdr:rowOff>
    </xdr:to>
    <xdr:grpSp>
      <xdr:nvGrpSpPr>
        <xdr:cNvPr id="84" name="그룹 83">
          <a:extLst>
            <a:ext uri="{FF2B5EF4-FFF2-40B4-BE49-F238E27FC236}">
              <a16:creationId xmlns:a16="http://schemas.microsoft.com/office/drawing/2014/main" id="{5A8FB00A-B34F-41D7-A90B-18F608E150A7}"/>
            </a:ext>
          </a:extLst>
        </xdr:cNvPr>
        <xdr:cNvGrpSpPr/>
      </xdr:nvGrpSpPr>
      <xdr:grpSpPr>
        <a:xfrm>
          <a:off x="1493520" y="2872740"/>
          <a:ext cx="175808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85" name="사각형: 둥근 모서리 84">
            <a:extLst>
              <a:ext uri="{FF2B5EF4-FFF2-40B4-BE49-F238E27FC236}">
                <a16:creationId xmlns:a16="http://schemas.microsoft.com/office/drawing/2014/main" id="{652EA709-5701-4A81-85DA-9F73715EEC35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86" name="사각형: 둥근 모서리 85">
            <a:extLst>
              <a:ext uri="{FF2B5EF4-FFF2-40B4-BE49-F238E27FC236}">
                <a16:creationId xmlns:a16="http://schemas.microsoft.com/office/drawing/2014/main" id="{4D9F1505-83B9-446D-A9A1-0966F1CB3595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oneCellAnchor>
    <xdr:from>
      <xdr:col>1</xdr:col>
      <xdr:colOff>350520</xdr:colOff>
      <xdr:row>3</xdr:row>
      <xdr:rowOff>251460</xdr:rowOff>
    </xdr:from>
    <xdr:ext cx="3040380" cy="3362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6CD10F-D877-4D64-8836-AAA7AFBCC3C1}"/>
            </a:ext>
          </a:extLst>
        </xdr:cNvPr>
        <xdr:cNvSpPr txBox="1"/>
      </xdr:nvSpPr>
      <xdr:spPr>
        <a:xfrm>
          <a:off x="1021080" y="1722120"/>
          <a:ext cx="304038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통장 </a:t>
          </a:r>
          <a:r>
            <a:rPr lang="en-US" altLang="ko-KR" sz="1100"/>
            <a:t>1        </a:t>
          </a:r>
          <a:r>
            <a:rPr lang="ko-KR" altLang="en-US" sz="1100"/>
            <a:t>통장 </a:t>
          </a:r>
          <a:r>
            <a:rPr lang="en-US" altLang="ko-KR" sz="1100"/>
            <a:t>2        </a:t>
          </a:r>
          <a:r>
            <a:rPr lang="ko-KR" altLang="en-US" sz="1100"/>
            <a:t>통장 </a:t>
          </a:r>
          <a:r>
            <a:rPr lang="en-US" altLang="ko-KR" sz="1100"/>
            <a:t>3        </a:t>
          </a:r>
          <a:r>
            <a:rPr lang="ko-KR" altLang="en-US" sz="1100"/>
            <a:t>통장 </a:t>
          </a:r>
          <a:r>
            <a:rPr lang="en-US" altLang="ko-KR" sz="1100"/>
            <a:t>4         </a:t>
          </a:r>
          <a:r>
            <a:rPr lang="ko-KR" altLang="en-US" sz="1100"/>
            <a:t>전체</a:t>
          </a:r>
        </a:p>
      </xdr:txBody>
    </xdr:sp>
    <xdr:clientData/>
  </xdr:oneCellAnchor>
  <xdr:twoCellAnchor>
    <xdr:from>
      <xdr:col>2</xdr:col>
      <xdr:colOff>335280</xdr:colOff>
      <xdr:row>4</xdr:row>
      <xdr:rowOff>53340</xdr:rowOff>
    </xdr:from>
    <xdr:to>
      <xdr:col>4</xdr:col>
      <xdr:colOff>829627</xdr:colOff>
      <xdr:row>4</xdr:row>
      <xdr:rowOff>180340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90D2469F-FF58-4EAE-BF28-649C6CAC9851}"/>
            </a:ext>
          </a:extLst>
        </xdr:cNvPr>
        <xdr:cNvGrpSpPr/>
      </xdr:nvGrpSpPr>
      <xdr:grpSpPr>
        <a:xfrm>
          <a:off x="1516380" y="1828800"/>
          <a:ext cx="2605087" cy="127000"/>
          <a:chOff x="1516380" y="1828800"/>
          <a:chExt cx="2605087" cy="127000"/>
        </a:xfrm>
      </xdr:grpSpPr>
      <xdr:sp macro="" textlink="">
        <xdr:nvSpPr>
          <xdr:cNvPr id="88" name="원형: 비어 있음 87">
            <a:extLst>
              <a:ext uri="{FF2B5EF4-FFF2-40B4-BE49-F238E27FC236}">
                <a16:creationId xmlns:a16="http://schemas.microsoft.com/office/drawing/2014/main" id="{A060EEEE-1978-4276-BADD-9C2909FE0D6F}"/>
              </a:ext>
            </a:extLst>
          </xdr:cNvPr>
          <xdr:cNvSpPr/>
        </xdr:nvSpPr>
        <xdr:spPr>
          <a:xfrm>
            <a:off x="1516380" y="182880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9" name="원형: 비어 있음 88">
            <a:extLst>
              <a:ext uri="{FF2B5EF4-FFF2-40B4-BE49-F238E27FC236}">
                <a16:creationId xmlns:a16="http://schemas.microsoft.com/office/drawing/2014/main" id="{D3D3D539-A056-497B-9A34-0B6ADC35779D}"/>
              </a:ext>
            </a:extLst>
          </xdr:cNvPr>
          <xdr:cNvSpPr/>
        </xdr:nvSpPr>
        <xdr:spPr>
          <a:xfrm>
            <a:off x="2180483" y="182880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원형: 비어 있음 89">
            <a:extLst>
              <a:ext uri="{FF2B5EF4-FFF2-40B4-BE49-F238E27FC236}">
                <a16:creationId xmlns:a16="http://schemas.microsoft.com/office/drawing/2014/main" id="{18AD7B38-4889-4706-9E5A-A47806D0A371}"/>
              </a:ext>
            </a:extLst>
          </xdr:cNvPr>
          <xdr:cNvSpPr/>
        </xdr:nvSpPr>
        <xdr:spPr>
          <a:xfrm>
            <a:off x="2814108" y="182880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1" name="원형: 비어 있음 90">
            <a:extLst>
              <a:ext uri="{FF2B5EF4-FFF2-40B4-BE49-F238E27FC236}">
                <a16:creationId xmlns:a16="http://schemas.microsoft.com/office/drawing/2014/main" id="{15CB7ABF-F9EC-4DFD-9235-CAF009D2EE61}"/>
              </a:ext>
            </a:extLst>
          </xdr:cNvPr>
          <xdr:cNvSpPr/>
        </xdr:nvSpPr>
        <xdr:spPr>
          <a:xfrm>
            <a:off x="3432181" y="182880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2" name="원형: 비어 있음 91">
            <a:extLst>
              <a:ext uri="{FF2B5EF4-FFF2-40B4-BE49-F238E27FC236}">
                <a16:creationId xmlns:a16="http://schemas.microsoft.com/office/drawing/2014/main" id="{59AF1B57-ED3E-4724-B301-4F814CD07834}"/>
              </a:ext>
            </a:extLst>
          </xdr:cNvPr>
          <xdr:cNvSpPr/>
        </xdr:nvSpPr>
        <xdr:spPr>
          <a:xfrm>
            <a:off x="3994561" y="1828800"/>
            <a:ext cx="126906" cy="127000"/>
          </a:xfrm>
          <a:prstGeom prst="donut">
            <a:avLst/>
          </a:prstGeom>
          <a:noFill/>
          <a:ln w="1905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662940</xdr:colOff>
      <xdr:row>5</xdr:row>
      <xdr:rowOff>228600</xdr:rowOff>
    </xdr:from>
    <xdr:to>
      <xdr:col>8</xdr:col>
      <xdr:colOff>517980</xdr:colOff>
      <xdr:row>7</xdr:row>
      <xdr:rowOff>123000</xdr:rowOff>
    </xdr:to>
    <xdr:sp macro="" textlink="">
      <xdr:nvSpPr>
        <xdr:cNvPr id="93" name="사각형: 둥근 모서리 92">
          <a:extLst>
            <a:ext uri="{FF2B5EF4-FFF2-40B4-BE49-F238E27FC236}">
              <a16:creationId xmlns:a16="http://schemas.microsoft.com/office/drawing/2014/main" id="{8B680A31-9FA0-4782-B6A2-1D2AC04B8046}"/>
            </a:ext>
          </a:extLst>
        </xdr:cNvPr>
        <xdr:cNvSpPr/>
      </xdr:nvSpPr>
      <xdr:spPr>
        <a:xfrm>
          <a:off x="5920740" y="230886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475,000,000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5</xdr:col>
      <xdr:colOff>769620</xdr:colOff>
      <xdr:row>5</xdr:row>
      <xdr:rowOff>297237</xdr:rowOff>
    </xdr:from>
    <xdr:ext cx="878895" cy="33624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7C6D3F9-9095-416C-9501-17FD24106ABC}"/>
            </a:ext>
          </a:extLst>
        </xdr:cNvPr>
        <xdr:cNvSpPr txBox="1"/>
      </xdr:nvSpPr>
      <xdr:spPr>
        <a:xfrm>
          <a:off x="5044440" y="237749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수입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1068799</xdr:colOff>
      <xdr:row>11</xdr:row>
      <xdr:rowOff>279941</xdr:rowOff>
    </xdr:from>
    <xdr:ext cx="405432" cy="37895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B1624B1D-5195-41F0-83A9-74940C7E360E}"/>
            </a:ext>
          </a:extLst>
        </xdr:cNvPr>
        <xdr:cNvSpPr txBox="1"/>
      </xdr:nvSpPr>
      <xdr:spPr>
        <a:xfrm rot="16200000">
          <a:off x="7924800" y="425196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12</xdr:row>
      <xdr:rowOff>277700</xdr:rowOff>
    </xdr:from>
    <xdr:ext cx="405432" cy="37895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DC69F1C9-8AEB-4529-A9F2-551FBE39B9FB}"/>
            </a:ext>
          </a:extLst>
        </xdr:cNvPr>
        <xdr:cNvSpPr txBox="1"/>
      </xdr:nvSpPr>
      <xdr:spPr>
        <a:xfrm rot="16200000">
          <a:off x="7924800" y="455451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13</xdr:row>
      <xdr:rowOff>275459</xdr:rowOff>
    </xdr:from>
    <xdr:ext cx="405432" cy="37895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F73FAC8-1D12-4D41-9F25-07B802F1B80B}"/>
            </a:ext>
          </a:extLst>
        </xdr:cNvPr>
        <xdr:cNvSpPr txBox="1"/>
      </xdr:nvSpPr>
      <xdr:spPr>
        <a:xfrm rot="16200000">
          <a:off x="7924800" y="485707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14</xdr:row>
      <xdr:rowOff>273218</xdr:rowOff>
    </xdr:from>
    <xdr:ext cx="405432" cy="37895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BEF1E42-45E0-4E2D-B89E-599C8632434B}"/>
            </a:ext>
          </a:extLst>
        </xdr:cNvPr>
        <xdr:cNvSpPr txBox="1"/>
      </xdr:nvSpPr>
      <xdr:spPr>
        <a:xfrm rot="16200000">
          <a:off x="7924800" y="515963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15</xdr:row>
      <xdr:rowOff>270977</xdr:rowOff>
    </xdr:from>
    <xdr:ext cx="405432" cy="37895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612D36F-002C-4395-B47D-A747BC7DD951}"/>
            </a:ext>
          </a:extLst>
        </xdr:cNvPr>
        <xdr:cNvSpPr txBox="1"/>
      </xdr:nvSpPr>
      <xdr:spPr>
        <a:xfrm rot="16200000">
          <a:off x="7924800" y="546219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16</xdr:row>
      <xdr:rowOff>268736</xdr:rowOff>
    </xdr:from>
    <xdr:ext cx="405432" cy="37895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4C633ED-9C58-4508-B1B7-583BDAE1957A}"/>
            </a:ext>
          </a:extLst>
        </xdr:cNvPr>
        <xdr:cNvSpPr txBox="1"/>
      </xdr:nvSpPr>
      <xdr:spPr>
        <a:xfrm rot="16200000">
          <a:off x="7924800" y="5764755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17</xdr:row>
      <xdr:rowOff>266495</xdr:rowOff>
    </xdr:from>
    <xdr:ext cx="405432" cy="37895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DF7E8105-752D-4F50-BF7F-FF7188D23A57}"/>
            </a:ext>
          </a:extLst>
        </xdr:cNvPr>
        <xdr:cNvSpPr txBox="1"/>
      </xdr:nvSpPr>
      <xdr:spPr>
        <a:xfrm rot="16200000">
          <a:off x="7924800" y="6067314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18</xdr:row>
      <xdr:rowOff>264254</xdr:rowOff>
    </xdr:from>
    <xdr:ext cx="405432" cy="37895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CBD0260-E309-40F6-9E32-681368223734}"/>
            </a:ext>
          </a:extLst>
        </xdr:cNvPr>
        <xdr:cNvSpPr txBox="1"/>
      </xdr:nvSpPr>
      <xdr:spPr>
        <a:xfrm rot="16200000">
          <a:off x="7924800" y="6369873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19</xdr:row>
      <xdr:rowOff>262013</xdr:rowOff>
    </xdr:from>
    <xdr:ext cx="405432" cy="37895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41BC5CE-82AC-416F-98F1-C08ED7A1807B}"/>
            </a:ext>
          </a:extLst>
        </xdr:cNvPr>
        <xdr:cNvSpPr txBox="1"/>
      </xdr:nvSpPr>
      <xdr:spPr>
        <a:xfrm rot="16200000">
          <a:off x="7924800" y="6672432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8</xdr:col>
      <xdr:colOff>1068799</xdr:colOff>
      <xdr:row>20</xdr:row>
      <xdr:rowOff>259772</xdr:rowOff>
    </xdr:from>
    <xdr:ext cx="405432" cy="37895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BAFC78B5-D01A-4796-8C8E-487370F31F03}"/>
            </a:ext>
          </a:extLst>
        </xdr:cNvPr>
        <xdr:cNvSpPr txBox="1"/>
      </xdr:nvSpPr>
      <xdr:spPr>
        <a:xfrm rot="16200000">
          <a:off x="7924800" y="6974991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1</xdr:col>
      <xdr:colOff>426720</xdr:colOff>
      <xdr:row>5</xdr:row>
      <xdr:rowOff>0</xdr:rowOff>
    </xdr:from>
    <xdr:to>
      <xdr:col>4</xdr:col>
      <xdr:colOff>475689</xdr:colOff>
      <xdr:row>6</xdr:row>
      <xdr:rowOff>277309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C84502D6-C89C-4787-83BA-000CE9A0BB1C}"/>
            </a:ext>
          </a:extLst>
        </xdr:cNvPr>
        <xdr:cNvGrpSpPr/>
      </xdr:nvGrpSpPr>
      <xdr:grpSpPr>
        <a:xfrm>
          <a:off x="1097280" y="2080260"/>
          <a:ext cx="2670249" cy="582109"/>
          <a:chOff x="6938647" y="1470660"/>
          <a:chExt cx="2670249" cy="582109"/>
        </a:xfrm>
      </xdr:grpSpPr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A1B43A38-EC9D-4701-A9E9-9AAD61CDA7D0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59" name="그룹 58">
            <a:extLst>
              <a:ext uri="{FF2B5EF4-FFF2-40B4-BE49-F238E27FC236}">
                <a16:creationId xmlns:a16="http://schemas.microsoft.com/office/drawing/2014/main" id="{75B694AB-E25B-4BD8-8924-103C9855CFB6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1BBBDA8D-5495-4EB0-A171-E8E1BC945A22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A3DA12F6-B136-4E01-8EBE-3F0BAD08A5D3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latin typeface="+mn-ea"/>
                  <a:ea typeface="+mn-ea"/>
                </a:rPr>
                <a:t>1</a:t>
              </a:r>
              <a:r>
                <a:rPr lang="ko-KR" altLang="en-US" sz="1000"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80DD582-BEE6-4536-9CC4-1C00AB4A03E2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9129CE8F-4E3B-4163-99CD-680A5705E352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B68667F3-FF5A-4D72-8F3C-FE6008E118DE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60" name="그룹 59">
            <a:extLst>
              <a:ext uri="{FF2B5EF4-FFF2-40B4-BE49-F238E27FC236}">
                <a16:creationId xmlns:a16="http://schemas.microsoft.com/office/drawing/2014/main" id="{08E41DEA-334D-42D3-B793-EE3D7BBF92F1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B5C5049C-9C98-4A7B-AD92-935BEE7F21C1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71E54FD-411C-44BB-AADD-20BB98D08EF0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96" name="그룹 95">
              <a:extLst>
                <a:ext uri="{FF2B5EF4-FFF2-40B4-BE49-F238E27FC236}">
                  <a16:creationId xmlns:a16="http://schemas.microsoft.com/office/drawing/2014/main" id="{DEB9E7A5-E9A7-4ED5-A0F5-720AE9B34FFA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100" name="타원 99">
                <a:extLst>
                  <a:ext uri="{FF2B5EF4-FFF2-40B4-BE49-F238E27FC236}">
                    <a16:creationId xmlns:a16="http://schemas.microsoft.com/office/drawing/2014/main" id="{9CD05077-D065-4B81-A09E-AD7B26E48669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1" name="직선 연결선 100">
                <a:extLst>
                  <a:ext uri="{FF2B5EF4-FFF2-40B4-BE49-F238E27FC236}">
                    <a16:creationId xmlns:a16="http://schemas.microsoft.com/office/drawing/2014/main" id="{C4A3C42B-B3CC-4D6D-BBAE-3B58D77724A4}"/>
                  </a:ext>
                </a:extLst>
              </xdr:cNvPr>
              <xdr:cNvCxnSpPr>
                <a:cxnSpLocks/>
                <a:stCxn id="100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97" name="그룹 96">
              <a:extLst>
                <a:ext uri="{FF2B5EF4-FFF2-40B4-BE49-F238E27FC236}">
                  <a16:creationId xmlns:a16="http://schemas.microsoft.com/office/drawing/2014/main" id="{96879B2E-A007-4F19-8964-3785F1B69798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98" name="타원 97">
                <a:extLst>
                  <a:ext uri="{FF2B5EF4-FFF2-40B4-BE49-F238E27FC236}">
                    <a16:creationId xmlns:a16="http://schemas.microsoft.com/office/drawing/2014/main" id="{05CD5F71-DC38-4A8F-830A-63F421338A89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99" name="직선 연결선 98">
                <a:extLst>
                  <a:ext uri="{FF2B5EF4-FFF2-40B4-BE49-F238E27FC236}">
                    <a16:creationId xmlns:a16="http://schemas.microsoft.com/office/drawing/2014/main" id="{7B4C40AD-2F32-435B-871C-D9F1182B058E}"/>
                  </a:ext>
                </a:extLst>
              </xdr:cNvPr>
              <xdr:cNvCxnSpPr>
                <a:cxnSpLocks/>
                <a:stCxn id="98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4</xdr:col>
      <xdr:colOff>655320</xdr:colOff>
      <xdr:row>11</xdr:row>
      <xdr:rowOff>160020</xdr:rowOff>
    </xdr:from>
    <xdr:to>
      <xdr:col>5</xdr:col>
      <xdr:colOff>419100</xdr:colOff>
      <xdr:row>12</xdr:row>
      <xdr:rowOff>259080</xdr:rowOff>
    </xdr:to>
    <xdr:sp macro="" textlink="">
      <xdr:nvSpPr>
        <xdr:cNvPr id="7" name="생각 풍선: 구름 모양 6">
          <a:extLst>
            <a:ext uri="{FF2B5EF4-FFF2-40B4-BE49-F238E27FC236}">
              <a16:creationId xmlns:a16="http://schemas.microsoft.com/office/drawing/2014/main" id="{E469C3B5-BA5F-47CE-AEA9-C16CD00233A5}"/>
            </a:ext>
          </a:extLst>
        </xdr:cNvPr>
        <xdr:cNvSpPr/>
      </xdr:nvSpPr>
      <xdr:spPr>
        <a:xfrm>
          <a:off x="3947160" y="414528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6</xdr:col>
      <xdr:colOff>457200</xdr:colOff>
      <xdr:row>11</xdr:row>
      <xdr:rowOff>152400</xdr:rowOff>
    </xdr:from>
    <xdr:to>
      <xdr:col>7</xdr:col>
      <xdr:colOff>220980</xdr:colOff>
      <xdr:row>12</xdr:row>
      <xdr:rowOff>251460</xdr:rowOff>
    </xdr:to>
    <xdr:sp macro="" textlink="">
      <xdr:nvSpPr>
        <xdr:cNvPr id="61" name="생각 풍선: 구름 모양 60">
          <a:extLst>
            <a:ext uri="{FF2B5EF4-FFF2-40B4-BE49-F238E27FC236}">
              <a16:creationId xmlns:a16="http://schemas.microsoft.com/office/drawing/2014/main" id="{D60D35B0-A23E-4C6C-B72B-9245245CC253}"/>
            </a:ext>
          </a:extLst>
        </xdr:cNvPr>
        <xdr:cNvSpPr/>
      </xdr:nvSpPr>
      <xdr:spPr>
        <a:xfrm>
          <a:off x="5715000" y="413766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381000</xdr:colOff>
      <xdr:row>11</xdr:row>
      <xdr:rowOff>152400</xdr:rowOff>
    </xdr:from>
    <xdr:to>
      <xdr:col>8</xdr:col>
      <xdr:colOff>525780</xdr:colOff>
      <xdr:row>12</xdr:row>
      <xdr:rowOff>251460</xdr:rowOff>
    </xdr:to>
    <xdr:sp macro="" textlink="">
      <xdr:nvSpPr>
        <xdr:cNvPr id="63" name="생각 풍선: 구름 모양 62">
          <a:extLst>
            <a:ext uri="{FF2B5EF4-FFF2-40B4-BE49-F238E27FC236}">
              <a16:creationId xmlns:a16="http://schemas.microsoft.com/office/drawing/2014/main" id="{3D5BE87D-6E57-4A65-B8CD-741B1B29FDAB}"/>
            </a:ext>
          </a:extLst>
        </xdr:cNvPr>
        <xdr:cNvSpPr/>
      </xdr:nvSpPr>
      <xdr:spPr>
        <a:xfrm>
          <a:off x="6621780" y="413766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815340</xdr:colOff>
      <xdr:row>16</xdr:row>
      <xdr:rowOff>144780</xdr:rowOff>
    </xdr:from>
    <xdr:to>
      <xdr:col>4</xdr:col>
      <xdr:colOff>541020</xdr:colOff>
      <xdr:row>17</xdr:row>
      <xdr:rowOff>243840</xdr:rowOff>
    </xdr:to>
    <xdr:sp macro="" textlink="">
      <xdr:nvSpPr>
        <xdr:cNvPr id="65" name="생각 풍선: 구름 모양 64">
          <a:extLst>
            <a:ext uri="{FF2B5EF4-FFF2-40B4-BE49-F238E27FC236}">
              <a16:creationId xmlns:a16="http://schemas.microsoft.com/office/drawing/2014/main" id="{2E9D849E-62B3-418C-8DA4-F146CD0CF36D}"/>
            </a:ext>
          </a:extLst>
        </xdr:cNvPr>
        <xdr:cNvSpPr/>
      </xdr:nvSpPr>
      <xdr:spPr>
        <a:xfrm>
          <a:off x="3086100" y="565404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 editAs="oneCell">
    <xdr:from>
      <xdr:col>8</xdr:col>
      <xdr:colOff>1135380</xdr:colOff>
      <xdr:row>10</xdr:row>
      <xdr:rowOff>30480</xdr:rowOff>
    </xdr:from>
    <xdr:to>
      <xdr:col>9</xdr:col>
      <xdr:colOff>312420</xdr:colOff>
      <xdr:row>10</xdr:row>
      <xdr:rowOff>358140</xdr:rowOff>
    </xdr:to>
    <xdr:pic>
      <xdr:nvPicPr>
        <xdr:cNvPr id="66" name="그래픽 65" descr="팩스 윤곽선">
          <a:extLst>
            <a:ext uri="{FF2B5EF4-FFF2-40B4-BE49-F238E27FC236}">
              <a16:creationId xmlns:a16="http://schemas.microsoft.com/office/drawing/2014/main" id="{1122B66D-00C0-4E43-8E1E-5070BCC4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140" y="363474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8</xdr:col>
      <xdr:colOff>739140</xdr:colOff>
      <xdr:row>24</xdr:row>
      <xdr:rowOff>259080</xdr:rowOff>
    </xdr:from>
    <xdr:to>
      <xdr:col>8</xdr:col>
      <xdr:colOff>1066800</xdr:colOff>
      <xdr:row>25</xdr:row>
      <xdr:rowOff>281940</xdr:rowOff>
    </xdr:to>
    <xdr:pic>
      <xdr:nvPicPr>
        <xdr:cNvPr id="67" name="그래픽 66" descr="팩스 윤곽선">
          <a:extLst>
            <a:ext uri="{FF2B5EF4-FFF2-40B4-BE49-F238E27FC236}">
              <a16:creationId xmlns:a16="http://schemas.microsoft.com/office/drawing/2014/main" id="{709FE696-7093-4F4C-8F5A-FC9EB548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81900" y="820674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762000</xdr:colOff>
      <xdr:row>33</xdr:row>
      <xdr:rowOff>259080</xdr:rowOff>
    </xdr:from>
    <xdr:to>
      <xdr:col>8</xdr:col>
      <xdr:colOff>1089660</xdr:colOff>
      <xdr:row>34</xdr:row>
      <xdr:rowOff>281940</xdr:rowOff>
    </xdr:to>
    <xdr:pic>
      <xdr:nvPicPr>
        <xdr:cNvPr id="68" name="그래픽 67" descr="팩스 윤곽선">
          <a:extLst>
            <a:ext uri="{FF2B5EF4-FFF2-40B4-BE49-F238E27FC236}">
              <a16:creationId xmlns:a16="http://schemas.microsoft.com/office/drawing/2014/main" id="{CDF68BFA-BB02-43F9-A6AD-47D181375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04760" y="10949940"/>
          <a:ext cx="327660" cy="32766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13</xdr:row>
      <xdr:rowOff>205740</xdr:rowOff>
    </xdr:from>
    <xdr:to>
      <xdr:col>11</xdr:col>
      <xdr:colOff>510540</xdr:colOff>
      <xdr:row>18</xdr:row>
      <xdr:rowOff>15240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588EA0BC-11AF-437C-BCDF-0EE5D2D5C65D}"/>
            </a:ext>
          </a:extLst>
        </xdr:cNvPr>
        <xdr:cNvGrpSpPr/>
      </xdr:nvGrpSpPr>
      <xdr:grpSpPr>
        <a:xfrm>
          <a:off x="8351520" y="4800600"/>
          <a:ext cx="1181100" cy="1333500"/>
          <a:chOff x="10012680" y="4244340"/>
          <a:chExt cx="1181100" cy="1333500"/>
        </a:xfrm>
      </xdr:grpSpPr>
      <xdr:sp macro="" textlink="">
        <xdr:nvSpPr>
          <xdr:cNvPr id="74" name="사각형: 둥근 모서리 73">
            <a:extLst>
              <a:ext uri="{FF2B5EF4-FFF2-40B4-BE49-F238E27FC236}">
                <a16:creationId xmlns:a16="http://schemas.microsoft.com/office/drawing/2014/main" id="{0B8C3C21-00DF-482A-B938-3ACD9338A209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75" name="사각형: 둥근 모서리 74">
            <a:extLst>
              <a:ext uri="{FF2B5EF4-FFF2-40B4-BE49-F238E27FC236}">
                <a16:creationId xmlns:a16="http://schemas.microsoft.com/office/drawing/2014/main" id="{E32D05B1-55C8-4204-BD24-6473AEF2A7B6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76" name="설명선: 굽은 선 75">
            <a:extLst>
              <a:ext uri="{FF2B5EF4-FFF2-40B4-BE49-F238E27FC236}">
                <a16:creationId xmlns:a16="http://schemas.microsoft.com/office/drawing/2014/main" id="{6AF3066F-0E2A-46CE-9D04-DB2A3D8D6547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4082"/>
              <a:gd name="adj6" fmla="val -8851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2</xdr:col>
      <xdr:colOff>221939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CE2D6B-FFC4-4FD5-BAF0-536AB7805F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48914</xdr:colOff>
      <xdr:row>2</xdr:row>
      <xdr:rowOff>20466</xdr:rowOff>
    </xdr:from>
    <xdr:to>
      <xdr:col>12</xdr:col>
      <xdr:colOff>55562</xdr:colOff>
      <xdr:row>2</xdr:row>
      <xdr:rowOff>452438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272EE65-AAE1-4B91-8620-02583E372648}"/>
            </a:ext>
          </a:extLst>
        </xdr:cNvPr>
        <xdr:cNvSpPr/>
      </xdr:nvSpPr>
      <xdr:spPr>
        <a:xfrm>
          <a:off x="48914" y="950106"/>
          <a:ext cx="9699288" cy="4319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461934</xdr:colOff>
      <xdr:row>2</xdr:row>
      <xdr:rowOff>71566</xdr:rowOff>
    </xdr:from>
    <xdr:to>
      <xdr:col>8</xdr:col>
      <xdr:colOff>446424</xdr:colOff>
      <xdr:row>2</xdr:row>
      <xdr:rowOff>523876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B61156-BCE3-4D4D-BEF3-26F8186706C3}"/>
            </a:ext>
          </a:extLst>
        </xdr:cNvPr>
        <xdr:cNvSpPr txBox="1"/>
      </xdr:nvSpPr>
      <xdr:spPr>
        <a:xfrm>
          <a:off x="461934" y="1001206"/>
          <a:ext cx="6827250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100" b="1">
              <a:solidFill>
                <a:schemeClr val="bg1"/>
              </a:solidFill>
            </a:rPr>
            <a:t>기</a:t>
          </a:r>
          <a:r>
            <a:rPr lang="ko-KR" altLang="en-US" sz="1100" b="1" baseline="0">
              <a:solidFill>
                <a:schemeClr val="bg1"/>
              </a:solidFill>
            </a:rPr>
            <a:t>  </a:t>
          </a:r>
          <a:r>
            <a:rPr lang="ko-KR" altLang="en-US" sz="1100" b="1">
              <a:solidFill>
                <a:schemeClr val="bg1"/>
              </a:solidFill>
            </a:rPr>
            <a:t>장     ㅣ     </a:t>
          </a:r>
          <a:r>
            <a:rPr lang="ko-KR" altLang="en-US" sz="1100" b="1">
              <a:solidFill>
                <a:srgbClr val="00B0F0"/>
              </a:solidFill>
            </a:rPr>
            <a:t>회  계</a:t>
          </a:r>
          <a:r>
            <a:rPr lang="ko-KR" altLang="en-US" sz="1100" b="1">
              <a:solidFill>
                <a:schemeClr val="bg1"/>
              </a:solidFill>
            </a:rPr>
            <a:t>     ㅣ     외  상     ㅣ      손  익     ㅣ     부가세     ㅣ     </a:t>
          </a:r>
          <a:r>
            <a:rPr lang="en-US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•••</a:t>
          </a:r>
          <a:endParaRPr lang="en-US" altLang="ko-KR" sz="1100" b="1">
            <a:solidFill>
              <a:schemeClr val="bg1"/>
            </a:solidFill>
          </a:endParaRPr>
        </a:p>
        <a:p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61008</xdr:colOff>
      <xdr:row>1</xdr:row>
      <xdr:rowOff>295949</xdr:rowOff>
    </xdr:from>
    <xdr:to>
      <xdr:col>12</xdr:col>
      <xdr:colOff>42765</xdr:colOff>
      <xdr:row>2</xdr:row>
      <xdr:rowOff>5969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B4738CC-8F1F-4729-88B4-BC78FDD07F60}"/>
            </a:ext>
          </a:extLst>
        </xdr:cNvPr>
        <xdr:cNvGrpSpPr/>
      </xdr:nvGrpSpPr>
      <xdr:grpSpPr>
        <a:xfrm>
          <a:off x="8252508" y="600749"/>
          <a:ext cx="2084877" cy="342480"/>
          <a:chOff x="12136540" y="1013460"/>
          <a:chExt cx="1478807" cy="336246"/>
        </a:xfrm>
      </xdr:grpSpPr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945C8657-DAE5-4C01-98B8-94857F494552}"/>
              </a:ext>
            </a:extLst>
          </xdr:cNvPr>
          <xdr:cNvSpPr/>
        </xdr:nvSpPr>
        <xdr:spPr>
          <a:xfrm>
            <a:off x="12874836" y="1032089"/>
            <a:ext cx="740511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F7DCAE6-46DE-4292-B41C-A4C0C9EFF87C}"/>
              </a:ext>
            </a:extLst>
          </xdr:cNvPr>
          <xdr:cNvSpPr txBox="1"/>
        </xdr:nvSpPr>
        <xdr:spPr>
          <a:xfrm>
            <a:off x="12136540" y="1013460"/>
            <a:ext cx="740513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10</xdr:col>
      <xdr:colOff>472899</xdr:colOff>
      <xdr:row>2</xdr:row>
      <xdr:rowOff>60806</xdr:rowOff>
    </xdr:from>
    <xdr:ext cx="1185453" cy="33624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7A5B55-E3CE-4823-9C32-C2A40936C65F}"/>
            </a:ext>
          </a:extLst>
        </xdr:cNvPr>
        <xdr:cNvSpPr txBox="1"/>
      </xdr:nvSpPr>
      <xdr:spPr>
        <a:xfrm>
          <a:off x="8664399" y="998066"/>
          <a:ext cx="118545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0">
              <a:solidFill>
                <a:schemeClr val="bg1"/>
              </a:solidFill>
            </a:rPr>
            <a:t>현재 위치 </a:t>
          </a:r>
          <a:r>
            <a:rPr lang="en-US" altLang="ko-KR" sz="900" b="0">
              <a:solidFill>
                <a:schemeClr val="bg1"/>
              </a:solidFill>
            </a:rPr>
            <a:t>:</a:t>
          </a:r>
          <a:r>
            <a:rPr lang="ko-KR" altLang="en-US" sz="900" b="0">
              <a:solidFill>
                <a:schemeClr val="bg1"/>
              </a:solidFill>
            </a:rPr>
            <a:t>   </a:t>
          </a:r>
          <a:r>
            <a:rPr lang="en-US" altLang="ko-KR" sz="1100" b="0">
              <a:solidFill>
                <a:schemeClr val="bg1"/>
              </a:solidFill>
            </a:rPr>
            <a:t>  </a:t>
          </a:r>
          <a:r>
            <a:rPr lang="ko-KR" altLang="en-US" sz="1100" b="0">
              <a:solidFill>
                <a:schemeClr val="bg1"/>
              </a:solidFill>
            </a:rPr>
            <a:t>회 계</a:t>
          </a:r>
        </a:p>
      </xdr:txBody>
    </xdr:sp>
    <xdr:clientData/>
  </xdr:oneCellAnchor>
  <xdr:oneCellAnchor>
    <xdr:from>
      <xdr:col>10</xdr:col>
      <xdr:colOff>362064</xdr:colOff>
      <xdr:row>0</xdr:row>
      <xdr:rowOff>30480</xdr:rowOff>
    </xdr:from>
    <xdr:ext cx="1594283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AEB806C-7FA1-40EF-AB24-4E96359616D0}"/>
            </a:ext>
          </a:extLst>
        </xdr:cNvPr>
        <xdr:cNvSpPr txBox="1"/>
      </xdr:nvSpPr>
      <xdr:spPr>
        <a:xfrm>
          <a:off x="8553564" y="3048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7</xdr:col>
      <xdr:colOff>916940</xdr:colOff>
      <xdr:row>3</xdr:row>
      <xdr:rowOff>243840</xdr:rowOff>
    </xdr:from>
    <xdr:to>
      <xdr:col>9</xdr:col>
      <xdr:colOff>390980</xdr:colOff>
      <xdr:row>5</xdr:row>
      <xdr:rowOff>138240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EA25817D-6847-4AF4-A6E2-BA0E0B4CFB88}"/>
            </a:ext>
          </a:extLst>
        </xdr:cNvPr>
        <xdr:cNvSpPr/>
      </xdr:nvSpPr>
      <xdr:spPr>
        <a:xfrm>
          <a:off x="6372860" y="172212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         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713740</xdr:colOff>
      <xdr:row>3</xdr:row>
      <xdr:rowOff>243840</xdr:rowOff>
    </xdr:from>
    <xdr:to>
      <xdr:col>12</xdr:col>
      <xdr:colOff>50620</xdr:colOff>
      <xdr:row>5</xdr:row>
      <xdr:rowOff>138240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3AE5F236-3F56-4666-B9C7-3161CEEBF48E}"/>
            </a:ext>
          </a:extLst>
        </xdr:cNvPr>
        <xdr:cNvSpPr/>
      </xdr:nvSpPr>
      <xdr:spPr>
        <a:xfrm>
          <a:off x="8905240" y="172212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1,369,500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708660</xdr:colOff>
      <xdr:row>5</xdr:row>
      <xdr:rowOff>213360</xdr:rowOff>
    </xdr:from>
    <xdr:to>
      <xdr:col>12</xdr:col>
      <xdr:colOff>45540</xdr:colOff>
      <xdr:row>7</xdr:row>
      <xdr:rowOff>107760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026F8C9D-329A-4533-9595-B030D6162DC2}"/>
            </a:ext>
          </a:extLst>
        </xdr:cNvPr>
        <xdr:cNvSpPr/>
      </xdr:nvSpPr>
      <xdr:spPr>
        <a:xfrm>
          <a:off x="8900160" y="23012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5,797,300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7</xdr:col>
      <xdr:colOff>30480</xdr:colOff>
      <xdr:row>4</xdr:row>
      <xdr:rowOff>22917</xdr:rowOff>
    </xdr:from>
    <xdr:ext cx="878895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730C02-DEC3-48B6-BD79-846A9D874D01}"/>
            </a:ext>
          </a:extLst>
        </xdr:cNvPr>
        <xdr:cNvSpPr txBox="1"/>
      </xdr:nvSpPr>
      <xdr:spPr>
        <a:xfrm>
          <a:off x="5486400" y="180599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이월 금액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610095</xdr:colOff>
      <xdr:row>4</xdr:row>
      <xdr:rowOff>22917</xdr:rowOff>
    </xdr:from>
    <xdr:ext cx="878400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F5B692-A37C-45CE-BCC9-15F9752485A4}"/>
            </a:ext>
          </a:extLst>
        </xdr:cNvPr>
        <xdr:cNvSpPr txBox="1"/>
      </xdr:nvSpPr>
      <xdr:spPr>
        <a:xfrm>
          <a:off x="8031975" y="1805997"/>
          <a:ext cx="87840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 잔     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609600</xdr:colOff>
      <xdr:row>5</xdr:row>
      <xdr:rowOff>297237</xdr:rowOff>
    </xdr:from>
    <xdr:ext cx="878895" cy="33624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B9FD779-27DA-4192-8BB3-4794A6DAB9B8}"/>
            </a:ext>
          </a:extLst>
        </xdr:cNvPr>
        <xdr:cNvSpPr txBox="1"/>
      </xdr:nvSpPr>
      <xdr:spPr>
        <a:xfrm>
          <a:off x="8031480" y="238511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대변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312420</xdr:colOff>
      <xdr:row>7</xdr:row>
      <xdr:rowOff>182880</xdr:rowOff>
    </xdr:from>
    <xdr:to>
      <xdr:col>3</xdr:col>
      <xdr:colOff>980848</xdr:colOff>
      <xdr:row>9</xdr:row>
      <xdr:rowOff>17123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15EA41E5-80E7-4D04-BC73-2C277B313B5F}"/>
            </a:ext>
          </a:extLst>
        </xdr:cNvPr>
        <xdr:cNvGrpSpPr/>
      </xdr:nvGrpSpPr>
      <xdr:grpSpPr>
        <a:xfrm>
          <a:off x="1493520" y="288036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17" name="사각형: 둥근 모서리 16">
            <a:extLst>
              <a:ext uri="{FF2B5EF4-FFF2-40B4-BE49-F238E27FC236}">
                <a16:creationId xmlns:a16="http://schemas.microsoft.com/office/drawing/2014/main" id="{1D3E196D-9A23-45C4-A01C-0B28EE720071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18" name="사각형: 둥근 모서리 17">
            <a:extLst>
              <a:ext uri="{FF2B5EF4-FFF2-40B4-BE49-F238E27FC236}">
                <a16:creationId xmlns:a16="http://schemas.microsoft.com/office/drawing/2014/main" id="{B1221589-5958-41E0-A7EF-B6DBCB431DB9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7</xdr:col>
      <xdr:colOff>914400</xdr:colOff>
      <xdr:row>5</xdr:row>
      <xdr:rowOff>213360</xdr:rowOff>
    </xdr:from>
    <xdr:to>
      <xdr:col>9</xdr:col>
      <xdr:colOff>388440</xdr:colOff>
      <xdr:row>7</xdr:row>
      <xdr:rowOff>107760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19038F93-4AE8-4FFA-B5EC-C7846FC56FE8}"/>
            </a:ext>
          </a:extLst>
        </xdr:cNvPr>
        <xdr:cNvSpPr/>
      </xdr:nvSpPr>
      <xdr:spPr>
        <a:xfrm>
          <a:off x="6370320" y="23012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4,427,800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7</xdr:col>
      <xdr:colOff>30480</xdr:colOff>
      <xdr:row>5</xdr:row>
      <xdr:rowOff>297237</xdr:rowOff>
    </xdr:from>
    <xdr:ext cx="878895" cy="33624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8896AAD-020C-49A5-891E-D16A7B74BC8B}"/>
            </a:ext>
          </a:extLst>
        </xdr:cNvPr>
        <xdr:cNvSpPr txBox="1"/>
      </xdr:nvSpPr>
      <xdr:spPr>
        <a:xfrm>
          <a:off x="5486400" y="238511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차변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11</xdr:col>
      <xdr:colOff>733519</xdr:colOff>
      <xdr:row>11</xdr:row>
      <xdr:rowOff>279941</xdr:rowOff>
    </xdr:from>
    <xdr:ext cx="405432" cy="37895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8B63089-0F9F-4608-93F4-90549CFFA997}"/>
            </a:ext>
          </a:extLst>
        </xdr:cNvPr>
        <xdr:cNvSpPr txBox="1"/>
      </xdr:nvSpPr>
      <xdr:spPr>
        <a:xfrm rot="16200000">
          <a:off x="10210800" y="42595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12</xdr:row>
      <xdr:rowOff>277700</xdr:rowOff>
    </xdr:from>
    <xdr:ext cx="405432" cy="37895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5E03BBF-9F00-4FCC-AC8E-4A92388306A5}"/>
            </a:ext>
          </a:extLst>
        </xdr:cNvPr>
        <xdr:cNvSpPr txBox="1"/>
      </xdr:nvSpPr>
      <xdr:spPr>
        <a:xfrm rot="16200000">
          <a:off x="10210800" y="456213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13</xdr:row>
      <xdr:rowOff>275459</xdr:rowOff>
    </xdr:from>
    <xdr:ext cx="405432" cy="37895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68F223D-9E93-4F4A-A7CA-775C84A7A641}"/>
            </a:ext>
          </a:extLst>
        </xdr:cNvPr>
        <xdr:cNvSpPr txBox="1"/>
      </xdr:nvSpPr>
      <xdr:spPr>
        <a:xfrm rot="16200000">
          <a:off x="10210800" y="486469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14</xdr:row>
      <xdr:rowOff>273218</xdr:rowOff>
    </xdr:from>
    <xdr:ext cx="405432" cy="37895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5E3E1A7-FA37-4642-B8BE-1CD4FA5CE636}"/>
            </a:ext>
          </a:extLst>
        </xdr:cNvPr>
        <xdr:cNvSpPr txBox="1"/>
      </xdr:nvSpPr>
      <xdr:spPr>
        <a:xfrm rot="16200000">
          <a:off x="10210800" y="516725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15</xdr:row>
      <xdr:rowOff>270977</xdr:rowOff>
    </xdr:from>
    <xdr:ext cx="405432" cy="37895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353FC49-DD0D-4716-B29E-FF3939AD1090}"/>
            </a:ext>
          </a:extLst>
        </xdr:cNvPr>
        <xdr:cNvSpPr txBox="1"/>
      </xdr:nvSpPr>
      <xdr:spPr>
        <a:xfrm rot="16200000">
          <a:off x="10210800" y="546981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16</xdr:row>
      <xdr:rowOff>290699</xdr:rowOff>
    </xdr:from>
    <xdr:ext cx="405432" cy="37895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B85EEF4-7C9F-460D-81EA-EED03C177A73}"/>
            </a:ext>
          </a:extLst>
        </xdr:cNvPr>
        <xdr:cNvSpPr txBox="1"/>
      </xdr:nvSpPr>
      <xdr:spPr>
        <a:xfrm rot="16200000">
          <a:off x="10210800" y="579433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17</xdr:row>
      <xdr:rowOff>288458</xdr:rowOff>
    </xdr:from>
    <xdr:ext cx="405432" cy="37895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67FD019-B374-4A2D-8CAE-D903F1224360}"/>
            </a:ext>
          </a:extLst>
        </xdr:cNvPr>
        <xdr:cNvSpPr txBox="1"/>
      </xdr:nvSpPr>
      <xdr:spPr>
        <a:xfrm rot="16200000">
          <a:off x="10210800" y="609689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741139</xdr:colOff>
      <xdr:row>18</xdr:row>
      <xdr:rowOff>286217</xdr:rowOff>
    </xdr:from>
    <xdr:ext cx="405432" cy="37895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C82FF11-9997-47A8-8821-2F56064CBB37}"/>
            </a:ext>
          </a:extLst>
        </xdr:cNvPr>
        <xdr:cNvSpPr txBox="1"/>
      </xdr:nvSpPr>
      <xdr:spPr>
        <a:xfrm rot="16200000">
          <a:off x="10218420" y="6399456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 editAs="oneCell">
    <xdr:from>
      <xdr:col>11</xdr:col>
      <xdr:colOff>746760</xdr:colOff>
      <xdr:row>10</xdr:row>
      <xdr:rowOff>38100</xdr:rowOff>
    </xdr:from>
    <xdr:to>
      <xdr:col>12</xdr:col>
      <xdr:colOff>243840</xdr:colOff>
      <xdr:row>10</xdr:row>
      <xdr:rowOff>365760</xdr:rowOff>
    </xdr:to>
    <xdr:pic>
      <xdr:nvPicPr>
        <xdr:cNvPr id="56" name="그래픽 55" descr="팩스 윤곽선">
          <a:extLst>
            <a:ext uri="{FF2B5EF4-FFF2-40B4-BE49-F238E27FC236}">
              <a16:creationId xmlns:a16="http://schemas.microsoft.com/office/drawing/2014/main" id="{93B11D7D-9054-4264-8CCD-0C237C05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10800" y="364998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792480</xdr:colOff>
      <xdr:row>22</xdr:row>
      <xdr:rowOff>259080</xdr:rowOff>
    </xdr:from>
    <xdr:to>
      <xdr:col>12</xdr:col>
      <xdr:colOff>289560</xdr:colOff>
      <xdr:row>23</xdr:row>
      <xdr:rowOff>281940</xdr:rowOff>
    </xdr:to>
    <xdr:pic>
      <xdr:nvPicPr>
        <xdr:cNvPr id="57" name="그래픽 56" descr="팩스 윤곽선">
          <a:extLst>
            <a:ext uri="{FF2B5EF4-FFF2-40B4-BE49-F238E27FC236}">
              <a16:creationId xmlns:a16="http://schemas.microsoft.com/office/drawing/2014/main" id="{6E89E7F8-6557-426A-9F65-9972CFCC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256520" y="76047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792480</xdr:colOff>
      <xdr:row>27</xdr:row>
      <xdr:rowOff>266700</xdr:rowOff>
    </xdr:from>
    <xdr:to>
      <xdr:col>12</xdr:col>
      <xdr:colOff>289560</xdr:colOff>
      <xdr:row>28</xdr:row>
      <xdr:rowOff>289560</xdr:rowOff>
    </xdr:to>
    <xdr:pic>
      <xdr:nvPicPr>
        <xdr:cNvPr id="58" name="그래픽 57" descr="팩스 윤곽선">
          <a:extLst>
            <a:ext uri="{FF2B5EF4-FFF2-40B4-BE49-F238E27FC236}">
              <a16:creationId xmlns:a16="http://schemas.microsoft.com/office/drawing/2014/main" id="{90A71C83-877F-4FB9-8339-EF920C8F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256520" y="9136380"/>
          <a:ext cx="327660" cy="327660"/>
        </a:xfrm>
        <a:prstGeom prst="rect">
          <a:avLst/>
        </a:prstGeom>
      </xdr:spPr>
    </xdr:pic>
    <xdr:clientData/>
  </xdr:twoCellAnchor>
  <xdr:twoCellAnchor>
    <xdr:from>
      <xdr:col>1</xdr:col>
      <xdr:colOff>350520</xdr:colOff>
      <xdr:row>3</xdr:row>
      <xdr:rowOff>251460</xdr:rowOff>
    </xdr:from>
    <xdr:to>
      <xdr:col>6</xdr:col>
      <xdr:colOff>396240</xdr:colOff>
      <xdr:row>4</xdr:row>
      <xdr:rowOff>282906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533EABD1-BDDD-4D13-B2A9-BEAF1971194F}"/>
            </a:ext>
          </a:extLst>
        </xdr:cNvPr>
        <xdr:cNvGrpSpPr/>
      </xdr:nvGrpSpPr>
      <xdr:grpSpPr>
        <a:xfrm>
          <a:off x="1021080" y="1729740"/>
          <a:ext cx="3848100" cy="336246"/>
          <a:chOff x="1021080" y="1729740"/>
          <a:chExt cx="3848100" cy="336246"/>
        </a:xfrm>
      </xdr:grpSpPr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CA096FE-8634-429E-803B-2B3450647E2C}"/>
              </a:ext>
            </a:extLst>
          </xdr:cNvPr>
          <xdr:cNvSpPr txBox="1"/>
        </xdr:nvSpPr>
        <xdr:spPr>
          <a:xfrm>
            <a:off x="1021080" y="1729740"/>
            <a:ext cx="384810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1100"/>
              <a:t>카드 </a:t>
            </a:r>
            <a:r>
              <a:rPr lang="en-US" altLang="ko-KR" sz="1100"/>
              <a:t>1        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카드</a:t>
            </a:r>
            <a:r>
              <a:rPr lang="ko-KR" altLang="en-US" sz="1100"/>
              <a:t> </a:t>
            </a:r>
            <a:r>
              <a:rPr lang="en-US" altLang="ko-KR" sz="1100"/>
              <a:t>2        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카드</a:t>
            </a:r>
            <a:r>
              <a:rPr lang="ko-KR" altLang="en-US" sz="1100"/>
              <a:t> </a:t>
            </a:r>
            <a:r>
              <a:rPr lang="en-US" altLang="ko-KR" sz="1100"/>
              <a:t>3        </a:t>
            </a:r>
            <a:r>
              <a:rPr lang="ko-KR" altLang="ko-K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카드</a:t>
            </a:r>
            <a:r>
              <a:rPr lang="ko-KR" altLang="en-US" sz="1100"/>
              <a:t> </a:t>
            </a:r>
            <a:r>
              <a:rPr lang="en-US" altLang="ko-KR" sz="1100"/>
              <a:t>4         </a:t>
            </a:r>
            <a:r>
              <a:rPr lang="ko-KR" altLang="en-US" sz="1100"/>
              <a:t>카드</a:t>
            </a:r>
            <a:r>
              <a:rPr lang="en-US" altLang="ko-KR" sz="1100"/>
              <a:t>5        </a:t>
            </a:r>
            <a:r>
              <a:rPr lang="ko-KR" altLang="en-US" sz="1100"/>
              <a:t>전체</a:t>
            </a:r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4C199A73-C0CD-4DD7-955C-9C6470694C9B}"/>
              </a:ext>
            </a:extLst>
          </xdr:cNvPr>
          <xdr:cNvGrpSpPr/>
        </xdr:nvGrpSpPr>
        <xdr:grpSpPr>
          <a:xfrm>
            <a:off x="1516380" y="1836420"/>
            <a:ext cx="3230880" cy="121920"/>
            <a:chOff x="1516380" y="1836420"/>
            <a:chExt cx="3230880" cy="121920"/>
          </a:xfrm>
        </xdr:grpSpPr>
        <xdr:sp macro="" textlink="">
          <xdr:nvSpPr>
            <xdr:cNvPr id="21" name="원형: 비어 있음 20">
              <a:extLst>
                <a:ext uri="{FF2B5EF4-FFF2-40B4-BE49-F238E27FC236}">
                  <a16:creationId xmlns:a16="http://schemas.microsoft.com/office/drawing/2014/main" id="{17460F52-ABAD-4994-8F19-89BCA338D0BA}"/>
                </a:ext>
              </a:extLst>
            </xdr:cNvPr>
            <xdr:cNvSpPr/>
          </xdr:nvSpPr>
          <xdr:spPr>
            <a:xfrm>
              <a:off x="1516380" y="183642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원형: 비어 있음 21">
              <a:extLst>
                <a:ext uri="{FF2B5EF4-FFF2-40B4-BE49-F238E27FC236}">
                  <a16:creationId xmlns:a16="http://schemas.microsoft.com/office/drawing/2014/main" id="{3A30E69D-9F17-4978-A437-F9A7FBBE136D}"/>
                </a:ext>
              </a:extLst>
            </xdr:cNvPr>
            <xdr:cNvSpPr/>
          </xdr:nvSpPr>
          <xdr:spPr>
            <a:xfrm>
              <a:off x="2180726" y="183642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원형: 비어 있음 22">
              <a:extLst>
                <a:ext uri="{FF2B5EF4-FFF2-40B4-BE49-F238E27FC236}">
                  <a16:creationId xmlns:a16="http://schemas.microsoft.com/office/drawing/2014/main" id="{951A05AC-A5CF-437C-BBB3-6BBD66AE7AA7}"/>
                </a:ext>
              </a:extLst>
            </xdr:cNvPr>
            <xdr:cNvSpPr/>
          </xdr:nvSpPr>
          <xdr:spPr>
            <a:xfrm>
              <a:off x="2814583" y="183642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" name="원형: 비어 있음 23">
              <a:extLst>
                <a:ext uri="{FF2B5EF4-FFF2-40B4-BE49-F238E27FC236}">
                  <a16:creationId xmlns:a16="http://schemas.microsoft.com/office/drawing/2014/main" id="{3AA16474-0DAF-46E1-81CA-64BAE9BDDEF7}"/>
                </a:ext>
              </a:extLst>
            </xdr:cNvPr>
            <xdr:cNvSpPr/>
          </xdr:nvSpPr>
          <xdr:spPr>
            <a:xfrm>
              <a:off x="3432882" y="183642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원형: 비어 있음 24">
              <a:extLst>
                <a:ext uri="{FF2B5EF4-FFF2-40B4-BE49-F238E27FC236}">
                  <a16:creationId xmlns:a16="http://schemas.microsoft.com/office/drawing/2014/main" id="{90DBD059-2BB1-4436-BB25-FFC317DC8FF9}"/>
                </a:ext>
              </a:extLst>
            </xdr:cNvPr>
            <xdr:cNvSpPr/>
          </xdr:nvSpPr>
          <xdr:spPr>
            <a:xfrm>
              <a:off x="4056428" y="183642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6" name="원형: 비어 있음 65">
              <a:extLst>
                <a:ext uri="{FF2B5EF4-FFF2-40B4-BE49-F238E27FC236}">
                  <a16:creationId xmlns:a16="http://schemas.microsoft.com/office/drawing/2014/main" id="{4268D376-2DE1-40E1-9A63-3CB50334375C}"/>
                </a:ext>
              </a:extLst>
            </xdr:cNvPr>
            <xdr:cNvSpPr/>
          </xdr:nvSpPr>
          <xdr:spPr>
            <a:xfrm>
              <a:off x="4620308" y="1844040"/>
              <a:ext cx="126952" cy="114300"/>
            </a:xfrm>
            <a:prstGeom prst="donut">
              <a:avLst/>
            </a:prstGeom>
            <a:noFill/>
            <a:ln w="1905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oneCellAnchor>
    <xdr:from>
      <xdr:col>11</xdr:col>
      <xdr:colOff>733519</xdr:colOff>
      <xdr:row>24</xdr:row>
      <xdr:rowOff>279941</xdr:rowOff>
    </xdr:from>
    <xdr:ext cx="405432" cy="37895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801B550E-7B61-479F-8A18-8351B17CBB5E}"/>
            </a:ext>
          </a:extLst>
        </xdr:cNvPr>
        <xdr:cNvSpPr txBox="1"/>
      </xdr:nvSpPr>
      <xdr:spPr>
        <a:xfrm rot="16200000">
          <a:off x="10210800" y="42595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29</xdr:row>
      <xdr:rowOff>279941</xdr:rowOff>
    </xdr:from>
    <xdr:ext cx="405432" cy="37895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C620C223-93CC-4970-AC8D-06780DC8327F}"/>
            </a:ext>
          </a:extLst>
        </xdr:cNvPr>
        <xdr:cNvSpPr txBox="1"/>
      </xdr:nvSpPr>
      <xdr:spPr>
        <a:xfrm rot="16200000">
          <a:off x="10210800" y="82219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792480</xdr:colOff>
      <xdr:row>32</xdr:row>
      <xdr:rowOff>266700</xdr:rowOff>
    </xdr:from>
    <xdr:ext cx="327660" cy="327660"/>
    <xdr:pic>
      <xdr:nvPicPr>
        <xdr:cNvPr id="71" name="그래픽 70" descr="팩스 윤곽선">
          <a:extLst>
            <a:ext uri="{FF2B5EF4-FFF2-40B4-BE49-F238E27FC236}">
              <a16:creationId xmlns:a16="http://schemas.microsoft.com/office/drawing/2014/main" id="{292A0D15-3389-495E-9705-7D7477563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256520" y="9136380"/>
          <a:ext cx="327660" cy="327660"/>
        </a:xfrm>
        <a:prstGeom prst="rect">
          <a:avLst/>
        </a:prstGeom>
      </xdr:spPr>
    </xdr:pic>
    <xdr:clientData/>
  </xdr:oneCellAnchor>
  <xdr:oneCellAnchor>
    <xdr:from>
      <xdr:col>11</xdr:col>
      <xdr:colOff>733519</xdr:colOff>
      <xdr:row>34</xdr:row>
      <xdr:rowOff>279941</xdr:rowOff>
    </xdr:from>
    <xdr:ext cx="405432" cy="37895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AB46E274-1905-4F11-9419-CEB61053716A}"/>
            </a:ext>
          </a:extLst>
        </xdr:cNvPr>
        <xdr:cNvSpPr txBox="1"/>
      </xdr:nvSpPr>
      <xdr:spPr>
        <a:xfrm rot="16200000">
          <a:off x="10210800" y="97459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35</xdr:row>
      <xdr:rowOff>287561</xdr:rowOff>
    </xdr:from>
    <xdr:ext cx="405432" cy="37895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1032E4D6-61FB-462D-BDBE-CED3E1707537}"/>
            </a:ext>
          </a:extLst>
        </xdr:cNvPr>
        <xdr:cNvSpPr txBox="1"/>
      </xdr:nvSpPr>
      <xdr:spPr>
        <a:xfrm rot="16200000">
          <a:off x="10210800" y="1158240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36</xdr:row>
      <xdr:rowOff>287561</xdr:rowOff>
    </xdr:from>
    <xdr:ext cx="405432" cy="37895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21A11BD-EB34-4EC1-A5A3-AF4BD001E23F}"/>
            </a:ext>
          </a:extLst>
        </xdr:cNvPr>
        <xdr:cNvSpPr txBox="1"/>
      </xdr:nvSpPr>
      <xdr:spPr>
        <a:xfrm rot="16200000">
          <a:off x="10210800" y="1188720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11</xdr:col>
      <xdr:colOff>733519</xdr:colOff>
      <xdr:row>37</xdr:row>
      <xdr:rowOff>264701</xdr:rowOff>
    </xdr:from>
    <xdr:ext cx="405432" cy="37895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228FEAC-CAB2-4585-B385-61C04ACF0FFB}"/>
            </a:ext>
          </a:extLst>
        </xdr:cNvPr>
        <xdr:cNvSpPr txBox="1"/>
      </xdr:nvSpPr>
      <xdr:spPr>
        <a:xfrm rot="16200000">
          <a:off x="10210800" y="1216914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>
    <xdr:from>
      <xdr:col>7</xdr:col>
      <xdr:colOff>510540</xdr:colOff>
      <xdr:row>9</xdr:row>
      <xdr:rowOff>289560</xdr:rowOff>
    </xdr:from>
    <xdr:to>
      <xdr:col>8</xdr:col>
      <xdr:colOff>274320</xdr:colOff>
      <xdr:row>11</xdr:row>
      <xdr:rowOff>7620</xdr:rowOff>
    </xdr:to>
    <xdr:sp macro="" textlink="">
      <xdr:nvSpPr>
        <xdr:cNvPr id="76" name="생각 풍선: 구름 모양 75">
          <a:extLst>
            <a:ext uri="{FF2B5EF4-FFF2-40B4-BE49-F238E27FC236}">
              <a16:creationId xmlns:a16="http://schemas.microsoft.com/office/drawing/2014/main" id="{EAD978C8-13AF-40E4-9C59-67205D925D05}"/>
            </a:ext>
          </a:extLst>
        </xdr:cNvPr>
        <xdr:cNvSpPr/>
      </xdr:nvSpPr>
      <xdr:spPr>
        <a:xfrm>
          <a:off x="5966460" y="3596640"/>
          <a:ext cx="746760" cy="403860"/>
        </a:xfrm>
        <a:prstGeom prst="cloudCallout">
          <a:avLst>
            <a:gd name="adj1" fmla="val 46640"/>
            <a:gd name="adj2" fmla="val 744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10</xdr:col>
      <xdr:colOff>678180</xdr:colOff>
      <xdr:row>9</xdr:row>
      <xdr:rowOff>281940</xdr:rowOff>
    </xdr:from>
    <xdr:to>
      <xdr:col>11</xdr:col>
      <xdr:colOff>152400</xdr:colOff>
      <xdr:row>11</xdr:row>
      <xdr:rowOff>0</xdr:rowOff>
    </xdr:to>
    <xdr:sp macro="" textlink="">
      <xdr:nvSpPr>
        <xdr:cNvPr id="77" name="생각 풍선: 구름 모양 76">
          <a:extLst>
            <a:ext uri="{FF2B5EF4-FFF2-40B4-BE49-F238E27FC236}">
              <a16:creationId xmlns:a16="http://schemas.microsoft.com/office/drawing/2014/main" id="{A053A280-0550-4B0D-A72F-4ADC6B1EE453}"/>
            </a:ext>
          </a:extLst>
        </xdr:cNvPr>
        <xdr:cNvSpPr/>
      </xdr:nvSpPr>
      <xdr:spPr>
        <a:xfrm>
          <a:off x="8869680" y="358902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289560</xdr:colOff>
      <xdr:row>9</xdr:row>
      <xdr:rowOff>274320</xdr:rowOff>
    </xdr:from>
    <xdr:to>
      <xdr:col>10</xdr:col>
      <xdr:colOff>266700</xdr:colOff>
      <xdr:row>10</xdr:row>
      <xdr:rowOff>373380</xdr:rowOff>
    </xdr:to>
    <xdr:sp macro="" textlink="">
      <xdr:nvSpPr>
        <xdr:cNvPr id="78" name="생각 풍선: 구름 모양 77">
          <a:extLst>
            <a:ext uri="{FF2B5EF4-FFF2-40B4-BE49-F238E27FC236}">
              <a16:creationId xmlns:a16="http://schemas.microsoft.com/office/drawing/2014/main" id="{53BD5458-BB3B-47A7-AC8E-1D865E1D4CBD}"/>
            </a:ext>
          </a:extLst>
        </xdr:cNvPr>
        <xdr:cNvSpPr/>
      </xdr:nvSpPr>
      <xdr:spPr>
        <a:xfrm>
          <a:off x="7711440" y="358140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388620</xdr:colOff>
      <xdr:row>9</xdr:row>
      <xdr:rowOff>289560</xdr:rowOff>
    </xdr:from>
    <xdr:to>
      <xdr:col>9</xdr:col>
      <xdr:colOff>152400</xdr:colOff>
      <xdr:row>11</xdr:row>
      <xdr:rowOff>7620</xdr:rowOff>
    </xdr:to>
    <xdr:sp macro="" textlink="">
      <xdr:nvSpPr>
        <xdr:cNvPr id="79" name="생각 풍선: 구름 모양 78">
          <a:extLst>
            <a:ext uri="{FF2B5EF4-FFF2-40B4-BE49-F238E27FC236}">
              <a16:creationId xmlns:a16="http://schemas.microsoft.com/office/drawing/2014/main" id="{5D3C7EE7-E46A-411C-A9F1-2919E395B1E9}"/>
            </a:ext>
          </a:extLst>
        </xdr:cNvPr>
        <xdr:cNvSpPr/>
      </xdr:nvSpPr>
      <xdr:spPr>
        <a:xfrm>
          <a:off x="6827520" y="3596640"/>
          <a:ext cx="746760" cy="403860"/>
        </a:xfrm>
        <a:prstGeom prst="cloudCallout">
          <a:avLst>
            <a:gd name="adj1" fmla="val 56844"/>
            <a:gd name="adj2" fmla="val 6875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426720</xdr:colOff>
      <xdr:row>4</xdr:row>
      <xdr:rowOff>297180</xdr:rowOff>
    </xdr:from>
    <xdr:to>
      <xdr:col>4</xdr:col>
      <xdr:colOff>193749</xdr:colOff>
      <xdr:row>6</xdr:row>
      <xdr:rowOff>269689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1B5E6422-E800-48B0-942B-E6B109BB13D5}"/>
            </a:ext>
          </a:extLst>
        </xdr:cNvPr>
        <xdr:cNvGrpSpPr/>
      </xdr:nvGrpSpPr>
      <xdr:grpSpPr>
        <a:xfrm>
          <a:off x="1097280" y="2080260"/>
          <a:ext cx="2670249" cy="582109"/>
          <a:chOff x="6938647" y="1470660"/>
          <a:chExt cx="2670249" cy="582109"/>
        </a:xfrm>
      </xdr:grpSpPr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AB8DE166-FF18-45C6-94AB-0CEB511D8228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D2D124ED-822B-47AE-987C-EE2DB418EABF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51F55DB1-958D-48D2-87BF-C36E2C2BDAD3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CE2220FF-6E9E-4516-9828-8E60525A935B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latin typeface="+mn-ea"/>
                  <a:ea typeface="+mn-ea"/>
                </a:rPr>
                <a:t>1</a:t>
              </a:r>
              <a:r>
                <a:rPr lang="ko-KR" altLang="en-US" sz="1000"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DD40C23C-7C44-4FCC-ACB3-3C748B8D81B4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5A567011-3559-4EE4-ADDE-16DF87E3991C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7C1FDCAE-4279-45BC-8B85-48484C46A98A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83" name="그룹 82">
            <a:extLst>
              <a:ext uri="{FF2B5EF4-FFF2-40B4-BE49-F238E27FC236}">
                <a16:creationId xmlns:a16="http://schemas.microsoft.com/office/drawing/2014/main" id="{9E31CE38-4132-432E-96EC-195B545C6965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79CFD29-1923-46D6-90FD-3C04051EF078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280684F-5A91-45B5-AC6D-BF02039AA33F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86" name="그룹 85">
              <a:extLst>
                <a:ext uri="{FF2B5EF4-FFF2-40B4-BE49-F238E27FC236}">
                  <a16:creationId xmlns:a16="http://schemas.microsoft.com/office/drawing/2014/main" id="{8C637FAC-A189-4758-82BD-91013F481DEC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90" name="타원 89">
                <a:extLst>
                  <a:ext uri="{FF2B5EF4-FFF2-40B4-BE49-F238E27FC236}">
                    <a16:creationId xmlns:a16="http://schemas.microsoft.com/office/drawing/2014/main" id="{AB44C520-6C9F-467B-9C47-79B7D21B12ED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91" name="직선 연결선 90">
                <a:extLst>
                  <a:ext uri="{FF2B5EF4-FFF2-40B4-BE49-F238E27FC236}">
                    <a16:creationId xmlns:a16="http://schemas.microsoft.com/office/drawing/2014/main" id="{203C5DBD-E5E2-46F3-8271-8A10BDE8167A}"/>
                  </a:ext>
                </a:extLst>
              </xdr:cNvPr>
              <xdr:cNvCxnSpPr>
                <a:cxnSpLocks/>
                <a:stCxn id="90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7" name="그룹 86">
              <a:extLst>
                <a:ext uri="{FF2B5EF4-FFF2-40B4-BE49-F238E27FC236}">
                  <a16:creationId xmlns:a16="http://schemas.microsoft.com/office/drawing/2014/main" id="{C5931B08-07DC-4CF8-B67D-C23E304C067A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88" name="타원 87">
                <a:extLst>
                  <a:ext uri="{FF2B5EF4-FFF2-40B4-BE49-F238E27FC236}">
                    <a16:creationId xmlns:a16="http://schemas.microsoft.com/office/drawing/2014/main" id="{F5DEA305-4CCE-4151-A0D5-5060E9C86025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89" name="직선 연결선 88">
                <a:extLst>
                  <a:ext uri="{FF2B5EF4-FFF2-40B4-BE49-F238E27FC236}">
                    <a16:creationId xmlns:a16="http://schemas.microsoft.com/office/drawing/2014/main" id="{8579FAE4-BBAE-4C8F-B3EB-028CBD290867}"/>
                  </a:ext>
                </a:extLst>
              </xdr:cNvPr>
              <xdr:cNvCxnSpPr>
                <a:cxnSpLocks/>
                <a:stCxn id="88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12</xdr:col>
      <xdr:colOff>312420</xdr:colOff>
      <xdr:row>13</xdr:row>
      <xdr:rowOff>220980</xdr:rowOff>
    </xdr:from>
    <xdr:to>
      <xdr:col>14</xdr:col>
      <xdr:colOff>464820</xdr:colOff>
      <xdr:row>18</xdr:row>
      <xdr:rowOff>30480</xdr:rowOff>
    </xdr:to>
    <xdr:grpSp>
      <xdr:nvGrpSpPr>
        <xdr:cNvPr id="101" name="그룹 100">
          <a:extLst>
            <a:ext uri="{FF2B5EF4-FFF2-40B4-BE49-F238E27FC236}">
              <a16:creationId xmlns:a16="http://schemas.microsoft.com/office/drawing/2014/main" id="{84D09B3B-DE1B-49C5-8353-4BC3523CAEC5}"/>
            </a:ext>
          </a:extLst>
        </xdr:cNvPr>
        <xdr:cNvGrpSpPr/>
      </xdr:nvGrpSpPr>
      <xdr:grpSpPr>
        <a:xfrm>
          <a:off x="10607040" y="4823460"/>
          <a:ext cx="1181100" cy="1333500"/>
          <a:chOff x="10012680" y="4244340"/>
          <a:chExt cx="1181100" cy="1333500"/>
        </a:xfrm>
      </xdr:grpSpPr>
      <xdr:sp macro="" textlink="">
        <xdr:nvSpPr>
          <xdr:cNvPr id="102" name="사각형: 둥근 모서리 101">
            <a:extLst>
              <a:ext uri="{FF2B5EF4-FFF2-40B4-BE49-F238E27FC236}">
                <a16:creationId xmlns:a16="http://schemas.microsoft.com/office/drawing/2014/main" id="{A81619F3-A10C-4861-B5A0-F86619A9DBE4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103" name="사각형: 둥근 모서리 102">
            <a:extLst>
              <a:ext uri="{FF2B5EF4-FFF2-40B4-BE49-F238E27FC236}">
                <a16:creationId xmlns:a16="http://schemas.microsoft.com/office/drawing/2014/main" id="{DA74762A-A482-4459-9BBA-9E438665D0FB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104" name="설명선: 굽은 선 103">
            <a:extLst>
              <a:ext uri="{FF2B5EF4-FFF2-40B4-BE49-F238E27FC236}">
                <a16:creationId xmlns:a16="http://schemas.microsoft.com/office/drawing/2014/main" id="{489D95F6-0AE9-427C-B248-4DBA4F064B18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4654"/>
              <a:gd name="adj6" fmla="val -8851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2</xdr:col>
      <xdr:colOff>221939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CBF36C-72E7-43DC-8E7B-9DBE8436BD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48914</xdr:colOff>
      <xdr:row>2</xdr:row>
      <xdr:rowOff>20466</xdr:rowOff>
    </xdr:from>
    <xdr:to>
      <xdr:col>12</xdr:col>
      <xdr:colOff>55562</xdr:colOff>
      <xdr:row>2</xdr:row>
      <xdr:rowOff>452438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C175373C-E5ED-4C4D-ACC9-F96096DDE6A7}"/>
            </a:ext>
          </a:extLst>
        </xdr:cNvPr>
        <xdr:cNvSpPr/>
      </xdr:nvSpPr>
      <xdr:spPr>
        <a:xfrm>
          <a:off x="48914" y="957726"/>
          <a:ext cx="10301268" cy="4319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461934</xdr:colOff>
      <xdr:row>2</xdr:row>
      <xdr:rowOff>71566</xdr:rowOff>
    </xdr:from>
    <xdr:to>
      <xdr:col>8</xdr:col>
      <xdr:colOff>446424</xdr:colOff>
      <xdr:row>2</xdr:row>
      <xdr:rowOff>523876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072D86-FCC1-445B-938B-74732C912E10}"/>
            </a:ext>
          </a:extLst>
        </xdr:cNvPr>
        <xdr:cNvSpPr txBox="1"/>
      </xdr:nvSpPr>
      <xdr:spPr>
        <a:xfrm>
          <a:off x="461934" y="1008826"/>
          <a:ext cx="6423390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100" b="1">
              <a:solidFill>
                <a:schemeClr val="bg1"/>
              </a:solidFill>
            </a:rPr>
            <a:t>기</a:t>
          </a:r>
          <a:r>
            <a:rPr lang="ko-KR" altLang="en-US" sz="1100" b="1" baseline="0">
              <a:solidFill>
                <a:schemeClr val="bg1"/>
              </a:solidFill>
            </a:rPr>
            <a:t>  </a:t>
          </a:r>
          <a:r>
            <a:rPr lang="ko-KR" altLang="en-US" sz="1100" b="1">
              <a:solidFill>
                <a:schemeClr val="bg1"/>
              </a:solidFill>
            </a:rPr>
            <a:t>장     ㅣ     회  계     ㅣ     </a:t>
          </a:r>
          <a:r>
            <a:rPr lang="ko-KR" altLang="en-US" sz="1100" b="1">
              <a:solidFill>
                <a:srgbClr val="00B0F0"/>
              </a:solidFill>
            </a:rPr>
            <a:t>외  상</a:t>
          </a:r>
          <a:r>
            <a:rPr lang="ko-KR" altLang="en-US" sz="1100" b="1">
              <a:solidFill>
                <a:schemeClr val="bg1"/>
              </a:solidFill>
            </a:rPr>
            <a:t>     ㅣ      손  익     ㅣ     부가세     ㅣ     </a:t>
          </a:r>
          <a:r>
            <a:rPr lang="en-US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•••</a:t>
          </a:r>
          <a:endParaRPr lang="en-US" altLang="ko-KR" sz="1100" b="1">
            <a:solidFill>
              <a:schemeClr val="bg1"/>
            </a:solidFill>
          </a:endParaRPr>
        </a:p>
        <a:p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9</xdr:col>
      <xdr:colOff>594819</xdr:colOff>
      <xdr:row>2</xdr:row>
      <xdr:rowOff>60806</xdr:rowOff>
    </xdr:from>
    <xdr:ext cx="1217321" cy="33624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EC4172-0D38-4334-97E7-0CF96ED9AC43}"/>
            </a:ext>
          </a:extLst>
        </xdr:cNvPr>
        <xdr:cNvSpPr txBox="1"/>
      </xdr:nvSpPr>
      <xdr:spPr>
        <a:xfrm>
          <a:off x="8999679" y="998066"/>
          <a:ext cx="121732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0">
              <a:solidFill>
                <a:schemeClr val="bg1"/>
              </a:solidFill>
            </a:rPr>
            <a:t>현재 위치 </a:t>
          </a:r>
          <a:r>
            <a:rPr lang="en-US" altLang="ko-KR" sz="900" b="0">
              <a:solidFill>
                <a:schemeClr val="bg1"/>
              </a:solidFill>
            </a:rPr>
            <a:t>:</a:t>
          </a:r>
          <a:r>
            <a:rPr lang="ko-KR" altLang="en-US" sz="900" b="0">
              <a:solidFill>
                <a:schemeClr val="bg1"/>
              </a:solidFill>
            </a:rPr>
            <a:t>   </a:t>
          </a:r>
          <a:r>
            <a:rPr lang="en-US" altLang="ko-KR" sz="1100" b="0">
              <a:solidFill>
                <a:schemeClr val="bg1"/>
              </a:solidFill>
            </a:rPr>
            <a:t>  </a:t>
          </a:r>
          <a:r>
            <a:rPr lang="ko-KR" altLang="en-US" sz="1100" b="0">
              <a:solidFill>
                <a:schemeClr val="bg1"/>
              </a:solidFill>
            </a:rPr>
            <a:t>외 상</a:t>
          </a:r>
        </a:p>
      </xdr:txBody>
    </xdr:sp>
    <xdr:clientData/>
  </xdr:oneCellAnchor>
  <xdr:twoCellAnchor>
    <xdr:from>
      <xdr:col>7</xdr:col>
      <xdr:colOff>193040</xdr:colOff>
      <xdr:row>3</xdr:row>
      <xdr:rowOff>243840</xdr:rowOff>
    </xdr:from>
    <xdr:to>
      <xdr:col>8</xdr:col>
      <xdr:colOff>650060</xdr:colOff>
      <xdr:row>5</xdr:row>
      <xdr:rowOff>138240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685AC3B2-63CE-4A4B-A10B-602780102194}"/>
            </a:ext>
          </a:extLst>
        </xdr:cNvPr>
        <xdr:cNvSpPr/>
      </xdr:nvSpPr>
      <xdr:spPr>
        <a:xfrm>
          <a:off x="6403340" y="172212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         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843280</xdr:colOff>
      <xdr:row>3</xdr:row>
      <xdr:rowOff>243840</xdr:rowOff>
    </xdr:from>
    <xdr:to>
      <xdr:col>12</xdr:col>
      <xdr:colOff>43000</xdr:colOff>
      <xdr:row>5</xdr:row>
      <xdr:rowOff>138240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ED98CF21-1DAC-4A45-9D97-123D8B0021C7}"/>
            </a:ext>
          </a:extLst>
        </xdr:cNvPr>
        <xdr:cNvSpPr/>
      </xdr:nvSpPr>
      <xdr:spPr>
        <a:xfrm>
          <a:off x="9248140" y="172212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          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</xdr:col>
      <xdr:colOff>289560</xdr:colOff>
      <xdr:row>4</xdr:row>
      <xdr:rowOff>22917</xdr:rowOff>
    </xdr:from>
    <xdr:ext cx="878895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344E24-31DB-49C7-8BC7-AD83CAB0D8C9}"/>
            </a:ext>
          </a:extLst>
        </xdr:cNvPr>
        <xdr:cNvSpPr txBox="1"/>
      </xdr:nvSpPr>
      <xdr:spPr>
        <a:xfrm>
          <a:off x="5516880" y="180599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이월 금액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1166355</xdr:colOff>
      <xdr:row>4</xdr:row>
      <xdr:rowOff>22917</xdr:rowOff>
    </xdr:from>
    <xdr:ext cx="878400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8B79F73-217D-4BB0-B589-01D048CB1219}"/>
            </a:ext>
          </a:extLst>
        </xdr:cNvPr>
        <xdr:cNvSpPr txBox="1"/>
      </xdr:nvSpPr>
      <xdr:spPr>
        <a:xfrm>
          <a:off x="8359635" y="1805997"/>
          <a:ext cx="87840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 잔     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1165860</xdr:colOff>
      <xdr:row>5</xdr:row>
      <xdr:rowOff>297237</xdr:rowOff>
    </xdr:from>
    <xdr:ext cx="878895" cy="33624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8C51A2E-95D1-4770-A78E-E55B6A2E69A6}"/>
            </a:ext>
          </a:extLst>
        </xdr:cNvPr>
        <xdr:cNvSpPr txBox="1"/>
      </xdr:nvSpPr>
      <xdr:spPr>
        <a:xfrm>
          <a:off x="8359140" y="238511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대변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312420</xdr:colOff>
      <xdr:row>6</xdr:row>
      <xdr:rowOff>175260</xdr:rowOff>
    </xdr:from>
    <xdr:to>
      <xdr:col>3</xdr:col>
      <xdr:colOff>980848</xdr:colOff>
      <xdr:row>8</xdr:row>
      <xdr:rowOff>9503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27DE57A4-E00E-4D78-A4B1-DF8587289ECB}"/>
            </a:ext>
          </a:extLst>
        </xdr:cNvPr>
        <xdr:cNvGrpSpPr/>
      </xdr:nvGrpSpPr>
      <xdr:grpSpPr>
        <a:xfrm>
          <a:off x="1493520" y="256794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17" name="사각형: 둥근 모서리 16">
            <a:extLst>
              <a:ext uri="{FF2B5EF4-FFF2-40B4-BE49-F238E27FC236}">
                <a16:creationId xmlns:a16="http://schemas.microsoft.com/office/drawing/2014/main" id="{20C25730-C2A1-4719-A57F-1CE0E5FF6C5E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18" name="사각형: 둥근 모서리 17">
            <a:extLst>
              <a:ext uri="{FF2B5EF4-FFF2-40B4-BE49-F238E27FC236}">
                <a16:creationId xmlns:a16="http://schemas.microsoft.com/office/drawing/2014/main" id="{FB370E98-FBC3-4E12-834A-C273DE5ED1B3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7</xdr:col>
      <xdr:colOff>190500</xdr:colOff>
      <xdr:row>5</xdr:row>
      <xdr:rowOff>213360</xdr:rowOff>
    </xdr:from>
    <xdr:to>
      <xdr:col>8</xdr:col>
      <xdr:colOff>647520</xdr:colOff>
      <xdr:row>7</xdr:row>
      <xdr:rowOff>107760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61797F39-FB83-4463-BF90-52B34529585A}"/>
            </a:ext>
          </a:extLst>
        </xdr:cNvPr>
        <xdr:cNvSpPr/>
      </xdr:nvSpPr>
      <xdr:spPr>
        <a:xfrm>
          <a:off x="6400800" y="23012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39,050,000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</xdr:col>
      <xdr:colOff>289560</xdr:colOff>
      <xdr:row>5</xdr:row>
      <xdr:rowOff>297237</xdr:rowOff>
    </xdr:from>
    <xdr:ext cx="878895" cy="33624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C3B311-A308-4E85-84EF-0C2DF6026D0B}"/>
            </a:ext>
          </a:extLst>
        </xdr:cNvPr>
        <xdr:cNvSpPr txBox="1"/>
      </xdr:nvSpPr>
      <xdr:spPr>
        <a:xfrm>
          <a:off x="5516880" y="238511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차변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441960</xdr:colOff>
      <xdr:row>4</xdr:row>
      <xdr:rowOff>7620</xdr:rowOff>
    </xdr:from>
    <xdr:to>
      <xdr:col>4</xdr:col>
      <xdr:colOff>208989</xdr:colOff>
      <xdr:row>5</xdr:row>
      <xdr:rowOff>284929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1B10CE72-3708-427A-8FF0-7C1BD73F9F0E}"/>
            </a:ext>
          </a:extLst>
        </xdr:cNvPr>
        <xdr:cNvGrpSpPr/>
      </xdr:nvGrpSpPr>
      <xdr:grpSpPr>
        <a:xfrm>
          <a:off x="1112520" y="1790700"/>
          <a:ext cx="2670249" cy="582109"/>
          <a:chOff x="6938647" y="1470660"/>
          <a:chExt cx="2670249" cy="582109"/>
        </a:xfrm>
      </xdr:grpSpPr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9135F813-A740-4E09-9504-2C4E2F7D2B7C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51" name="그룹 50">
            <a:extLst>
              <a:ext uri="{FF2B5EF4-FFF2-40B4-BE49-F238E27FC236}">
                <a16:creationId xmlns:a16="http://schemas.microsoft.com/office/drawing/2014/main" id="{B600C917-8675-4BB4-868A-BC38EA3FD7A3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5EE8D819-488A-4639-8E76-2573D0AC62F5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AFA6FBC-4DE5-4A88-901D-4EBFB3FCFC6E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latin typeface="+mn-ea"/>
                  <a:ea typeface="+mn-ea"/>
                </a:rPr>
                <a:t>1</a:t>
              </a:r>
              <a:r>
                <a:rPr lang="ko-KR" altLang="en-US" sz="1000"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E7BBFA8-9898-4BFE-B2AC-B19A1511E1BD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2DCFA822-BDB7-4420-ADF8-98793BE5E65A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3B35AFAE-0B13-4202-B732-B651A2BB5FBF}"/>
                </a:ext>
              </a:extLst>
            </xdr:cNvPr>
            <xdr:cNvSpPr txBox="1"/>
          </xdr:nvSpPr>
          <xdr:spPr>
            <a:xfrm>
              <a:off x="8652905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17B72DCA-60F9-459D-9172-8296A9C012BF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27" y="1470121"/>
            <a:chExt cx="2669950" cy="269689"/>
          </a:xfrm>
        </xdr:grpSpPr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67AF40EA-7588-48A0-AC54-650624E82440}"/>
                </a:ext>
              </a:extLst>
            </xdr:cNvPr>
            <xdr:cNvSpPr txBox="1"/>
          </xdr:nvSpPr>
          <xdr:spPr>
            <a:xfrm>
              <a:off x="8426680" y="1470121"/>
              <a:ext cx="1187997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5271AC00-3EF0-4FE6-8800-594185C70E67}"/>
                </a:ext>
              </a:extLst>
            </xdr:cNvPr>
            <xdr:cNvSpPr txBox="1"/>
          </xdr:nvSpPr>
          <xdr:spPr>
            <a:xfrm>
              <a:off x="6944727" y="1470121"/>
              <a:ext cx="1187996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55" name="그룹 54">
              <a:extLst>
                <a:ext uri="{FF2B5EF4-FFF2-40B4-BE49-F238E27FC236}">
                  <a16:creationId xmlns:a16="http://schemas.microsoft.com/office/drawing/2014/main" id="{BD7148EF-8BF5-4E06-B859-605F50C74DE7}"/>
                </a:ext>
              </a:extLst>
            </xdr:cNvPr>
            <xdr:cNvGrpSpPr/>
          </xdr:nvGrpSpPr>
          <xdr:grpSpPr>
            <a:xfrm>
              <a:off x="7900454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59" name="타원 58">
                <a:extLst>
                  <a:ext uri="{FF2B5EF4-FFF2-40B4-BE49-F238E27FC236}">
                    <a16:creationId xmlns:a16="http://schemas.microsoft.com/office/drawing/2014/main" id="{B66D0C37-A521-47DA-B0F8-B15A7841E155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60" name="직선 연결선 59">
                <a:extLst>
                  <a:ext uri="{FF2B5EF4-FFF2-40B4-BE49-F238E27FC236}">
                    <a16:creationId xmlns:a16="http://schemas.microsoft.com/office/drawing/2014/main" id="{68266E15-1AEE-41E7-AF27-754B1075C3FE}"/>
                  </a:ext>
                </a:extLst>
              </xdr:cNvPr>
              <xdr:cNvCxnSpPr>
                <a:cxnSpLocks/>
                <a:stCxn id="59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6" name="그룹 55">
              <a:extLst>
                <a:ext uri="{FF2B5EF4-FFF2-40B4-BE49-F238E27FC236}">
                  <a16:creationId xmlns:a16="http://schemas.microsoft.com/office/drawing/2014/main" id="{7D78E3DE-3608-4E1A-91FE-7DD4E4A7BAF2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57" name="타원 56">
                <a:extLst>
                  <a:ext uri="{FF2B5EF4-FFF2-40B4-BE49-F238E27FC236}">
                    <a16:creationId xmlns:a16="http://schemas.microsoft.com/office/drawing/2014/main" id="{849F3167-B982-43C8-A099-189EF84B5D77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58" name="직선 연결선 57">
                <a:extLst>
                  <a:ext uri="{FF2B5EF4-FFF2-40B4-BE49-F238E27FC236}">
                    <a16:creationId xmlns:a16="http://schemas.microsoft.com/office/drawing/2014/main" id="{46E967A0-354B-46DF-A4E1-56864D9BEEDD}"/>
                  </a:ext>
                </a:extLst>
              </xdr:cNvPr>
              <xdr:cNvCxnSpPr>
                <a:cxnSpLocks/>
                <a:stCxn id="57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oneCellAnchor>
    <xdr:from>
      <xdr:col>9</xdr:col>
      <xdr:colOff>1114519</xdr:colOff>
      <xdr:row>11</xdr:row>
      <xdr:rowOff>279941</xdr:rowOff>
    </xdr:from>
    <xdr:ext cx="405432" cy="37895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AE01C00-F84E-4E1C-BD25-F5DDD99FA957}"/>
            </a:ext>
          </a:extLst>
        </xdr:cNvPr>
        <xdr:cNvSpPr txBox="1"/>
      </xdr:nvSpPr>
      <xdr:spPr>
        <a:xfrm rot="16200000">
          <a:off x="9532620" y="42595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9</xdr:col>
      <xdr:colOff>1114519</xdr:colOff>
      <xdr:row>12</xdr:row>
      <xdr:rowOff>277700</xdr:rowOff>
    </xdr:from>
    <xdr:ext cx="405432" cy="37895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54794BC-8354-4D3E-A141-36035DF61DB7}"/>
            </a:ext>
          </a:extLst>
        </xdr:cNvPr>
        <xdr:cNvSpPr txBox="1"/>
      </xdr:nvSpPr>
      <xdr:spPr>
        <a:xfrm rot="16200000">
          <a:off x="9532620" y="456213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9</xdr:col>
      <xdr:colOff>1114519</xdr:colOff>
      <xdr:row>13</xdr:row>
      <xdr:rowOff>275459</xdr:rowOff>
    </xdr:from>
    <xdr:ext cx="405432" cy="37895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2C8C386-3A05-4268-B584-84D7423AF462}"/>
            </a:ext>
          </a:extLst>
        </xdr:cNvPr>
        <xdr:cNvSpPr txBox="1"/>
      </xdr:nvSpPr>
      <xdr:spPr>
        <a:xfrm rot="16200000">
          <a:off x="9532620" y="4864698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9</xdr:col>
      <xdr:colOff>1114519</xdr:colOff>
      <xdr:row>14</xdr:row>
      <xdr:rowOff>273218</xdr:rowOff>
    </xdr:from>
    <xdr:ext cx="405432" cy="37895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F8F8659-BCBA-492D-8DE1-99AA9970A1BA}"/>
            </a:ext>
          </a:extLst>
        </xdr:cNvPr>
        <xdr:cNvSpPr txBox="1"/>
      </xdr:nvSpPr>
      <xdr:spPr>
        <a:xfrm rot="16200000">
          <a:off x="9532620" y="5167257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twoCellAnchor editAs="oneCell">
    <xdr:from>
      <xdr:col>9</xdr:col>
      <xdr:colOff>1143000</xdr:colOff>
      <xdr:row>10</xdr:row>
      <xdr:rowOff>38100</xdr:rowOff>
    </xdr:from>
    <xdr:to>
      <xdr:col>10</xdr:col>
      <xdr:colOff>259080</xdr:colOff>
      <xdr:row>10</xdr:row>
      <xdr:rowOff>365760</xdr:rowOff>
    </xdr:to>
    <xdr:pic>
      <xdr:nvPicPr>
        <xdr:cNvPr id="72" name="그래픽 71" descr="팩스 윤곽선">
          <a:extLst>
            <a:ext uri="{FF2B5EF4-FFF2-40B4-BE49-F238E27FC236}">
              <a16:creationId xmlns:a16="http://schemas.microsoft.com/office/drawing/2014/main" id="{8535B653-D2DC-4C25-9B17-7A3D6B465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47860" y="3649980"/>
          <a:ext cx="327660" cy="327660"/>
        </a:xfrm>
        <a:prstGeom prst="rect">
          <a:avLst/>
        </a:prstGeom>
      </xdr:spPr>
    </xdr:pic>
    <xdr:clientData/>
  </xdr:twoCellAnchor>
  <xdr:twoCellAnchor>
    <xdr:from>
      <xdr:col>6</xdr:col>
      <xdr:colOff>746760</xdr:colOff>
      <xdr:row>9</xdr:row>
      <xdr:rowOff>228600</xdr:rowOff>
    </xdr:from>
    <xdr:to>
      <xdr:col>7</xdr:col>
      <xdr:colOff>510540</xdr:colOff>
      <xdr:row>10</xdr:row>
      <xdr:rowOff>327660</xdr:rowOff>
    </xdr:to>
    <xdr:sp macro="" textlink="">
      <xdr:nvSpPr>
        <xdr:cNvPr id="73" name="생각 풍선: 구름 모양 72">
          <a:extLst>
            <a:ext uri="{FF2B5EF4-FFF2-40B4-BE49-F238E27FC236}">
              <a16:creationId xmlns:a16="http://schemas.microsoft.com/office/drawing/2014/main" id="{F855417E-6A67-47BE-ADD5-1F625990BE2F}"/>
            </a:ext>
          </a:extLst>
        </xdr:cNvPr>
        <xdr:cNvSpPr/>
      </xdr:nvSpPr>
      <xdr:spPr>
        <a:xfrm>
          <a:off x="5974080" y="3535680"/>
          <a:ext cx="746760" cy="403860"/>
        </a:xfrm>
        <a:prstGeom prst="cloudCallout">
          <a:avLst>
            <a:gd name="adj1" fmla="val 46640"/>
            <a:gd name="adj2" fmla="val 74410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상세</a:t>
          </a:r>
        </a:p>
      </xdr:txBody>
    </xdr:sp>
    <xdr:clientData/>
  </xdr:twoCellAnchor>
  <xdr:twoCellAnchor>
    <xdr:from>
      <xdr:col>7</xdr:col>
      <xdr:colOff>762000</xdr:colOff>
      <xdr:row>9</xdr:row>
      <xdr:rowOff>213360</xdr:rowOff>
    </xdr:from>
    <xdr:to>
      <xdr:col>8</xdr:col>
      <xdr:colOff>525780</xdr:colOff>
      <xdr:row>10</xdr:row>
      <xdr:rowOff>312420</xdr:rowOff>
    </xdr:to>
    <xdr:sp macro="" textlink="">
      <xdr:nvSpPr>
        <xdr:cNvPr id="74" name="생각 풍선: 구름 모양 73">
          <a:extLst>
            <a:ext uri="{FF2B5EF4-FFF2-40B4-BE49-F238E27FC236}">
              <a16:creationId xmlns:a16="http://schemas.microsoft.com/office/drawing/2014/main" id="{5933C8CC-13F1-4649-AACC-228E9D0424A0}"/>
            </a:ext>
          </a:extLst>
        </xdr:cNvPr>
        <xdr:cNvSpPr/>
      </xdr:nvSpPr>
      <xdr:spPr>
        <a:xfrm>
          <a:off x="6972300" y="3520440"/>
          <a:ext cx="746760" cy="403860"/>
        </a:xfrm>
        <a:prstGeom prst="cloudCallout">
          <a:avLst>
            <a:gd name="adj1" fmla="val 44599"/>
            <a:gd name="adj2" fmla="val 81958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843280</xdr:colOff>
      <xdr:row>5</xdr:row>
      <xdr:rowOff>213360</xdr:rowOff>
    </xdr:from>
    <xdr:to>
      <xdr:col>12</xdr:col>
      <xdr:colOff>43000</xdr:colOff>
      <xdr:row>7</xdr:row>
      <xdr:rowOff>107760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7913E860-320F-4C16-A5F6-CFB1DE8C69AC}"/>
            </a:ext>
          </a:extLst>
        </xdr:cNvPr>
        <xdr:cNvSpPr/>
      </xdr:nvSpPr>
      <xdr:spPr>
        <a:xfrm>
          <a:off x="9248140" y="230124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39,050,000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9</xdr:col>
      <xdr:colOff>1114519</xdr:colOff>
      <xdr:row>19</xdr:row>
      <xdr:rowOff>279941</xdr:rowOff>
    </xdr:from>
    <xdr:ext cx="405432" cy="37895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86871C0D-2FC2-4E90-B2DE-1FC8F37E0882}"/>
            </a:ext>
          </a:extLst>
        </xdr:cNvPr>
        <xdr:cNvSpPr txBox="1"/>
      </xdr:nvSpPr>
      <xdr:spPr>
        <a:xfrm rot="16200000">
          <a:off x="9532620" y="4259580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9</xdr:col>
      <xdr:colOff>1114519</xdr:colOff>
      <xdr:row>20</xdr:row>
      <xdr:rowOff>277700</xdr:rowOff>
    </xdr:from>
    <xdr:ext cx="405432" cy="37895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4F38774-0F1A-4BCE-8296-31FF42B04D8C}"/>
            </a:ext>
          </a:extLst>
        </xdr:cNvPr>
        <xdr:cNvSpPr txBox="1"/>
      </xdr:nvSpPr>
      <xdr:spPr>
        <a:xfrm rot="16200000">
          <a:off x="9532620" y="4562139"/>
          <a:ext cx="3789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rgbClr val="00B0F0"/>
              </a:solidFill>
            </a:rPr>
            <a:t>...</a:t>
          </a:r>
          <a:endParaRPr lang="ko-KR" altLang="en-US" sz="2000">
            <a:solidFill>
              <a:srgbClr val="00B0F0"/>
            </a:solidFill>
          </a:endParaRPr>
        </a:p>
      </xdr:txBody>
    </xdr:sp>
    <xdr:clientData/>
  </xdr:oneCellAnchor>
  <xdr:oneCellAnchor>
    <xdr:from>
      <xdr:col>9</xdr:col>
      <xdr:colOff>1143000</xdr:colOff>
      <xdr:row>18</xdr:row>
      <xdr:rowOff>38100</xdr:rowOff>
    </xdr:from>
    <xdr:ext cx="327660" cy="327660"/>
    <xdr:pic>
      <xdr:nvPicPr>
        <xdr:cNvPr id="80" name="그래픽 79" descr="팩스 윤곽선">
          <a:extLst>
            <a:ext uri="{FF2B5EF4-FFF2-40B4-BE49-F238E27FC236}">
              <a16:creationId xmlns:a16="http://schemas.microsoft.com/office/drawing/2014/main" id="{12010B6A-64E0-46AD-A731-6DE8C22C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47860" y="3649980"/>
          <a:ext cx="327660" cy="327660"/>
        </a:xfrm>
        <a:prstGeom prst="rect">
          <a:avLst/>
        </a:prstGeom>
      </xdr:spPr>
    </xdr:pic>
    <xdr:clientData/>
  </xdr:oneCellAnchor>
  <xdr:twoCellAnchor>
    <xdr:from>
      <xdr:col>9</xdr:col>
      <xdr:colOff>175260</xdr:colOff>
      <xdr:row>1</xdr:row>
      <xdr:rowOff>265469</xdr:rowOff>
    </xdr:from>
    <xdr:to>
      <xdr:col>12</xdr:col>
      <xdr:colOff>34188</xdr:colOff>
      <xdr:row>1</xdr:row>
      <xdr:rowOff>600329</xdr:rowOff>
    </xdr:to>
    <xdr:grpSp>
      <xdr:nvGrpSpPr>
        <xdr:cNvPr id="81" name="그룹 80">
          <a:extLst>
            <a:ext uri="{FF2B5EF4-FFF2-40B4-BE49-F238E27FC236}">
              <a16:creationId xmlns:a16="http://schemas.microsoft.com/office/drawing/2014/main" id="{8162CEE7-86E5-4E26-ACDA-8A1C34D2C05E}"/>
            </a:ext>
          </a:extLst>
        </xdr:cNvPr>
        <xdr:cNvGrpSpPr/>
      </xdr:nvGrpSpPr>
      <xdr:grpSpPr>
        <a:xfrm>
          <a:off x="8580120" y="570269"/>
          <a:ext cx="2099208" cy="334860"/>
          <a:chOff x="11833860" y="1013460"/>
          <a:chExt cx="2070895" cy="336246"/>
        </a:xfrm>
      </xdr:grpSpPr>
      <xdr:sp macro="" textlink="">
        <xdr:nvSpPr>
          <xdr:cNvPr id="82" name="사각형: 둥근 모서리 81">
            <a:extLst>
              <a:ext uri="{FF2B5EF4-FFF2-40B4-BE49-F238E27FC236}">
                <a16:creationId xmlns:a16="http://schemas.microsoft.com/office/drawing/2014/main" id="{273E949B-B3D9-45A6-A5CC-8EBE20F48603}"/>
              </a:ext>
            </a:extLst>
          </xdr:cNvPr>
          <xdr:cNvSpPr/>
        </xdr:nvSpPr>
        <xdr:spPr>
          <a:xfrm>
            <a:off x="12874836" y="1032089"/>
            <a:ext cx="1029919" cy="298824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lOG</a:t>
            </a:r>
            <a:r>
              <a:rPr lang="en-US" altLang="ko-K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-OUT</a:t>
            </a:r>
            <a:endParaRPr lang="ko-KR" altLang="ko-KR">
              <a:effectLst/>
            </a:endParaRPr>
          </a:p>
          <a:p>
            <a:pPr algn="ctr"/>
            <a:endParaRPr lang="ko-KR" altLang="en-US" sz="1100"/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1AB6414E-877C-4BAB-8CD9-07CDFC6C23BD}"/>
              </a:ext>
            </a:extLst>
          </xdr:cNvPr>
          <xdr:cNvSpPr txBox="1"/>
        </xdr:nvSpPr>
        <xdr:spPr>
          <a:xfrm>
            <a:off x="11833860" y="1013460"/>
            <a:ext cx="102991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+mn-ea"/>
                <a:ea typeface="+mn-ea"/>
              </a:rPr>
              <a:t>ID</a:t>
            </a:r>
            <a:r>
              <a:rPr lang="en-US" altLang="ko-KR" sz="1100" baseline="0">
                <a:latin typeface="+mn-ea"/>
                <a:ea typeface="+mn-ea"/>
              </a:rPr>
              <a:t> :    MsLim</a:t>
            </a:r>
            <a:endParaRPr lang="ko-KR" altLang="en-US" sz="1100"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9</xdr:col>
      <xdr:colOff>468744</xdr:colOff>
      <xdr:row>0</xdr:row>
      <xdr:rowOff>0</xdr:rowOff>
    </xdr:from>
    <xdr:ext cx="1594283" cy="33624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1BF1D26-841D-490A-8CC3-2189D65CCC59}"/>
            </a:ext>
          </a:extLst>
        </xdr:cNvPr>
        <xdr:cNvSpPr txBox="1"/>
      </xdr:nvSpPr>
      <xdr:spPr>
        <a:xfrm>
          <a:off x="8873604" y="0"/>
          <a:ext cx="159428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0">
              <a:solidFill>
                <a:schemeClr val="bg1">
                  <a:lumMod val="75000"/>
                </a:schemeClr>
              </a:solidFill>
              <a:latin typeface="+mn-ea"/>
              <a:ea typeface="+mn-ea"/>
            </a:rPr>
            <a:t>2024. 12. 31  11:35:28</a:t>
          </a:r>
          <a:endParaRPr lang="ko-KR" altLang="en-US" sz="1100" b="0">
            <a:solidFill>
              <a:schemeClr val="bg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</xdr:col>
      <xdr:colOff>15240</xdr:colOff>
      <xdr:row>13</xdr:row>
      <xdr:rowOff>205740</xdr:rowOff>
    </xdr:from>
    <xdr:to>
      <xdr:col>12</xdr:col>
      <xdr:colOff>525780</xdr:colOff>
      <xdr:row>18</xdr:row>
      <xdr:rowOff>15240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380386C1-4A3D-41B7-8EB0-498EA2308FC1}"/>
            </a:ext>
          </a:extLst>
        </xdr:cNvPr>
        <xdr:cNvGrpSpPr/>
      </xdr:nvGrpSpPr>
      <xdr:grpSpPr>
        <a:xfrm>
          <a:off x="9989820" y="4808220"/>
          <a:ext cx="1181100" cy="1333500"/>
          <a:chOff x="10012680" y="4244340"/>
          <a:chExt cx="1181100" cy="1333500"/>
        </a:xfrm>
      </xdr:grpSpPr>
      <xdr:sp macro="" textlink="">
        <xdr:nvSpPr>
          <xdr:cNvPr id="79" name="사각형: 둥근 모서리 78">
            <a:extLst>
              <a:ext uri="{FF2B5EF4-FFF2-40B4-BE49-F238E27FC236}">
                <a16:creationId xmlns:a16="http://schemas.microsoft.com/office/drawing/2014/main" id="{281180B2-6CA5-4202-AF4E-6AD7305C5FD9}"/>
              </a:ext>
            </a:extLst>
          </xdr:cNvPr>
          <xdr:cNvSpPr/>
        </xdr:nvSpPr>
        <xdr:spPr>
          <a:xfrm>
            <a:off x="10084858" y="4398610"/>
            <a:ext cx="1039507" cy="443892"/>
          </a:xfrm>
          <a:prstGeom prst="roundRect">
            <a:avLst/>
          </a:prstGeom>
          <a:solidFill>
            <a:srgbClr val="00B0F0"/>
          </a:solidFill>
          <a:ln>
            <a:noFill/>
          </a:ln>
          <a:effectLst>
            <a:outerShdw blurRad="50800" dist="50800" dir="5400000" algn="ctr" rotWithShape="0">
              <a:srgbClr val="00B0F0">
                <a:alpha val="39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수  정</a:t>
            </a:r>
          </a:p>
        </xdr:txBody>
      </xdr:sp>
      <xdr:sp macro="" textlink="">
        <xdr:nvSpPr>
          <xdr:cNvPr id="85" name="사각형: 둥근 모서리 84">
            <a:extLst>
              <a:ext uri="{FF2B5EF4-FFF2-40B4-BE49-F238E27FC236}">
                <a16:creationId xmlns:a16="http://schemas.microsoft.com/office/drawing/2014/main" id="{7D6B3088-5922-4BB4-AE58-B97E41138998}"/>
              </a:ext>
            </a:extLst>
          </xdr:cNvPr>
          <xdr:cNvSpPr/>
        </xdr:nvSpPr>
        <xdr:spPr>
          <a:xfrm>
            <a:off x="10084858" y="4962490"/>
            <a:ext cx="1039507" cy="443892"/>
          </a:xfrm>
          <a:prstGeom prst="roundRect">
            <a:avLst/>
          </a:prstGeom>
          <a:solidFill>
            <a:srgbClr val="F90797"/>
          </a:solidFill>
          <a:ln>
            <a:noFill/>
          </a:ln>
          <a:effectLst>
            <a:outerShdw blurRad="50800" dist="38100" dir="5400000" algn="t" rotWithShape="0">
              <a:srgbClr val="F90797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200" b="1"/>
              <a:t>삭  제</a:t>
            </a:r>
          </a:p>
        </xdr:txBody>
      </xdr:sp>
      <xdr:sp macro="" textlink="">
        <xdr:nvSpPr>
          <xdr:cNvPr id="86" name="설명선: 굽은 선 85">
            <a:extLst>
              <a:ext uri="{FF2B5EF4-FFF2-40B4-BE49-F238E27FC236}">
                <a16:creationId xmlns:a16="http://schemas.microsoft.com/office/drawing/2014/main" id="{0422F531-9F07-4712-BEF7-566FDB93C405}"/>
              </a:ext>
            </a:extLst>
          </xdr:cNvPr>
          <xdr:cNvSpPr/>
        </xdr:nvSpPr>
        <xdr:spPr>
          <a:xfrm>
            <a:off x="10012680" y="4244340"/>
            <a:ext cx="1181100" cy="1333500"/>
          </a:xfrm>
          <a:prstGeom prst="borderCallout2">
            <a:avLst>
              <a:gd name="adj1" fmla="val 187"/>
              <a:gd name="adj2" fmla="val 65085"/>
              <a:gd name="adj3" fmla="val -24963"/>
              <a:gd name="adj4" fmla="val 54852"/>
              <a:gd name="adj5" fmla="val -25225"/>
              <a:gd name="adj6" fmla="val -12077"/>
            </a:avLst>
          </a:prstGeom>
          <a:noFill/>
          <a:ln>
            <a:solidFill>
              <a:schemeClr val="bg1">
                <a:lumMod val="85000"/>
              </a:schemeClr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2</xdr:col>
      <xdr:colOff>199079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84836B8-DABD-49F3-A097-02C8E840F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2</xdr:row>
      <xdr:rowOff>0</xdr:rowOff>
    </xdr:from>
    <xdr:to>
      <xdr:col>6</xdr:col>
      <xdr:colOff>690226</xdr:colOff>
      <xdr:row>2</xdr:row>
      <xdr:rowOff>431972</xdr:rowOff>
    </xdr:to>
    <xdr:sp macro="" textlink="">
      <xdr:nvSpPr>
        <xdr:cNvPr id="20" name="사각형: 둥근 모서리 19">
          <a:extLst>
            <a:ext uri="{FF2B5EF4-FFF2-40B4-BE49-F238E27FC236}">
              <a16:creationId xmlns:a16="http://schemas.microsoft.com/office/drawing/2014/main" id="{FCC44E04-F4F0-40CC-86A5-84A2D0753736}"/>
            </a:ext>
          </a:extLst>
        </xdr:cNvPr>
        <xdr:cNvSpPr/>
      </xdr:nvSpPr>
      <xdr:spPr>
        <a:xfrm>
          <a:off x="15240" y="937260"/>
          <a:ext cx="9407506" cy="4319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413020</xdr:colOff>
      <xdr:row>2</xdr:row>
      <xdr:rowOff>51100</xdr:rowOff>
    </xdr:from>
    <xdr:to>
      <xdr:col>5</xdr:col>
      <xdr:colOff>1170286</xdr:colOff>
      <xdr:row>2</xdr:row>
      <xdr:rowOff>503410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6A7D1CF-2287-4E30-9A51-D3E99F320CEB}"/>
            </a:ext>
          </a:extLst>
        </xdr:cNvPr>
        <xdr:cNvSpPr txBox="1"/>
      </xdr:nvSpPr>
      <xdr:spPr>
        <a:xfrm>
          <a:off x="413020" y="988360"/>
          <a:ext cx="7607646" cy="452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기</a:t>
          </a:r>
          <a:r>
            <a:rPr lang="ko-KR" altLang="ko-K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장     ㅣ     회  계     ㅣ     외  상     ㅣ      </a:t>
          </a:r>
          <a:r>
            <a:rPr lang="ko-KR" altLang="ko-KR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손  익</a:t>
          </a:r>
          <a:r>
            <a:rPr lang="ko-KR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1">
              <a:solidFill>
                <a:schemeClr val="bg1"/>
              </a:solidFill>
            </a:rPr>
            <a:t>ㅣ     부가세     ㅣ     </a:t>
          </a:r>
          <a:r>
            <a:rPr lang="en-US" altLang="ko-K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•••</a:t>
          </a:r>
          <a:endParaRPr lang="en-US" altLang="ko-KR" sz="1100" b="1">
            <a:solidFill>
              <a:schemeClr val="bg1"/>
            </a:solidFill>
          </a:endParaRPr>
        </a:p>
        <a:p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1202286</xdr:colOff>
      <xdr:row>2</xdr:row>
      <xdr:rowOff>41110</xdr:rowOff>
    </xdr:from>
    <xdr:ext cx="1217321" cy="33624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21DFEC4-9F27-4E5E-82D6-F79BB7481FC8}"/>
            </a:ext>
          </a:extLst>
        </xdr:cNvPr>
        <xdr:cNvSpPr txBox="1"/>
      </xdr:nvSpPr>
      <xdr:spPr>
        <a:xfrm>
          <a:off x="8052666" y="978370"/>
          <a:ext cx="121732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0">
              <a:solidFill>
                <a:schemeClr val="bg1"/>
              </a:solidFill>
            </a:rPr>
            <a:t>현재 위치 </a:t>
          </a:r>
          <a:r>
            <a:rPr lang="en-US" altLang="ko-KR" sz="900" b="0">
              <a:solidFill>
                <a:schemeClr val="bg1"/>
              </a:solidFill>
            </a:rPr>
            <a:t>:</a:t>
          </a:r>
          <a:r>
            <a:rPr lang="ko-KR" altLang="en-US" sz="900" b="0">
              <a:solidFill>
                <a:schemeClr val="bg1"/>
              </a:solidFill>
            </a:rPr>
            <a:t>   </a:t>
          </a:r>
          <a:r>
            <a:rPr lang="en-US" altLang="ko-KR" sz="1100" b="0">
              <a:solidFill>
                <a:schemeClr val="bg1"/>
              </a:solidFill>
            </a:rPr>
            <a:t>  </a:t>
          </a:r>
          <a:r>
            <a:rPr lang="ko-KR" altLang="en-US" sz="1100" b="0">
              <a:solidFill>
                <a:schemeClr val="bg1"/>
              </a:solidFill>
            </a:rPr>
            <a:t>손 익</a:t>
          </a:r>
          <a:endParaRPr lang="en-US" altLang="ko-KR" sz="1100" b="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833120</xdr:colOff>
      <xdr:row>3</xdr:row>
      <xdr:rowOff>236220</xdr:rowOff>
    </xdr:from>
    <xdr:to>
      <xdr:col>5</xdr:col>
      <xdr:colOff>297180</xdr:colOff>
      <xdr:row>5</xdr:row>
      <xdr:rowOff>130620</xdr:rowOff>
    </xdr:to>
    <xdr:sp macro="" textlink="">
      <xdr:nvSpPr>
        <xdr:cNvPr id="23" name="사각형: 둥근 모서리 22">
          <a:extLst>
            <a:ext uri="{FF2B5EF4-FFF2-40B4-BE49-F238E27FC236}">
              <a16:creationId xmlns:a16="http://schemas.microsoft.com/office/drawing/2014/main" id="{23D421B6-A2C7-44EA-B066-DF435BD96444}"/>
            </a:ext>
          </a:extLst>
        </xdr:cNvPr>
        <xdr:cNvSpPr/>
      </xdr:nvSpPr>
      <xdr:spPr>
        <a:xfrm>
          <a:off x="5801360" y="1714500"/>
          <a:ext cx="13462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275,000,000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1209040</xdr:colOff>
      <xdr:row>3</xdr:row>
      <xdr:rowOff>205740</xdr:rowOff>
    </xdr:from>
    <xdr:to>
      <xdr:col>6</xdr:col>
      <xdr:colOff>670560</xdr:colOff>
      <xdr:row>5</xdr:row>
      <xdr:rowOff>100140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91A75C74-6A31-4136-B4FC-01B675894831}"/>
            </a:ext>
          </a:extLst>
        </xdr:cNvPr>
        <xdr:cNvSpPr/>
      </xdr:nvSpPr>
      <xdr:spPr>
        <a:xfrm>
          <a:off x="8059420" y="1684020"/>
          <a:ext cx="134366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99,847,300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1203960</xdr:colOff>
      <xdr:row>5</xdr:row>
      <xdr:rowOff>175260</xdr:rowOff>
    </xdr:from>
    <xdr:to>
      <xdr:col>6</xdr:col>
      <xdr:colOff>686046</xdr:colOff>
      <xdr:row>7</xdr:row>
      <xdr:rowOff>69660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76BAF8AA-558A-42D5-A647-258D25EA3FD6}"/>
            </a:ext>
          </a:extLst>
        </xdr:cNvPr>
        <xdr:cNvSpPr/>
      </xdr:nvSpPr>
      <xdr:spPr>
        <a:xfrm>
          <a:off x="8054340" y="2263140"/>
          <a:ext cx="1364226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64 %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830580</xdr:colOff>
      <xdr:row>5</xdr:row>
      <xdr:rowOff>220980</xdr:rowOff>
    </xdr:from>
    <xdr:to>
      <xdr:col>5</xdr:col>
      <xdr:colOff>289560</xdr:colOff>
      <xdr:row>7</xdr:row>
      <xdr:rowOff>115380</xdr:rowOff>
    </xdr:to>
    <xdr:sp macro="" textlink="">
      <xdr:nvSpPr>
        <xdr:cNvPr id="27" name="사각형: 둥근 모서리 26">
          <a:extLst>
            <a:ext uri="{FF2B5EF4-FFF2-40B4-BE49-F238E27FC236}">
              <a16:creationId xmlns:a16="http://schemas.microsoft.com/office/drawing/2014/main" id="{BE1FAF9C-93F1-46D4-9D1B-0C21A201A2D4}"/>
            </a:ext>
          </a:extLst>
        </xdr:cNvPr>
        <xdr:cNvSpPr/>
      </xdr:nvSpPr>
      <xdr:spPr>
        <a:xfrm>
          <a:off x="5798820" y="2308860"/>
          <a:ext cx="134112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175,152,700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243840</xdr:colOff>
      <xdr:row>6</xdr:row>
      <xdr:rowOff>144780</xdr:rowOff>
    </xdr:from>
    <xdr:to>
      <xdr:col>3</xdr:col>
      <xdr:colOff>119788</xdr:colOff>
      <xdr:row>7</xdr:row>
      <xdr:rowOff>283823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04F06C2E-B9BE-449C-8BC8-69F21FB09786}"/>
            </a:ext>
          </a:extLst>
        </xdr:cNvPr>
        <xdr:cNvGrpSpPr/>
      </xdr:nvGrpSpPr>
      <xdr:grpSpPr>
        <a:xfrm>
          <a:off x="1447800" y="2537460"/>
          <a:ext cx="175808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34" name="사각형: 둥근 모서리 33">
            <a:extLst>
              <a:ext uri="{FF2B5EF4-FFF2-40B4-BE49-F238E27FC236}">
                <a16:creationId xmlns:a16="http://schemas.microsoft.com/office/drawing/2014/main" id="{52051AB1-12F8-4A67-9291-0E409068D42F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35" name="사각형: 둥근 모서리 34">
            <a:extLst>
              <a:ext uri="{FF2B5EF4-FFF2-40B4-BE49-F238E27FC236}">
                <a16:creationId xmlns:a16="http://schemas.microsoft.com/office/drawing/2014/main" id="{941E7525-B3E1-450E-A943-BA781D345DC3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1</xdr:col>
      <xdr:colOff>541020</xdr:colOff>
      <xdr:row>3</xdr:row>
      <xdr:rowOff>289560</xdr:rowOff>
    </xdr:from>
    <xdr:to>
      <xdr:col>3</xdr:col>
      <xdr:colOff>635709</xdr:colOff>
      <xdr:row>5</xdr:row>
      <xdr:rowOff>262069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94365E77-FB07-4FF6-B399-55337C3D94AD}"/>
            </a:ext>
          </a:extLst>
        </xdr:cNvPr>
        <xdr:cNvGrpSpPr/>
      </xdr:nvGrpSpPr>
      <xdr:grpSpPr>
        <a:xfrm>
          <a:off x="1051560" y="1767840"/>
          <a:ext cx="2670249" cy="582109"/>
          <a:chOff x="6938647" y="1470660"/>
          <a:chExt cx="2670249" cy="582109"/>
        </a:xfrm>
      </xdr:grpSpPr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57EFB2C7-C0CB-4026-8853-D60ACFFCE985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2E293442-9C30-431C-BA9C-6A4E2D2366BE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1AE43D31-C5EC-41B7-9DB7-DFD93EF98620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37DA71F-87A2-4F55-BDE6-B27FAE53349C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ysClr val="windowText" lastClr="000000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ysClr val="windowText" lastClr="000000"/>
                  </a:solidFill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60603E80-78CE-47F4-88F7-29733EE4A998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E0EEBCB0-7823-444C-8F19-6AD37755EB45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8EA9021-3067-4332-AC01-99749D3577E5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55" name="그룹 54">
            <a:extLst>
              <a:ext uri="{FF2B5EF4-FFF2-40B4-BE49-F238E27FC236}">
                <a16:creationId xmlns:a16="http://schemas.microsoft.com/office/drawing/2014/main" id="{F6373A1C-851D-4A51-9516-5532809F8F63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DB7FF38-5373-4945-A292-2917632BB306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5F587A1-CB84-4759-865D-C9580422FCCC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58" name="그룹 57">
              <a:extLst>
                <a:ext uri="{FF2B5EF4-FFF2-40B4-BE49-F238E27FC236}">
                  <a16:creationId xmlns:a16="http://schemas.microsoft.com/office/drawing/2014/main" id="{559B22ED-21D3-44F1-B882-48240C070B02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62" name="타원 61">
                <a:extLst>
                  <a:ext uri="{FF2B5EF4-FFF2-40B4-BE49-F238E27FC236}">
                    <a16:creationId xmlns:a16="http://schemas.microsoft.com/office/drawing/2014/main" id="{EE00347B-6789-44D2-910B-99D57614FC53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63" name="직선 연결선 62">
                <a:extLst>
                  <a:ext uri="{FF2B5EF4-FFF2-40B4-BE49-F238E27FC236}">
                    <a16:creationId xmlns:a16="http://schemas.microsoft.com/office/drawing/2014/main" id="{476438DD-1AC4-4C95-BC8F-E28A5DF1D710}"/>
                  </a:ext>
                </a:extLst>
              </xdr:cNvPr>
              <xdr:cNvCxnSpPr>
                <a:cxnSpLocks/>
                <a:stCxn id="62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9" name="그룹 58">
              <a:extLst>
                <a:ext uri="{FF2B5EF4-FFF2-40B4-BE49-F238E27FC236}">
                  <a16:creationId xmlns:a16="http://schemas.microsoft.com/office/drawing/2014/main" id="{51F19B99-F01E-4ED3-8C87-3049F5F6EC27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60" name="타원 59">
                <a:extLst>
                  <a:ext uri="{FF2B5EF4-FFF2-40B4-BE49-F238E27FC236}">
                    <a16:creationId xmlns:a16="http://schemas.microsoft.com/office/drawing/2014/main" id="{C1E930E7-9409-401F-8CE3-DAB225D4A71E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61" name="직선 연결선 60">
                <a:extLst>
                  <a:ext uri="{FF2B5EF4-FFF2-40B4-BE49-F238E27FC236}">
                    <a16:creationId xmlns:a16="http://schemas.microsoft.com/office/drawing/2014/main" id="{EC36A240-3C51-492F-AED1-552041D4634B}"/>
                  </a:ext>
                </a:extLst>
              </xdr:cNvPr>
              <xdr:cNvCxnSpPr>
                <a:cxnSpLocks/>
                <a:stCxn id="60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</xdr:col>
      <xdr:colOff>1440180</xdr:colOff>
      <xdr:row>11</xdr:row>
      <xdr:rowOff>0</xdr:rowOff>
    </xdr:from>
    <xdr:to>
      <xdr:col>3</xdr:col>
      <xdr:colOff>304800</xdr:colOff>
      <xdr:row>12</xdr:row>
      <xdr:rowOff>99060</xdr:rowOff>
    </xdr:to>
    <xdr:sp macro="" textlink="">
      <xdr:nvSpPr>
        <xdr:cNvPr id="30" name="생각 풍선: 구름 모양 29">
          <a:extLst>
            <a:ext uri="{FF2B5EF4-FFF2-40B4-BE49-F238E27FC236}">
              <a16:creationId xmlns:a16="http://schemas.microsoft.com/office/drawing/2014/main" id="{CBE00BD5-0330-458C-A3D9-0D275FD1503D}"/>
            </a:ext>
          </a:extLst>
        </xdr:cNvPr>
        <xdr:cNvSpPr/>
      </xdr:nvSpPr>
      <xdr:spPr>
        <a:xfrm>
          <a:off x="2644140" y="3992880"/>
          <a:ext cx="746760" cy="403860"/>
        </a:xfrm>
        <a:prstGeom prst="cloudCallout">
          <a:avLst>
            <a:gd name="adj1" fmla="val -37034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1455420</xdr:colOff>
      <xdr:row>10</xdr:row>
      <xdr:rowOff>373380</xdr:rowOff>
    </xdr:from>
    <xdr:to>
      <xdr:col>5</xdr:col>
      <xdr:colOff>320040</xdr:colOff>
      <xdr:row>12</xdr:row>
      <xdr:rowOff>91440</xdr:rowOff>
    </xdr:to>
    <xdr:sp macro="" textlink="">
      <xdr:nvSpPr>
        <xdr:cNvPr id="31" name="생각 풍선: 구름 모양 30">
          <a:extLst>
            <a:ext uri="{FF2B5EF4-FFF2-40B4-BE49-F238E27FC236}">
              <a16:creationId xmlns:a16="http://schemas.microsoft.com/office/drawing/2014/main" id="{55A62A0B-9DA0-4F7A-A988-3A881E05E1DE}"/>
            </a:ext>
          </a:extLst>
        </xdr:cNvPr>
        <xdr:cNvSpPr/>
      </xdr:nvSpPr>
      <xdr:spPr>
        <a:xfrm>
          <a:off x="6423660" y="3985260"/>
          <a:ext cx="746760" cy="403860"/>
        </a:xfrm>
        <a:prstGeom prst="cloudCallout">
          <a:avLst>
            <a:gd name="adj1" fmla="val -37034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1455420</xdr:colOff>
      <xdr:row>10</xdr:row>
      <xdr:rowOff>38100</xdr:rowOff>
    </xdr:from>
    <xdr:to>
      <xdr:col>5</xdr:col>
      <xdr:colOff>1783080</xdr:colOff>
      <xdr:row>10</xdr:row>
      <xdr:rowOff>365760</xdr:rowOff>
    </xdr:to>
    <xdr:pic>
      <xdr:nvPicPr>
        <xdr:cNvPr id="36" name="그래픽 35" descr="팩스 윤곽선">
          <a:extLst>
            <a:ext uri="{FF2B5EF4-FFF2-40B4-BE49-F238E27FC236}">
              <a16:creationId xmlns:a16="http://schemas.microsoft.com/office/drawing/2014/main" id="{94BD202C-8D2B-46AE-A932-5972A130C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05800" y="3649980"/>
          <a:ext cx="327660" cy="3276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1</xdr:col>
      <xdr:colOff>892499</xdr:colOff>
      <xdr:row>1</xdr:row>
      <xdr:rowOff>610859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7B38E5-B1E9-45B5-9E22-5016FD32D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6</xdr:col>
      <xdr:colOff>1508760</xdr:colOff>
      <xdr:row>2</xdr:row>
      <xdr:rowOff>503410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5713ED4-1AD1-450D-8590-B5A0EB409064}"/>
            </a:ext>
          </a:extLst>
        </xdr:cNvPr>
        <xdr:cNvGrpSpPr/>
      </xdr:nvGrpSpPr>
      <xdr:grpSpPr>
        <a:xfrm>
          <a:off x="0" y="937260"/>
          <a:ext cx="9639300" cy="503410"/>
          <a:chOff x="0" y="937260"/>
          <a:chExt cx="9639300" cy="503410"/>
        </a:xfrm>
      </xdr:grpSpPr>
      <xdr:sp macro="" textlink="">
        <xdr:nvSpPr>
          <xdr:cNvPr id="111" name="사각형: 둥근 모서리 110">
            <a:extLst>
              <a:ext uri="{FF2B5EF4-FFF2-40B4-BE49-F238E27FC236}">
                <a16:creationId xmlns:a16="http://schemas.microsoft.com/office/drawing/2014/main" id="{205A2B89-BDFA-49C5-829F-94A099E02A48}"/>
              </a:ext>
            </a:extLst>
          </xdr:cNvPr>
          <xdr:cNvSpPr/>
        </xdr:nvSpPr>
        <xdr:spPr>
          <a:xfrm>
            <a:off x="0" y="937260"/>
            <a:ext cx="9639300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34FC5367-0A6A-4F62-8855-2D5543EEB6E5}"/>
              </a:ext>
            </a:extLst>
          </xdr:cNvPr>
          <xdr:cNvSpPr txBox="1"/>
        </xdr:nvSpPr>
        <xdr:spPr>
          <a:xfrm>
            <a:off x="413020" y="988360"/>
            <a:ext cx="7607646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기</a:t>
            </a:r>
            <a:r>
              <a:rPr lang="ko-KR" altLang="ko-KR" sz="11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ko-KR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장     ㅣ     회  계     ㅣ     외  상     ㅣ      </a:t>
            </a:r>
            <a:r>
              <a:rPr lang="ko-KR" altLang="ko-KR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손  익</a:t>
            </a:r>
            <a:r>
              <a:rPr lang="ko-KR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ko-KR" altLang="en-US" sz="1100" b="1">
                <a:solidFill>
                  <a:schemeClr val="bg1"/>
                </a:solidFill>
              </a:rPr>
              <a:t>ㅣ     부가세     ㅣ   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113" name="TextBox 112">
            <a:extLst>
              <a:ext uri="{FF2B5EF4-FFF2-40B4-BE49-F238E27FC236}">
                <a16:creationId xmlns:a16="http://schemas.microsoft.com/office/drawing/2014/main" id="{DF63E3FA-BC93-4454-A2DF-EC1B9506BBD8}"/>
              </a:ext>
            </a:extLst>
          </xdr:cNvPr>
          <xdr:cNvSpPr txBox="1"/>
        </xdr:nvSpPr>
        <xdr:spPr>
          <a:xfrm>
            <a:off x="8174586" y="978370"/>
            <a:ext cx="1185453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ko-KR" altLang="en-US" sz="1100" b="0">
                <a:solidFill>
                  <a:schemeClr val="bg1"/>
                </a:solidFill>
              </a:rPr>
              <a:t>손 익</a:t>
            </a:r>
            <a:endParaRPr lang="en-US" altLang="ko-KR" sz="1100" b="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541020</xdr:colOff>
      <xdr:row>3</xdr:row>
      <xdr:rowOff>274320</xdr:rowOff>
    </xdr:from>
    <xdr:to>
      <xdr:col>3</xdr:col>
      <xdr:colOff>163269</xdr:colOff>
      <xdr:row>5</xdr:row>
      <xdr:rowOff>246829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EFA44134-3815-4323-AFB1-E28CC528F174}"/>
            </a:ext>
          </a:extLst>
        </xdr:cNvPr>
        <xdr:cNvGrpSpPr/>
      </xdr:nvGrpSpPr>
      <xdr:grpSpPr>
        <a:xfrm>
          <a:off x="1051560" y="1752600"/>
          <a:ext cx="2670249" cy="582109"/>
          <a:chOff x="6938647" y="1470660"/>
          <a:chExt cx="2670249" cy="582109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B8302C49-0E8F-42AA-AFE3-A0E8350E0917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58" name="그룹 57">
            <a:extLst>
              <a:ext uri="{FF2B5EF4-FFF2-40B4-BE49-F238E27FC236}">
                <a16:creationId xmlns:a16="http://schemas.microsoft.com/office/drawing/2014/main" id="{9998A36F-0A48-418B-82F6-ECC8585C0F80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28FDACE-EFEA-42CA-A3BD-A5111C83297F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37E3F0B4-2935-4C56-84A2-F9B5DD2218B3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latin typeface="+mn-ea"/>
                  <a:ea typeface="+mn-ea"/>
                </a:rPr>
                <a:t>1</a:t>
              </a:r>
              <a:r>
                <a:rPr lang="ko-KR" altLang="en-US" sz="1000"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2351C8FC-A6F6-403B-9A20-D655C07864C7}"/>
                </a:ext>
              </a:extLst>
            </xdr:cNvPr>
            <xdr:cNvSpPr txBox="1"/>
          </xdr:nvSpPr>
          <xdr:spPr>
            <a:xfrm>
              <a:off x="7512339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3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FFCD379-F1E3-4B2A-9E7F-FBFE0D9E1B58}"/>
                </a:ext>
              </a:extLst>
            </xdr:cNvPr>
            <xdr:cNvSpPr txBox="1"/>
          </xdr:nvSpPr>
          <xdr:spPr>
            <a:xfrm>
              <a:off x="8080720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6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31635F-D5A7-4B9B-892B-7720B7CE0BC7}"/>
                </a:ext>
              </a:extLst>
            </xdr:cNvPr>
            <xdr:cNvSpPr txBox="1"/>
          </xdr:nvSpPr>
          <xdr:spPr>
            <a:xfrm>
              <a:off x="8652906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9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개월</a:t>
              </a:r>
            </a:p>
          </xdr:txBody>
        </xdr:sp>
      </xdr:grpSp>
      <xdr:grpSp>
        <xdr:nvGrpSpPr>
          <xdr:cNvPr id="59" name="그룹 58">
            <a:extLst>
              <a:ext uri="{FF2B5EF4-FFF2-40B4-BE49-F238E27FC236}">
                <a16:creationId xmlns:a16="http://schemas.microsoft.com/office/drawing/2014/main" id="{B225C1F2-451D-4DEA-9097-1020EB78CEAA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1BD2766-7807-4C51-B71B-D4576EFE1F74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12. 31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1D23BD4-A665-4B96-A979-B0E00DE7BE4D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01. 01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62" name="그룹 61">
              <a:extLst>
                <a:ext uri="{FF2B5EF4-FFF2-40B4-BE49-F238E27FC236}">
                  <a16:creationId xmlns:a16="http://schemas.microsoft.com/office/drawing/2014/main" id="{1AA35787-A5DD-4402-B623-D9225BCC83B0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66" name="타원 65">
                <a:extLst>
                  <a:ext uri="{FF2B5EF4-FFF2-40B4-BE49-F238E27FC236}">
                    <a16:creationId xmlns:a16="http://schemas.microsoft.com/office/drawing/2014/main" id="{FFABCCAE-ED40-4148-A499-896A546BDFB2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67" name="직선 연결선 66">
                <a:extLst>
                  <a:ext uri="{FF2B5EF4-FFF2-40B4-BE49-F238E27FC236}">
                    <a16:creationId xmlns:a16="http://schemas.microsoft.com/office/drawing/2014/main" id="{98F045D5-576C-46C1-8765-805A3B9E5527}"/>
                  </a:ext>
                </a:extLst>
              </xdr:cNvPr>
              <xdr:cNvCxnSpPr>
                <a:cxnSpLocks/>
                <a:stCxn id="66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3" name="그룹 62">
              <a:extLst>
                <a:ext uri="{FF2B5EF4-FFF2-40B4-BE49-F238E27FC236}">
                  <a16:creationId xmlns:a16="http://schemas.microsoft.com/office/drawing/2014/main" id="{D1E501DE-075D-4DEC-A36A-FD2715C99F5E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64" name="타원 63">
                <a:extLst>
                  <a:ext uri="{FF2B5EF4-FFF2-40B4-BE49-F238E27FC236}">
                    <a16:creationId xmlns:a16="http://schemas.microsoft.com/office/drawing/2014/main" id="{13DE5E57-71B5-4E0B-BEA4-D871AF42FAED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65" name="직선 연결선 64">
                <a:extLst>
                  <a:ext uri="{FF2B5EF4-FFF2-40B4-BE49-F238E27FC236}">
                    <a16:creationId xmlns:a16="http://schemas.microsoft.com/office/drawing/2014/main" id="{0515C9F2-F94B-4392-9B07-70C21C617D8C}"/>
                  </a:ext>
                </a:extLst>
              </xdr:cNvPr>
              <xdr:cNvCxnSpPr>
                <a:cxnSpLocks/>
                <a:stCxn id="64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4</xdr:col>
      <xdr:colOff>817880</xdr:colOff>
      <xdr:row>3</xdr:row>
      <xdr:rowOff>205740</xdr:rowOff>
    </xdr:from>
    <xdr:to>
      <xdr:col>5</xdr:col>
      <xdr:colOff>640080</xdr:colOff>
      <xdr:row>5</xdr:row>
      <xdr:rowOff>100140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FD37DF2-A318-415D-9911-3CAF36886C0B}"/>
            </a:ext>
          </a:extLst>
        </xdr:cNvPr>
        <xdr:cNvSpPr/>
      </xdr:nvSpPr>
      <xdr:spPr>
        <a:xfrm>
          <a:off x="5900420" y="1684020"/>
          <a:ext cx="13462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275,000,000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119380</xdr:colOff>
      <xdr:row>3</xdr:row>
      <xdr:rowOff>205740</xdr:rowOff>
    </xdr:from>
    <xdr:to>
      <xdr:col>6</xdr:col>
      <xdr:colOff>1463040</xdr:colOff>
      <xdr:row>5</xdr:row>
      <xdr:rowOff>100140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3D1A96A1-EE83-4392-AF81-11F8B59B6424}"/>
            </a:ext>
          </a:extLst>
        </xdr:cNvPr>
        <xdr:cNvSpPr/>
      </xdr:nvSpPr>
      <xdr:spPr>
        <a:xfrm>
          <a:off x="8249920" y="1684020"/>
          <a:ext cx="134366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99,847,300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114300</xdr:colOff>
      <xdr:row>5</xdr:row>
      <xdr:rowOff>175260</xdr:rowOff>
    </xdr:from>
    <xdr:to>
      <xdr:col>6</xdr:col>
      <xdr:colOff>1478526</xdr:colOff>
      <xdr:row>7</xdr:row>
      <xdr:rowOff>69660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7D0CAD46-FA7C-4BA1-AF5D-E479A3D8CE78}"/>
            </a:ext>
          </a:extLst>
        </xdr:cNvPr>
        <xdr:cNvSpPr/>
      </xdr:nvSpPr>
      <xdr:spPr>
        <a:xfrm>
          <a:off x="8244840" y="2263140"/>
          <a:ext cx="1364226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             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3</xdr:col>
      <xdr:colOff>1432560</xdr:colOff>
      <xdr:row>3</xdr:row>
      <xdr:rowOff>289560</xdr:rowOff>
    </xdr:from>
    <xdr:ext cx="878895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72B01F-94A0-4762-80DA-7AA274BB6688}"/>
            </a:ext>
          </a:extLst>
        </xdr:cNvPr>
        <xdr:cNvSpPr txBox="1"/>
      </xdr:nvSpPr>
      <xdr:spPr>
        <a:xfrm>
          <a:off x="4991100" y="1767840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자산 합계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5</xdr:col>
      <xdr:colOff>731520</xdr:colOff>
      <xdr:row>4</xdr:row>
      <xdr:rowOff>15240</xdr:rowOff>
    </xdr:from>
    <xdr:ext cx="878895" cy="33624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C6935AF-048A-4C75-96E0-9546FA3B8A85}"/>
            </a:ext>
          </a:extLst>
        </xdr:cNvPr>
        <xdr:cNvSpPr txBox="1"/>
      </xdr:nvSpPr>
      <xdr:spPr>
        <a:xfrm>
          <a:off x="7338060" y="1798320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부채 합계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5</xdr:col>
      <xdr:colOff>731520</xdr:colOff>
      <xdr:row>6</xdr:row>
      <xdr:rowOff>0</xdr:rowOff>
    </xdr:from>
    <xdr:ext cx="878895" cy="33624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4BD5AC7-5941-4BEA-A5EA-570EE81AA32E}"/>
            </a:ext>
          </a:extLst>
        </xdr:cNvPr>
        <xdr:cNvSpPr txBox="1"/>
      </xdr:nvSpPr>
      <xdr:spPr>
        <a:xfrm>
          <a:off x="7338060" y="2392680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자본 합계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937260</xdr:colOff>
      <xdr:row>6</xdr:row>
      <xdr:rowOff>144780</xdr:rowOff>
    </xdr:from>
    <xdr:to>
      <xdr:col>2</xdr:col>
      <xdr:colOff>1171348</xdr:colOff>
      <xdr:row>7</xdr:row>
      <xdr:rowOff>283823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808757B8-E37E-472A-91DD-9DC369992C2C}"/>
            </a:ext>
          </a:extLst>
        </xdr:cNvPr>
        <xdr:cNvGrpSpPr/>
      </xdr:nvGrpSpPr>
      <xdr:grpSpPr>
        <a:xfrm>
          <a:off x="1447800" y="2537460"/>
          <a:ext cx="175808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87" name="사각형: 둥근 모서리 86">
            <a:extLst>
              <a:ext uri="{FF2B5EF4-FFF2-40B4-BE49-F238E27FC236}">
                <a16:creationId xmlns:a16="http://schemas.microsoft.com/office/drawing/2014/main" id="{850FA34E-D246-4E03-AFA4-1B6DF01C60BC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88" name="사각형: 둥근 모서리 87">
            <a:extLst>
              <a:ext uri="{FF2B5EF4-FFF2-40B4-BE49-F238E27FC236}">
                <a16:creationId xmlns:a16="http://schemas.microsoft.com/office/drawing/2014/main" id="{5BDC0560-4B00-4A55-9DBE-A5A8B681EAA4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5</xdr:col>
      <xdr:colOff>1211580</xdr:colOff>
      <xdr:row>11</xdr:row>
      <xdr:rowOff>91440</xdr:rowOff>
    </xdr:from>
    <xdr:to>
      <xdr:col>6</xdr:col>
      <xdr:colOff>434340</xdr:colOff>
      <xdr:row>12</xdr:row>
      <xdr:rowOff>190500</xdr:rowOff>
    </xdr:to>
    <xdr:sp macro="" textlink="">
      <xdr:nvSpPr>
        <xdr:cNvPr id="32" name="생각 풍선: 구름 모양 31">
          <a:extLst>
            <a:ext uri="{FF2B5EF4-FFF2-40B4-BE49-F238E27FC236}">
              <a16:creationId xmlns:a16="http://schemas.microsoft.com/office/drawing/2014/main" id="{1BFE8854-4D63-4949-A2C0-897BB5B1A5A6}"/>
            </a:ext>
          </a:extLst>
        </xdr:cNvPr>
        <xdr:cNvSpPr/>
      </xdr:nvSpPr>
      <xdr:spPr>
        <a:xfrm>
          <a:off x="7818120" y="4084320"/>
          <a:ext cx="746760" cy="403860"/>
        </a:xfrm>
        <a:prstGeom prst="cloudCallout">
          <a:avLst>
            <a:gd name="adj1" fmla="val -37034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1196340</xdr:colOff>
      <xdr:row>11</xdr:row>
      <xdr:rowOff>30480</xdr:rowOff>
    </xdr:from>
    <xdr:to>
      <xdr:col>2</xdr:col>
      <xdr:colOff>419100</xdr:colOff>
      <xdr:row>12</xdr:row>
      <xdr:rowOff>129540</xdr:rowOff>
    </xdr:to>
    <xdr:sp macro="" textlink="">
      <xdr:nvSpPr>
        <xdr:cNvPr id="33" name="생각 풍선: 구름 모양 32">
          <a:extLst>
            <a:ext uri="{FF2B5EF4-FFF2-40B4-BE49-F238E27FC236}">
              <a16:creationId xmlns:a16="http://schemas.microsoft.com/office/drawing/2014/main" id="{5C0980AD-49A1-4201-8B53-2B924C83B8ED}"/>
            </a:ext>
          </a:extLst>
        </xdr:cNvPr>
        <xdr:cNvSpPr/>
      </xdr:nvSpPr>
      <xdr:spPr>
        <a:xfrm>
          <a:off x="1706880" y="4023360"/>
          <a:ext cx="746760" cy="403860"/>
        </a:xfrm>
        <a:prstGeom prst="cloudCallout">
          <a:avLst>
            <a:gd name="adj1" fmla="val -37034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1188720</xdr:colOff>
      <xdr:row>11</xdr:row>
      <xdr:rowOff>99060</xdr:rowOff>
    </xdr:from>
    <xdr:to>
      <xdr:col>4</xdr:col>
      <xdr:colOff>411480</xdr:colOff>
      <xdr:row>12</xdr:row>
      <xdr:rowOff>198120</xdr:rowOff>
    </xdr:to>
    <xdr:sp macro="" textlink="">
      <xdr:nvSpPr>
        <xdr:cNvPr id="34" name="생각 풍선: 구름 모양 33">
          <a:extLst>
            <a:ext uri="{FF2B5EF4-FFF2-40B4-BE49-F238E27FC236}">
              <a16:creationId xmlns:a16="http://schemas.microsoft.com/office/drawing/2014/main" id="{DAEB21F9-3AF4-4E9A-85D9-D479413479FC}"/>
            </a:ext>
          </a:extLst>
        </xdr:cNvPr>
        <xdr:cNvSpPr/>
      </xdr:nvSpPr>
      <xdr:spPr>
        <a:xfrm>
          <a:off x="4747260" y="4091940"/>
          <a:ext cx="746760" cy="403860"/>
        </a:xfrm>
        <a:prstGeom prst="cloudCallout">
          <a:avLst>
            <a:gd name="adj1" fmla="val -47238"/>
            <a:gd name="adj2" fmla="val 66863"/>
          </a:avLst>
        </a:prstGeom>
        <a:solidFill>
          <a:schemeClr val="bg1"/>
        </a:solidFill>
        <a:ln>
          <a:solidFill>
            <a:srgbClr val="F9079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>
              <a:solidFill>
                <a:sysClr val="windowText" lastClr="000000"/>
              </a:solidFill>
            </a:rPr>
            <a:t>List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1043940</xdr:colOff>
      <xdr:row>10</xdr:row>
      <xdr:rowOff>30480</xdr:rowOff>
    </xdr:from>
    <xdr:to>
      <xdr:col>6</xdr:col>
      <xdr:colOff>1371600</xdr:colOff>
      <xdr:row>10</xdr:row>
      <xdr:rowOff>358140</xdr:rowOff>
    </xdr:to>
    <xdr:pic>
      <xdr:nvPicPr>
        <xdr:cNvPr id="35" name="그래픽 34" descr="팩스 윤곽선">
          <a:extLst>
            <a:ext uri="{FF2B5EF4-FFF2-40B4-BE49-F238E27FC236}">
              <a16:creationId xmlns:a16="http://schemas.microsoft.com/office/drawing/2014/main" id="{782B6522-D264-4226-A879-3A3F203E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74480" y="3642360"/>
          <a:ext cx="327660" cy="3276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84871</xdr:colOff>
      <xdr:row>0</xdr:row>
      <xdr:rowOff>90948</xdr:rowOff>
    </xdr:from>
    <xdr:to>
      <xdr:col>1</xdr:col>
      <xdr:colOff>724859</xdr:colOff>
      <xdr:row>1</xdr:row>
      <xdr:rowOff>610859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2A84F00E-6932-4ECF-979B-5C3B383E70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23" r="4278" b="-1"/>
        <a:stretch/>
      </xdr:blipFill>
      <xdr:spPr>
        <a:xfrm>
          <a:off x="84871" y="90948"/>
          <a:ext cx="1318168" cy="82471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11</xdr:col>
      <xdr:colOff>509568</xdr:colOff>
      <xdr:row>2</xdr:row>
      <xdr:rowOff>503410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D0A4429-1D69-47A3-9D5C-841354CF38C7}"/>
            </a:ext>
          </a:extLst>
        </xdr:cNvPr>
        <xdr:cNvGrpSpPr/>
      </xdr:nvGrpSpPr>
      <xdr:grpSpPr>
        <a:xfrm>
          <a:off x="0" y="937260"/>
          <a:ext cx="10415568" cy="503410"/>
          <a:chOff x="48914" y="957726"/>
          <a:chExt cx="10415568" cy="503410"/>
        </a:xfrm>
      </xdr:grpSpPr>
      <xdr:sp macro="" textlink="">
        <xdr:nvSpPr>
          <xdr:cNvPr id="59" name="사각형: 둥근 모서리 58">
            <a:extLst>
              <a:ext uri="{FF2B5EF4-FFF2-40B4-BE49-F238E27FC236}">
                <a16:creationId xmlns:a16="http://schemas.microsoft.com/office/drawing/2014/main" id="{0AFA1480-4F60-41E1-BE99-D439D26C976E}"/>
              </a:ext>
            </a:extLst>
          </xdr:cNvPr>
          <xdr:cNvSpPr/>
        </xdr:nvSpPr>
        <xdr:spPr>
          <a:xfrm>
            <a:off x="48914" y="957726"/>
            <a:ext cx="10415568" cy="431972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2806D1B3-4989-43C6-82EF-17D42D4226F0}"/>
              </a:ext>
            </a:extLst>
          </xdr:cNvPr>
          <xdr:cNvSpPr txBox="1"/>
        </xdr:nvSpPr>
        <xdr:spPr>
          <a:xfrm>
            <a:off x="461934" y="1008826"/>
            <a:ext cx="7391130" cy="452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기</a:t>
            </a:r>
            <a:r>
              <a:rPr lang="ko-KR" altLang="en-US" sz="1100" b="1" baseline="0">
                <a:solidFill>
                  <a:schemeClr val="bg1"/>
                </a:solidFill>
              </a:rPr>
              <a:t>  </a:t>
            </a:r>
            <a:r>
              <a:rPr lang="ko-KR" altLang="en-US" sz="1100" b="1">
                <a:solidFill>
                  <a:schemeClr val="bg1"/>
                </a:solidFill>
              </a:rPr>
              <a:t>장     ㅣ     회  계     ㅣ     외  상     ㅣ      손  익     ㅣ     </a:t>
            </a:r>
            <a:r>
              <a:rPr lang="ko-KR" altLang="en-US" sz="1100" b="1">
                <a:solidFill>
                  <a:srgbClr val="00B0F0"/>
                </a:solidFill>
              </a:rPr>
              <a:t>부가세</a:t>
            </a:r>
            <a:r>
              <a:rPr lang="ko-KR" altLang="en-US" sz="1100" b="1">
                <a:solidFill>
                  <a:schemeClr val="bg1"/>
                </a:solidFill>
              </a:rPr>
              <a:t>     ㅣ     </a:t>
            </a:r>
            <a:r>
              <a:rPr lang="en-US" altLang="ko-KR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•••</a:t>
            </a:r>
            <a:endParaRPr lang="en-US" altLang="ko-KR" sz="1100" b="1">
              <a:solidFill>
                <a:schemeClr val="bg1"/>
              </a:solidFill>
            </a:endParaRPr>
          </a:p>
          <a:p>
            <a:endParaRPr lang="ko-KR" alt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28CFD3E7-F85B-40AF-9BE0-3570879C35F8}"/>
              </a:ext>
            </a:extLst>
          </xdr:cNvPr>
          <xdr:cNvSpPr txBox="1"/>
        </xdr:nvSpPr>
        <xdr:spPr>
          <a:xfrm>
            <a:off x="8725358" y="998066"/>
            <a:ext cx="1294650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 b="0">
                <a:solidFill>
                  <a:schemeClr val="bg1"/>
                </a:solidFill>
              </a:rPr>
              <a:t>현재 위치 </a:t>
            </a:r>
            <a:r>
              <a:rPr lang="en-US" altLang="ko-KR" sz="900" b="0">
                <a:solidFill>
                  <a:schemeClr val="bg1"/>
                </a:solidFill>
              </a:rPr>
              <a:t>:</a:t>
            </a:r>
            <a:r>
              <a:rPr lang="ko-KR" altLang="en-US" sz="900" b="0">
                <a:solidFill>
                  <a:schemeClr val="bg1"/>
                </a:solidFill>
              </a:rPr>
              <a:t>   </a:t>
            </a:r>
            <a:r>
              <a:rPr lang="en-US" altLang="ko-KR" sz="1100" b="0">
                <a:solidFill>
                  <a:schemeClr val="bg1"/>
                </a:solidFill>
              </a:rPr>
              <a:t>  </a:t>
            </a:r>
            <a:r>
              <a:rPr lang="ko-KR" altLang="en-US" sz="1100" b="0">
                <a:solidFill>
                  <a:schemeClr val="bg1"/>
                </a:solidFill>
              </a:rPr>
              <a:t>부가세</a:t>
            </a:r>
          </a:p>
        </xdr:txBody>
      </xdr:sp>
    </xdr:grpSp>
    <xdr:clientData/>
  </xdr:twoCellAnchor>
  <xdr:twoCellAnchor>
    <xdr:from>
      <xdr:col>7</xdr:col>
      <xdr:colOff>215900</xdr:colOff>
      <xdr:row>3</xdr:row>
      <xdr:rowOff>0</xdr:rowOff>
    </xdr:from>
    <xdr:to>
      <xdr:col>8</xdr:col>
      <xdr:colOff>611960</xdr:colOff>
      <xdr:row>4</xdr:row>
      <xdr:rowOff>199200</xdr:rowOff>
    </xdr:to>
    <xdr:sp macro="" textlink="">
      <xdr:nvSpPr>
        <xdr:cNvPr id="62" name="사각형: 둥근 모서리 61">
          <a:extLst>
            <a:ext uri="{FF2B5EF4-FFF2-40B4-BE49-F238E27FC236}">
              <a16:creationId xmlns:a16="http://schemas.microsoft.com/office/drawing/2014/main" id="{1335D123-0DB3-4976-8107-AD64C7E4BBC7}"/>
            </a:ext>
          </a:extLst>
        </xdr:cNvPr>
        <xdr:cNvSpPr/>
      </xdr:nvSpPr>
      <xdr:spPr>
        <a:xfrm>
          <a:off x="5946140" y="147828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            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622300</xdr:colOff>
      <xdr:row>3</xdr:row>
      <xdr:rowOff>0</xdr:rowOff>
    </xdr:from>
    <xdr:to>
      <xdr:col>11</xdr:col>
      <xdr:colOff>492580</xdr:colOff>
      <xdr:row>4</xdr:row>
      <xdr:rowOff>199200</xdr:rowOff>
    </xdr:to>
    <xdr:sp macro="" textlink="">
      <xdr:nvSpPr>
        <xdr:cNvPr id="63" name="사각형: 둥근 모서리 62">
          <a:extLst>
            <a:ext uri="{FF2B5EF4-FFF2-40B4-BE49-F238E27FC236}">
              <a16:creationId xmlns:a16="http://schemas.microsoft.com/office/drawing/2014/main" id="{5FAAFF6E-B012-4E16-BE77-D58A83A6E1F7}"/>
            </a:ext>
          </a:extLst>
        </xdr:cNvPr>
        <xdr:cNvSpPr/>
      </xdr:nvSpPr>
      <xdr:spPr>
        <a:xfrm>
          <a:off x="8440420" y="1478280"/>
          <a:ext cx="195816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25,000,000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622300</xdr:colOff>
      <xdr:row>4</xdr:row>
      <xdr:rowOff>274320</xdr:rowOff>
    </xdr:from>
    <xdr:to>
      <xdr:col>11</xdr:col>
      <xdr:colOff>492580</xdr:colOff>
      <xdr:row>6</xdr:row>
      <xdr:rowOff>168720</xdr:rowOff>
    </xdr:to>
    <xdr:sp macro="" textlink="">
      <xdr:nvSpPr>
        <xdr:cNvPr id="64" name="사각형: 둥근 모서리 63">
          <a:extLst>
            <a:ext uri="{FF2B5EF4-FFF2-40B4-BE49-F238E27FC236}">
              <a16:creationId xmlns:a16="http://schemas.microsoft.com/office/drawing/2014/main" id="{D0369493-5ABF-4051-AD3E-6C7A5B9A3DC4}"/>
            </a:ext>
          </a:extLst>
        </xdr:cNvPr>
        <xdr:cNvSpPr/>
      </xdr:nvSpPr>
      <xdr:spPr>
        <a:xfrm>
          <a:off x="8440420" y="2057400"/>
          <a:ext cx="195816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9,074,500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</xdr:col>
      <xdr:colOff>365760</xdr:colOff>
      <xdr:row>3</xdr:row>
      <xdr:rowOff>68637</xdr:rowOff>
    </xdr:from>
    <xdr:ext cx="878895" cy="336246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57D24A4-E9BA-4229-8A08-5D010C632363}"/>
            </a:ext>
          </a:extLst>
        </xdr:cNvPr>
        <xdr:cNvSpPr txBox="1"/>
      </xdr:nvSpPr>
      <xdr:spPr>
        <a:xfrm>
          <a:off x="5052060" y="1546917"/>
          <a:ext cx="87889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이월 금액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807720</xdr:colOff>
      <xdr:row>3</xdr:row>
      <xdr:rowOff>68637</xdr:rowOff>
    </xdr:from>
    <xdr:ext cx="737831" cy="336246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2EDA83F-4EE0-4D1B-87A7-6F57EC668BF3}"/>
            </a:ext>
          </a:extLst>
        </xdr:cNvPr>
        <xdr:cNvSpPr txBox="1"/>
      </xdr:nvSpPr>
      <xdr:spPr>
        <a:xfrm>
          <a:off x="7581900" y="1546917"/>
          <a:ext cx="73783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 예수금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8</xdr:col>
      <xdr:colOff>857286</xdr:colOff>
      <xdr:row>5</xdr:row>
      <xdr:rowOff>38157</xdr:rowOff>
    </xdr:from>
    <xdr:ext cx="688265" cy="336246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FBE525D-62F4-4818-9F00-354E76300F4A}"/>
            </a:ext>
          </a:extLst>
        </xdr:cNvPr>
        <xdr:cNvSpPr txBox="1"/>
      </xdr:nvSpPr>
      <xdr:spPr>
        <a:xfrm>
          <a:off x="7631466" y="2126037"/>
          <a:ext cx="68826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대급금 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784860</xdr:colOff>
      <xdr:row>5</xdr:row>
      <xdr:rowOff>205740</xdr:rowOff>
    </xdr:from>
    <xdr:to>
      <xdr:col>3</xdr:col>
      <xdr:colOff>660808</xdr:colOff>
      <xdr:row>7</xdr:row>
      <xdr:rowOff>39983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28692EF5-AC5C-4F97-BF53-AFFE23E9FF69}"/>
            </a:ext>
          </a:extLst>
        </xdr:cNvPr>
        <xdr:cNvGrpSpPr/>
      </xdr:nvGrpSpPr>
      <xdr:grpSpPr>
        <a:xfrm>
          <a:off x="1463040" y="2293620"/>
          <a:ext cx="1788568" cy="443843"/>
          <a:chOff x="10922000" y="1778000"/>
          <a:chExt cx="1757153" cy="450000"/>
        </a:xfrm>
        <a:effectLst>
          <a:outerShdw blurRad="50800" dist="38100" dir="5400000" algn="t" rotWithShape="0">
            <a:srgbClr val="FFC000">
              <a:alpha val="40000"/>
            </a:srgbClr>
          </a:outerShdw>
        </a:effectLst>
      </xdr:grpSpPr>
      <xdr:sp macro="" textlink="">
        <xdr:nvSpPr>
          <xdr:cNvPr id="69" name="사각형: 둥근 모서리 68">
            <a:extLst>
              <a:ext uri="{FF2B5EF4-FFF2-40B4-BE49-F238E27FC236}">
                <a16:creationId xmlns:a16="http://schemas.microsoft.com/office/drawing/2014/main" id="{3C8C2FDC-D397-44EE-9CB3-46A27BAF3394}"/>
              </a:ext>
            </a:extLst>
          </xdr:cNvPr>
          <xdr:cNvSpPr/>
        </xdr:nvSpPr>
        <xdr:spPr>
          <a:xfrm>
            <a:off x="10922000" y="1778000"/>
            <a:ext cx="827559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조  회</a:t>
            </a:r>
          </a:p>
        </xdr:txBody>
      </xdr:sp>
      <xdr:sp macro="" textlink="">
        <xdr:nvSpPr>
          <xdr:cNvPr id="70" name="사각형: 둥근 모서리 69">
            <a:extLst>
              <a:ext uri="{FF2B5EF4-FFF2-40B4-BE49-F238E27FC236}">
                <a16:creationId xmlns:a16="http://schemas.microsoft.com/office/drawing/2014/main" id="{25F31B63-3D5F-423B-803F-62E0F48D5A8B}"/>
              </a:ext>
            </a:extLst>
          </xdr:cNvPr>
          <xdr:cNvSpPr/>
        </xdr:nvSpPr>
        <xdr:spPr>
          <a:xfrm>
            <a:off x="11851593" y="1778000"/>
            <a:ext cx="827560" cy="450000"/>
          </a:xfrm>
          <a:prstGeom prst="round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  <a:latin typeface="+mn-ea"/>
                <a:ea typeface="+mn-ea"/>
              </a:rPr>
              <a:t>초기화</a:t>
            </a:r>
          </a:p>
        </xdr:txBody>
      </xdr:sp>
    </xdr:grpSp>
    <xdr:clientData/>
  </xdr:twoCellAnchor>
  <xdr:twoCellAnchor>
    <xdr:from>
      <xdr:col>7</xdr:col>
      <xdr:colOff>213360</xdr:colOff>
      <xdr:row>4</xdr:row>
      <xdr:rowOff>274320</xdr:rowOff>
    </xdr:from>
    <xdr:to>
      <xdr:col>8</xdr:col>
      <xdr:colOff>609420</xdr:colOff>
      <xdr:row>6</xdr:row>
      <xdr:rowOff>168720</xdr:rowOff>
    </xdr:to>
    <xdr:sp macro="" textlink="">
      <xdr:nvSpPr>
        <xdr:cNvPr id="71" name="사각형: 둥근 모서리 70">
          <a:extLst>
            <a:ext uri="{FF2B5EF4-FFF2-40B4-BE49-F238E27FC236}">
              <a16:creationId xmlns:a16="http://schemas.microsoft.com/office/drawing/2014/main" id="{1E675A9E-821B-40A2-A5CF-588AD354BDC8}"/>
            </a:ext>
          </a:extLst>
        </xdr:cNvPr>
        <xdr:cNvSpPr/>
      </xdr:nvSpPr>
      <xdr:spPr>
        <a:xfrm>
          <a:off x="5943600" y="2057400"/>
          <a:ext cx="1440000" cy="504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15,925,500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</xdr:col>
      <xdr:colOff>365760</xdr:colOff>
      <xdr:row>5</xdr:row>
      <xdr:rowOff>38157</xdr:rowOff>
    </xdr:from>
    <xdr:ext cx="779765" cy="33624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0ABAA37-5EF0-4BF3-A2A2-225C1F1B4CDD}"/>
            </a:ext>
          </a:extLst>
        </xdr:cNvPr>
        <xdr:cNvSpPr txBox="1"/>
      </xdr:nvSpPr>
      <xdr:spPr>
        <a:xfrm>
          <a:off x="5052060" y="2126037"/>
          <a:ext cx="77976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납부세액</a:t>
          </a:r>
          <a:r>
            <a:rPr lang="en-US" altLang="ko-KR" sz="1100">
              <a:latin typeface="+mn-ea"/>
              <a:ea typeface="+mn-ea"/>
            </a:rPr>
            <a:t>: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388620</xdr:colOff>
      <xdr:row>3</xdr:row>
      <xdr:rowOff>22860</xdr:rowOff>
    </xdr:from>
    <xdr:to>
      <xdr:col>4</xdr:col>
      <xdr:colOff>277569</xdr:colOff>
      <xdr:row>4</xdr:row>
      <xdr:rowOff>300169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1F27BEC3-3085-4B11-9C0C-777A434B2173}"/>
            </a:ext>
          </a:extLst>
        </xdr:cNvPr>
        <xdr:cNvGrpSpPr/>
      </xdr:nvGrpSpPr>
      <xdr:grpSpPr>
        <a:xfrm>
          <a:off x="1066800" y="1501140"/>
          <a:ext cx="2921709" cy="582109"/>
          <a:chOff x="6938647" y="1470660"/>
          <a:chExt cx="2670249" cy="582109"/>
        </a:xfrm>
      </xdr:grpSpPr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59948B97-425C-46DF-935B-682CE083E44F}"/>
              </a:ext>
            </a:extLst>
          </xdr:cNvPr>
          <xdr:cNvSpPr txBox="1"/>
        </xdr:nvSpPr>
        <xdr:spPr>
          <a:xfrm>
            <a:off x="8146399" y="1501073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~</a:t>
            </a:r>
            <a:endParaRPr lang="ko-KR" altLang="en-US" sz="1100"/>
          </a:p>
        </xdr:txBody>
      </xdr:sp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9813EEC3-4E33-4833-A639-E7140C305142}"/>
              </a:ext>
            </a:extLst>
          </xdr:cNvPr>
          <xdr:cNvGrpSpPr/>
        </xdr:nvGrpSpPr>
        <xdr:grpSpPr>
          <a:xfrm>
            <a:off x="6938647" y="1783080"/>
            <a:ext cx="2670249" cy="269689"/>
            <a:chOff x="6941572" y="1785620"/>
            <a:chExt cx="2675714" cy="269689"/>
          </a:xfrm>
        </xdr:grpSpPr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7368DC32-26AC-4E6C-BD2A-C29CCB631D08}"/>
                </a:ext>
              </a:extLst>
            </xdr:cNvPr>
            <xdr:cNvSpPr txBox="1"/>
          </xdr:nvSpPr>
          <xdr:spPr>
            <a:xfrm>
              <a:off x="6941572" y="1785620"/>
              <a:ext cx="513586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1/4</a:t>
              </a:r>
              <a:endParaRPr lang="ko-KR" altLang="en-US" sz="1000">
                <a:solidFill>
                  <a:schemeClr val="bg1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B8951CE9-A73C-479A-A1A1-EAF75D0E70AB}"/>
                </a:ext>
              </a:extLst>
            </xdr:cNvPr>
            <xdr:cNvSpPr txBox="1"/>
          </xdr:nvSpPr>
          <xdr:spPr>
            <a:xfrm>
              <a:off x="9221286" y="1785620"/>
              <a:ext cx="3960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1</a:t>
              </a:r>
              <a:r>
                <a:rPr lang="ko-KR" altLang="en-US" sz="1000">
                  <a:solidFill>
                    <a:schemeClr val="bg1"/>
                  </a:solidFill>
                  <a:latin typeface="+mn-ea"/>
                  <a:ea typeface="+mn-ea"/>
                </a:rPr>
                <a:t>년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21E6512A-B7AD-474C-AC87-05238C7DFC59}"/>
                </a:ext>
              </a:extLst>
            </xdr:cNvPr>
            <xdr:cNvSpPr txBox="1"/>
          </xdr:nvSpPr>
          <xdr:spPr>
            <a:xfrm>
              <a:off x="7512338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2/4</a:t>
              </a:r>
              <a:endParaRPr lang="ko-KR" altLang="en-US" sz="1000">
                <a:solidFill>
                  <a:schemeClr val="bg1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8AD9E5A-D70A-419F-95CB-BA597D9C62D6}"/>
                </a:ext>
              </a:extLst>
            </xdr:cNvPr>
            <xdr:cNvSpPr txBox="1"/>
          </xdr:nvSpPr>
          <xdr:spPr>
            <a:xfrm>
              <a:off x="8080718" y="1785620"/>
              <a:ext cx="515005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ysClr val="windowText" lastClr="000000"/>
                  </a:solidFill>
                  <a:latin typeface="+mn-ea"/>
                  <a:ea typeface="+mn-ea"/>
                </a:rPr>
                <a:t>3/4</a:t>
              </a:r>
              <a:endParaRPr lang="ko-KR" altLang="en-US" sz="10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A2A1179A-DECC-4E9A-B297-2E0BC31AB574}"/>
                </a:ext>
              </a:extLst>
            </xdr:cNvPr>
            <xdr:cNvSpPr txBox="1"/>
          </xdr:nvSpPr>
          <xdr:spPr>
            <a:xfrm>
              <a:off x="8652904" y="1785620"/>
              <a:ext cx="511200" cy="269689"/>
            </a:xfrm>
            <a:prstGeom prst="rect">
              <a:avLst/>
            </a:prstGeom>
            <a:solidFill>
              <a:srgbClr val="81DE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ko-KR" sz="1000">
                  <a:solidFill>
                    <a:schemeClr val="bg1"/>
                  </a:solidFill>
                  <a:latin typeface="+mn-ea"/>
                  <a:ea typeface="+mn-ea"/>
                </a:rPr>
                <a:t>4/4</a:t>
              </a:r>
              <a:endParaRPr lang="ko-KR" altLang="en-US" sz="1000">
                <a:solidFill>
                  <a:schemeClr val="bg1"/>
                </a:solidFill>
                <a:latin typeface="+mn-ea"/>
                <a:ea typeface="+mn-ea"/>
              </a:endParaRPr>
            </a:p>
          </xdr:txBody>
        </xdr:sp>
      </xdr:grpSp>
      <xdr:grpSp>
        <xdr:nvGrpSpPr>
          <xdr:cNvPr id="76" name="그룹 75">
            <a:extLst>
              <a:ext uri="{FF2B5EF4-FFF2-40B4-BE49-F238E27FC236}">
                <a16:creationId xmlns:a16="http://schemas.microsoft.com/office/drawing/2014/main" id="{32B76C31-9397-4C93-A806-D4209D64ACA9}"/>
              </a:ext>
            </a:extLst>
          </xdr:cNvPr>
          <xdr:cNvGrpSpPr/>
        </xdr:nvGrpSpPr>
        <xdr:grpSpPr>
          <a:xfrm>
            <a:off x="6941821" y="1470660"/>
            <a:ext cx="2664490" cy="269689"/>
            <a:chOff x="6944746" y="1470121"/>
            <a:chExt cx="2669955" cy="269689"/>
          </a:xfrm>
        </xdr:grpSpPr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295D8C3E-433D-4419-BC1D-07D7F950EF84}"/>
                </a:ext>
              </a:extLst>
            </xdr:cNvPr>
            <xdr:cNvSpPr txBox="1"/>
          </xdr:nvSpPr>
          <xdr:spPr>
            <a:xfrm>
              <a:off x="8426701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09. 30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7CF2A62B-F90E-463B-B5A7-10DE3BEA6F2C}"/>
                </a:ext>
              </a:extLst>
            </xdr:cNvPr>
            <xdr:cNvSpPr txBox="1"/>
          </xdr:nvSpPr>
          <xdr:spPr>
            <a:xfrm>
              <a:off x="6944746" y="1470121"/>
              <a:ext cx="1188000" cy="2696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n-US" altLang="ko-KR" sz="1000">
                  <a:latin typeface="+mn-ea"/>
                  <a:ea typeface="+mn-ea"/>
                </a:rPr>
                <a:t>2024.</a:t>
              </a:r>
              <a:r>
                <a:rPr lang="en-US" altLang="ko-KR" sz="1000" baseline="0">
                  <a:latin typeface="+mn-ea"/>
                  <a:ea typeface="+mn-ea"/>
                </a:rPr>
                <a:t> 07. 01</a:t>
              </a:r>
              <a:endParaRPr lang="ko-KR" altLang="en-US" sz="1000">
                <a:latin typeface="+mn-ea"/>
                <a:ea typeface="+mn-ea"/>
              </a:endParaRPr>
            </a:p>
          </xdr:txBody>
        </xdr:sp>
        <xdr:grpSp>
          <xdr:nvGrpSpPr>
            <xdr:cNvPr id="79" name="그룹 78">
              <a:extLst>
                <a:ext uri="{FF2B5EF4-FFF2-40B4-BE49-F238E27FC236}">
                  <a16:creationId xmlns:a16="http://schemas.microsoft.com/office/drawing/2014/main" id="{C0D86212-14E0-4113-9A47-C77F062C21F9}"/>
                </a:ext>
              </a:extLst>
            </xdr:cNvPr>
            <xdr:cNvGrpSpPr/>
          </xdr:nvGrpSpPr>
          <xdr:grpSpPr>
            <a:xfrm>
              <a:off x="7900475" y="1524077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83" name="타원 82">
                <a:extLst>
                  <a:ext uri="{FF2B5EF4-FFF2-40B4-BE49-F238E27FC236}">
                    <a16:creationId xmlns:a16="http://schemas.microsoft.com/office/drawing/2014/main" id="{BF7884A3-22BF-43CF-B4FB-858AEFA63D10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84" name="직선 연결선 83">
                <a:extLst>
                  <a:ext uri="{FF2B5EF4-FFF2-40B4-BE49-F238E27FC236}">
                    <a16:creationId xmlns:a16="http://schemas.microsoft.com/office/drawing/2014/main" id="{151B6A6B-D758-4DA6-AACF-A02F7940C0EC}"/>
                  </a:ext>
                </a:extLst>
              </xdr:cNvPr>
              <xdr:cNvCxnSpPr>
                <a:cxnSpLocks/>
                <a:stCxn id="83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0" name="그룹 79">
              <a:extLst>
                <a:ext uri="{FF2B5EF4-FFF2-40B4-BE49-F238E27FC236}">
                  <a16:creationId xmlns:a16="http://schemas.microsoft.com/office/drawing/2014/main" id="{BA626DB0-06A0-46E0-AF1A-63CE71E4F1E3}"/>
                </a:ext>
              </a:extLst>
            </xdr:cNvPr>
            <xdr:cNvGrpSpPr/>
          </xdr:nvGrpSpPr>
          <xdr:grpSpPr>
            <a:xfrm>
              <a:off x="9369057" y="1514840"/>
              <a:ext cx="178559" cy="177906"/>
              <a:chOff x="3881032" y="1967109"/>
              <a:chExt cx="178559" cy="177906"/>
            </a:xfrm>
          </xdr:grpSpPr>
          <xdr:sp macro="" textlink="">
            <xdr:nvSpPr>
              <xdr:cNvPr id="81" name="타원 80">
                <a:extLst>
                  <a:ext uri="{FF2B5EF4-FFF2-40B4-BE49-F238E27FC236}">
                    <a16:creationId xmlns:a16="http://schemas.microsoft.com/office/drawing/2014/main" id="{1CC475E3-F685-4577-ABBE-B70287F6D23D}"/>
                  </a:ext>
                </a:extLst>
              </xdr:cNvPr>
              <xdr:cNvSpPr/>
            </xdr:nvSpPr>
            <xdr:spPr>
              <a:xfrm>
                <a:off x="3881032" y="1967109"/>
                <a:ext cx="114912" cy="115622"/>
              </a:xfrm>
              <a:prstGeom prst="ellipse">
                <a:avLst/>
              </a:prstGeom>
              <a:noFill/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82" name="직선 연결선 81">
                <a:extLst>
                  <a:ext uri="{FF2B5EF4-FFF2-40B4-BE49-F238E27FC236}">
                    <a16:creationId xmlns:a16="http://schemas.microsoft.com/office/drawing/2014/main" id="{D8A38193-AAD2-4DA9-89E1-8B39C6AB0F07}"/>
                  </a:ext>
                </a:extLst>
              </xdr:cNvPr>
              <xdr:cNvCxnSpPr>
                <a:cxnSpLocks/>
                <a:stCxn id="81" idx="5"/>
              </xdr:cNvCxnSpPr>
            </xdr:nvCxnSpPr>
            <xdr:spPr>
              <a:xfrm>
                <a:off x="3979116" y="2065799"/>
                <a:ext cx="80475" cy="79216"/>
              </a:xfrm>
              <a:prstGeom prst="line">
                <a:avLst/>
              </a:prstGeom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 editAs="oneCell">
    <xdr:from>
      <xdr:col>11</xdr:col>
      <xdr:colOff>647700</xdr:colOff>
      <xdr:row>41</xdr:row>
      <xdr:rowOff>38100</xdr:rowOff>
    </xdr:from>
    <xdr:to>
      <xdr:col>11</xdr:col>
      <xdr:colOff>975360</xdr:colOff>
      <xdr:row>41</xdr:row>
      <xdr:rowOff>365760</xdr:rowOff>
    </xdr:to>
    <xdr:pic>
      <xdr:nvPicPr>
        <xdr:cNvPr id="35" name="그래픽 34" descr="팩스 윤곽선">
          <a:extLst>
            <a:ext uri="{FF2B5EF4-FFF2-40B4-BE49-F238E27FC236}">
              <a16:creationId xmlns:a16="http://schemas.microsoft.com/office/drawing/2014/main" id="{D7484092-D4B4-43D7-A045-824D48053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553700" y="1332738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47</xdr:row>
      <xdr:rowOff>53340</xdr:rowOff>
    </xdr:from>
    <xdr:to>
      <xdr:col>11</xdr:col>
      <xdr:colOff>975360</xdr:colOff>
      <xdr:row>47</xdr:row>
      <xdr:rowOff>381000</xdr:rowOff>
    </xdr:to>
    <xdr:pic>
      <xdr:nvPicPr>
        <xdr:cNvPr id="36" name="그래픽 35" descr="팩스 윤곽선">
          <a:extLst>
            <a:ext uri="{FF2B5EF4-FFF2-40B4-BE49-F238E27FC236}">
              <a16:creationId xmlns:a16="http://schemas.microsoft.com/office/drawing/2014/main" id="{F2B71D71-A580-40E0-9C67-DCE784AF5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553700" y="1524762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32</xdr:row>
      <xdr:rowOff>30480</xdr:rowOff>
    </xdr:from>
    <xdr:to>
      <xdr:col>11</xdr:col>
      <xdr:colOff>975360</xdr:colOff>
      <xdr:row>32</xdr:row>
      <xdr:rowOff>358140</xdr:rowOff>
    </xdr:to>
    <xdr:pic>
      <xdr:nvPicPr>
        <xdr:cNvPr id="37" name="그래픽 36" descr="팩스 윤곽선">
          <a:extLst>
            <a:ext uri="{FF2B5EF4-FFF2-40B4-BE49-F238E27FC236}">
              <a16:creationId xmlns:a16="http://schemas.microsoft.com/office/drawing/2014/main" id="{6223ACFF-86BA-4E66-959D-35448CBCA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553700" y="105003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23</xdr:row>
      <xdr:rowOff>22860</xdr:rowOff>
    </xdr:from>
    <xdr:to>
      <xdr:col>11</xdr:col>
      <xdr:colOff>975360</xdr:colOff>
      <xdr:row>23</xdr:row>
      <xdr:rowOff>350520</xdr:rowOff>
    </xdr:to>
    <xdr:pic>
      <xdr:nvPicPr>
        <xdr:cNvPr id="38" name="그래픽 37" descr="팩스 윤곽선">
          <a:extLst>
            <a:ext uri="{FF2B5EF4-FFF2-40B4-BE49-F238E27FC236}">
              <a16:creationId xmlns:a16="http://schemas.microsoft.com/office/drawing/2014/main" id="{51D4F963-CB69-4C1D-A8D7-8B54B07A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553700" y="767334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10</xdr:row>
      <xdr:rowOff>22860</xdr:rowOff>
    </xdr:from>
    <xdr:to>
      <xdr:col>11</xdr:col>
      <xdr:colOff>975360</xdr:colOff>
      <xdr:row>10</xdr:row>
      <xdr:rowOff>350520</xdr:rowOff>
    </xdr:to>
    <xdr:pic>
      <xdr:nvPicPr>
        <xdr:cNvPr id="39" name="그래픽 38" descr="팩스 윤곽선">
          <a:extLst>
            <a:ext uri="{FF2B5EF4-FFF2-40B4-BE49-F238E27FC236}">
              <a16:creationId xmlns:a16="http://schemas.microsoft.com/office/drawing/2014/main" id="{7DB5D44F-CD75-4CBD-8971-E76C861C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553700" y="3634740"/>
          <a:ext cx="327660" cy="32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8038-9998-46A1-86B7-C133B20654B1}">
  <dimension ref="A1"/>
  <sheetViews>
    <sheetView topLeftCell="A19" zoomScale="98" zoomScaleNormal="98" workbookViewId="0">
      <selection activeCell="M60" sqref="M60"/>
    </sheetView>
  </sheetViews>
  <sheetFormatPr defaultRowHeight="17.399999999999999"/>
  <cols>
    <col min="1" max="16384" width="8.796875" style="77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28B2-D7D0-451D-865D-6583BCB0AC2F}">
  <dimension ref="A1:N26"/>
  <sheetViews>
    <sheetView topLeftCell="A10" workbookViewId="0">
      <selection activeCell="H23" sqref="H23"/>
    </sheetView>
  </sheetViews>
  <sheetFormatPr defaultColWidth="8.8984375" defaultRowHeight="24" customHeight="1"/>
  <cols>
    <col min="1" max="1" width="8.8984375" style="23"/>
    <col min="2" max="2" width="6.69921875" style="23" customWidth="1"/>
    <col min="3" max="3" width="14.69921875" style="23" customWidth="1"/>
    <col min="4" max="4" width="16.296875" style="23" customWidth="1"/>
    <col min="5" max="6" width="11" style="23" customWidth="1"/>
    <col min="7" max="8" width="14.8984375" style="23" customWidth="1"/>
    <col min="9" max="9" width="4.69921875" style="23" customWidth="1"/>
    <col min="10" max="10" width="15.69921875" style="23" customWidth="1"/>
    <col min="11" max="16384" width="8.8984375" style="23"/>
  </cols>
  <sheetData>
    <row r="1" spans="1:14" ht="24" customHeight="1">
      <c r="A1" s="117"/>
      <c r="B1" s="11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87"/>
      <c r="K2" s="87"/>
      <c r="L2" s="87"/>
      <c r="M2" s="87"/>
      <c r="N2" s="87"/>
    </row>
    <row r="3" spans="1:14" ht="43.05" customHeight="1">
      <c r="A3" s="117"/>
      <c r="B3" s="117"/>
      <c r="C3" s="77"/>
      <c r="D3" s="77"/>
      <c r="E3" s="77"/>
      <c r="F3" s="77"/>
      <c r="G3" s="77"/>
      <c r="H3" s="77"/>
      <c r="I3" s="77"/>
      <c r="J3" s="77"/>
      <c r="K3" s="77"/>
      <c r="L3" s="77"/>
      <c r="M3" s="188"/>
      <c r="N3" s="188"/>
    </row>
    <row r="4" spans="1:14" ht="24" customHeight="1">
      <c r="A4" s="83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4" ht="24" customHeight="1">
      <c r="A5" s="104" t="s">
        <v>175</v>
      </c>
      <c r="B5" s="77"/>
      <c r="C5" s="8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ht="24" customHeight="1">
      <c r="A6" s="104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ht="24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ht="24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14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</row>
    <row r="10" spans="1:14" ht="24" customHeight="1">
      <c r="A10" s="119"/>
      <c r="B10" s="94"/>
      <c r="C10" s="94"/>
      <c r="D10" s="94"/>
      <c r="E10" s="94"/>
      <c r="F10" s="94"/>
      <c r="G10" s="166" t="s">
        <v>195</v>
      </c>
      <c r="H10" s="94"/>
      <c r="I10" s="94"/>
      <c r="J10" s="94"/>
      <c r="K10" s="94"/>
      <c r="L10" s="94"/>
      <c r="M10" s="94"/>
      <c r="N10" s="94"/>
    </row>
    <row r="11" spans="1:14" ht="30" customHeight="1">
      <c r="A11" s="94"/>
      <c r="B11" s="214" t="s">
        <v>199</v>
      </c>
      <c r="C11" s="214"/>
      <c r="D11" s="214"/>
      <c r="E11" s="214"/>
      <c r="F11" s="214"/>
      <c r="G11" s="214"/>
      <c r="H11" s="214"/>
      <c r="I11" s="214"/>
      <c r="J11" s="144"/>
      <c r="K11" s="94"/>
      <c r="L11" s="94"/>
      <c r="M11" s="94"/>
      <c r="N11" s="94"/>
    </row>
    <row r="12" spans="1:14" ht="24" customHeight="1">
      <c r="A12" s="94"/>
      <c r="B12" s="116" t="s">
        <v>198</v>
      </c>
      <c r="C12" s="116" t="s">
        <v>204</v>
      </c>
      <c r="D12" s="116" t="s">
        <v>202</v>
      </c>
      <c r="E12" s="116" t="s">
        <v>201</v>
      </c>
      <c r="F12" s="116" t="s">
        <v>197</v>
      </c>
      <c r="G12" s="116" t="s">
        <v>196</v>
      </c>
      <c r="H12" s="116" t="s">
        <v>205</v>
      </c>
      <c r="I12" s="189" t="s">
        <v>6</v>
      </c>
      <c r="J12" s="189"/>
      <c r="K12" s="94"/>
      <c r="L12" s="94"/>
      <c r="M12" s="94"/>
      <c r="N12" s="94"/>
    </row>
    <row r="13" spans="1:14" ht="24" customHeight="1">
      <c r="A13" s="94"/>
      <c r="B13" s="57" t="s">
        <v>121</v>
      </c>
      <c r="C13" s="22">
        <f>C19</f>
        <v>45507</v>
      </c>
      <c r="D13" s="23" t="s">
        <v>200</v>
      </c>
      <c r="E13" s="21">
        <f>E19</f>
        <v>20</v>
      </c>
      <c r="F13" s="151">
        <f>F19</f>
        <v>25000</v>
      </c>
      <c r="G13" s="152">
        <f>E13*F13</f>
        <v>500000</v>
      </c>
      <c r="H13" s="23" t="str">
        <f>D19</f>
        <v>진흥종합상사</v>
      </c>
      <c r="I13" s="215"/>
      <c r="J13" s="215"/>
      <c r="K13" s="94"/>
      <c r="L13" s="94"/>
      <c r="M13" s="94"/>
      <c r="N13" s="94"/>
    </row>
    <row r="14" spans="1:14" ht="24" customHeight="1" thickBot="1">
      <c r="A14" s="94"/>
      <c r="B14" s="58" t="s">
        <v>122</v>
      </c>
      <c r="C14" s="9">
        <f>C20</f>
        <v>45509</v>
      </c>
      <c r="D14" s="10" t="str">
        <f>D13</f>
        <v>컨버터 A형</v>
      </c>
      <c r="E14" s="10">
        <f>E20</f>
        <v>6</v>
      </c>
      <c r="F14" s="154">
        <f>F20</f>
        <v>25000</v>
      </c>
      <c r="G14" s="92">
        <f>G20</f>
        <v>150000</v>
      </c>
      <c r="H14" s="55" t="str">
        <f>D20</f>
        <v>한국 EH</v>
      </c>
      <c r="I14" s="216" t="str">
        <f>H20</f>
        <v>RAS….....</v>
      </c>
      <c r="J14" s="216"/>
      <c r="K14" s="94"/>
      <c r="L14" s="94"/>
      <c r="M14" s="94"/>
      <c r="N14" s="94"/>
    </row>
    <row r="15" spans="1:14" ht="24" customHeight="1" thickTop="1">
      <c r="A15" s="94"/>
      <c r="B15" s="94"/>
      <c r="C15" s="135"/>
      <c r="D15" s="94"/>
      <c r="E15" s="94"/>
      <c r="F15" s="173"/>
      <c r="G15" s="174"/>
      <c r="H15" s="94"/>
      <c r="I15" s="217"/>
      <c r="J15" s="217"/>
      <c r="K15" s="94"/>
      <c r="L15" s="94"/>
      <c r="M15" s="94"/>
      <c r="N15" s="94"/>
    </row>
    <row r="16" spans="1:14" ht="24" customHeight="1">
      <c r="A16" s="119" t="s">
        <v>211</v>
      </c>
      <c r="B16" s="94"/>
      <c r="C16" s="135"/>
      <c r="D16" s="94"/>
      <c r="E16" s="94"/>
      <c r="F16" s="173"/>
      <c r="G16" s="174"/>
      <c r="H16" s="94"/>
      <c r="I16" s="94"/>
      <c r="J16" s="94"/>
      <c r="K16" s="94"/>
      <c r="L16" s="94"/>
      <c r="M16" s="94"/>
      <c r="N16" s="94"/>
    </row>
    <row r="17" spans="1:14" ht="30" customHeight="1">
      <c r="A17" s="94"/>
      <c r="B17" s="214" t="s">
        <v>62</v>
      </c>
      <c r="C17" s="214"/>
      <c r="D17" s="214"/>
      <c r="E17" s="214"/>
      <c r="F17" s="214"/>
      <c r="G17" s="214"/>
      <c r="H17" s="214"/>
      <c r="I17" s="214"/>
      <c r="K17" s="94"/>
      <c r="L17" s="94"/>
      <c r="M17" s="94"/>
      <c r="N17" s="94"/>
    </row>
    <row r="18" spans="1:14" ht="24" customHeight="1">
      <c r="A18" s="94"/>
      <c r="B18" s="6" t="s">
        <v>14</v>
      </c>
      <c r="C18" s="43" t="s">
        <v>1</v>
      </c>
      <c r="D18" s="6" t="s">
        <v>8</v>
      </c>
      <c r="E18" s="6" t="s">
        <v>7</v>
      </c>
      <c r="F18" s="6" t="s">
        <v>34</v>
      </c>
      <c r="G18" s="6" t="s">
        <v>3</v>
      </c>
      <c r="H18" s="6" t="s">
        <v>6</v>
      </c>
      <c r="I18" s="111"/>
      <c r="J18" s="77"/>
      <c r="K18" s="77"/>
      <c r="L18" s="94"/>
      <c r="M18" s="94"/>
      <c r="N18" s="94"/>
    </row>
    <row r="19" spans="1:14" ht="24" customHeight="1">
      <c r="A19" s="94"/>
      <c r="B19" s="57" t="s">
        <v>121</v>
      </c>
      <c r="C19" s="7">
        <f>입력!B15</f>
        <v>45507</v>
      </c>
      <c r="D19" s="2" t="str">
        <f>입력!L15</f>
        <v>진흥종합상사</v>
      </c>
      <c r="E19" s="41">
        <f>입력!D15</f>
        <v>20</v>
      </c>
      <c r="F19" s="3">
        <f>입력!F15</f>
        <v>25000</v>
      </c>
      <c r="G19" s="3">
        <f>F19*E19</f>
        <v>500000</v>
      </c>
      <c r="I19" s="112"/>
      <c r="J19" s="77"/>
      <c r="K19" s="77"/>
      <c r="L19" s="94"/>
      <c r="M19" s="94"/>
      <c r="N19" s="94"/>
    </row>
    <row r="20" spans="1:14" ht="24" customHeight="1" thickBot="1">
      <c r="A20" s="94"/>
      <c r="B20" s="58" t="s">
        <v>122</v>
      </c>
      <c r="C20" s="9">
        <v>45509</v>
      </c>
      <c r="D20" s="53" t="s">
        <v>19</v>
      </c>
      <c r="E20" s="42">
        <v>6</v>
      </c>
      <c r="F20" s="11">
        <f>F19</f>
        <v>25000</v>
      </c>
      <c r="G20" s="14">
        <f>F19*E20</f>
        <v>150000</v>
      </c>
      <c r="H20" s="52" t="str">
        <f>입력!O26</f>
        <v>RAS….....</v>
      </c>
      <c r="I20" s="146"/>
      <c r="J20" s="77"/>
      <c r="K20" s="77"/>
      <c r="L20" s="94"/>
      <c r="M20" s="94"/>
      <c r="N20" s="94"/>
    </row>
    <row r="21" spans="1:14" ht="24" customHeight="1" thickTop="1">
      <c r="A21" s="94"/>
      <c r="B21" s="135"/>
      <c r="C21" s="135"/>
      <c r="D21" s="136"/>
      <c r="E21" s="135"/>
      <c r="F21" s="135"/>
      <c r="G21" s="171"/>
      <c r="H21" s="136"/>
      <c r="I21" s="114"/>
      <c r="J21" s="77"/>
      <c r="K21" s="77"/>
      <c r="L21" s="94"/>
      <c r="M21" s="94"/>
      <c r="N21" s="94"/>
    </row>
    <row r="22" spans="1:14" ht="24" customHeight="1">
      <c r="A22" s="94"/>
      <c r="B22" s="135"/>
      <c r="C22" s="135"/>
      <c r="D22" s="172"/>
      <c r="E22" s="94"/>
      <c r="F22" s="94"/>
      <c r="G22" s="94"/>
      <c r="H22" s="94"/>
      <c r="I22" s="149"/>
      <c r="J22" s="77"/>
      <c r="K22" s="77"/>
      <c r="L22" s="94"/>
      <c r="M22" s="94"/>
      <c r="N22" s="94"/>
    </row>
    <row r="23" spans="1:14" ht="24" customHeight="1">
      <c r="A23" s="94"/>
      <c r="B23" s="135"/>
      <c r="C23" s="135"/>
      <c r="D23" s="172"/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spans="1:14" ht="24" customHeight="1">
      <c r="B24" s="21"/>
      <c r="C24" s="21"/>
      <c r="D24" s="56"/>
    </row>
    <row r="25" spans="1:14" ht="24" customHeight="1">
      <c r="B25" s="21"/>
      <c r="C25" s="21"/>
    </row>
    <row r="26" spans="1:14" ht="24" customHeight="1">
      <c r="B26" s="21"/>
      <c r="C26" s="21"/>
    </row>
  </sheetData>
  <mergeCells count="8">
    <mergeCell ref="B17:I17"/>
    <mergeCell ref="B11:I11"/>
    <mergeCell ref="A2:I2"/>
    <mergeCell ref="M3:N3"/>
    <mergeCell ref="I12:J12"/>
    <mergeCell ref="I13:J13"/>
    <mergeCell ref="I14:J14"/>
    <mergeCell ref="I15:J1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4CD1-AC00-447D-BF57-1BAE94E46D66}">
  <dimension ref="A1:P18"/>
  <sheetViews>
    <sheetView workbookViewId="0">
      <selection activeCell="E9" sqref="E9"/>
    </sheetView>
  </sheetViews>
  <sheetFormatPr defaultColWidth="8.8984375" defaultRowHeight="24" customHeight="1"/>
  <cols>
    <col min="1" max="1" width="6.69921875" style="59" customWidth="1"/>
    <col min="2" max="3" width="13.69921875" style="59" customWidth="1"/>
    <col min="4" max="5" width="14.69921875" style="59" customWidth="1"/>
    <col min="6" max="6" width="11" style="59" customWidth="1"/>
    <col min="7" max="7" width="12.8984375" style="59" bestFit="1" customWidth="1"/>
    <col min="8" max="10" width="13.69921875" style="59" customWidth="1"/>
    <col min="11" max="11" width="8.8984375" style="59"/>
    <col min="12" max="12" width="10.8984375" style="59" bestFit="1" customWidth="1"/>
    <col min="13" max="13" width="4.69921875" style="59" customWidth="1"/>
    <col min="14" max="16384" width="8.8984375" style="59"/>
  </cols>
  <sheetData>
    <row r="1" spans="1:16" ht="24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64"/>
      <c r="K2" s="164"/>
      <c r="L2" s="164"/>
      <c r="M2" s="164"/>
      <c r="N2" s="164"/>
      <c r="O2" s="164"/>
      <c r="P2" s="164"/>
    </row>
    <row r="3" spans="1:16" ht="43.05" customHeigh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</row>
    <row r="4" spans="1:16" ht="24" customHeight="1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</row>
    <row r="5" spans="1:16" ht="24" customHeight="1">
      <c r="A5" s="104" t="s">
        <v>175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</row>
    <row r="6" spans="1:16" ht="24" customHeight="1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</row>
    <row r="7" spans="1:16" ht="24" customHeight="1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</row>
    <row r="8" spans="1:16" ht="24" customHeight="1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</row>
    <row r="9" spans="1:16" ht="24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</row>
    <row r="10" spans="1:16" ht="24" customHeight="1">
      <c r="A10" s="164"/>
      <c r="B10" s="187" t="s">
        <v>215</v>
      </c>
      <c r="C10" s="164"/>
      <c r="D10" s="164"/>
      <c r="E10" s="164"/>
      <c r="F10" s="164"/>
      <c r="G10" s="164"/>
      <c r="H10" s="165" t="s">
        <v>206</v>
      </c>
      <c r="I10" s="165" t="s">
        <v>206</v>
      </c>
      <c r="J10" s="165" t="s">
        <v>206</v>
      </c>
      <c r="K10" s="164"/>
      <c r="L10" s="164"/>
      <c r="M10" s="164"/>
      <c r="N10" s="164"/>
      <c r="O10" s="164"/>
      <c r="P10" s="164"/>
    </row>
    <row r="11" spans="1:16" ht="30" customHeight="1">
      <c r="A11" s="214" t="s">
        <v>193</v>
      </c>
      <c r="B11" s="214"/>
      <c r="C11" s="214"/>
      <c r="D11" s="214"/>
      <c r="E11" s="214"/>
      <c r="F11" s="214"/>
      <c r="G11" s="214"/>
      <c r="H11" s="19"/>
      <c r="I11" s="184" t="s">
        <v>210</v>
      </c>
      <c r="J11" s="184" t="s">
        <v>209</v>
      </c>
      <c r="K11" s="18"/>
      <c r="L11" s="18"/>
      <c r="M11" s="186"/>
      <c r="N11" s="164"/>
      <c r="O11" s="164"/>
      <c r="P11" s="164"/>
    </row>
    <row r="12" spans="1:16" ht="24" customHeight="1">
      <c r="A12" s="61" t="s">
        <v>113</v>
      </c>
      <c r="B12" s="6" t="s">
        <v>85</v>
      </c>
      <c r="C12" s="6" t="s">
        <v>67</v>
      </c>
      <c r="D12" s="6" t="s">
        <v>75</v>
      </c>
      <c r="E12" s="43" t="s">
        <v>11</v>
      </c>
      <c r="F12" s="6" t="s">
        <v>7</v>
      </c>
      <c r="G12" s="6" t="s">
        <v>34</v>
      </c>
      <c r="H12" s="6" t="s">
        <v>3</v>
      </c>
      <c r="I12" s="6" t="s">
        <v>26</v>
      </c>
      <c r="J12" s="6" t="s">
        <v>68</v>
      </c>
      <c r="K12" s="6" t="s">
        <v>76</v>
      </c>
      <c r="L12" s="183" t="s">
        <v>63</v>
      </c>
      <c r="M12" s="111"/>
      <c r="N12" s="77"/>
      <c r="O12" s="77"/>
      <c r="P12" s="164"/>
    </row>
    <row r="13" spans="1:16" ht="24" customHeight="1" thickBot="1">
      <c r="A13" s="63">
        <v>1</v>
      </c>
      <c r="B13" s="9">
        <f>입력!B26</f>
        <v>45560</v>
      </c>
      <c r="C13" s="8" t="str">
        <f>입력!L26</f>
        <v>한국 EH</v>
      </c>
      <c r="D13" s="8" t="str">
        <f>입력!O26</f>
        <v>RAS….....</v>
      </c>
      <c r="E13" s="60" t="str">
        <f>입력!C26</f>
        <v>TGS System</v>
      </c>
      <c r="F13" s="10">
        <v>1</v>
      </c>
      <c r="G13" s="14">
        <f>입력!F26</f>
        <v>250000000</v>
      </c>
      <c r="H13" s="14">
        <f>입력!F26</f>
        <v>250000000</v>
      </c>
      <c r="I13" s="14">
        <f>'자재관리(소모품)'!G20+입력!G13+입력!G14+입력!G17</f>
        <v>89150000</v>
      </c>
      <c r="J13" s="14">
        <f>입력!I22+입력!I23+입력!I24+입력!I25</f>
        <v>1369500</v>
      </c>
      <c r="K13" s="28">
        <f>1-((I13+J13)/H13)</f>
        <v>0.63792199999999999</v>
      </c>
      <c r="L13" s="55">
        <f>입력!B27</f>
        <v>45565</v>
      </c>
      <c r="M13" s="178"/>
      <c r="N13" s="77"/>
      <c r="O13" s="77"/>
      <c r="P13" s="164"/>
    </row>
    <row r="14" spans="1:16" ht="24" customHeight="1" thickTop="1">
      <c r="A14" s="176"/>
      <c r="B14" s="164"/>
      <c r="C14" s="121"/>
      <c r="D14" s="121"/>
      <c r="E14" s="77"/>
      <c r="F14" s="77"/>
      <c r="G14" s="77"/>
      <c r="H14" s="133"/>
      <c r="I14" s="133"/>
      <c r="J14" s="133"/>
      <c r="K14" s="177"/>
      <c r="L14" s="77"/>
      <c r="M14" s="131"/>
      <c r="N14" s="77"/>
      <c r="O14" s="77"/>
      <c r="P14" s="164"/>
    </row>
    <row r="15" spans="1:16" ht="24" customHeight="1">
      <c r="A15" s="176"/>
      <c r="B15" s="164"/>
      <c r="C15" s="121"/>
      <c r="D15" s="121"/>
      <c r="E15" s="77"/>
      <c r="F15" s="77"/>
      <c r="G15" s="77"/>
      <c r="H15" s="133"/>
      <c r="I15" s="133"/>
      <c r="J15" s="133"/>
      <c r="K15" s="177"/>
      <c r="L15" s="77"/>
      <c r="M15" s="131"/>
      <c r="N15" s="77"/>
      <c r="O15" s="77"/>
      <c r="P15" s="164"/>
    </row>
    <row r="16" spans="1:16" ht="24" customHeight="1">
      <c r="A16" s="176"/>
      <c r="B16" s="164"/>
      <c r="C16" s="121"/>
      <c r="D16" s="121"/>
      <c r="E16" s="77"/>
      <c r="F16" s="77"/>
      <c r="G16" s="77"/>
      <c r="H16" s="133"/>
      <c r="I16" s="133"/>
      <c r="J16" s="133"/>
      <c r="K16" s="177"/>
      <c r="L16" s="77"/>
      <c r="M16" s="131"/>
      <c r="N16" s="77"/>
      <c r="O16" s="77"/>
      <c r="P16" s="164"/>
    </row>
    <row r="17" spans="1:16" ht="24" customHeight="1">
      <c r="A17" s="164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</row>
    <row r="18" spans="1:16" ht="24" customHeight="1">
      <c r="A18" s="164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</row>
  </sheetData>
  <mergeCells count="2">
    <mergeCell ref="A11:G11"/>
    <mergeCell ref="A2:I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3EEE-FD1A-4989-B909-D108BFFB6B87}">
  <dimension ref="A1:N26"/>
  <sheetViews>
    <sheetView topLeftCell="A4" workbookViewId="0">
      <selection activeCell="L8" sqref="L8"/>
    </sheetView>
  </sheetViews>
  <sheetFormatPr defaultColWidth="8.8984375" defaultRowHeight="24" customHeight="1"/>
  <cols>
    <col min="1" max="1" width="6.69921875" style="59" customWidth="1"/>
    <col min="2" max="2" width="13.69921875" style="59" customWidth="1"/>
    <col min="3" max="3" width="20.69921875" style="59" customWidth="1"/>
    <col min="4" max="4" width="8.69921875" style="59" customWidth="1"/>
    <col min="5" max="5" width="11" style="59" customWidth="1"/>
    <col min="6" max="6" width="12.8984375" style="59" bestFit="1" customWidth="1"/>
    <col min="7" max="9" width="13.69921875" style="59" customWidth="1"/>
    <col min="10" max="10" width="16.59765625" style="59" customWidth="1"/>
    <col min="11" max="11" width="10" style="59" bestFit="1" customWidth="1"/>
    <col min="12" max="12" width="10.8984375" style="59" bestFit="1" customWidth="1"/>
    <col min="13" max="16384" width="8.8984375" style="59"/>
  </cols>
  <sheetData>
    <row r="1" spans="1:14" ht="24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4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64"/>
      <c r="J2" s="164"/>
      <c r="K2" s="164"/>
      <c r="L2" s="164"/>
    </row>
    <row r="3" spans="1:14" ht="43.05" customHeigh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4" ht="24" customHeight="1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4" ht="24" customHeight="1">
      <c r="A5" s="104" t="s">
        <v>175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4" ht="24" customHeight="1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ht="24" customHeight="1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24" customHeight="1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</row>
    <row r="9" spans="1:14" ht="24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</row>
    <row r="10" spans="1:14" ht="24" customHeight="1">
      <c r="A10" s="164"/>
      <c r="B10" s="164"/>
      <c r="C10" s="164"/>
      <c r="D10" s="164"/>
      <c r="E10" s="164"/>
      <c r="F10" s="165" t="s">
        <v>206</v>
      </c>
      <c r="G10" s="165" t="s">
        <v>206</v>
      </c>
      <c r="I10" s="165"/>
      <c r="J10" s="166"/>
      <c r="K10" s="164"/>
      <c r="L10" s="164"/>
    </row>
    <row r="11" spans="1:14" ht="30" customHeight="1">
      <c r="A11" s="218" t="s">
        <v>123</v>
      </c>
      <c r="B11" s="218"/>
      <c r="C11" s="218"/>
      <c r="D11" s="218"/>
      <c r="E11" s="218"/>
      <c r="F11" s="218"/>
      <c r="G11" s="219" t="s">
        <v>214</v>
      </c>
      <c r="H11" s="219"/>
      <c r="I11" s="156"/>
      <c r="J11" s="156"/>
      <c r="K11" s="156"/>
      <c r="L11" s="164"/>
      <c r="M11" s="75"/>
      <c r="N11" s="75"/>
    </row>
    <row r="12" spans="1:14" ht="24" customHeight="1">
      <c r="A12" s="61" t="s">
        <v>113</v>
      </c>
      <c r="B12" s="120" t="s">
        <v>67</v>
      </c>
      <c r="C12" s="120" t="s">
        <v>11</v>
      </c>
      <c r="D12" s="120" t="s">
        <v>7</v>
      </c>
      <c r="E12" s="120" t="s">
        <v>34</v>
      </c>
      <c r="F12" s="120" t="s">
        <v>3</v>
      </c>
      <c r="G12" s="120" t="s">
        <v>86</v>
      </c>
      <c r="H12" s="120" t="s">
        <v>85</v>
      </c>
      <c r="I12" s="120" t="s">
        <v>4</v>
      </c>
      <c r="J12" s="120" t="s">
        <v>13</v>
      </c>
      <c r="K12" s="120" t="s">
        <v>63</v>
      </c>
      <c r="L12" s="164"/>
      <c r="M12" s="75"/>
      <c r="N12" s="75"/>
    </row>
    <row r="13" spans="1:14" ht="24" customHeight="1">
      <c r="A13" s="62">
        <v>1</v>
      </c>
      <c r="B13" s="2" t="str">
        <f>Project!$C$13</f>
        <v>한국 EH</v>
      </c>
      <c r="C13" s="2" t="str">
        <f>입력!C26</f>
        <v>TGS System</v>
      </c>
      <c r="D13">
        <f>Project!$F$13</f>
        <v>1</v>
      </c>
      <c r="E13"/>
      <c r="F13" s="3">
        <f>Project!$H$13</f>
        <v>250000000</v>
      </c>
      <c r="G13"/>
      <c r="H13" s="7">
        <f>Project!$B$13</f>
        <v>45560</v>
      </c>
      <c r="I13" t="s">
        <v>20</v>
      </c>
      <c r="J13" s="71" t="str">
        <f>입력!J26</f>
        <v>AS</v>
      </c>
      <c r="K13" s="168">
        <f>Project!L13</f>
        <v>45565</v>
      </c>
      <c r="L13" s="164"/>
      <c r="M13" s="75"/>
      <c r="N13" s="75"/>
    </row>
    <row r="14" spans="1:14" ht="24" customHeight="1">
      <c r="A14" s="62">
        <v>2</v>
      </c>
      <c r="B14" s="2" t="str">
        <f>입력!L13</f>
        <v>일신산업전기</v>
      </c>
      <c r="C14" t="str">
        <f>입력!C13</f>
        <v>판넬</v>
      </c>
      <c r="D14">
        <f>입력!D13</f>
        <v>1</v>
      </c>
      <c r="E14"/>
      <c r="F14"/>
      <c r="G14" s="5">
        <f>입력!G13</f>
        <v>50000000</v>
      </c>
      <c r="H14" s="7">
        <f>입력!B13</f>
        <v>45506</v>
      </c>
      <c r="I14" t="str">
        <f>입력!M13</f>
        <v>자재대</v>
      </c>
      <c r="J14" s="71" t="str">
        <f>입력!J13</f>
        <v>DS</v>
      </c>
      <c r="K14" s="31"/>
      <c r="L14" s="164"/>
    </row>
    <row r="15" spans="1:14" ht="24" customHeight="1">
      <c r="A15" s="62">
        <v>3</v>
      </c>
      <c r="B15" s="2" t="str">
        <f>입력!L14</f>
        <v>조아라전자</v>
      </c>
      <c r="C15" s="4" t="str">
        <f>입력!C14</f>
        <v>Cable 1</v>
      </c>
      <c r="D15">
        <f>입력!D14</f>
        <v>20</v>
      </c>
      <c r="E15"/>
      <c r="F15"/>
      <c r="G15" s="5">
        <f>입력!G14</f>
        <v>4000000</v>
      </c>
      <c r="H15" s="7">
        <f>입력!B14</f>
        <v>45507</v>
      </c>
      <c r="I15" t="str">
        <f>입력!M14</f>
        <v>자재대</v>
      </c>
      <c r="J15" s="71" t="str">
        <f>입력!J14</f>
        <v>AS</v>
      </c>
      <c r="K15" s="31"/>
      <c r="L15" s="164"/>
    </row>
    <row r="16" spans="1:14" ht="24" customHeight="1">
      <c r="A16" s="62">
        <v>4</v>
      </c>
      <c r="B16" s="2" t="str">
        <f>'자재관리(소모품)'!D19</f>
        <v>진흥종합상사</v>
      </c>
      <c r="C16" s="2" t="str">
        <f>입력!C15</f>
        <v>컨버터 A형</v>
      </c>
      <c r="D16">
        <f>'자재관리(소모품)'!E20</f>
        <v>6</v>
      </c>
      <c r="E16"/>
      <c r="F16"/>
      <c r="G16" s="5">
        <f>'자재관리(소모품)'!G20</f>
        <v>150000</v>
      </c>
      <c r="H16" s="7">
        <f>'자재관리(소모품)'!C20</f>
        <v>45509</v>
      </c>
      <c r="I16" t="str">
        <f>입력!M15</f>
        <v>소모품</v>
      </c>
      <c r="J16" s="71" t="str">
        <f>입력!J15</f>
        <v>DS</v>
      </c>
      <c r="K16" s="31"/>
      <c r="L16" s="164"/>
    </row>
    <row r="17" spans="1:12" ht="24" customHeight="1">
      <c r="A17" s="62">
        <v>5</v>
      </c>
      <c r="B17" s="2" t="str">
        <f>입력!L17</f>
        <v>신안시스템</v>
      </c>
      <c r="C17" s="2" t="str">
        <f>입력!C17</f>
        <v>PLC 작업</v>
      </c>
      <c r="D17">
        <v>1</v>
      </c>
      <c r="E17"/>
      <c r="F17"/>
      <c r="G17" s="5">
        <f>입력!G17</f>
        <v>35000000</v>
      </c>
      <c r="H17" s="7">
        <f>입력!B17</f>
        <v>45529</v>
      </c>
      <c r="I17" t="str">
        <f>I15</f>
        <v>자재대</v>
      </c>
      <c r="J17" s="71" t="str">
        <f>입력!J17</f>
        <v>DS</v>
      </c>
      <c r="K17" s="31"/>
      <c r="L17" s="164"/>
    </row>
    <row r="18" spans="1:12" ht="24" customHeight="1">
      <c r="A18" s="62">
        <v>6</v>
      </c>
      <c r="B18" s="2" t="str">
        <f>입력!L22</f>
        <v>맛나라</v>
      </c>
      <c r="C18" t="s">
        <v>71</v>
      </c>
      <c r="D18">
        <v>12</v>
      </c>
      <c r="E18"/>
      <c r="F18"/>
      <c r="G18" s="5">
        <f>입력!I22</f>
        <v>224400</v>
      </c>
      <c r="H18" s="7">
        <f>입력!B22</f>
        <v>45545</v>
      </c>
      <c r="I18" t="s">
        <v>69</v>
      </c>
      <c r="J18" s="71" t="str">
        <f>J17</f>
        <v>DS</v>
      </c>
      <c r="K18"/>
      <c r="L18" s="164"/>
    </row>
    <row r="19" spans="1:12" ht="24" customHeight="1">
      <c r="A19" s="62">
        <v>7</v>
      </c>
      <c r="B19" s="2" t="str">
        <f>입력!L23</f>
        <v>잠자리</v>
      </c>
      <c r="C19" t="s">
        <v>72</v>
      </c>
      <c r="D19">
        <v>6</v>
      </c>
      <c r="E19"/>
      <c r="F19"/>
      <c r="G19" s="5">
        <f>입력!I23</f>
        <v>462000</v>
      </c>
      <c r="H19" s="7">
        <f>입력!B23</f>
        <v>45546</v>
      </c>
      <c r="I19" t="s">
        <v>69</v>
      </c>
      <c r="J19" s="71" t="str">
        <f>J18</f>
        <v>DS</v>
      </c>
      <c r="K19"/>
      <c r="L19" s="164"/>
    </row>
    <row r="20" spans="1:12" ht="24" customHeight="1">
      <c r="A20" s="62">
        <v>8</v>
      </c>
      <c r="B20" s="2" t="str">
        <f>입력!L24</f>
        <v>빛나라</v>
      </c>
      <c r="C20" t="s">
        <v>73</v>
      </c>
      <c r="D20">
        <v>3</v>
      </c>
      <c r="E20"/>
      <c r="F20"/>
      <c r="G20" s="5">
        <f>입력!I24</f>
        <v>445500</v>
      </c>
      <c r="H20" s="7">
        <f>입력!B24</f>
        <v>45547</v>
      </c>
      <c r="I20" t="s">
        <v>69</v>
      </c>
      <c r="J20" s="71" t="str">
        <f>J19</f>
        <v>DS</v>
      </c>
      <c r="K20"/>
      <c r="L20" s="164"/>
    </row>
    <row r="21" spans="1:12" ht="24" customHeight="1" thickBot="1">
      <c r="A21" s="63">
        <v>9</v>
      </c>
      <c r="B21" s="29" t="str">
        <f>입력!L25</f>
        <v>힘센주유소</v>
      </c>
      <c r="C21" s="10" t="s">
        <v>74</v>
      </c>
      <c r="D21" s="10">
        <v>3</v>
      </c>
      <c r="E21" s="10"/>
      <c r="F21" s="10"/>
      <c r="G21" s="14">
        <f>입력!I25</f>
        <v>237600</v>
      </c>
      <c r="H21" s="9">
        <f>입력!B25</f>
        <v>45548</v>
      </c>
      <c r="I21" s="10" t="s">
        <v>69</v>
      </c>
      <c r="J21" s="155" t="str">
        <f>J20</f>
        <v>DS</v>
      </c>
      <c r="K21" s="10"/>
      <c r="L21" s="164"/>
    </row>
    <row r="22" spans="1:12" ht="24" customHeight="1" thickTop="1">
      <c r="A22" s="164"/>
      <c r="B22" s="121"/>
      <c r="C22" s="121"/>
      <c r="D22" s="77"/>
      <c r="E22" s="77"/>
      <c r="F22" s="133"/>
      <c r="G22" s="133"/>
      <c r="H22" s="167"/>
      <c r="I22" s="94"/>
      <c r="J22" s="77"/>
      <c r="K22" s="77"/>
      <c r="L22" s="164"/>
    </row>
    <row r="23" spans="1:12" ht="24" customHeight="1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24" customHeight="1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</row>
    <row r="25" spans="1:12" ht="24" customHeight="1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ht="24" customHeight="1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</sheetData>
  <mergeCells count="3">
    <mergeCell ref="A2:H2"/>
    <mergeCell ref="A11:F11"/>
    <mergeCell ref="G11:H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7599-A9A5-43F5-8FA8-D513686A0487}">
  <dimension ref="A1"/>
  <sheetViews>
    <sheetView workbookViewId="0">
      <selection activeCell="L16" sqref="L16"/>
    </sheetView>
  </sheetViews>
  <sheetFormatPr defaultRowHeight="17.399999999999999"/>
  <sheetData/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EFC4-9ADB-49F3-827E-4C56C44C2EE5}">
  <dimension ref="A1:L13"/>
  <sheetViews>
    <sheetView topLeftCell="A4" workbookViewId="0">
      <selection activeCell="D8" sqref="D8"/>
    </sheetView>
  </sheetViews>
  <sheetFormatPr defaultColWidth="8.8984375" defaultRowHeight="24" customHeight="1"/>
  <cols>
    <col min="1" max="1" width="6.69921875" style="59" customWidth="1"/>
    <col min="2" max="2" width="13.69921875" style="59" customWidth="1"/>
    <col min="3" max="3" width="20.69921875" style="59" customWidth="1"/>
    <col min="4" max="4" width="8.69921875" style="59" customWidth="1"/>
    <col min="5" max="5" width="11" style="59" customWidth="1"/>
    <col min="6" max="6" width="12.8984375" style="59" bestFit="1" customWidth="1"/>
    <col min="7" max="9" width="13.69921875" style="59" customWidth="1"/>
    <col min="10" max="10" width="16.59765625" style="59" customWidth="1"/>
    <col min="11" max="11" width="10" style="59" bestFit="1" customWidth="1"/>
    <col min="12" max="12" width="10.8984375" style="59" bestFit="1" customWidth="1"/>
    <col min="13" max="16384" width="8.8984375" style="59"/>
  </cols>
  <sheetData>
    <row r="1" spans="1:12" ht="24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2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90"/>
      <c r="K2" s="164"/>
      <c r="L2" s="164"/>
    </row>
    <row r="3" spans="1:12" ht="43.05" customHeigh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2" ht="24" customHeight="1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ht="24" customHeight="1">
      <c r="A5" s="10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2" ht="24" customHeight="1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2" ht="24" customHeight="1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2" ht="24" customHeight="1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</row>
    <row r="9" spans="1:12" ht="24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</row>
    <row r="10" spans="1:12" ht="24" customHeight="1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</row>
    <row r="11" spans="1:12" ht="24" customHeight="1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</row>
    <row r="12" spans="1:12" ht="24" customHeight="1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</row>
    <row r="13" spans="1:12" ht="24" customHeight="1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</row>
  </sheetData>
  <mergeCells count="1">
    <mergeCell ref="A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BAF5-FF4C-451F-A0AF-1848D4AC472C}">
  <dimension ref="A1"/>
  <sheetViews>
    <sheetView workbookViewId="0">
      <selection activeCell="K7" sqref="K7"/>
    </sheetView>
  </sheetViews>
  <sheetFormatPr defaultRowHeight="17.399999999999999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F5F5-0F4C-4341-87CA-D1D179D2D0C3}">
  <dimension ref="A1:R37"/>
  <sheetViews>
    <sheetView zoomScaleNormal="100" workbookViewId="0">
      <selection activeCell="I10" sqref="I10"/>
    </sheetView>
  </sheetViews>
  <sheetFormatPr defaultRowHeight="24" customHeight="1"/>
  <cols>
    <col min="1" max="1" width="11.09765625" style="1" customWidth="1"/>
    <col min="2" max="2" width="13.09765625" style="1" customWidth="1"/>
    <col min="3" max="3" width="15.8984375" customWidth="1"/>
    <col min="4" max="4" width="6.8984375" customWidth="1"/>
    <col min="5" max="5" width="8.09765625" bestFit="1" customWidth="1"/>
    <col min="6" max="6" width="14.3984375" bestFit="1" customWidth="1"/>
    <col min="7" max="7" width="14.296875" bestFit="1" customWidth="1"/>
    <col min="8" max="8" width="13.09765625" customWidth="1"/>
    <col min="9" max="9" width="14.09765625" bestFit="1" customWidth="1"/>
    <col min="10" max="11" width="9.8984375" customWidth="1"/>
    <col min="12" max="12" width="12.3984375" bestFit="1" customWidth="1"/>
    <col min="13" max="13" width="12" customWidth="1"/>
    <col min="14" max="14" width="11.09765625" customWidth="1"/>
    <col min="15" max="15" width="17.3984375" customWidth="1"/>
    <col min="16" max="16" width="4.69921875" customWidth="1"/>
    <col min="18" max="18" width="17.09765625" customWidth="1"/>
  </cols>
  <sheetData>
    <row r="1" spans="1:18" ht="24" customHeight="1">
      <c r="A1" s="76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49.2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87"/>
      <c r="P2" s="77"/>
      <c r="Q2" s="77"/>
      <c r="R2" s="77"/>
    </row>
    <row r="3" spans="1:18" ht="43.05" customHeight="1">
      <c r="A3" s="76"/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188"/>
      <c r="N3" s="188"/>
      <c r="O3" s="77"/>
      <c r="P3" s="77"/>
      <c r="Q3" s="77"/>
      <c r="R3" s="77"/>
    </row>
    <row r="4" spans="1:18" ht="24" customHeight="1">
      <c r="A4" s="79" t="s">
        <v>174</v>
      </c>
      <c r="B4" s="80" t="s">
        <v>179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</row>
    <row r="5" spans="1:18" ht="24" customHeight="1">
      <c r="A5" s="79" t="s">
        <v>175</v>
      </c>
      <c r="B5" s="79"/>
      <c r="C5" s="76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ht="24" customHeight="1">
      <c r="A6" s="79" t="s">
        <v>176</v>
      </c>
      <c r="B6" s="79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 ht="24" customHeight="1">
      <c r="A7" s="79" t="s">
        <v>177</v>
      </c>
      <c r="B7" s="80" t="s">
        <v>180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1:18" ht="24" customHeight="1">
      <c r="A8" s="79" t="s">
        <v>172</v>
      </c>
      <c r="B8" s="79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spans="1:18" ht="24" customHeight="1">
      <c r="A9" s="79" t="s">
        <v>178</v>
      </c>
      <c r="B9" s="7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</row>
    <row r="10" spans="1:18" ht="24" customHeight="1">
      <c r="A10" s="79" t="s">
        <v>173</v>
      </c>
      <c r="B10" s="79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18" ht="15.6" customHeight="1">
      <c r="A11" s="76"/>
      <c r="B11" s="7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18" ht="24" customHeight="1">
      <c r="A12" s="6" t="s">
        <v>14</v>
      </c>
      <c r="B12" s="6" t="s">
        <v>61</v>
      </c>
      <c r="C12" s="6" t="s">
        <v>11</v>
      </c>
      <c r="D12" s="189" t="s">
        <v>7</v>
      </c>
      <c r="E12" s="189"/>
      <c r="F12" s="6" t="s">
        <v>34</v>
      </c>
      <c r="G12" s="6" t="s">
        <v>10</v>
      </c>
      <c r="H12" s="6" t="s">
        <v>9</v>
      </c>
      <c r="I12" s="6" t="s">
        <v>18</v>
      </c>
      <c r="J12" s="6" t="s">
        <v>13</v>
      </c>
      <c r="K12" s="6" t="s">
        <v>12</v>
      </c>
      <c r="L12" s="6" t="s">
        <v>8</v>
      </c>
      <c r="M12" s="6" t="s">
        <v>4</v>
      </c>
      <c r="N12" s="6" t="s">
        <v>49</v>
      </c>
      <c r="O12" s="6" t="s">
        <v>6</v>
      </c>
      <c r="P12" s="111"/>
      <c r="Q12" s="77"/>
      <c r="R12" s="77"/>
    </row>
    <row r="13" spans="1:18" ht="24" customHeight="1">
      <c r="A13" s="1" t="s">
        <v>0</v>
      </c>
      <c r="B13" s="7">
        <v>45506</v>
      </c>
      <c r="C13" t="s">
        <v>23</v>
      </c>
      <c r="D13">
        <v>1</v>
      </c>
      <c r="E13" t="s">
        <v>24</v>
      </c>
      <c r="F13" s="46">
        <v>50000000</v>
      </c>
      <c r="G13" s="46">
        <f>D13*F13</f>
        <v>50000000</v>
      </c>
      <c r="H13" s="46">
        <f>G13*10%</f>
        <v>5000000</v>
      </c>
      <c r="I13" s="47">
        <f t="shared" ref="I13:I26" si="0">G13+H13</f>
        <v>55000000</v>
      </c>
      <c r="J13" s="1" t="s">
        <v>27</v>
      </c>
      <c r="K13" t="s">
        <v>127</v>
      </c>
      <c r="L13" t="s">
        <v>25</v>
      </c>
      <c r="M13" t="s">
        <v>26</v>
      </c>
      <c r="N13" t="s">
        <v>66</v>
      </c>
      <c r="O13" t="s">
        <v>22</v>
      </c>
      <c r="P13" s="112"/>
      <c r="Q13" s="77"/>
      <c r="R13" s="77"/>
    </row>
    <row r="14" spans="1:18" ht="24" customHeight="1">
      <c r="A14" s="1" t="s">
        <v>112</v>
      </c>
      <c r="B14" s="7">
        <v>45507</v>
      </c>
      <c r="C14" t="s">
        <v>28</v>
      </c>
      <c r="D14">
        <v>20</v>
      </c>
      <c r="E14" t="s">
        <v>29</v>
      </c>
      <c r="F14" s="46">
        <v>200000</v>
      </c>
      <c r="G14" s="46">
        <f>D14*F14</f>
        <v>4000000</v>
      </c>
      <c r="H14" s="46">
        <f>G14*10%</f>
        <v>400000</v>
      </c>
      <c r="I14" s="47">
        <f t="shared" si="0"/>
        <v>4400000</v>
      </c>
      <c r="J14" s="1" t="s">
        <v>32</v>
      </c>
      <c r="K14" t="s">
        <v>31</v>
      </c>
      <c r="L14" t="s">
        <v>35</v>
      </c>
      <c r="M14" t="s">
        <v>26</v>
      </c>
      <c r="O14" t="s">
        <v>22</v>
      </c>
      <c r="P14" s="17"/>
      <c r="Q14" s="77"/>
      <c r="R14" s="77"/>
    </row>
    <row r="15" spans="1:18" ht="24" customHeight="1">
      <c r="A15" s="1" t="s">
        <v>114</v>
      </c>
      <c r="B15" s="7">
        <v>45507</v>
      </c>
      <c r="C15" t="s">
        <v>60</v>
      </c>
      <c r="D15">
        <v>20</v>
      </c>
      <c r="E15" t="s">
        <v>33</v>
      </c>
      <c r="F15" s="46">
        <v>25000</v>
      </c>
      <c r="G15" s="46">
        <f>D15*F15</f>
        <v>500000</v>
      </c>
      <c r="H15" s="46">
        <f>G15*10%</f>
        <v>50000</v>
      </c>
      <c r="I15" s="47">
        <f t="shared" si="0"/>
        <v>550000</v>
      </c>
      <c r="J15" s="1" t="s">
        <v>27</v>
      </c>
      <c r="L15" t="s">
        <v>36</v>
      </c>
      <c r="M15" t="s">
        <v>30</v>
      </c>
      <c r="N15" t="s">
        <v>38</v>
      </c>
      <c r="P15" s="13"/>
      <c r="Q15" s="77"/>
      <c r="R15" s="77"/>
    </row>
    <row r="16" spans="1:18" ht="24" customHeight="1">
      <c r="A16" s="41" t="s">
        <v>112</v>
      </c>
      <c r="B16" s="7">
        <v>45507</v>
      </c>
      <c r="C16" t="s">
        <v>39</v>
      </c>
      <c r="F16" s="47"/>
      <c r="G16" s="46">
        <v>27800</v>
      </c>
      <c r="H16" s="46">
        <v>0</v>
      </c>
      <c r="I16" s="47">
        <f t="shared" si="0"/>
        <v>27800</v>
      </c>
      <c r="J16" s="1" t="s">
        <v>41</v>
      </c>
      <c r="K16" t="s">
        <v>37</v>
      </c>
      <c r="L16" t="s">
        <v>44</v>
      </c>
      <c r="M16" t="s">
        <v>40</v>
      </c>
      <c r="P16" s="17"/>
      <c r="Q16" s="77"/>
      <c r="R16" s="77"/>
    </row>
    <row r="17" spans="1:18" ht="24" customHeight="1">
      <c r="A17" s="41" t="s">
        <v>114</v>
      </c>
      <c r="B17" s="7">
        <v>45529</v>
      </c>
      <c r="C17" t="s">
        <v>42</v>
      </c>
      <c r="D17">
        <v>1</v>
      </c>
      <c r="E17" t="s">
        <v>43</v>
      </c>
      <c r="F17" s="46">
        <v>35000000</v>
      </c>
      <c r="G17" s="46">
        <f>D17*F17</f>
        <v>35000000</v>
      </c>
      <c r="H17" s="46">
        <f>G17*10%</f>
        <v>3500000</v>
      </c>
      <c r="I17" s="46">
        <f t="shared" si="0"/>
        <v>38500000</v>
      </c>
      <c r="J17" s="1" t="s">
        <v>27</v>
      </c>
      <c r="L17" t="s">
        <v>45</v>
      </c>
      <c r="M17" t="s">
        <v>26</v>
      </c>
      <c r="N17" t="s">
        <v>38</v>
      </c>
      <c r="O17" t="s">
        <v>22</v>
      </c>
      <c r="P17" s="13"/>
      <c r="Q17" s="77"/>
      <c r="R17" s="77"/>
    </row>
    <row r="18" spans="1:18" ht="24" customHeight="1">
      <c r="A18" s="41" t="s">
        <v>0</v>
      </c>
      <c r="B18" s="7">
        <v>45535</v>
      </c>
      <c r="C18" t="s">
        <v>47</v>
      </c>
      <c r="F18" s="46"/>
      <c r="G18" s="46">
        <v>550000</v>
      </c>
      <c r="H18" s="46">
        <v>0</v>
      </c>
      <c r="I18" s="46">
        <f t="shared" si="0"/>
        <v>550000</v>
      </c>
      <c r="J18" s="1" t="s">
        <v>41</v>
      </c>
      <c r="K18" t="s">
        <v>128</v>
      </c>
      <c r="L18" t="s">
        <v>36</v>
      </c>
      <c r="M18" t="s">
        <v>50</v>
      </c>
      <c r="P18" s="13"/>
      <c r="Q18" s="77"/>
      <c r="R18" s="77"/>
    </row>
    <row r="19" spans="1:18" ht="24" customHeight="1">
      <c r="A19" s="41" t="s">
        <v>0</v>
      </c>
      <c r="B19" s="7">
        <v>45535</v>
      </c>
      <c r="C19" t="s">
        <v>48</v>
      </c>
      <c r="F19" s="46"/>
      <c r="G19" s="46">
        <v>38500000</v>
      </c>
      <c r="H19" s="46">
        <v>0</v>
      </c>
      <c r="I19" s="46">
        <f t="shared" si="0"/>
        <v>38500000</v>
      </c>
      <c r="J19" s="1" t="s">
        <v>41</v>
      </c>
      <c r="K19" t="s">
        <v>127</v>
      </c>
      <c r="L19" t="s">
        <v>45</v>
      </c>
      <c r="M19" t="s">
        <v>50</v>
      </c>
      <c r="P19" s="13"/>
      <c r="Q19" s="77"/>
      <c r="R19" s="77"/>
    </row>
    <row r="20" spans="1:18" ht="24" customHeight="1">
      <c r="A20" s="41" t="s">
        <v>112</v>
      </c>
      <c r="B20" s="7">
        <v>45540</v>
      </c>
      <c r="C20" t="s">
        <v>57</v>
      </c>
      <c r="F20" s="46"/>
      <c r="G20" s="46">
        <f>I14</f>
        <v>4400000</v>
      </c>
      <c r="H20" s="46">
        <v>0</v>
      </c>
      <c r="I20" s="46">
        <f t="shared" si="0"/>
        <v>4400000</v>
      </c>
      <c r="J20" s="1" t="s">
        <v>41</v>
      </c>
      <c r="K20" t="s">
        <v>128</v>
      </c>
      <c r="L20" t="str">
        <f>K14</f>
        <v>카드 1</v>
      </c>
      <c r="M20" t="s">
        <v>112</v>
      </c>
      <c r="P20" s="13"/>
      <c r="Q20" s="77"/>
      <c r="R20" s="77"/>
    </row>
    <row r="21" spans="1:18" ht="24" customHeight="1">
      <c r="A21" s="41" t="s">
        <v>112</v>
      </c>
      <c r="B21" s="7">
        <v>45540</v>
      </c>
      <c r="C21" t="s">
        <v>57</v>
      </c>
      <c r="F21" s="46"/>
      <c r="G21" s="46">
        <f>I16</f>
        <v>27800</v>
      </c>
      <c r="H21" s="46">
        <v>0</v>
      </c>
      <c r="I21" s="46">
        <f t="shared" si="0"/>
        <v>27800</v>
      </c>
      <c r="J21" s="41" t="s">
        <v>41</v>
      </c>
      <c r="K21" t="s">
        <v>128</v>
      </c>
      <c r="L21" t="str">
        <f>K16</f>
        <v>카드 2</v>
      </c>
      <c r="M21" t="s">
        <v>112</v>
      </c>
      <c r="P21" s="13"/>
      <c r="Q21" s="77"/>
      <c r="R21" s="77"/>
    </row>
    <row r="22" spans="1:18" ht="24" customHeight="1">
      <c r="A22" s="41" t="s">
        <v>112</v>
      </c>
      <c r="B22" s="7">
        <v>45545</v>
      </c>
      <c r="C22" t="s">
        <v>71</v>
      </c>
      <c r="D22">
        <v>12</v>
      </c>
      <c r="F22" s="3">
        <v>17000</v>
      </c>
      <c r="G22" s="3">
        <f>D22*F22</f>
        <v>204000</v>
      </c>
      <c r="H22" s="3">
        <f>G22*10%</f>
        <v>20400</v>
      </c>
      <c r="I22" s="5">
        <f t="shared" si="0"/>
        <v>224400</v>
      </c>
      <c r="J22" s="1" t="s">
        <v>27</v>
      </c>
      <c r="K22" t="s">
        <v>70</v>
      </c>
      <c r="L22" t="s">
        <v>117</v>
      </c>
      <c r="M22" t="s">
        <v>69</v>
      </c>
      <c r="O22" t="s">
        <v>22</v>
      </c>
      <c r="P22" s="13"/>
      <c r="Q22" s="77"/>
      <c r="R22" s="77"/>
    </row>
    <row r="23" spans="1:18" ht="24" customHeight="1">
      <c r="A23" s="41" t="s">
        <v>112</v>
      </c>
      <c r="B23" s="7">
        <v>45546</v>
      </c>
      <c r="C23" t="s">
        <v>72</v>
      </c>
      <c r="D23">
        <v>6</v>
      </c>
      <c r="F23" s="3">
        <v>70000</v>
      </c>
      <c r="G23" s="3">
        <f>D23*F23</f>
        <v>420000</v>
      </c>
      <c r="H23" s="3">
        <f>G23*10%</f>
        <v>42000</v>
      </c>
      <c r="I23" s="5">
        <f t="shared" si="0"/>
        <v>462000</v>
      </c>
      <c r="J23" s="1" t="s">
        <v>27</v>
      </c>
      <c r="K23" t="s">
        <v>70</v>
      </c>
      <c r="L23" t="s">
        <v>118</v>
      </c>
      <c r="M23" t="s">
        <v>69</v>
      </c>
      <c r="O23" t="s">
        <v>22</v>
      </c>
      <c r="P23" s="13"/>
      <c r="Q23" s="77"/>
      <c r="R23" s="77"/>
    </row>
    <row r="24" spans="1:18" ht="24" customHeight="1">
      <c r="A24" s="41" t="s">
        <v>112</v>
      </c>
      <c r="B24" s="7">
        <v>45547</v>
      </c>
      <c r="C24" t="s">
        <v>73</v>
      </c>
      <c r="D24">
        <v>3</v>
      </c>
      <c r="F24" s="3">
        <v>135000</v>
      </c>
      <c r="G24" s="3">
        <f>D24*F24</f>
        <v>405000</v>
      </c>
      <c r="H24" s="3">
        <f>G24*10%</f>
        <v>40500</v>
      </c>
      <c r="I24" s="5">
        <f t="shared" si="0"/>
        <v>445500</v>
      </c>
      <c r="J24" s="1" t="s">
        <v>27</v>
      </c>
      <c r="K24" t="s">
        <v>70</v>
      </c>
      <c r="L24" t="s">
        <v>208</v>
      </c>
      <c r="M24" t="s">
        <v>69</v>
      </c>
      <c r="O24" t="s">
        <v>22</v>
      </c>
      <c r="P24" s="13"/>
      <c r="Q24" s="77"/>
      <c r="R24" s="77"/>
    </row>
    <row r="25" spans="1:18" ht="24" customHeight="1">
      <c r="A25" s="41" t="s">
        <v>112</v>
      </c>
      <c r="B25" s="7">
        <v>45548</v>
      </c>
      <c r="C25" t="s">
        <v>74</v>
      </c>
      <c r="D25">
        <v>3</v>
      </c>
      <c r="F25" s="3">
        <v>72000</v>
      </c>
      <c r="G25" s="3">
        <f>D25*F25</f>
        <v>216000</v>
      </c>
      <c r="H25" s="3">
        <f>G25*10%</f>
        <v>21600</v>
      </c>
      <c r="I25" s="5">
        <f t="shared" si="0"/>
        <v>237600</v>
      </c>
      <c r="J25" s="1" t="s">
        <v>27</v>
      </c>
      <c r="K25" t="s">
        <v>70</v>
      </c>
      <c r="L25" t="s">
        <v>120</v>
      </c>
      <c r="M25" t="s">
        <v>69</v>
      </c>
      <c r="O25" t="s">
        <v>22</v>
      </c>
      <c r="P25" s="13"/>
      <c r="Q25" s="77"/>
      <c r="R25" s="77"/>
    </row>
    <row r="26" spans="1:18" ht="24" customHeight="1">
      <c r="A26" s="1" t="s">
        <v>115</v>
      </c>
      <c r="B26" s="7">
        <v>45560</v>
      </c>
      <c r="C26" t="s">
        <v>21</v>
      </c>
      <c r="D26">
        <v>1</v>
      </c>
      <c r="E26" t="s">
        <v>17</v>
      </c>
      <c r="F26" s="3">
        <v>250000000</v>
      </c>
      <c r="G26" s="3">
        <f>D26*F26</f>
        <v>250000000</v>
      </c>
      <c r="H26" s="3">
        <f>G26*10%</f>
        <v>25000000</v>
      </c>
      <c r="I26" s="5">
        <f t="shared" si="0"/>
        <v>275000000</v>
      </c>
      <c r="J26" s="1" t="s">
        <v>32</v>
      </c>
      <c r="L26" t="s">
        <v>19</v>
      </c>
      <c r="M26" t="s">
        <v>20</v>
      </c>
      <c r="O26" t="s">
        <v>22</v>
      </c>
      <c r="P26" s="17"/>
      <c r="Q26" s="77"/>
      <c r="R26" s="77"/>
    </row>
    <row r="27" spans="1:18" ht="24" customHeight="1">
      <c r="A27" s="41" t="s">
        <v>0</v>
      </c>
      <c r="B27" s="7">
        <v>45565</v>
      </c>
      <c r="C27" t="s">
        <v>51</v>
      </c>
      <c r="F27" s="3"/>
      <c r="G27" s="3">
        <v>275000000</v>
      </c>
      <c r="H27" s="46">
        <v>0</v>
      </c>
      <c r="I27" s="5">
        <f t="shared" ref="I27:I30" si="1">G27+H27</f>
        <v>275000000</v>
      </c>
      <c r="J27" s="41" t="s">
        <v>41</v>
      </c>
      <c r="K27" t="s">
        <v>127</v>
      </c>
      <c r="L27" t="s">
        <v>19</v>
      </c>
      <c r="M27" t="s">
        <v>52</v>
      </c>
      <c r="P27" s="13"/>
      <c r="Q27" s="77"/>
      <c r="R27" s="77"/>
    </row>
    <row r="28" spans="1:18" ht="24" customHeight="1">
      <c r="A28" s="41" t="s">
        <v>0</v>
      </c>
      <c r="B28" s="7">
        <v>45565</v>
      </c>
      <c r="C28" t="s">
        <v>53</v>
      </c>
      <c r="F28" s="3"/>
      <c r="G28" s="3">
        <v>200000000</v>
      </c>
      <c r="H28" s="46">
        <v>0</v>
      </c>
      <c r="I28" s="5">
        <f t="shared" si="1"/>
        <v>200000000</v>
      </c>
      <c r="J28" s="1" t="s">
        <v>41</v>
      </c>
      <c r="K28" t="s">
        <v>127</v>
      </c>
      <c r="L28" t="s">
        <v>46</v>
      </c>
      <c r="M28" t="s">
        <v>0</v>
      </c>
      <c r="P28" s="13"/>
      <c r="Q28" s="77"/>
      <c r="R28" s="77"/>
    </row>
    <row r="29" spans="1:18" ht="24" customHeight="1">
      <c r="A29" s="21" t="s">
        <v>0</v>
      </c>
      <c r="B29" s="22">
        <v>45565</v>
      </c>
      <c r="C29" s="23" t="s">
        <v>53</v>
      </c>
      <c r="D29" s="23"/>
      <c r="E29" s="23"/>
      <c r="F29" s="24"/>
      <c r="G29" s="24">
        <v>200000000</v>
      </c>
      <c r="H29" s="46">
        <v>0</v>
      </c>
      <c r="I29" s="5">
        <f t="shared" si="1"/>
        <v>200000000</v>
      </c>
      <c r="J29" s="21" t="s">
        <v>41</v>
      </c>
      <c r="K29" s="23" t="s">
        <v>129</v>
      </c>
      <c r="L29" s="23" t="s">
        <v>5</v>
      </c>
      <c r="M29" s="23" t="s">
        <v>0</v>
      </c>
      <c r="N29" s="23"/>
      <c r="P29" s="13"/>
      <c r="Q29" s="77"/>
      <c r="R29" s="77"/>
    </row>
    <row r="30" spans="1:18" ht="24" customHeight="1" thickBot="1">
      <c r="A30" s="42" t="s">
        <v>0</v>
      </c>
      <c r="B30" s="9">
        <v>45590</v>
      </c>
      <c r="C30" s="10" t="s">
        <v>136</v>
      </c>
      <c r="D30" s="10"/>
      <c r="E30" s="10"/>
      <c r="F30" s="11"/>
      <c r="G30" s="11">
        <f>부가세!L51</f>
        <v>15925500</v>
      </c>
      <c r="H30" s="11"/>
      <c r="I30" s="14">
        <f t="shared" si="1"/>
        <v>15925500</v>
      </c>
      <c r="J30" s="180" t="s">
        <v>41</v>
      </c>
      <c r="K30" s="10" t="s">
        <v>127</v>
      </c>
      <c r="L30" s="10" t="s">
        <v>89</v>
      </c>
      <c r="M30" s="10" t="s">
        <v>0</v>
      </c>
      <c r="N30" s="10"/>
      <c r="O30" s="10"/>
      <c r="P30" s="109"/>
      <c r="Q30" s="77"/>
      <c r="R30" s="77"/>
    </row>
    <row r="31" spans="1:18" ht="24" customHeight="1" thickTop="1">
      <c r="A31" s="107"/>
      <c r="B31" s="108"/>
      <c r="C31" s="77"/>
      <c r="D31" s="77"/>
      <c r="E31" s="77"/>
      <c r="F31" s="97"/>
      <c r="G31" s="97"/>
      <c r="H31" s="97"/>
      <c r="I31" s="97"/>
      <c r="J31" s="97"/>
      <c r="K31" s="97"/>
      <c r="L31" s="77"/>
      <c r="M31" s="77"/>
      <c r="N31" s="77"/>
      <c r="O31" s="77"/>
      <c r="P31" s="77"/>
      <c r="Q31" s="77"/>
      <c r="R31" s="77"/>
    </row>
    <row r="32" spans="1:18" ht="24" customHeight="1">
      <c r="A32" s="107"/>
      <c r="B32" s="179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</row>
    <row r="33" spans="1:18" ht="24" customHeight="1">
      <c r="A33" s="179"/>
      <c r="B33" s="179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</row>
    <row r="34" spans="1:18" ht="24" customHeight="1">
      <c r="A34" s="179"/>
      <c r="B34" s="179"/>
      <c r="C34" s="77"/>
      <c r="D34" s="77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77"/>
      <c r="R34" s="77"/>
    </row>
    <row r="35" spans="1:18" ht="24" customHeight="1">
      <c r="A35" s="179"/>
      <c r="B35" s="179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</row>
    <row r="36" spans="1:18" ht="24" customHeight="1">
      <c r="A36" s="179"/>
      <c r="B36" s="179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1:18" ht="24" customHeight="1">
      <c r="A37" s="179"/>
      <c r="B37" s="179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</row>
  </sheetData>
  <mergeCells count="3">
    <mergeCell ref="M3:N3"/>
    <mergeCell ref="D12:E12"/>
    <mergeCell ref="A2:N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B4A8-20AE-4BC8-AD69-084AFF291E22}">
  <dimension ref="A1:N40"/>
  <sheetViews>
    <sheetView tabSelected="1" topLeftCell="F1" zoomScaleNormal="100" workbookViewId="0">
      <selection activeCell="P3" sqref="P3"/>
    </sheetView>
  </sheetViews>
  <sheetFormatPr defaultRowHeight="24" customHeight="1"/>
  <cols>
    <col min="1" max="1" width="11.09765625" style="71" customWidth="1"/>
    <col min="2" max="2" width="13.09765625" style="71" customWidth="1"/>
    <col min="3" max="3" width="14.296875" bestFit="1" customWidth="1"/>
    <col min="4" max="4" width="13.09765625" customWidth="1"/>
    <col min="5" max="5" width="14.09765625" bestFit="1" customWidth="1"/>
    <col min="6" max="7" width="9.8984375" customWidth="1"/>
    <col min="8" max="8" width="18" customWidth="1"/>
    <col min="9" max="9" width="12" customWidth="1"/>
    <col min="10" max="10" width="11.09765625" customWidth="1"/>
    <col min="11" max="11" width="23.3984375" customWidth="1"/>
    <col min="12" max="12" width="4.69921875" customWidth="1"/>
  </cols>
  <sheetData>
    <row r="1" spans="1:14" ht="24" customHeight="1">
      <c r="A1" s="78"/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49.2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90"/>
      <c r="K2" s="87"/>
      <c r="L2" s="77"/>
      <c r="M2" s="77"/>
      <c r="N2" s="77"/>
    </row>
    <row r="3" spans="1:14" ht="42.6" customHeight="1">
      <c r="A3" s="76"/>
      <c r="B3" s="76"/>
      <c r="C3" s="77"/>
      <c r="D3" s="77"/>
      <c r="E3" s="77"/>
      <c r="F3" s="77"/>
      <c r="G3" s="77"/>
      <c r="H3" s="77"/>
      <c r="I3" s="188"/>
      <c r="J3" s="188"/>
      <c r="K3" s="77"/>
      <c r="L3" s="77"/>
      <c r="M3" s="77"/>
      <c r="N3" s="77"/>
    </row>
    <row r="4" spans="1:14" ht="24" customHeight="1">
      <c r="A4" s="79" t="s">
        <v>174</v>
      </c>
      <c r="B4" s="80" t="s">
        <v>179</v>
      </c>
      <c r="D4" s="83"/>
      <c r="E4" s="77"/>
      <c r="F4" s="82"/>
      <c r="G4" s="83" t="s">
        <v>191</v>
      </c>
      <c r="H4" s="77"/>
      <c r="I4" s="77"/>
      <c r="J4" s="77"/>
      <c r="K4" s="77"/>
      <c r="L4" s="77"/>
      <c r="M4" s="77"/>
      <c r="N4" s="77"/>
    </row>
    <row r="5" spans="1:14" ht="24" customHeight="1">
      <c r="A5" s="79" t="s">
        <v>177</v>
      </c>
      <c r="B5" s="80" t="s">
        <v>180</v>
      </c>
      <c r="C5" s="106"/>
      <c r="E5" s="77"/>
      <c r="F5" s="77"/>
      <c r="G5" s="83" t="s">
        <v>190</v>
      </c>
      <c r="H5" s="77"/>
      <c r="I5" s="77"/>
      <c r="J5" s="77"/>
      <c r="K5" s="77"/>
      <c r="L5" s="77"/>
      <c r="M5" s="77"/>
      <c r="N5" s="77"/>
    </row>
    <row r="6" spans="1:14" ht="24" customHeight="1">
      <c r="A6" s="79" t="s">
        <v>178</v>
      </c>
      <c r="B6" s="79"/>
      <c r="C6" s="77"/>
      <c r="D6" s="83"/>
      <c r="E6" s="77"/>
      <c r="F6" s="77"/>
      <c r="G6" s="83"/>
      <c r="H6" s="77"/>
      <c r="I6" s="77"/>
      <c r="J6" s="77"/>
      <c r="K6" s="77"/>
      <c r="L6" s="77"/>
      <c r="M6" s="77"/>
      <c r="N6" s="77"/>
    </row>
    <row r="7" spans="1:14" ht="24" customHeight="1">
      <c r="A7" s="79" t="s">
        <v>173</v>
      </c>
      <c r="B7" s="79"/>
      <c r="C7" s="77"/>
      <c r="D7" s="83"/>
      <c r="E7" s="77"/>
      <c r="F7" s="77"/>
      <c r="G7" s="83" t="s">
        <v>172</v>
      </c>
      <c r="H7" s="77"/>
      <c r="I7" s="77"/>
      <c r="J7" s="77"/>
      <c r="K7" s="77"/>
      <c r="L7" s="77"/>
      <c r="M7" s="77"/>
      <c r="N7" s="77"/>
    </row>
    <row r="8" spans="1:14" ht="24" customHeight="1">
      <c r="A8" s="76"/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14" ht="24" customHeight="1">
      <c r="A9" s="74" t="s">
        <v>14</v>
      </c>
      <c r="B9" s="74" t="s">
        <v>61</v>
      </c>
      <c r="C9" s="74" t="s">
        <v>10</v>
      </c>
      <c r="D9" s="74" t="s">
        <v>9</v>
      </c>
      <c r="E9" s="74" t="s">
        <v>18</v>
      </c>
      <c r="F9" s="74" t="s">
        <v>13</v>
      </c>
      <c r="G9" s="74" t="s">
        <v>12</v>
      </c>
      <c r="H9" s="74" t="s">
        <v>8</v>
      </c>
      <c r="I9" s="74" t="s">
        <v>4</v>
      </c>
      <c r="J9" s="74" t="s">
        <v>49</v>
      </c>
      <c r="K9" s="74" t="s">
        <v>6</v>
      </c>
      <c r="L9" s="111"/>
      <c r="M9" s="77"/>
      <c r="N9" s="77"/>
    </row>
    <row r="10" spans="1:14" ht="24" customHeight="1">
      <c r="A10" s="71" t="s">
        <v>0</v>
      </c>
      <c r="B10" s="7">
        <v>45506</v>
      </c>
      <c r="C10" s="46">
        <v>50000000</v>
      </c>
      <c r="D10" s="46">
        <f>C10*10%</f>
        <v>5000000</v>
      </c>
      <c r="E10" s="47">
        <f t="shared" ref="E10:E27" si="0">C10+D10</f>
        <v>55000000</v>
      </c>
      <c r="F10" s="71" t="s">
        <v>27</v>
      </c>
      <c r="G10" t="s">
        <v>127</v>
      </c>
      <c r="H10" t="s">
        <v>25</v>
      </c>
      <c r="I10" t="s">
        <v>26</v>
      </c>
      <c r="J10" t="s">
        <v>216</v>
      </c>
      <c r="K10" t="s">
        <v>22</v>
      </c>
      <c r="L10" s="112"/>
      <c r="M10" s="77"/>
      <c r="N10" s="77"/>
    </row>
    <row r="11" spans="1:14" ht="24" customHeight="1">
      <c r="A11" s="71" t="s">
        <v>112</v>
      </c>
      <c r="B11" s="7">
        <v>45507</v>
      </c>
      <c r="C11" s="46">
        <v>4000000</v>
      </c>
      <c r="D11" s="46">
        <f>C11*10%</f>
        <v>400000</v>
      </c>
      <c r="E11" s="47">
        <f t="shared" si="0"/>
        <v>4400000</v>
      </c>
      <c r="F11" s="71" t="s">
        <v>32</v>
      </c>
      <c r="G11" t="s">
        <v>31</v>
      </c>
      <c r="H11" t="s">
        <v>35</v>
      </c>
      <c r="I11" t="s">
        <v>26</v>
      </c>
      <c r="K11" t="s">
        <v>22</v>
      </c>
      <c r="L11" s="17"/>
      <c r="M11" s="77"/>
      <c r="N11" s="77"/>
    </row>
    <row r="12" spans="1:14" ht="24" customHeight="1">
      <c r="A12" s="71" t="s">
        <v>114</v>
      </c>
      <c r="B12" s="7">
        <v>45507</v>
      </c>
      <c r="C12" s="46">
        <v>500000</v>
      </c>
      <c r="D12" s="46">
        <f>C12*10%</f>
        <v>50000</v>
      </c>
      <c r="E12" s="47">
        <f t="shared" si="0"/>
        <v>550000</v>
      </c>
      <c r="F12" s="71" t="s">
        <v>27</v>
      </c>
      <c r="H12" t="s">
        <v>36</v>
      </c>
      <c r="I12" t="s">
        <v>30</v>
      </c>
      <c r="J12" t="s">
        <v>38</v>
      </c>
      <c r="L12" s="13"/>
      <c r="M12" s="77"/>
      <c r="N12" s="77"/>
    </row>
    <row r="13" spans="1:14" ht="24" customHeight="1">
      <c r="A13" s="71" t="s">
        <v>112</v>
      </c>
      <c r="B13" s="7">
        <v>45507</v>
      </c>
      <c r="C13" s="46">
        <v>27800</v>
      </c>
      <c r="D13" s="46">
        <v>0</v>
      </c>
      <c r="E13" s="47">
        <f t="shared" si="0"/>
        <v>27800</v>
      </c>
      <c r="F13" s="71" t="s">
        <v>41</v>
      </c>
      <c r="G13" t="s">
        <v>37</v>
      </c>
      <c r="H13" t="s">
        <v>44</v>
      </c>
      <c r="I13" t="s">
        <v>40</v>
      </c>
      <c r="L13" s="17"/>
      <c r="M13" s="77"/>
      <c r="N13" s="77"/>
    </row>
    <row r="14" spans="1:14" ht="24" customHeight="1">
      <c r="A14" s="71" t="s">
        <v>114</v>
      </c>
      <c r="B14" s="7">
        <v>45529</v>
      </c>
      <c r="C14" s="46">
        <v>35000000</v>
      </c>
      <c r="D14" s="46">
        <f>C14*10%</f>
        <v>3500000</v>
      </c>
      <c r="E14" s="46">
        <f t="shared" si="0"/>
        <v>38500000</v>
      </c>
      <c r="F14" s="71" t="s">
        <v>27</v>
      </c>
      <c r="H14" t="s">
        <v>45</v>
      </c>
      <c r="I14" t="s">
        <v>26</v>
      </c>
      <c r="J14" t="s">
        <v>38</v>
      </c>
      <c r="K14" t="s">
        <v>22</v>
      </c>
      <c r="L14" s="13"/>
      <c r="M14" s="77"/>
      <c r="N14" s="77"/>
    </row>
    <row r="15" spans="1:14" ht="24" customHeight="1">
      <c r="A15" s="71" t="s">
        <v>0</v>
      </c>
      <c r="B15" s="7">
        <v>45535</v>
      </c>
      <c r="C15" s="46">
        <v>550000</v>
      </c>
      <c r="D15" s="46">
        <v>0</v>
      </c>
      <c r="E15" s="46">
        <f t="shared" si="0"/>
        <v>550000</v>
      </c>
      <c r="F15" s="71" t="s">
        <v>41</v>
      </c>
      <c r="G15" t="s">
        <v>128</v>
      </c>
      <c r="H15" t="s">
        <v>36</v>
      </c>
      <c r="I15" t="s">
        <v>50</v>
      </c>
      <c r="L15" s="13"/>
      <c r="M15" s="77"/>
      <c r="N15" s="77"/>
    </row>
    <row r="16" spans="1:14" ht="24" customHeight="1">
      <c r="A16" s="71" t="s">
        <v>0</v>
      </c>
      <c r="B16" s="7">
        <v>45535</v>
      </c>
      <c r="C16" s="46">
        <v>38500000</v>
      </c>
      <c r="D16" s="46">
        <v>0</v>
      </c>
      <c r="E16" s="46">
        <f t="shared" si="0"/>
        <v>38500000</v>
      </c>
      <c r="F16" s="71" t="s">
        <v>41</v>
      </c>
      <c r="G16" t="s">
        <v>127</v>
      </c>
      <c r="H16" t="s">
        <v>45</v>
      </c>
      <c r="I16" t="s">
        <v>50</v>
      </c>
      <c r="L16" s="13"/>
      <c r="M16" s="77"/>
      <c r="N16" s="77"/>
    </row>
    <row r="17" spans="1:14" ht="24" customHeight="1">
      <c r="A17" s="71" t="s">
        <v>112</v>
      </c>
      <c r="B17" s="7">
        <v>45540</v>
      </c>
      <c r="C17" s="46">
        <v>4400000</v>
      </c>
      <c r="D17" s="46">
        <v>0</v>
      </c>
      <c r="E17" s="46">
        <f t="shared" si="0"/>
        <v>4400000</v>
      </c>
      <c r="F17" s="71" t="s">
        <v>41</v>
      </c>
      <c r="G17" t="s">
        <v>128</v>
      </c>
      <c r="H17" t="str">
        <f>G11</f>
        <v>카드 1</v>
      </c>
      <c r="I17" t="s">
        <v>112</v>
      </c>
      <c r="L17" s="13"/>
      <c r="M17" s="77"/>
      <c r="N17" s="77"/>
    </row>
    <row r="18" spans="1:14" ht="24" customHeight="1">
      <c r="A18" s="71" t="s">
        <v>112</v>
      </c>
      <c r="B18" s="7">
        <v>45540</v>
      </c>
      <c r="C18" s="46">
        <v>27800</v>
      </c>
      <c r="D18" s="46">
        <v>0</v>
      </c>
      <c r="E18" s="46">
        <f t="shared" si="0"/>
        <v>27800</v>
      </c>
      <c r="F18" s="71" t="s">
        <v>41</v>
      </c>
      <c r="G18" t="s">
        <v>128</v>
      </c>
      <c r="H18" t="str">
        <f>G13</f>
        <v>카드 2</v>
      </c>
      <c r="I18" t="s">
        <v>112</v>
      </c>
      <c r="L18" s="13"/>
      <c r="M18" s="77"/>
      <c r="N18" s="77"/>
    </row>
    <row r="19" spans="1:14" ht="24" customHeight="1">
      <c r="A19" s="71" t="s">
        <v>112</v>
      </c>
      <c r="B19" s="7">
        <v>45545</v>
      </c>
      <c r="C19" s="3">
        <v>204000</v>
      </c>
      <c r="D19" s="3">
        <f>C19*10%</f>
        <v>20400</v>
      </c>
      <c r="E19" s="5">
        <f t="shared" si="0"/>
        <v>224400</v>
      </c>
      <c r="F19" s="71" t="s">
        <v>27</v>
      </c>
      <c r="G19" t="s">
        <v>70</v>
      </c>
      <c r="H19" t="s">
        <v>117</v>
      </c>
      <c r="I19" t="s">
        <v>69</v>
      </c>
      <c r="K19" t="s">
        <v>22</v>
      </c>
      <c r="L19" s="13"/>
      <c r="M19" s="77"/>
      <c r="N19" s="77"/>
    </row>
    <row r="20" spans="1:14" ht="24" customHeight="1">
      <c r="A20" s="71" t="s">
        <v>112</v>
      </c>
      <c r="B20" s="7">
        <v>45546</v>
      </c>
      <c r="C20" s="3">
        <v>420000</v>
      </c>
      <c r="D20" s="3">
        <f>C20*10%</f>
        <v>42000</v>
      </c>
      <c r="E20" s="5">
        <f t="shared" si="0"/>
        <v>462000</v>
      </c>
      <c r="F20" s="71" t="s">
        <v>27</v>
      </c>
      <c r="G20" t="s">
        <v>70</v>
      </c>
      <c r="H20" t="s">
        <v>118</v>
      </c>
      <c r="I20" t="s">
        <v>69</v>
      </c>
      <c r="K20" t="s">
        <v>22</v>
      </c>
      <c r="L20" s="13"/>
      <c r="M20" s="77"/>
      <c r="N20" s="77"/>
    </row>
    <row r="21" spans="1:14" ht="24" customHeight="1">
      <c r="A21" s="71" t="s">
        <v>112</v>
      </c>
      <c r="B21" s="7">
        <v>45547</v>
      </c>
      <c r="C21" s="3">
        <v>405000</v>
      </c>
      <c r="D21" s="3">
        <f>C21*10%</f>
        <v>40500</v>
      </c>
      <c r="E21" s="5">
        <f t="shared" si="0"/>
        <v>445500</v>
      </c>
      <c r="F21" s="71" t="s">
        <v>27</v>
      </c>
      <c r="G21" t="s">
        <v>70</v>
      </c>
      <c r="H21" t="s">
        <v>119</v>
      </c>
      <c r="I21" t="s">
        <v>69</v>
      </c>
      <c r="K21" t="s">
        <v>22</v>
      </c>
      <c r="L21" s="13"/>
      <c r="M21" s="77"/>
      <c r="N21" s="77"/>
    </row>
    <row r="22" spans="1:14" ht="24" customHeight="1">
      <c r="A22" s="71" t="s">
        <v>112</v>
      </c>
      <c r="B22" s="7">
        <v>45548</v>
      </c>
      <c r="C22" s="3">
        <v>216000</v>
      </c>
      <c r="D22" s="3">
        <f>C22*10%</f>
        <v>21600</v>
      </c>
      <c r="E22" s="5">
        <f t="shared" si="0"/>
        <v>237600</v>
      </c>
      <c r="F22" s="71" t="s">
        <v>27</v>
      </c>
      <c r="G22" t="s">
        <v>70</v>
      </c>
      <c r="H22" t="s">
        <v>120</v>
      </c>
      <c r="I22" t="s">
        <v>69</v>
      </c>
      <c r="K22" t="s">
        <v>22</v>
      </c>
      <c r="L22" s="13"/>
      <c r="M22" s="77"/>
      <c r="N22" s="77"/>
    </row>
    <row r="23" spans="1:14" ht="24" customHeight="1">
      <c r="A23" s="71" t="s">
        <v>115</v>
      </c>
      <c r="B23" s="7">
        <v>45560</v>
      </c>
      <c r="C23" s="3">
        <v>250000000</v>
      </c>
      <c r="D23" s="3">
        <f>C23*10%</f>
        <v>25000000</v>
      </c>
      <c r="E23" s="5">
        <f t="shared" si="0"/>
        <v>275000000</v>
      </c>
      <c r="F23" s="71" t="s">
        <v>32</v>
      </c>
      <c r="H23" t="s">
        <v>19</v>
      </c>
      <c r="I23" t="s">
        <v>20</v>
      </c>
      <c r="K23" t="s">
        <v>22</v>
      </c>
      <c r="L23" s="17"/>
      <c r="M23" s="77"/>
      <c r="N23" s="77"/>
    </row>
    <row r="24" spans="1:14" ht="24" customHeight="1">
      <c r="A24" s="71" t="s">
        <v>0</v>
      </c>
      <c r="B24" s="7">
        <v>45565</v>
      </c>
      <c r="C24" s="3">
        <v>275000000</v>
      </c>
      <c r="D24" s="46">
        <v>0</v>
      </c>
      <c r="E24" s="5">
        <f t="shared" si="0"/>
        <v>275000000</v>
      </c>
      <c r="F24" s="71" t="s">
        <v>41</v>
      </c>
      <c r="G24" t="s">
        <v>127</v>
      </c>
      <c r="H24" t="s">
        <v>19</v>
      </c>
      <c r="I24" t="s">
        <v>52</v>
      </c>
      <c r="K24" t="s">
        <v>22</v>
      </c>
      <c r="L24" s="13"/>
      <c r="M24" s="77"/>
      <c r="N24" s="77"/>
    </row>
    <row r="25" spans="1:14" ht="24" customHeight="1">
      <c r="A25" s="71" t="s">
        <v>0</v>
      </c>
      <c r="B25" s="7">
        <v>45565</v>
      </c>
      <c r="C25" s="3">
        <v>200000000</v>
      </c>
      <c r="D25" s="46">
        <v>0</v>
      </c>
      <c r="E25" s="5">
        <f t="shared" si="0"/>
        <v>200000000</v>
      </c>
      <c r="F25" s="71" t="s">
        <v>41</v>
      </c>
      <c r="G25" t="s">
        <v>127</v>
      </c>
      <c r="H25" t="s">
        <v>46</v>
      </c>
      <c r="I25" t="s">
        <v>0</v>
      </c>
      <c r="L25" s="13"/>
      <c r="M25" s="77"/>
      <c r="N25" s="77"/>
    </row>
    <row r="26" spans="1:14" ht="24" customHeight="1">
      <c r="A26" s="21" t="s">
        <v>0</v>
      </c>
      <c r="B26" s="22">
        <v>45565</v>
      </c>
      <c r="C26" s="24">
        <v>200000000</v>
      </c>
      <c r="D26" s="46">
        <v>0</v>
      </c>
      <c r="E26" s="5">
        <f t="shared" si="0"/>
        <v>200000000</v>
      </c>
      <c r="F26" s="21" t="s">
        <v>41</v>
      </c>
      <c r="G26" s="23" t="s">
        <v>128</v>
      </c>
      <c r="H26" s="23" t="s">
        <v>5</v>
      </c>
      <c r="I26" s="23" t="s">
        <v>0</v>
      </c>
      <c r="J26" s="23"/>
      <c r="L26" s="13"/>
      <c r="M26" s="77"/>
      <c r="N26" s="77"/>
    </row>
    <row r="27" spans="1:14" ht="24" customHeight="1" thickBot="1">
      <c r="A27" s="42" t="s">
        <v>0</v>
      </c>
      <c r="B27" s="9">
        <v>45590</v>
      </c>
      <c r="C27" s="11">
        <v>15925500</v>
      </c>
      <c r="D27" s="11"/>
      <c r="E27" s="14">
        <f t="shared" si="0"/>
        <v>15925500</v>
      </c>
      <c r="F27" s="42" t="s">
        <v>41</v>
      </c>
      <c r="G27" s="10" t="s">
        <v>127</v>
      </c>
      <c r="H27" s="10" t="s">
        <v>89</v>
      </c>
      <c r="I27" s="10" t="s">
        <v>0</v>
      </c>
      <c r="J27" s="10"/>
      <c r="K27" s="10"/>
      <c r="L27" s="109"/>
      <c r="M27" s="77"/>
      <c r="N27" s="77"/>
    </row>
    <row r="28" spans="1:14" ht="24" customHeight="1" thickTop="1">
      <c r="A28" s="107"/>
      <c r="B28" s="108"/>
      <c r="C28" s="97"/>
      <c r="D28" s="97"/>
      <c r="E28" s="97"/>
      <c r="F28" s="97"/>
      <c r="G28" s="97"/>
      <c r="H28" s="77"/>
      <c r="I28" s="77"/>
      <c r="J28" s="77"/>
      <c r="K28" s="77"/>
      <c r="L28" s="77"/>
      <c r="M28" s="77"/>
      <c r="N28" s="77"/>
    </row>
    <row r="29" spans="1:14" ht="24" customHeight="1">
      <c r="A29" s="107"/>
      <c r="B29" s="7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1:14" ht="24" customHeight="1">
      <c r="A30" s="117"/>
      <c r="B30" s="117"/>
      <c r="C30" s="77"/>
      <c r="D30" s="77"/>
      <c r="E30" s="125"/>
      <c r="F30" s="77"/>
      <c r="G30" s="77"/>
      <c r="H30" s="77"/>
      <c r="I30" s="77"/>
      <c r="J30" s="77"/>
      <c r="K30" s="77"/>
      <c r="L30" s="77"/>
      <c r="M30" s="77"/>
      <c r="N30" s="77"/>
    </row>
    <row r="31" spans="1:14" ht="24" customHeight="1">
      <c r="A31" s="117"/>
      <c r="B31" s="117"/>
      <c r="C31" s="77"/>
      <c r="D31" s="77"/>
      <c r="E31" s="79"/>
      <c r="F31" s="77"/>
      <c r="G31" s="77"/>
      <c r="H31" s="79"/>
      <c r="I31" s="77"/>
      <c r="J31" s="77"/>
      <c r="K31" s="79"/>
      <c r="L31" s="77"/>
      <c r="M31" s="77"/>
      <c r="N31" s="77"/>
    </row>
    <row r="32" spans="1:14" ht="24" customHeight="1">
      <c r="A32" s="117"/>
      <c r="B32" s="79"/>
      <c r="C32" s="77"/>
      <c r="D32" s="77"/>
      <c r="E32" s="79"/>
      <c r="F32" s="77"/>
      <c r="G32" s="77"/>
      <c r="H32" s="79"/>
      <c r="I32" s="77"/>
      <c r="J32" s="77"/>
      <c r="K32" s="79"/>
      <c r="L32" s="77"/>
      <c r="M32" s="77"/>
      <c r="N32" s="77"/>
    </row>
    <row r="33" spans="1:14" ht="24" customHeight="1">
      <c r="A33" s="117"/>
      <c r="B33" s="79"/>
      <c r="C33" s="77"/>
      <c r="D33" s="77"/>
      <c r="E33" s="79"/>
      <c r="F33" s="77"/>
      <c r="G33" s="77"/>
      <c r="H33" s="118"/>
      <c r="I33" s="77"/>
      <c r="J33" s="77"/>
      <c r="K33" s="79"/>
      <c r="L33" s="77"/>
      <c r="M33" s="77"/>
      <c r="N33" s="77"/>
    </row>
    <row r="34" spans="1:14" ht="24" customHeight="1">
      <c r="A34" s="117"/>
      <c r="B34" s="79"/>
      <c r="C34" s="77"/>
      <c r="D34" s="77"/>
      <c r="E34" s="79"/>
      <c r="F34" s="77"/>
      <c r="G34" s="77"/>
      <c r="H34" s="118"/>
      <c r="I34" s="77"/>
      <c r="J34" s="77"/>
      <c r="K34" s="79"/>
      <c r="L34" s="77"/>
      <c r="M34" s="77"/>
      <c r="N34" s="77"/>
    </row>
    <row r="35" spans="1:14" ht="24" customHeight="1">
      <c r="A35" s="117"/>
      <c r="B35" s="79"/>
      <c r="C35" s="123"/>
      <c r="D35" s="77"/>
      <c r="E35" s="79"/>
      <c r="F35" s="77"/>
      <c r="G35" s="77"/>
      <c r="H35" s="79"/>
      <c r="I35" s="77"/>
      <c r="J35" s="77"/>
      <c r="K35" s="79"/>
      <c r="L35" s="77"/>
      <c r="M35" s="77"/>
      <c r="N35" s="77"/>
    </row>
    <row r="36" spans="1:14" ht="24" customHeight="1">
      <c r="A36" s="117"/>
      <c r="B36" s="122"/>
      <c r="C36" s="124"/>
      <c r="D36" s="77"/>
      <c r="E36" s="77"/>
      <c r="F36" s="77"/>
      <c r="G36" s="77"/>
      <c r="I36" s="77"/>
      <c r="J36" s="77"/>
      <c r="K36" s="79"/>
      <c r="L36" s="77"/>
      <c r="M36" s="77"/>
      <c r="N36" s="77"/>
    </row>
    <row r="37" spans="1:14" ht="24" customHeight="1">
      <c r="A37" s="117"/>
      <c r="B37" s="79"/>
      <c r="C37" s="77"/>
      <c r="D37" s="77"/>
      <c r="E37" s="77"/>
      <c r="F37" s="77"/>
      <c r="G37" s="77"/>
      <c r="I37" s="77"/>
      <c r="J37" s="77"/>
      <c r="K37" s="79"/>
      <c r="L37" s="77"/>
      <c r="M37" s="77"/>
      <c r="N37" s="77"/>
    </row>
    <row r="38" spans="1:14" ht="24" customHeight="1">
      <c r="A38" s="117"/>
      <c r="B38" s="117"/>
      <c r="C38" s="77"/>
      <c r="D38" s="77"/>
      <c r="E38" s="77"/>
      <c r="F38" s="77"/>
      <c r="G38" s="77"/>
      <c r="I38" s="77"/>
      <c r="J38" s="77"/>
      <c r="K38" s="79"/>
      <c r="L38" s="77"/>
      <c r="M38" s="77"/>
      <c r="N38" s="77"/>
    </row>
    <row r="39" spans="1:14" ht="24" customHeight="1">
      <c r="A39" s="117"/>
      <c r="B39" s="117"/>
      <c r="I39" s="77"/>
      <c r="J39" s="77"/>
      <c r="K39" s="77"/>
      <c r="L39" s="77"/>
      <c r="M39" s="77"/>
      <c r="N39" s="77"/>
    </row>
    <row r="40" spans="1:14" ht="24" customHeight="1">
      <c r="B40" s="79" t="s">
        <v>192</v>
      </c>
    </row>
  </sheetData>
  <mergeCells count="2">
    <mergeCell ref="I3:J3"/>
    <mergeCell ref="A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4531-4542-45B4-8682-B4B845311A1D}">
  <dimension ref="A1:O42"/>
  <sheetViews>
    <sheetView workbookViewId="0">
      <selection activeCell="G13" sqref="G13"/>
    </sheetView>
  </sheetViews>
  <sheetFormatPr defaultRowHeight="24" customHeight="1"/>
  <cols>
    <col min="2" max="2" width="6.69921875" customWidth="1"/>
    <col min="3" max="3" width="14.296875" customWidth="1"/>
    <col min="4" max="4" width="13.3984375" customWidth="1"/>
    <col min="5" max="7" width="12.8984375" bestFit="1" customWidth="1"/>
    <col min="8" max="8" width="7.8984375" customWidth="1"/>
    <col min="9" max="9" width="15.09765625" customWidth="1"/>
    <col min="10" max="10" width="4.69921875" customWidth="1"/>
  </cols>
  <sheetData>
    <row r="1" spans="1:15" ht="24" customHeight="1">
      <c r="A1" s="76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ht="49.2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87"/>
      <c r="K2" s="87"/>
      <c r="L2" s="87"/>
      <c r="M2" s="87"/>
      <c r="N2" s="87"/>
      <c r="O2" s="87"/>
    </row>
    <row r="3" spans="1:15" ht="42.6" customHeight="1">
      <c r="A3" s="76"/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188"/>
      <c r="N3" s="188"/>
      <c r="O3" s="77"/>
    </row>
    <row r="4" spans="1:15" ht="24" customHeight="1">
      <c r="A4" s="83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5" ht="24" customHeight="1">
      <c r="A5" s="104" t="s">
        <v>174</v>
      </c>
      <c r="B5" s="77"/>
      <c r="C5" s="8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15" ht="24" customHeight="1">
      <c r="A6" s="104" t="s">
        <v>175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1:15" ht="24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1:15" ht="24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1:15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1:15" ht="24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</row>
    <row r="11" spans="1:15" ht="30" customHeight="1">
      <c r="A11" s="77"/>
      <c r="B11" s="196" t="s">
        <v>116</v>
      </c>
      <c r="C11" s="196"/>
      <c r="D11" s="196"/>
      <c r="E11" s="196"/>
      <c r="F11" s="196"/>
      <c r="G11" s="196"/>
      <c r="H11" s="196"/>
      <c r="I11" s="196"/>
      <c r="J11" s="196"/>
      <c r="K11" s="77"/>
      <c r="L11" s="77"/>
      <c r="M11" s="77"/>
      <c r="N11" s="77"/>
      <c r="O11" s="77"/>
    </row>
    <row r="12" spans="1:15" ht="24" customHeight="1">
      <c r="A12" s="77"/>
      <c r="B12" s="6" t="s">
        <v>113</v>
      </c>
      <c r="C12" s="6" t="s">
        <v>1</v>
      </c>
      <c r="D12" s="6" t="s">
        <v>2</v>
      </c>
      <c r="E12" s="43" t="s">
        <v>15</v>
      </c>
      <c r="F12" s="12" t="s">
        <v>16</v>
      </c>
      <c r="G12" s="12" t="s">
        <v>54</v>
      </c>
      <c r="H12" s="43" t="s">
        <v>14</v>
      </c>
      <c r="I12" s="12" t="s">
        <v>67</v>
      </c>
      <c r="J12" s="111"/>
      <c r="K12" s="77"/>
      <c r="L12" s="77"/>
      <c r="M12" s="77"/>
      <c r="N12" s="77"/>
      <c r="O12" s="77"/>
    </row>
    <row r="13" spans="1:15" ht="24" customHeight="1">
      <c r="A13" s="77"/>
      <c r="B13" s="1">
        <v>0</v>
      </c>
      <c r="C13" s="7" t="s">
        <v>55</v>
      </c>
      <c r="D13" s="3"/>
      <c r="E13" s="4"/>
      <c r="F13" s="3"/>
      <c r="G13" s="3">
        <f>보통예금!G28+보통예금!G37</f>
        <v>357180000</v>
      </c>
      <c r="H13" s="41"/>
      <c r="J13" s="112"/>
      <c r="K13" s="77"/>
      <c r="L13" s="77"/>
      <c r="M13" s="77"/>
      <c r="N13" s="77"/>
      <c r="O13" s="77"/>
    </row>
    <row r="14" spans="1:15" ht="24" customHeight="1">
      <c r="A14" s="77"/>
      <c r="B14" s="1">
        <v>1</v>
      </c>
      <c r="C14" s="7">
        <f>보통예금!C29</f>
        <v>45506</v>
      </c>
      <c r="D14" s="3" t="str">
        <f>보통예금!H29</f>
        <v>판넬</v>
      </c>
      <c r="E14" s="4"/>
      <c r="F14" s="3">
        <f>보통예금!F29</f>
        <v>55000000</v>
      </c>
      <c r="G14" s="3">
        <f t="shared" ref="G14:G22" si="0">G13+E14-F14</f>
        <v>302180000</v>
      </c>
      <c r="H14" s="41">
        <v>1</v>
      </c>
      <c r="I14" t="str">
        <f>보통예금!D29</f>
        <v>일신산업전기</v>
      </c>
      <c r="J14" s="17"/>
      <c r="K14" s="77"/>
      <c r="L14" s="77"/>
      <c r="M14" s="77"/>
      <c r="N14" s="77"/>
      <c r="O14" s="77"/>
    </row>
    <row r="15" spans="1:15" ht="24" customHeight="1">
      <c r="A15" s="77"/>
      <c r="B15" s="41">
        <v>2</v>
      </c>
      <c r="C15" s="7">
        <f>보통예금!C30</f>
        <v>45535</v>
      </c>
      <c r="D15" s="3" t="str">
        <f>보통예금!H30</f>
        <v>PLC 작업</v>
      </c>
      <c r="E15" s="4"/>
      <c r="F15" s="3">
        <f>보통예금!F30</f>
        <v>38500000</v>
      </c>
      <c r="G15" s="3">
        <f t="shared" si="0"/>
        <v>263680000</v>
      </c>
      <c r="H15" s="41">
        <v>1</v>
      </c>
      <c r="I15" t="str">
        <f>보통예금!D30</f>
        <v>신안시스템</v>
      </c>
      <c r="J15" s="13"/>
      <c r="K15" s="77"/>
      <c r="L15" s="77"/>
      <c r="M15" s="77"/>
      <c r="N15" s="77"/>
      <c r="O15" s="77"/>
    </row>
    <row r="16" spans="1:15" ht="24" customHeight="1">
      <c r="A16" s="77"/>
      <c r="B16" s="41">
        <v>3</v>
      </c>
      <c r="C16" s="7">
        <f>보통예금!C38</f>
        <v>45535</v>
      </c>
      <c r="D16" s="3" t="str">
        <f>입력!C15</f>
        <v>컨버터 A형</v>
      </c>
      <c r="E16" s="4"/>
      <c r="F16" s="3">
        <f>보통예금!F38</f>
        <v>550000</v>
      </c>
      <c r="G16" s="3">
        <f t="shared" si="0"/>
        <v>263130000</v>
      </c>
      <c r="H16" s="41">
        <v>2</v>
      </c>
      <c r="I16" t="str">
        <f>보통예금!D38</f>
        <v>진흥종합상사</v>
      </c>
      <c r="J16" s="17"/>
      <c r="K16" s="77"/>
      <c r="L16" s="77"/>
      <c r="M16" s="77"/>
      <c r="N16" s="77"/>
      <c r="O16" s="77"/>
    </row>
    <row r="17" spans="1:15" ht="24" customHeight="1">
      <c r="A17" s="77"/>
      <c r="B17" s="41">
        <v>4</v>
      </c>
      <c r="C17" s="7">
        <f>보통예금!C39</f>
        <v>45540</v>
      </c>
      <c r="D17" s="3" t="s">
        <v>59</v>
      </c>
      <c r="E17" s="4"/>
      <c r="F17" s="16">
        <f>보통예금!F39</f>
        <v>4400000</v>
      </c>
      <c r="G17" s="3">
        <f t="shared" si="0"/>
        <v>258730000</v>
      </c>
      <c r="H17" s="41">
        <v>2</v>
      </c>
      <c r="I17" s="15" t="str">
        <f>보통예금!D39</f>
        <v>카드 1</v>
      </c>
      <c r="J17" s="13"/>
      <c r="K17" s="77"/>
      <c r="L17" s="77"/>
      <c r="M17" s="77"/>
      <c r="N17" s="77"/>
      <c r="O17" s="77"/>
    </row>
    <row r="18" spans="1:15" ht="24" customHeight="1">
      <c r="A18" s="77"/>
      <c r="B18" s="41">
        <v>5</v>
      </c>
      <c r="C18" s="7">
        <f>보통예금!C40</f>
        <v>45540</v>
      </c>
      <c r="D18" s="3" t="s">
        <v>59</v>
      </c>
      <c r="E18" s="4"/>
      <c r="F18" s="16">
        <f>보통예금!F40</f>
        <v>27800</v>
      </c>
      <c r="G18" s="3">
        <f t="shared" si="0"/>
        <v>258702200</v>
      </c>
      <c r="H18" s="41">
        <v>2</v>
      </c>
      <c r="I18" s="15" t="str">
        <f>보통예금!D40</f>
        <v>카드 2</v>
      </c>
      <c r="J18" s="13"/>
      <c r="K18" s="77"/>
      <c r="L18" s="77"/>
      <c r="M18" s="77"/>
      <c r="N18" s="77"/>
      <c r="O18" s="77"/>
    </row>
    <row r="19" spans="1:15" ht="24" customHeight="1">
      <c r="A19" s="77"/>
      <c r="B19" s="41">
        <v>6</v>
      </c>
      <c r="C19" s="7">
        <f>보통예금!C32</f>
        <v>45565</v>
      </c>
      <c r="D19" s="3" t="str">
        <f>입력!O26</f>
        <v>RAS….....</v>
      </c>
      <c r="E19" s="16">
        <f>보통예금!E31</f>
        <v>275000000</v>
      </c>
      <c r="F19" s="3"/>
      <c r="G19" s="3">
        <f t="shared" si="0"/>
        <v>533702200</v>
      </c>
      <c r="H19" s="41">
        <v>1</v>
      </c>
      <c r="I19" t="str">
        <f>보통예금!D31</f>
        <v>한국 EH</v>
      </c>
      <c r="J19" s="13"/>
      <c r="K19" s="77"/>
      <c r="L19" s="77"/>
      <c r="M19" s="77"/>
      <c r="N19" s="77"/>
      <c r="O19" s="77"/>
    </row>
    <row r="20" spans="1:15" ht="24" customHeight="1">
      <c r="A20" s="77"/>
      <c r="B20" s="41">
        <v>7</v>
      </c>
      <c r="C20" s="7">
        <f>보통예금!C32</f>
        <v>45565</v>
      </c>
      <c r="D20" s="3" t="s">
        <v>53</v>
      </c>
      <c r="E20" s="4"/>
      <c r="F20" s="3">
        <f>보통예금!F32</f>
        <v>200000000</v>
      </c>
      <c r="G20" s="3">
        <f t="shared" si="0"/>
        <v>333702200</v>
      </c>
      <c r="H20" s="41">
        <v>1</v>
      </c>
      <c r="I20" t="str">
        <f>보통예금!D32</f>
        <v>보통예금2</v>
      </c>
      <c r="J20" s="13"/>
      <c r="K20" s="77"/>
      <c r="L20" s="77"/>
      <c r="M20" s="77"/>
      <c r="N20" s="77"/>
      <c r="O20" s="77"/>
    </row>
    <row r="21" spans="1:15" ht="24" customHeight="1">
      <c r="A21" s="77"/>
      <c r="B21" s="21">
        <v>8</v>
      </c>
      <c r="C21" s="22">
        <f>보통예금!C41</f>
        <v>45565</v>
      </c>
      <c r="D21" s="24" t="s">
        <v>53</v>
      </c>
      <c r="E21" s="68">
        <f>보통예금!E41</f>
        <v>200000000</v>
      </c>
      <c r="F21" s="24"/>
      <c r="G21" s="24">
        <f t="shared" si="0"/>
        <v>533702200</v>
      </c>
      <c r="H21" s="21">
        <v>2</v>
      </c>
      <c r="I21" s="23" t="str">
        <f>보통예금!D41</f>
        <v>보통예금1</v>
      </c>
      <c r="J21" s="13"/>
      <c r="K21" s="77"/>
      <c r="L21" s="77"/>
      <c r="M21" s="77"/>
      <c r="N21" s="77"/>
      <c r="O21" s="77"/>
    </row>
    <row r="22" spans="1:15" ht="24" customHeight="1" thickBot="1">
      <c r="A22" s="77"/>
      <c r="B22" s="42">
        <v>9</v>
      </c>
      <c r="C22" s="9">
        <f>입력!B30</f>
        <v>45590</v>
      </c>
      <c r="D22" s="11"/>
      <c r="E22" s="44"/>
      <c r="F22" s="11">
        <f>입력!G30</f>
        <v>15925500</v>
      </c>
      <c r="G22" s="11">
        <f t="shared" si="0"/>
        <v>517776700</v>
      </c>
      <c r="H22" s="42">
        <v>1</v>
      </c>
      <c r="I22" s="10" t="str">
        <f>입력!C30</f>
        <v>부가세 납부</v>
      </c>
      <c r="J22" s="109"/>
      <c r="K22" s="77"/>
      <c r="L22" s="77"/>
      <c r="M22" s="77"/>
      <c r="N22" s="77"/>
      <c r="O22" s="77"/>
    </row>
    <row r="23" spans="1:15" ht="24" customHeight="1" thickTop="1">
      <c r="A23" s="77"/>
      <c r="B23" s="105"/>
      <c r="C23" s="105"/>
      <c r="D23" s="77"/>
      <c r="E23" s="113"/>
      <c r="F23" s="113"/>
      <c r="G23" s="97"/>
      <c r="H23" s="97"/>
      <c r="I23" s="97"/>
      <c r="J23" s="114"/>
      <c r="K23" s="77"/>
      <c r="L23" s="77"/>
      <c r="M23" s="77"/>
      <c r="N23" s="77"/>
      <c r="O23" s="77"/>
    </row>
    <row r="24" spans="1:15" ht="24" customHeight="1">
      <c r="A24" s="77"/>
      <c r="B24" s="77"/>
      <c r="C24" s="77"/>
      <c r="D24" s="77"/>
      <c r="E24" s="77"/>
      <c r="F24" s="77"/>
      <c r="G24" s="77"/>
      <c r="H24" s="77"/>
      <c r="I24" s="77"/>
      <c r="J24" s="114"/>
      <c r="K24" s="77"/>
      <c r="L24" s="77"/>
      <c r="M24" s="77"/>
      <c r="N24" s="77"/>
      <c r="O24" s="77"/>
    </row>
    <row r="25" spans="1:15" ht="24" customHeight="1">
      <c r="B25" s="17" t="s">
        <v>194</v>
      </c>
    </row>
    <row r="26" spans="1:15" ht="24" customHeight="1" thickBot="1">
      <c r="B26" s="195" t="s">
        <v>132</v>
      </c>
      <c r="C26" s="195"/>
      <c r="D26" s="195"/>
      <c r="E26" s="195"/>
      <c r="F26" s="195"/>
      <c r="G26" s="195"/>
      <c r="H26" s="195"/>
      <c r="I26" s="195"/>
    </row>
    <row r="27" spans="1:15" ht="24" customHeight="1">
      <c r="B27" s="43" t="s">
        <v>113</v>
      </c>
      <c r="C27" s="6" t="s">
        <v>1</v>
      </c>
      <c r="D27" s="6" t="s">
        <v>2</v>
      </c>
      <c r="E27" s="43" t="s">
        <v>15</v>
      </c>
      <c r="F27" s="12" t="s">
        <v>16</v>
      </c>
      <c r="G27" s="12" t="s">
        <v>54</v>
      </c>
      <c r="H27" s="192" t="s">
        <v>49</v>
      </c>
      <c r="I27" s="192"/>
    </row>
    <row r="28" spans="1:15" ht="24" customHeight="1">
      <c r="B28" s="41">
        <v>0</v>
      </c>
      <c r="C28" s="1" t="s">
        <v>55</v>
      </c>
      <c r="G28" s="3">
        <v>328590000</v>
      </c>
      <c r="H28" s="193"/>
      <c r="I28" s="193"/>
    </row>
    <row r="29" spans="1:15" ht="24" customHeight="1">
      <c r="B29" s="21">
        <v>1</v>
      </c>
      <c r="C29" s="7">
        <f>입력!B13</f>
        <v>45506</v>
      </c>
      <c r="D29" t="str">
        <f>입력!L13</f>
        <v>일신산업전기</v>
      </c>
      <c r="E29" s="4"/>
      <c r="F29" s="5">
        <f>입력!I13</f>
        <v>55000000</v>
      </c>
      <c r="G29" s="3">
        <f>G28+E29-F29</f>
        <v>273590000</v>
      </c>
      <c r="H29" s="193" t="str">
        <f>입력!C13</f>
        <v>판넬</v>
      </c>
      <c r="I29" s="193"/>
    </row>
    <row r="30" spans="1:15" ht="24" customHeight="1">
      <c r="B30" s="21">
        <v>2</v>
      </c>
      <c r="C30" s="7">
        <f>입력!B18</f>
        <v>45535</v>
      </c>
      <c r="D30" t="str">
        <f>입력!L19</f>
        <v>신안시스템</v>
      </c>
      <c r="E30" s="16"/>
      <c r="F30" s="5">
        <f>입력!I19</f>
        <v>38500000</v>
      </c>
      <c r="G30" s="3">
        <f>G29+E30-F30</f>
        <v>235090000</v>
      </c>
      <c r="H30" s="193" t="str">
        <f>입력!C17</f>
        <v>PLC 작업</v>
      </c>
      <c r="I30" s="193"/>
    </row>
    <row r="31" spans="1:15" ht="24" customHeight="1">
      <c r="B31" s="21">
        <v>3</v>
      </c>
      <c r="C31" s="7">
        <f>입력!B27</f>
        <v>45565</v>
      </c>
      <c r="D31" t="str">
        <f>입력!L27</f>
        <v>한국 EH</v>
      </c>
      <c r="E31" s="16">
        <f>입력!I27</f>
        <v>275000000</v>
      </c>
      <c r="G31" s="3">
        <f>G30+E31-F31</f>
        <v>510090000</v>
      </c>
      <c r="H31" s="193" t="str">
        <f>입력!O26</f>
        <v>RAS….....</v>
      </c>
      <c r="I31" s="193"/>
    </row>
    <row r="32" spans="1:15" ht="24" customHeight="1" thickBot="1">
      <c r="B32" s="42">
        <v>4</v>
      </c>
      <c r="C32" s="9">
        <f>입력!B28</f>
        <v>45565</v>
      </c>
      <c r="D32" s="10" t="str">
        <f>입력!L28</f>
        <v>보통예금2</v>
      </c>
      <c r="E32" s="45"/>
      <c r="F32" s="14">
        <f>입력!I28</f>
        <v>200000000</v>
      </c>
      <c r="G32" s="11">
        <f>G31+E32-F32</f>
        <v>310090000</v>
      </c>
      <c r="H32" s="191" t="s">
        <v>53</v>
      </c>
      <c r="I32" s="191"/>
    </row>
    <row r="33" spans="2:9" ht="24" customHeight="1" thickTop="1">
      <c r="B33" s="1"/>
      <c r="C33" s="1" t="s">
        <v>58</v>
      </c>
      <c r="E33" s="20">
        <f>SUM(E28:E32)</f>
        <v>275000000</v>
      </c>
      <c r="F33" s="3">
        <f>SUM(F28:F32)</f>
        <v>293500000</v>
      </c>
      <c r="G33" s="3"/>
      <c r="I33" s="13"/>
    </row>
    <row r="35" spans="2:9" ht="24" customHeight="1" thickBot="1">
      <c r="B35" s="195" t="s">
        <v>133</v>
      </c>
      <c r="C35" s="195"/>
      <c r="D35" s="195"/>
      <c r="E35" s="195"/>
      <c r="F35" s="195"/>
      <c r="G35" s="195"/>
      <c r="H35" s="195"/>
      <c r="I35" s="195"/>
    </row>
    <row r="36" spans="2:9" ht="24" customHeight="1">
      <c r="B36" s="43" t="s">
        <v>113</v>
      </c>
      <c r="C36" s="6" t="s">
        <v>1</v>
      </c>
      <c r="D36" s="6" t="s">
        <v>2</v>
      </c>
      <c r="E36" s="43" t="s">
        <v>15</v>
      </c>
      <c r="F36" s="12" t="s">
        <v>16</v>
      </c>
      <c r="G36" s="12" t="s">
        <v>54</v>
      </c>
      <c r="H36" s="192" t="s">
        <v>49</v>
      </c>
      <c r="I36" s="192"/>
    </row>
    <row r="37" spans="2:9" ht="24" customHeight="1">
      <c r="B37" s="41">
        <v>0</v>
      </c>
      <c r="C37" s="1" t="s">
        <v>55</v>
      </c>
      <c r="G37" s="3">
        <v>28590000</v>
      </c>
      <c r="H37" s="193"/>
      <c r="I37" s="193"/>
    </row>
    <row r="38" spans="2:9" ht="24" customHeight="1">
      <c r="B38" s="21">
        <v>1</v>
      </c>
      <c r="C38" s="7">
        <f>입력!B18</f>
        <v>45535</v>
      </c>
      <c r="D38" t="str">
        <f>입력!L18</f>
        <v>진흥종합상사</v>
      </c>
      <c r="E38" s="4"/>
      <c r="F38" s="5">
        <f>입력!I18</f>
        <v>550000</v>
      </c>
      <c r="G38" s="3">
        <f>G37+E38-F38</f>
        <v>28040000</v>
      </c>
      <c r="H38" s="193" t="s">
        <v>56</v>
      </c>
      <c r="I38" s="193"/>
    </row>
    <row r="39" spans="2:9" ht="24" customHeight="1">
      <c r="B39" s="21">
        <v>2</v>
      </c>
      <c r="C39" s="7">
        <v>45540</v>
      </c>
      <c r="D39" t="s">
        <v>31</v>
      </c>
      <c r="E39" s="16"/>
      <c r="F39" s="5">
        <f>입력!I14</f>
        <v>4400000</v>
      </c>
      <c r="G39" s="3">
        <f>G38+E39-F39</f>
        <v>23640000</v>
      </c>
      <c r="H39" s="194" t="s">
        <v>59</v>
      </c>
      <c r="I39" s="194"/>
    </row>
    <row r="40" spans="2:9" ht="24" customHeight="1">
      <c r="B40" s="21">
        <v>3</v>
      </c>
      <c r="C40" s="7">
        <v>45540</v>
      </c>
      <c r="D40" t="str">
        <f>입력!K16</f>
        <v>카드 2</v>
      </c>
      <c r="E40" s="4"/>
      <c r="F40" s="5">
        <f>입력!I16</f>
        <v>27800</v>
      </c>
      <c r="G40" s="3">
        <f>G39+E40-F40</f>
        <v>23612200</v>
      </c>
      <c r="H40" s="194" t="s">
        <v>59</v>
      </c>
      <c r="I40" s="194"/>
    </row>
    <row r="41" spans="2:9" ht="24" customHeight="1" thickBot="1">
      <c r="B41" s="42">
        <v>4</v>
      </c>
      <c r="C41" s="9">
        <f>입력!B29</f>
        <v>45565</v>
      </c>
      <c r="D41" s="10" t="str">
        <f>입력!L29</f>
        <v>보통예금1</v>
      </c>
      <c r="E41" s="44">
        <f>입력!I29</f>
        <v>200000000</v>
      </c>
      <c r="F41" s="10"/>
      <c r="G41" s="11">
        <f>G40+E41-F41</f>
        <v>223612200</v>
      </c>
      <c r="H41" s="191" t="str">
        <f>입력!C29</f>
        <v>이체</v>
      </c>
      <c r="I41" s="191"/>
    </row>
    <row r="42" spans="2:9" ht="24" customHeight="1" thickTop="1">
      <c r="B42" s="1"/>
      <c r="C42" s="1" t="s">
        <v>58</v>
      </c>
      <c r="E42" s="20">
        <f>SUM(E37:E41)</f>
        <v>200000000</v>
      </c>
      <c r="F42" s="20">
        <f>SUM(F37:F41)</f>
        <v>4977800</v>
      </c>
      <c r="G42" s="16"/>
    </row>
  </sheetData>
  <mergeCells count="17">
    <mergeCell ref="A2:I2"/>
    <mergeCell ref="M3:N3"/>
    <mergeCell ref="H27:I27"/>
    <mergeCell ref="B26:I26"/>
    <mergeCell ref="H40:I40"/>
    <mergeCell ref="B11:J11"/>
    <mergeCell ref="H41:I41"/>
    <mergeCell ref="H36:I36"/>
    <mergeCell ref="H28:I28"/>
    <mergeCell ref="H29:I29"/>
    <mergeCell ref="H30:I30"/>
    <mergeCell ref="H31:I31"/>
    <mergeCell ref="H32:I32"/>
    <mergeCell ref="H37:I37"/>
    <mergeCell ref="H38:I38"/>
    <mergeCell ref="H39:I39"/>
    <mergeCell ref="B35:I3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8C5-2A38-4FE1-B660-0398E325E770}">
  <dimension ref="A1:O42"/>
  <sheetViews>
    <sheetView workbookViewId="0">
      <selection activeCell="L9" sqref="L9"/>
    </sheetView>
  </sheetViews>
  <sheetFormatPr defaultRowHeight="24" customHeight="1"/>
  <cols>
    <col min="2" max="2" width="6.69921875" customWidth="1"/>
    <col min="3" max="3" width="14.69921875" customWidth="1"/>
    <col min="4" max="4" width="16.69921875" customWidth="1"/>
    <col min="5" max="6" width="5.8984375" customWidth="1"/>
    <col min="7" max="9" width="12.8984375" customWidth="1"/>
    <col min="10" max="10" width="10.09765625" customWidth="1"/>
    <col min="11" max="11" width="16.69921875" customWidth="1"/>
    <col min="12" max="12" width="10.8984375" bestFit="1" customWidth="1"/>
    <col min="13" max="13" width="4.69921875" customWidth="1"/>
  </cols>
  <sheetData>
    <row r="1" spans="1:15" ht="24" customHeight="1">
      <c r="A1" s="117"/>
      <c r="B1" s="11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87"/>
      <c r="K2" s="87"/>
      <c r="L2" s="87"/>
      <c r="M2" s="87"/>
      <c r="N2" s="87"/>
      <c r="O2" s="77"/>
    </row>
    <row r="3" spans="1:15" ht="43.05" customHeight="1">
      <c r="A3" s="117"/>
      <c r="B3" s="117"/>
      <c r="C3" s="77"/>
      <c r="D3" s="77"/>
      <c r="E3" s="77"/>
      <c r="F3" s="77"/>
      <c r="G3" s="77"/>
      <c r="H3" s="77"/>
      <c r="I3" s="77"/>
      <c r="J3" s="77"/>
      <c r="K3" s="77"/>
      <c r="L3" s="77"/>
      <c r="M3" s="188"/>
      <c r="N3" s="188"/>
      <c r="O3" s="77"/>
    </row>
    <row r="4" spans="1:15" ht="24" customHeight="1">
      <c r="A4" s="83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5" ht="24" customHeight="1">
      <c r="A5" s="104" t="s">
        <v>174</v>
      </c>
      <c r="B5" s="77"/>
      <c r="C5" s="8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15" ht="24" customHeight="1">
      <c r="A6" s="104" t="s">
        <v>175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1:15" ht="24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1:15" ht="24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1:15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1:15" ht="24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</row>
    <row r="11" spans="1:15" ht="30" customHeight="1">
      <c r="A11" s="77"/>
      <c r="B11" s="196" t="s">
        <v>135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26"/>
      <c r="N11" s="77"/>
      <c r="O11" s="77"/>
    </row>
    <row r="12" spans="1:15" ht="24" customHeight="1">
      <c r="A12" s="77"/>
      <c r="B12" s="43" t="s">
        <v>113</v>
      </c>
      <c r="C12" s="43" t="s">
        <v>1</v>
      </c>
      <c r="D12" s="43" t="s">
        <v>2</v>
      </c>
      <c r="E12" s="198" t="s">
        <v>7</v>
      </c>
      <c r="F12" s="198"/>
      <c r="G12" s="12" t="s">
        <v>81</v>
      </c>
      <c r="H12" s="12" t="s">
        <v>80</v>
      </c>
      <c r="I12" s="12" t="s">
        <v>79</v>
      </c>
      <c r="J12" s="12" t="s">
        <v>14</v>
      </c>
      <c r="K12" s="12" t="s">
        <v>8</v>
      </c>
      <c r="L12" s="115" t="s">
        <v>4</v>
      </c>
      <c r="M12" s="111"/>
      <c r="N12" s="77"/>
      <c r="O12" s="77"/>
    </row>
    <row r="13" spans="1:15" ht="24" customHeight="1">
      <c r="A13" s="77"/>
      <c r="B13" s="41">
        <v>1</v>
      </c>
      <c r="C13" s="7">
        <f>입력!B14</f>
        <v>45507</v>
      </c>
      <c r="D13" t="str">
        <f>입력!C14</f>
        <v>Cable 1</v>
      </c>
      <c r="E13">
        <f>입력!D14</f>
        <v>20</v>
      </c>
      <c r="F13" t="str">
        <f>입력!E14</f>
        <v>m</v>
      </c>
      <c r="H13" s="47">
        <f>입력!I14</f>
        <v>4400000</v>
      </c>
      <c r="I13" s="47">
        <f>H13-G13</f>
        <v>4400000</v>
      </c>
      <c r="J13" s="41" t="str">
        <f>입력!K14</f>
        <v>카드 1</v>
      </c>
      <c r="K13" s="50" t="str">
        <f>입력!L14</f>
        <v>조아라전자</v>
      </c>
      <c r="M13" s="140"/>
      <c r="N13" s="77"/>
      <c r="O13" s="77"/>
    </row>
    <row r="14" spans="1:15" ht="24" customHeight="1">
      <c r="A14" s="77"/>
      <c r="B14" s="41">
        <v>2</v>
      </c>
      <c r="C14" s="7">
        <f>입력!B16</f>
        <v>45507</v>
      </c>
      <c r="D14" s="15" t="str">
        <f>입력!C16</f>
        <v>커피, 음료수 등</v>
      </c>
      <c r="H14" s="47">
        <f>입력!G16</f>
        <v>27800</v>
      </c>
      <c r="I14" s="47">
        <f t="shared" ref="I14:I20" si="0">I13+H14-G14</f>
        <v>4427800</v>
      </c>
      <c r="J14" s="41" t="str">
        <f>입력!K16</f>
        <v>카드 2</v>
      </c>
      <c r="K14" s="50" t="str">
        <f>입력!L16</f>
        <v>이마트</v>
      </c>
      <c r="M14" s="141"/>
      <c r="N14" s="77"/>
      <c r="O14" s="77"/>
    </row>
    <row r="15" spans="1:15" ht="24" customHeight="1">
      <c r="A15" s="77"/>
      <c r="B15" s="41">
        <v>3</v>
      </c>
      <c r="C15" s="7">
        <f>입력!B20</f>
        <v>45540</v>
      </c>
      <c r="D15" t="str">
        <f>입력!C20</f>
        <v>카드 대금 결제</v>
      </c>
      <c r="G15" s="47">
        <f>입력!I20</f>
        <v>4400000</v>
      </c>
      <c r="H15" s="47"/>
      <c r="I15" s="47">
        <f t="shared" si="0"/>
        <v>27800</v>
      </c>
      <c r="J15" s="41" t="str">
        <f>입력!L20</f>
        <v>카드 1</v>
      </c>
      <c r="K15" s="50" t="str">
        <f>입력!K20</f>
        <v>통장 2</v>
      </c>
      <c r="M15" s="142"/>
      <c r="N15" s="77"/>
      <c r="O15" s="77"/>
    </row>
    <row r="16" spans="1:15" ht="24" customHeight="1">
      <c r="A16" s="77"/>
      <c r="B16" s="41">
        <v>4</v>
      </c>
      <c r="C16" s="7">
        <f>C15</f>
        <v>45540</v>
      </c>
      <c r="D16" t="str">
        <f>D15</f>
        <v>카드 대금 결제</v>
      </c>
      <c r="G16" s="47">
        <f>입력!I21</f>
        <v>27800</v>
      </c>
      <c r="I16" s="47">
        <f t="shared" si="0"/>
        <v>0</v>
      </c>
      <c r="J16" s="41" t="str">
        <f>입력!L21</f>
        <v>카드 2</v>
      </c>
      <c r="K16" s="50" t="str">
        <f>입력!K21</f>
        <v>통장 2</v>
      </c>
      <c r="M16" s="141"/>
      <c r="N16" s="77"/>
      <c r="O16" s="77"/>
    </row>
    <row r="17" spans="1:15" ht="24" customHeight="1">
      <c r="A17" s="77"/>
      <c r="B17" s="41">
        <v>5</v>
      </c>
      <c r="C17" s="7">
        <f>입력!B22</f>
        <v>45545</v>
      </c>
      <c r="D17" s="15" t="str">
        <f>입력!C22</f>
        <v xml:space="preserve">식대 </v>
      </c>
      <c r="H17" s="5">
        <f>입력!I22</f>
        <v>224400</v>
      </c>
      <c r="I17" s="47">
        <f t="shared" si="0"/>
        <v>224400</v>
      </c>
      <c r="J17" s="41" t="str">
        <f>입력!K22</f>
        <v>카드 3</v>
      </c>
      <c r="K17" s="50" t="str">
        <f>입력!L22</f>
        <v>맛나라</v>
      </c>
      <c r="M17" s="142"/>
      <c r="N17" s="77"/>
      <c r="O17" s="77"/>
    </row>
    <row r="18" spans="1:15" ht="24" customHeight="1">
      <c r="A18" s="77"/>
      <c r="B18" s="41">
        <v>6</v>
      </c>
      <c r="C18" s="7">
        <f>입력!B23</f>
        <v>45546</v>
      </c>
      <c r="D18" s="15" t="str">
        <f>입력!C23</f>
        <v>숙박비</v>
      </c>
      <c r="H18" s="5">
        <f>입력!I23</f>
        <v>462000</v>
      </c>
      <c r="I18" s="47">
        <f t="shared" si="0"/>
        <v>686400</v>
      </c>
      <c r="J18" s="41" t="str">
        <f>입력!K23</f>
        <v>카드 3</v>
      </c>
      <c r="K18" s="50" t="str">
        <f>입력!L23</f>
        <v>잠자리</v>
      </c>
      <c r="M18" s="75"/>
      <c r="N18" s="77"/>
      <c r="O18" s="77"/>
    </row>
    <row r="19" spans="1:15" ht="24" customHeight="1">
      <c r="A19" s="77"/>
      <c r="B19" s="41">
        <v>7</v>
      </c>
      <c r="C19" s="7">
        <f>입력!B24</f>
        <v>45547</v>
      </c>
      <c r="D19" s="15" t="str">
        <f>입력!C24</f>
        <v>접대</v>
      </c>
      <c r="H19" s="5">
        <f>입력!I24</f>
        <v>445500</v>
      </c>
      <c r="I19" s="47">
        <f t="shared" si="0"/>
        <v>1131900</v>
      </c>
      <c r="J19" s="41" t="str">
        <f>입력!K24</f>
        <v>카드 3</v>
      </c>
      <c r="K19" s="50" t="str">
        <f>입력!L24</f>
        <v>빛나라</v>
      </c>
      <c r="M19" s="75"/>
      <c r="N19" s="77"/>
      <c r="O19" s="77"/>
    </row>
    <row r="20" spans="1:15" ht="24" customHeight="1" thickBot="1">
      <c r="A20" s="77"/>
      <c r="B20" s="42">
        <v>8</v>
      </c>
      <c r="C20" s="9">
        <f>입력!B25</f>
        <v>45548</v>
      </c>
      <c r="D20" s="53" t="str">
        <f>입력!C25</f>
        <v>주유대</v>
      </c>
      <c r="E20" s="10"/>
      <c r="F20" s="10"/>
      <c r="G20" s="10"/>
      <c r="H20" s="14">
        <f>입력!I25</f>
        <v>237600</v>
      </c>
      <c r="I20" s="54">
        <f t="shared" si="0"/>
        <v>1369500</v>
      </c>
      <c r="J20" s="42" t="str">
        <f>입력!K25</f>
        <v>카드 3</v>
      </c>
      <c r="K20" s="52" t="str">
        <f>입력!L25</f>
        <v>힘센주유소</v>
      </c>
      <c r="L20" s="10"/>
      <c r="M20" s="143"/>
      <c r="N20" s="77"/>
      <c r="O20" s="77"/>
    </row>
    <row r="21" spans="1:15" ht="24" customHeight="1" thickTop="1">
      <c r="A21" s="77"/>
      <c r="B21" s="107"/>
      <c r="C21" s="117"/>
      <c r="D21" s="77"/>
      <c r="E21" s="77"/>
      <c r="F21" s="77"/>
      <c r="G21" s="97"/>
      <c r="H21" s="97"/>
      <c r="I21" s="133"/>
      <c r="J21" s="133"/>
      <c r="K21" s="77"/>
      <c r="L21" s="77"/>
      <c r="M21" s="77"/>
      <c r="N21" s="77"/>
      <c r="O21" s="77"/>
    </row>
    <row r="22" spans="1:15" ht="24" customHeight="1">
      <c r="A22" s="77"/>
      <c r="B22" s="131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1:15" ht="24" customHeight="1">
      <c r="A23" s="77"/>
      <c r="B23" s="119" t="s">
        <v>213</v>
      </c>
      <c r="C23" s="77"/>
      <c r="D23" s="77"/>
      <c r="E23" s="77"/>
      <c r="F23" s="77"/>
      <c r="G23" s="77"/>
      <c r="H23" s="77"/>
      <c r="I23" s="77"/>
      <c r="J23" s="119"/>
      <c r="K23" s="77"/>
      <c r="L23" s="77"/>
      <c r="M23" s="77"/>
      <c r="N23" s="77"/>
      <c r="O23" s="77"/>
    </row>
    <row r="24" spans="1:15" ht="24" customHeight="1" thickBot="1">
      <c r="A24" s="77"/>
      <c r="B24" s="199" t="s">
        <v>168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32"/>
      <c r="N24" s="77"/>
      <c r="O24" s="77"/>
    </row>
    <row r="25" spans="1:15" ht="24" customHeight="1">
      <c r="B25" s="6" t="s">
        <v>113</v>
      </c>
      <c r="C25" s="6" t="s">
        <v>1</v>
      </c>
      <c r="D25" s="6" t="s">
        <v>2</v>
      </c>
      <c r="E25" s="197" t="s">
        <v>7</v>
      </c>
      <c r="F25" s="197"/>
      <c r="G25" s="12" t="s">
        <v>77</v>
      </c>
      <c r="H25" s="12" t="s">
        <v>13</v>
      </c>
      <c r="I25" s="12" t="s">
        <v>8</v>
      </c>
      <c r="J25" s="6" t="s">
        <v>4</v>
      </c>
      <c r="K25" s="6" t="s">
        <v>6</v>
      </c>
      <c r="L25" s="127" t="s">
        <v>63</v>
      </c>
      <c r="M25" s="111"/>
      <c r="N25" s="77"/>
      <c r="O25" s="77"/>
    </row>
    <row r="26" spans="1:15" ht="24" customHeight="1" thickBot="1">
      <c r="B26" s="42">
        <v>1</v>
      </c>
      <c r="C26" s="9">
        <f>입력!B14</f>
        <v>45507</v>
      </c>
      <c r="D26" s="10" t="str">
        <f>입력!C14</f>
        <v>Cable 1</v>
      </c>
      <c r="E26" s="69">
        <v>20</v>
      </c>
      <c r="F26" s="29" t="s">
        <v>29</v>
      </c>
      <c r="G26" s="11">
        <f>입력!I14</f>
        <v>4400000</v>
      </c>
      <c r="H26" s="42" t="str">
        <f>입력!J14</f>
        <v>AS</v>
      </c>
      <c r="I26" s="11" t="str">
        <f>입력!L14</f>
        <v>조아라전자</v>
      </c>
      <c r="J26" s="10" t="str">
        <f>입력!M14</f>
        <v>자재대</v>
      </c>
      <c r="K26" s="11" t="str">
        <f>입력!O14</f>
        <v>RAS….....</v>
      </c>
      <c r="L26" s="128">
        <v>45540</v>
      </c>
      <c r="M26" s="130"/>
      <c r="N26" s="77"/>
      <c r="O26" s="77"/>
    </row>
    <row r="27" spans="1:15" ht="24" customHeight="1" thickTop="1">
      <c r="A27" s="77"/>
      <c r="B27" s="117"/>
      <c r="C27" s="117"/>
      <c r="D27" s="77"/>
      <c r="E27" s="77"/>
      <c r="F27" s="77"/>
      <c r="G27" s="133"/>
      <c r="H27" s="133"/>
      <c r="I27" s="77"/>
      <c r="J27" s="77"/>
      <c r="K27" s="77"/>
      <c r="L27" s="77"/>
      <c r="M27" s="134" t="s">
        <v>65</v>
      </c>
      <c r="N27" s="77"/>
      <c r="O27" s="77"/>
    </row>
    <row r="28" spans="1:15" ht="24" customHeight="1">
      <c r="A28" s="77"/>
      <c r="B28" s="117"/>
      <c r="C28" s="108"/>
      <c r="D28" s="77"/>
      <c r="E28" s="117"/>
      <c r="F28" s="117"/>
      <c r="G28" s="97"/>
      <c r="H28" s="117"/>
      <c r="I28" s="97"/>
      <c r="J28" s="77"/>
      <c r="K28" s="97"/>
      <c r="L28" s="108"/>
      <c r="M28" s="77"/>
      <c r="N28" s="77"/>
      <c r="O28" s="77"/>
    </row>
    <row r="29" spans="1:15" ht="24" customHeight="1" thickBot="1">
      <c r="A29" s="77"/>
      <c r="B29" s="199" t="s">
        <v>169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32"/>
      <c r="N29" s="77"/>
      <c r="O29" s="77"/>
    </row>
    <row r="30" spans="1:15" ht="24" customHeight="1">
      <c r="A30" s="77"/>
      <c r="B30" s="43" t="s">
        <v>113</v>
      </c>
      <c r="C30" s="43" t="s">
        <v>1</v>
      </c>
      <c r="D30" s="43" t="s">
        <v>2</v>
      </c>
      <c r="E30" s="197" t="s">
        <v>7</v>
      </c>
      <c r="F30" s="197"/>
      <c r="G30" s="12" t="s">
        <v>77</v>
      </c>
      <c r="H30" s="12" t="s">
        <v>13</v>
      </c>
      <c r="I30" s="12" t="s">
        <v>8</v>
      </c>
      <c r="J30" s="43" t="s">
        <v>4</v>
      </c>
      <c r="K30" s="43" t="s">
        <v>6</v>
      </c>
      <c r="L30" s="127" t="s">
        <v>63</v>
      </c>
      <c r="M30" s="111"/>
      <c r="N30" s="77"/>
      <c r="O30" s="77"/>
    </row>
    <row r="31" spans="1:15" ht="24" customHeight="1" thickBot="1">
      <c r="A31" s="77"/>
      <c r="B31" s="42">
        <v>1</v>
      </c>
      <c r="C31" s="9">
        <f>입력!B16</f>
        <v>45507</v>
      </c>
      <c r="D31" s="10" t="str">
        <f>입력!C16</f>
        <v>커피, 음료수 등</v>
      </c>
      <c r="E31" s="42"/>
      <c r="F31" s="42"/>
      <c r="G31" s="11">
        <f>입력!I16</f>
        <v>27800</v>
      </c>
      <c r="H31" s="9" t="str">
        <f>입력!J16</f>
        <v>MS</v>
      </c>
      <c r="I31" s="11" t="str">
        <f>입력!L16</f>
        <v>이마트</v>
      </c>
      <c r="J31" s="10" t="str">
        <f>입력!M16</f>
        <v>소모품비</v>
      </c>
      <c r="K31" s="10" t="s">
        <v>64</v>
      </c>
      <c r="L31" s="128">
        <v>45540</v>
      </c>
      <c r="M31" s="130"/>
      <c r="N31" s="77"/>
      <c r="O31" s="77"/>
    </row>
    <row r="32" spans="1:15" ht="24" customHeight="1" thickTop="1">
      <c r="A32" s="77"/>
      <c r="B32" s="117"/>
      <c r="C32" s="117"/>
      <c r="D32" s="77"/>
      <c r="E32" s="77"/>
      <c r="F32" s="77"/>
      <c r="G32" s="133"/>
      <c r="H32" s="133"/>
      <c r="I32" s="77"/>
      <c r="J32" s="77"/>
      <c r="K32" s="77"/>
      <c r="L32" s="77"/>
      <c r="M32" s="77"/>
      <c r="N32" s="77"/>
      <c r="O32" s="77"/>
    </row>
    <row r="33" spans="1:15" ht="24" customHeight="1">
      <c r="A33" s="77"/>
      <c r="B33" s="135"/>
      <c r="C33" s="136"/>
      <c r="D33" s="94"/>
      <c r="E33" s="135"/>
      <c r="F33" s="135"/>
      <c r="G33" s="137"/>
      <c r="H33" s="136"/>
      <c r="I33" s="137"/>
      <c r="J33" s="77"/>
      <c r="K33" s="94"/>
      <c r="L33" s="108"/>
      <c r="M33" s="77"/>
      <c r="N33" s="77"/>
      <c r="O33" s="77"/>
    </row>
    <row r="34" spans="1:15" ht="24" customHeight="1" thickBot="1">
      <c r="A34" s="77"/>
      <c r="B34" s="200" t="s">
        <v>170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132"/>
      <c r="N34" s="77"/>
      <c r="O34" s="77"/>
    </row>
    <row r="35" spans="1:15" ht="24" customHeight="1">
      <c r="A35" s="77"/>
      <c r="B35" s="43" t="s">
        <v>113</v>
      </c>
      <c r="C35" s="43" t="s">
        <v>1</v>
      </c>
      <c r="D35" s="43" t="s">
        <v>2</v>
      </c>
      <c r="E35" s="197" t="s">
        <v>7</v>
      </c>
      <c r="F35" s="197"/>
      <c r="G35" s="12" t="s">
        <v>77</v>
      </c>
      <c r="H35" s="12" t="s">
        <v>13</v>
      </c>
      <c r="I35" s="12" t="s">
        <v>8</v>
      </c>
      <c r="J35" s="43" t="s">
        <v>4</v>
      </c>
      <c r="K35" s="43" t="s">
        <v>6</v>
      </c>
      <c r="L35" s="127" t="s">
        <v>63</v>
      </c>
      <c r="M35" s="111"/>
      <c r="N35" s="77"/>
      <c r="O35" s="77"/>
    </row>
    <row r="36" spans="1:15" ht="24" customHeight="1">
      <c r="A36" s="77"/>
      <c r="B36" s="21">
        <v>1</v>
      </c>
      <c r="C36" s="22">
        <f>입력!B22</f>
        <v>45545</v>
      </c>
      <c r="D36" s="23" t="str">
        <f>입력!C22</f>
        <v xml:space="preserve">식대 </v>
      </c>
      <c r="E36" s="70">
        <f>입력!D22</f>
        <v>12</v>
      </c>
      <c r="F36" s="64" t="s">
        <v>43</v>
      </c>
      <c r="G36" s="24">
        <f>입력!I22</f>
        <v>224400</v>
      </c>
      <c r="H36" s="22" t="str">
        <f>입력!J22</f>
        <v>DS</v>
      </c>
      <c r="I36" s="24" t="str">
        <f>입력!L22</f>
        <v>맛나라</v>
      </c>
      <c r="J36" s="23" t="str">
        <f>입력!M22</f>
        <v>여비교통비</v>
      </c>
      <c r="K36" s="23" t="str">
        <f>입력!O22</f>
        <v>RAS….....</v>
      </c>
      <c r="L36" s="129">
        <v>45570</v>
      </c>
      <c r="M36" s="139"/>
      <c r="N36" s="77"/>
      <c r="O36" s="77"/>
    </row>
    <row r="37" spans="1:15" ht="24" customHeight="1">
      <c r="A37" s="77"/>
      <c r="B37" s="21">
        <v>2</v>
      </c>
      <c r="C37" s="22">
        <f>입력!B23</f>
        <v>45546</v>
      </c>
      <c r="D37" s="23" t="str">
        <f>입력!C23</f>
        <v>숙박비</v>
      </c>
      <c r="E37" s="70">
        <f>입력!D23</f>
        <v>6</v>
      </c>
      <c r="F37" s="64" t="s">
        <v>43</v>
      </c>
      <c r="G37" s="24">
        <f>입력!I23</f>
        <v>462000</v>
      </c>
      <c r="H37" s="22" t="str">
        <f>입력!J23</f>
        <v>DS</v>
      </c>
      <c r="I37" s="24" t="str">
        <f>입력!L23</f>
        <v>잠자리</v>
      </c>
      <c r="J37" s="23" t="str">
        <f>입력!M23</f>
        <v>여비교통비</v>
      </c>
      <c r="K37" s="23" t="str">
        <f>입력!O23</f>
        <v>RAS….....</v>
      </c>
      <c r="L37" s="129">
        <v>45570</v>
      </c>
      <c r="M37" s="30"/>
      <c r="N37" s="77"/>
      <c r="O37" s="77"/>
    </row>
    <row r="38" spans="1:15" ht="24" customHeight="1">
      <c r="A38" s="77"/>
      <c r="B38" s="21">
        <v>3</v>
      </c>
      <c r="C38" s="22">
        <f>입력!B24</f>
        <v>45547</v>
      </c>
      <c r="D38" s="23" t="str">
        <f>입력!C24</f>
        <v>접대</v>
      </c>
      <c r="E38" s="70">
        <f>입력!D24</f>
        <v>3</v>
      </c>
      <c r="F38" s="64" t="s">
        <v>43</v>
      </c>
      <c r="G38" s="24">
        <f>입력!I24</f>
        <v>445500</v>
      </c>
      <c r="H38" s="22" t="str">
        <f>입력!J24</f>
        <v>DS</v>
      </c>
      <c r="I38" s="24" t="str">
        <f>입력!L24</f>
        <v>빛나라</v>
      </c>
      <c r="J38" s="23" t="str">
        <f>입력!M24</f>
        <v>여비교통비</v>
      </c>
      <c r="K38" s="23" t="str">
        <f>입력!O24</f>
        <v>RAS….....</v>
      </c>
      <c r="L38" s="129">
        <v>45570</v>
      </c>
      <c r="N38" s="77"/>
      <c r="O38" s="77"/>
    </row>
    <row r="39" spans="1:15" ht="24" customHeight="1" thickBot="1">
      <c r="A39" s="77"/>
      <c r="B39" s="42">
        <v>4</v>
      </c>
      <c r="C39" s="9">
        <f>입력!B25</f>
        <v>45548</v>
      </c>
      <c r="D39" s="10" t="str">
        <f>입력!C25</f>
        <v>주유대</v>
      </c>
      <c r="E39" s="69">
        <f>입력!D25</f>
        <v>3</v>
      </c>
      <c r="F39" s="29" t="s">
        <v>43</v>
      </c>
      <c r="G39" s="11">
        <f>입력!I25</f>
        <v>237600</v>
      </c>
      <c r="H39" s="9" t="str">
        <f>입력!J25</f>
        <v>DS</v>
      </c>
      <c r="I39" s="11" t="str">
        <f>입력!L25</f>
        <v>힘센주유소</v>
      </c>
      <c r="J39" s="10" t="s">
        <v>134</v>
      </c>
      <c r="K39" s="10" t="str">
        <f>입력!O25</f>
        <v>RAS….....</v>
      </c>
      <c r="L39" s="128">
        <v>45601</v>
      </c>
      <c r="M39" s="10"/>
      <c r="N39" s="77"/>
      <c r="O39" s="77"/>
    </row>
    <row r="40" spans="1:15" ht="24" customHeight="1" thickTop="1">
      <c r="A40" s="77"/>
      <c r="B40" s="117"/>
      <c r="C40" s="117"/>
      <c r="D40" s="77"/>
      <c r="E40" s="77"/>
      <c r="F40" s="77"/>
      <c r="G40" s="133"/>
      <c r="H40" s="133"/>
      <c r="I40" s="77"/>
      <c r="J40" s="77"/>
      <c r="K40" s="77"/>
      <c r="L40" s="77"/>
      <c r="M40" s="77"/>
      <c r="N40" s="77"/>
      <c r="O40" s="77"/>
    </row>
    <row r="41" spans="1:15" ht="24" customHeight="1">
      <c r="A41" s="77"/>
      <c r="B41" s="77"/>
      <c r="C41" s="10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1:15" ht="24" customHeight="1">
      <c r="A42" s="77"/>
      <c r="B42" s="77"/>
      <c r="C42" s="138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</sheetData>
  <mergeCells count="10">
    <mergeCell ref="A2:I2"/>
    <mergeCell ref="M3:N3"/>
    <mergeCell ref="E35:F35"/>
    <mergeCell ref="E30:F30"/>
    <mergeCell ref="E12:F12"/>
    <mergeCell ref="B11:L11"/>
    <mergeCell ref="B24:L24"/>
    <mergeCell ref="B29:L29"/>
    <mergeCell ref="B34:L34"/>
    <mergeCell ref="E25:F2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E381-326A-4832-B81B-4AC177D88E2E}">
  <dimension ref="A1:N25"/>
  <sheetViews>
    <sheetView workbookViewId="0">
      <selection activeCell="E10" sqref="E10"/>
    </sheetView>
  </sheetViews>
  <sheetFormatPr defaultRowHeight="24" customHeight="1"/>
  <cols>
    <col min="2" max="2" width="6.69921875" customWidth="1"/>
    <col min="3" max="3" width="14.69921875" customWidth="1"/>
    <col min="4" max="4" width="16.69921875" customWidth="1"/>
    <col min="6" max="8" width="12.8984375" customWidth="1"/>
    <col min="9" max="10" width="15.8984375" customWidth="1"/>
    <col min="11" max="11" width="4.69921875" customWidth="1"/>
  </cols>
  <sheetData>
    <row r="1" spans="1:14" ht="24" customHeight="1">
      <c r="A1" s="117"/>
      <c r="B1" s="11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90"/>
      <c r="K2" s="87"/>
      <c r="L2" s="87"/>
      <c r="M2" s="87"/>
      <c r="N2" s="87"/>
    </row>
    <row r="3" spans="1:14" ht="43.05" customHeight="1">
      <c r="A3" s="117"/>
      <c r="B3" s="117"/>
      <c r="C3" s="77"/>
      <c r="D3" s="77"/>
      <c r="E3" s="77"/>
      <c r="F3" s="77"/>
      <c r="G3" s="77"/>
      <c r="H3" s="77"/>
      <c r="I3" s="77"/>
      <c r="J3" s="77"/>
      <c r="K3" s="77"/>
      <c r="L3" s="77"/>
      <c r="M3" s="188"/>
      <c r="N3" s="188"/>
    </row>
    <row r="4" spans="1:14" ht="24" customHeight="1">
      <c r="A4" s="83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4" ht="24" customHeight="1">
      <c r="A5" s="104" t="s">
        <v>175</v>
      </c>
      <c r="B5" s="77"/>
      <c r="C5" s="8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ht="24" customHeight="1">
      <c r="A6" s="104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ht="24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ht="24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14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</row>
    <row r="10" spans="1:14" ht="24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 ht="30" customHeight="1">
      <c r="A11" s="77"/>
      <c r="B11" s="196" t="s">
        <v>130</v>
      </c>
      <c r="C11" s="196"/>
      <c r="D11" s="196"/>
      <c r="E11" s="196"/>
      <c r="F11" s="196"/>
      <c r="G11" s="196"/>
      <c r="H11" s="196"/>
      <c r="I11" s="196"/>
      <c r="J11" s="196"/>
      <c r="K11" s="145"/>
      <c r="L11" s="77"/>
      <c r="M11" s="77"/>
      <c r="N11" s="77"/>
    </row>
    <row r="12" spans="1:14" ht="24" customHeight="1">
      <c r="A12" s="77"/>
      <c r="B12" s="43" t="s">
        <v>113</v>
      </c>
      <c r="C12" s="6" t="s">
        <v>1</v>
      </c>
      <c r="D12" s="6" t="s">
        <v>2</v>
      </c>
      <c r="E12" s="6" t="s">
        <v>7</v>
      </c>
      <c r="F12" s="12" t="s">
        <v>81</v>
      </c>
      <c r="G12" s="12" t="s">
        <v>80</v>
      </c>
      <c r="H12" s="12" t="s">
        <v>79</v>
      </c>
      <c r="I12" s="12" t="s">
        <v>8</v>
      </c>
      <c r="J12" s="12" t="s">
        <v>12</v>
      </c>
      <c r="K12" s="111"/>
      <c r="L12" s="77"/>
      <c r="M12" s="77"/>
      <c r="N12" s="77"/>
    </row>
    <row r="13" spans="1:14" ht="24" customHeight="1">
      <c r="A13" s="77"/>
      <c r="B13" s="41">
        <v>1</v>
      </c>
      <c r="C13" s="7">
        <f>입력!B15</f>
        <v>45507</v>
      </c>
      <c r="D13" t="str">
        <f>입력!C15</f>
        <v>컨버터 A형</v>
      </c>
      <c r="E13">
        <f>입력!D15</f>
        <v>20</v>
      </c>
      <c r="F13" s="5"/>
      <c r="G13" s="3">
        <f>입력!I18</f>
        <v>550000</v>
      </c>
      <c r="H13" s="26">
        <f>G13-F13</f>
        <v>550000</v>
      </c>
      <c r="I13" t="str">
        <f>입력!L15</f>
        <v>진흥종합상사</v>
      </c>
      <c r="K13" s="112"/>
      <c r="L13" s="77"/>
      <c r="M13" s="77"/>
      <c r="N13" s="77"/>
    </row>
    <row r="14" spans="1:14" ht="24" customHeight="1">
      <c r="A14" s="77"/>
      <c r="B14" s="41">
        <v>2</v>
      </c>
      <c r="C14" s="7">
        <f>입력!B17</f>
        <v>45529</v>
      </c>
      <c r="D14" t="str">
        <f>입력!C17</f>
        <v>PLC 작업</v>
      </c>
      <c r="E14">
        <f>입력!D17</f>
        <v>1</v>
      </c>
      <c r="F14" s="5"/>
      <c r="G14" s="3">
        <f>입력!I17</f>
        <v>38500000</v>
      </c>
      <c r="H14" s="26">
        <f>H13+G14-F14</f>
        <v>39050000</v>
      </c>
      <c r="I14" t="str">
        <f>입력!L17</f>
        <v>신안시스템</v>
      </c>
      <c r="K14" s="17"/>
      <c r="L14" s="77"/>
      <c r="M14" s="77"/>
      <c r="N14" s="77"/>
    </row>
    <row r="15" spans="1:14" ht="24" customHeight="1">
      <c r="A15" s="77"/>
      <c r="B15" s="41">
        <v>3</v>
      </c>
      <c r="C15" s="7">
        <f>입력!B18</f>
        <v>45535</v>
      </c>
      <c r="D15" t="str">
        <f>입력!C18</f>
        <v>8/3일 구입 分</v>
      </c>
      <c r="E15" s="1"/>
      <c r="F15" s="3">
        <f>G13</f>
        <v>550000</v>
      </c>
      <c r="G15" s="3"/>
      <c r="H15" s="26">
        <f>H14+G15-F15</f>
        <v>38500000</v>
      </c>
      <c r="I15" s="25" t="str">
        <f>I13</f>
        <v>진흥종합상사</v>
      </c>
      <c r="J15" s="1" t="s">
        <v>46</v>
      </c>
      <c r="K15" s="13"/>
      <c r="L15" s="77"/>
      <c r="M15" s="77"/>
      <c r="N15" s="77"/>
    </row>
    <row r="16" spans="1:14" ht="24" customHeight="1" thickBot="1">
      <c r="A16" s="77"/>
      <c r="B16" s="42">
        <v>4</v>
      </c>
      <c r="C16" s="9">
        <f>입력!B19</f>
        <v>45535</v>
      </c>
      <c r="D16" s="10" t="str">
        <f>입력!C19</f>
        <v>8/25일 매입 分</v>
      </c>
      <c r="E16" s="10"/>
      <c r="F16" s="14">
        <f>G14</f>
        <v>38500000</v>
      </c>
      <c r="G16" s="10"/>
      <c r="H16" s="27">
        <f>H15+G16-F16</f>
        <v>0</v>
      </c>
      <c r="I16" s="10" t="str">
        <f>I14</f>
        <v>신안시스템</v>
      </c>
      <c r="J16" s="42" t="s">
        <v>5</v>
      </c>
      <c r="K16" s="146"/>
      <c r="L16" s="77"/>
      <c r="M16" s="77"/>
      <c r="N16" s="77"/>
    </row>
    <row r="17" spans="1:14" ht="24" customHeight="1" thickTop="1">
      <c r="A17" s="77"/>
      <c r="B17" s="117"/>
      <c r="C17" s="117"/>
      <c r="D17" s="77"/>
      <c r="E17" s="77"/>
      <c r="F17" s="133"/>
      <c r="G17" s="133"/>
      <c r="H17" s="147"/>
      <c r="I17" s="77"/>
      <c r="J17" s="77"/>
      <c r="K17" s="77"/>
      <c r="L17" s="77"/>
      <c r="M17" s="77"/>
      <c r="N17" s="77"/>
    </row>
    <row r="18" spans="1:14" ht="24" customHeight="1">
      <c r="A18" s="77"/>
      <c r="B18" s="153" t="s">
        <v>203</v>
      </c>
      <c r="C18" s="117"/>
      <c r="D18" s="77"/>
      <c r="E18" s="77"/>
      <c r="F18" s="77"/>
      <c r="G18" s="77"/>
      <c r="H18" s="94"/>
      <c r="I18" s="77"/>
      <c r="J18" s="77"/>
      <c r="K18" s="77"/>
      <c r="L18" s="77"/>
      <c r="M18" s="77"/>
      <c r="N18" s="77"/>
    </row>
    <row r="19" spans="1:14" ht="30.6" customHeight="1">
      <c r="A19" s="77"/>
      <c r="B19" s="196" t="s">
        <v>131</v>
      </c>
      <c r="C19" s="196"/>
      <c r="D19" s="196"/>
      <c r="E19" s="196"/>
      <c r="F19" s="196"/>
      <c r="G19" s="196"/>
      <c r="H19" s="196"/>
      <c r="I19" s="196"/>
      <c r="J19" s="196"/>
      <c r="K19" s="145"/>
      <c r="L19" s="77"/>
      <c r="M19" s="77"/>
      <c r="N19" s="77"/>
    </row>
    <row r="20" spans="1:14" ht="24" customHeight="1">
      <c r="A20" s="77"/>
      <c r="B20" s="43" t="s">
        <v>113</v>
      </c>
      <c r="C20" s="6" t="s">
        <v>1</v>
      </c>
      <c r="D20" s="6" t="s">
        <v>82</v>
      </c>
      <c r="E20" s="6" t="s">
        <v>7</v>
      </c>
      <c r="F20" s="12" t="s">
        <v>83</v>
      </c>
      <c r="G20" s="12" t="s">
        <v>84</v>
      </c>
      <c r="H20" s="12" t="s">
        <v>79</v>
      </c>
      <c r="I20" s="12" t="s">
        <v>8</v>
      </c>
      <c r="J20" s="12" t="s">
        <v>12</v>
      </c>
      <c r="K20" s="111"/>
      <c r="L20" s="77"/>
      <c r="M20" s="77"/>
      <c r="N20" s="77"/>
    </row>
    <row r="21" spans="1:14" ht="24" customHeight="1">
      <c r="A21" s="77"/>
      <c r="B21" s="41">
        <v>1</v>
      </c>
      <c r="C21" s="7">
        <f>입력!B26</f>
        <v>45560</v>
      </c>
      <c r="D21" t="str">
        <f>입력!O26</f>
        <v>RAS….....</v>
      </c>
      <c r="E21" s="4">
        <f>입력!D26</f>
        <v>1</v>
      </c>
      <c r="F21" s="3">
        <f>입력!I26</f>
        <v>275000000</v>
      </c>
      <c r="G21" s="3"/>
      <c r="H21" s="26">
        <f>F21-G21</f>
        <v>275000000</v>
      </c>
      <c r="I21" s="3" t="str">
        <f>입력!L26</f>
        <v>한국 EH</v>
      </c>
      <c r="K21" s="112"/>
      <c r="L21" s="77"/>
      <c r="M21" s="77"/>
      <c r="N21" s="77"/>
    </row>
    <row r="22" spans="1:14" ht="24" customHeight="1" thickBot="1">
      <c r="A22" s="77"/>
      <c r="B22" s="42">
        <v>2</v>
      </c>
      <c r="C22" s="9">
        <f>입력!B27</f>
        <v>45565</v>
      </c>
      <c r="D22" s="10"/>
      <c r="E22" s="10"/>
      <c r="F22" s="10"/>
      <c r="G22" s="14">
        <f>입력!I27</f>
        <v>275000000</v>
      </c>
      <c r="H22" s="27">
        <f>H21+F22-G22</f>
        <v>0</v>
      </c>
      <c r="I22" s="11" t="str">
        <f>입력!L27</f>
        <v>한국 EH</v>
      </c>
      <c r="J22" s="10" t="str">
        <f>입력!K27</f>
        <v>통장 1</v>
      </c>
      <c r="K22" s="146"/>
      <c r="L22" s="77"/>
      <c r="M22" s="77"/>
      <c r="N22" s="77"/>
    </row>
    <row r="23" spans="1:14" ht="24" customHeight="1" thickTop="1">
      <c r="A23" s="77"/>
      <c r="B23" s="117"/>
      <c r="C23" s="117"/>
      <c r="D23" s="77"/>
      <c r="E23" s="77"/>
      <c r="F23" s="133"/>
      <c r="G23" s="133"/>
      <c r="H23" s="147"/>
      <c r="I23" s="77"/>
      <c r="J23" s="77"/>
      <c r="K23" s="148"/>
      <c r="L23" s="77"/>
      <c r="M23" s="77"/>
      <c r="N23" s="77"/>
    </row>
    <row r="24" spans="1:14" ht="24" customHeight="1">
      <c r="A24" s="77"/>
      <c r="B24" s="117"/>
      <c r="C24" s="117"/>
      <c r="D24" s="77"/>
      <c r="E24" s="117"/>
      <c r="F24" s="97"/>
      <c r="G24" s="97"/>
      <c r="H24" s="113"/>
      <c r="I24" s="97"/>
      <c r="J24" s="77"/>
      <c r="K24" s="149"/>
      <c r="L24" s="77"/>
      <c r="M24" s="77"/>
      <c r="N24" s="77"/>
    </row>
    <row r="25" spans="1:14" ht="24" customHeight="1">
      <c r="A25" s="77"/>
      <c r="B25" s="131"/>
      <c r="C25" s="77"/>
      <c r="D25" s="77"/>
      <c r="E25" s="77"/>
      <c r="F25" s="77"/>
      <c r="G25" s="77"/>
      <c r="H25" s="77"/>
      <c r="I25" s="77"/>
      <c r="J25" s="77"/>
      <c r="K25" s="94"/>
      <c r="L25" s="77"/>
      <c r="M25" s="77"/>
      <c r="N25" s="77"/>
    </row>
  </sheetData>
  <mergeCells count="4">
    <mergeCell ref="B11:J11"/>
    <mergeCell ref="B19:J19"/>
    <mergeCell ref="M3:N3"/>
    <mergeCell ref="A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B70-808E-4366-8826-6A52ED4ADF25}">
  <dimension ref="A1:L41"/>
  <sheetViews>
    <sheetView workbookViewId="0">
      <selection activeCell="G6" sqref="G6"/>
    </sheetView>
  </sheetViews>
  <sheetFormatPr defaultRowHeight="24" customHeight="1"/>
  <cols>
    <col min="1" max="1" width="6.69921875" customWidth="1"/>
    <col min="2" max="2" width="9.09765625" customWidth="1"/>
    <col min="3" max="7" width="24.69921875" customWidth="1"/>
    <col min="8" max="8" width="14.69921875" customWidth="1"/>
    <col min="9" max="9" width="15.296875" customWidth="1"/>
    <col min="10" max="10" width="12.8984375" customWidth="1"/>
  </cols>
  <sheetData>
    <row r="1" spans="1:12" ht="24" customHeight="1">
      <c r="A1" s="76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49.95" customHeight="1">
      <c r="A2" s="190" t="s">
        <v>171</v>
      </c>
      <c r="B2" s="190"/>
      <c r="C2" s="190"/>
      <c r="D2" s="190"/>
      <c r="E2" s="190"/>
      <c r="F2" s="190"/>
      <c r="G2" s="87"/>
      <c r="H2" s="87"/>
      <c r="I2" s="87"/>
      <c r="J2" s="87"/>
      <c r="K2" s="87"/>
      <c r="L2" s="87"/>
    </row>
    <row r="3" spans="1:12" ht="43.05" customHeight="1">
      <c r="A3" s="76"/>
      <c r="B3" s="76"/>
      <c r="C3" s="77"/>
      <c r="D3" s="77"/>
      <c r="E3" s="77"/>
      <c r="F3" s="77"/>
      <c r="G3" s="77"/>
      <c r="H3" s="77"/>
      <c r="I3" s="77"/>
      <c r="J3" s="201"/>
      <c r="K3" s="201"/>
      <c r="L3" s="77"/>
    </row>
    <row r="4" spans="1:12" ht="24" customHeight="1">
      <c r="A4" s="83"/>
      <c r="B4" s="77"/>
      <c r="C4" s="77"/>
      <c r="D4" s="77"/>
      <c r="E4" s="94"/>
      <c r="F4" s="77"/>
      <c r="H4" s="77"/>
      <c r="I4" s="77"/>
      <c r="J4" s="77"/>
      <c r="K4" s="77"/>
    </row>
    <row r="5" spans="1:12" ht="24" customHeight="1">
      <c r="A5" s="104" t="s">
        <v>175</v>
      </c>
      <c r="B5" s="77"/>
      <c r="C5" s="77"/>
      <c r="D5" s="77"/>
      <c r="E5" s="80" t="s">
        <v>186</v>
      </c>
      <c r="F5" s="84" t="s">
        <v>188</v>
      </c>
      <c r="G5" s="77"/>
      <c r="H5" s="77"/>
      <c r="I5" s="77"/>
      <c r="J5" s="77"/>
      <c r="K5" s="77"/>
    </row>
    <row r="6" spans="1:12" ht="24" customHeight="1">
      <c r="A6" s="77"/>
      <c r="B6" s="202"/>
      <c r="C6" s="202"/>
      <c r="E6" s="94"/>
      <c r="F6" s="84"/>
      <c r="G6" s="77"/>
      <c r="H6" s="77"/>
      <c r="I6" s="77"/>
      <c r="J6" s="77"/>
      <c r="K6" s="77"/>
    </row>
    <row r="7" spans="1:12" ht="24" customHeight="1">
      <c r="A7" s="77"/>
      <c r="B7" s="77"/>
      <c r="D7" s="94"/>
      <c r="E7" s="87" t="s">
        <v>187</v>
      </c>
      <c r="F7" s="104" t="s">
        <v>189</v>
      </c>
      <c r="G7" s="77"/>
      <c r="H7" s="77"/>
      <c r="I7" s="77"/>
      <c r="J7" s="77"/>
      <c r="K7" s="77"/>
    </row>
    <row r="8" spans="1:12" ht="24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2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2" ht="24" customHeight="1">
      <c r="A10" s="77"/>
      <c r="B10" s="77"/>
      <c r="C10" s="77"/>
      <c r="D10" s="77"/>
      <c r="E10" s="77"/>
      <c r="F10" s="150" t="s">
        <v>195</v>
      </c>
      <c r="G10" s="77"/>
      <c r="H10" s="77"/>
      <c r="I10" s="77"/>
      <c r="J10" s="77"/>
      <c r="K10" s="77"/>
    </row>
    <row r="11" spans="1:12" ht="30" customHeight="1" thickBot="1">
      <c r="A11" s="77"/>
      <c r="B11" s="203" t="s">
        <v>137</v>
      </c>
      <c r="C11" s="203"/>
      <c r="D11" s="203"/>
      <c r="E11" s="203"/>
      <c r="F11" s="203"/>
      <c r="G11" s="96"/>
      <c r="H11" s="77"/>
      <c r="I11" s="77"/>
      <c r="J11" s="77"/>
      <c r="K11" s="77"/>
    </row>
    <row r="12" spans="1:12" ht="24" customHeight="1">
      <c r="A12" s="77"/>
      <c r="B12" s="74" t="s">
        <v>113</v>
      </c>
      <c r="C12" s="74" t="s">
        <v>138</v>
      </c>
      <c r="D12" s="74" t="s">
        <v>185</v>
      </c>
      <c r="E12" s="74" t="s">
        <v>139</v>
      </c>
      <c r="F12" s="74" t="s">
        <v>185</v>
      </c>
      <c r="G12" s="96"/>
      <c r="H12" s="77"/>
      <c r="I12" s="77"/>
      <c r="J12" s="77"/>
      <c r="K12" s="77"/>
    </row>
    <row r="13" spans="1:12" ht="24" customHeight="1">
      <c r="A13" s="77"/>
      <c r="B13" s="71">
        <v>1</v>
      </c>
      <c r="C13" s="51" t="s">
        <v>20</v>
      </c>
      <c r="D13" s="90">
        <f>SUMIF(입력!$M$13:$M$210,C13,입력!$I$13:$I$210)</f>
        <v>275000000</v>
      </c>
      <c r="E13" s="73" t="s">
        <v>26</v>
      </c>
      <c r="F13" s="90">
        <f>SUMIF(입력!$M$13:$M$210,E13,입력!$I$13:$I$210)</f>
        <v>97900000</v>
      </c>
      <c r="G13" s="96"/>
      <c r="H13" s="77"/>
      <c r="I13" s="77"/>
      <c r="J13" s="77"/>
      <c r="K13" s="77"/>
    </row>
    <row r="14" spans="1:12" ht="24" customHeight="1">
      <c r="A14" s="77"/>
      <c r="B14" s="71">
        <v>2</v>
      </c>
      <c r="C14" s="51" t="s">
        <v>89</v>
      </c>
      <c r="D14" s="90">
        <f>SUMIF(입력!$M$13:$M$210,C14,입력!$I$13:$I$210)</f>
        <v>0</v>
      </c>
      <c r="E14" s="51" t="s">
        <v>30</v>
      </c>
      <c r="F14" s="90">
        <f>SUMIF(입력!$M$13:$M$210,E14,입력!$I$13:$I$210)</f>
        <v>550000</v>
      </c>
      <c r="G14" s="96"/>
      <c r="H14" s="77"/>
      <c r="I14" s="77"/>
      <c r="J14" s="77"/>
      <c r="K14" s="77"/>
    </row>
    <row r="15" spans="1:12" ht="24" customHeight="1">
      <c r="A15" s="77"/>
      <c r="B15" s="71">
        <v>3</v>
      </c>
      <c r="C15" s="51" t="s">
        <v>144</v>
      </c>
      <c r="D15" s="90">
        <f>SUMIF(입력!$M$13:$M$210,C15,입력!$I$13:$I$210)</f>
        <v>0</v>
      </c>
      <c r="E15" s="51" t="s">
        <v>90</v>
      </c>
      <c r="F15" s="90">
        <f>SUMIF(입력!$M$13:$M$210,E15,입력!$I$13:$I$210)</f>
        <v>0</v>
      </c>
      <c r="G15" s="96"/>
      <c r="H15" s="77"/>
      <c r="I15" s="77"/>
      <c r="J15" s="77"/>
      <c r="K15" s="77"/>
    </row>
    <row r="16" spans="1:12" ht="24" customHeight="1">
      <c r="A16" s="77"/>
      <c r="B16" s="71">
        <v>4</v>
      </c>
      <c r="C16" s="51"/>
      <c r="D16" s="48"/>
      <c r="E16" s="51" t="s">
        <v>145</v>
      </c>
      <c r="F16" s="48">
        <f>SUMIF(입력!$M$13:$M$210,E16,입력!$I$13:$I$210)</f>
        <v>0</v>
      </c>
      <c r="G16" s="96"/>
      <c r="H16" s="77"/>
      <c r="I16" s="77"/>
      <c r="J16" s="77"/>
      <c r="K16" s="77"/>
    </row>
    <row r="17" spans="1:11" ht="24" customHeight="1">
      <c r="A17" s="77"/>
      <c r="B17" s="71">
        <v>5</v>
      </c>
      <c r="C17" s="51"/>
      <c r="D17" s="90"/>
      <c r="E17" s="73" t="s">
        <v>153</v>
      </c>
      <c r="F17" s="90">
        <f>SUMIF(입력!$M$13:$M$210,E17,입력!$I$13:$I$210)</f>
        <v>0</v>
      </c>
      <c r="G17" s="96"/>
      <c r="H17" s="77"/>
      <c r="I17" s="77"/>
      <c r="J17" s="77"/>
      <c r="K17" s="77"/>
    </row>
    <row r="18" spans="1:11" ht="24" customHeight="1">
      <c r="A18" s="77"/>
      <c r="B18" s="71">
        <v>6</v>
      </c>
      <c r="C18" s="51"/>
      <c r="D18" s="90"/>
      <c r="E18" s="73" t="s">
        <v>154</v>
      </c>
      <c r="F18" s="90">
        <f>SUMIF(입력!$M$13:$M$210,E18,입력!$I$13:$I$210)</f>
        <v>0</v>
      </c>
      <c r="G18" s="96"/>
      <c r="H18" s="77"/>
      <c r="I18" s="77"/>
      <c r="J18" s="77"/>
      <c r="K18" s="77"/>
    </row>
    <row r="19" spans="1:11" ht="24" customHeight="1">
      <c r="A19" s="77"/>
      <c r="B19" s="71">
        <v>7</v>
      </c>
      <c r="C19" s="73"/>
      <c r="D19" s="90"/>
      <c r="E19" s="73" t="s">
        <v>155</v>
      </c>
      <c r="F19" s="90">
        <f>SUMIF(입력!$M$13:$M$210,E19,입력!$I$13:$I$210)</f>
        <v>0</v>
      </c>
      <c r="G19" s="96"/>
      <c r="H19" s="77"/>
      <c r="I19" s="77"/>
      <c r="J19" s="77"/>
      <c r="K19" s="77"/>
    </row>
    <row r="20" spans="1:11" ht="24" customHeight="1">
      <c r="A20" s="77"/>
      <c r="B20" s="71">
        <v>8</v>
      </c>
      <c r="C20" s="73"/>
      <c r="D20" s="90"/>
      <c r="E20" s="73" t="s">
        <v>156</v>
      </c>
      <c r="F20" s="90">
        <f>SUMIF(입력!$M$13:$M$210,E20,입력!$I$13:$I$210)</f>
        <v>0</v>
      </c>
      <c r="G20" s="96"/>
      <c r="H20" s="77"/>
      <c r="I20" s="77"/>
      <c r="J20" s="77"/>
      <c r="K20" s="77"/>
    </row>
    <row r="21" spans="1:11" ht="24" customHeight="1">
      <c r="A21" s="77"/>
      <c r="B21" s="71">
        <v>9</v>
      </c>
      <c r="C21" s="73"/>
      <c r="D21" s="90"/>
      <c r="E21" s="73" t="s">
        <v>157</v>
      </c>
      <c r="F21" s="90">
        <f>SUMIF(입력!$M$13:$M$210,E21,입력!$I$13:$I$210)</f>
        <v>0</v>
      </c>
      <c r="G21" s="96"/>
      <c r="H21" s="77"/>
      <c r="I21" s="77"/>
      <c r="J21" s="77"/>
      <c r="K21" s="77"/>
    </row>
    <row r="22" spans="1:11" ht="24" customHeight="1">
      <c r="A22" s="77"/>
      <c r="B22" s="71">
        <v>10</v>
      </c>
      <c r="C22" s="73"/>
      <c r="D22" s="90"/>
      <c r="E22" s="73" t="s">
        <v>158</v>
      </c>
      <c r="F22" s="90">
        <f>SUMIF(입력!$M$13:$M$210,E22,입력!$I$13:$I$210)</f>
        <v>0</v>
      </c>
      <c r="G22" s="96"/>
      <c r="H22" s="77"/>
      <c r="I22" s="77"/>
      <c r="J22" s="77"/>
      <c r="K22" s="77"/>
    </row>
    <row r="23" spans="1:11" ht="24" customHeight="1">
      <c r="A23" s="77"/>
      <c r="B23" s="71">
        <v>11</v>
      </c>
      <c r="C23" s="73"/>
      <c r="D23" s="90"/>
      <c r="E23" s="73" t="s">
        <v>159</v>
      </c>
      <c r="F23" s="90">
        <f>SUMIF(입력!$M$13:$M$210,E23,입력!$I$13:$I$210)</f>
        <v>0</v>
      </c>
      <c r="G23" s="96"/>
      <c r="H23" s="77"/>
      <c r="I23" s="77"/>
      <c r="J23" s="77"/>
      <c r="K23" s="77"/>
    </row>
    <row r="24" spans="1:11" ht="24" customHeight="1">
      <c r="A24" s="77"/>
      <c r="B24" s="71">
        <v>12</v>
      </c>
      <c r="C24" s="73"/>
      <c r="D24" s="90"/>
      <c r="E24" s="73" t="s">
        <v>160</v>
      </c>
      <c r="F24" s="90">
        <f>SUMIF(입력!$M$13:$M$210,E24,입력!$I$13:$I$210)</f>
        <v>0</v>
      </c>
      <c r="G24" s="96"/>
      <c r="H24" s="77"/>
      <c r="I24" s="77"/>
      <c r="J24" s="77"/>
      <c r="K24" s="77"/>
    </row>
    <row r="25" spans="1:11" ht="24" customHeight="1">
      <c r="A25" s="77"/>
      <c r="B25" s="71">
        <v>13</v>
      </c>
      <c r="C25" s="73"/>
      <c r="D25" s="90"/>
      <c r="E25" s="73" t="s">
        <v>40</v>
      </c>
      <c r="F25" s="90">
        <f>SUMIF(입력!$M$13:$M$210,E25,입력!$I$13:$I$210)</f>
        <v>27800</v>
      </c>
      <c r="G25" s="96"/>
      <c r="H25" s="77"/>
      <c r="I25" s="77"/>
      <c r="J25" s="77"/>
      <c r="K25" s="77"/>
    </row>
    <row r="26" spans="1:11" ht="24" customHeight="1">
      <c r="A26" s="77"/>
      <c r="B26" s="71">
        <v>14</v>
      </c>
      <c r="C26" s="73"/>
      <c r="D26" s="90"/>
      <c r="E26" s="73" t="s">
        <v>161</v>
      </c>
      <c r="F26" s="90">
        <f>SUMIF(입력!$M$13:$M$210,E26,입력!$I$13:$I$210)</f>
        <v>0</v>
      </c>
      <c r="G26" s="96"/>
      <c r="H26" s="77"/>
      <c r="I26" s="77"/>
      <c r="J26" s="77"/>
      <c r="K26" s="77"/>
    </row>
    <row r="27" spans="1:11" ht="24" customHeight="1">
      <c r="A27" s="77"/>
      <c r="B27" s="71">
        <v>15</v>
      </c>
      <c r="C27" s="73"/>
      <c r="D27" s="90"/>
      <c r="E27" s="73" t="s">
        <v>69</v>
      </c>
      <c r="F27" s="90">
        <f>SUMIF(입력!$M$13:$M$210,E27,입력!$I$13:$I$210)</f>
        <v>1369500</v>
      </c>
      <c r="G27" s="96"/>
      <c r="H27" s="77"/>
      <c r="I27" s="77"/>
      <c r="J27" s="77"/>
      <c r="K27" s="77"/>
    </row>
    <row r="28" spans="1:11" ht="24" customHeight="1">
      <c r="A28" s="77"/>
      <c r="B28" s="71">
        <v>16</v>
      </c>
      <c r="C28" s="73"/>
      <c r="D28" s="90"/>
      <c r="E28" s="73" t="s">
        <v>162</v>
      </c>
      <c r="F28" s="90">
        <f>SUMIF(입력!$M$13:$M$210,E28,입력!$I$13:$I$210)</f>
        <v>0</v>
      </c>
      <c r="G28" s="96"/>
      <c r="H28" s="77"/>
      <c r="I28" s="77"/>
      <c r="J28" s="77"/>
      <c r="K28" s="77"/>
    </row>
    <row r="29" spans="1:11" ht="24" customHeight="1">
      <c r="A29" s="77"/>
      <c r="B29" s="71">
        <v>17</v>
      </c>
      <c r="C29" s="73"/>
      <c r="D29" s="90"/>
      <c r="E29" s="73" t="s">
        <v>134</v>
      </c>
      <c r="F29" s="90">
        <f>SUMIF(입력!$M$13:$M$210,E29,입력!$I$13:$I$210)</f>
        <v>0</v>
      </c>
      <c r="G29" s="96"/>
      <c r="H29" s="77"/>
      <c r="I29" s="77"/>
      <c r="J29" s="77"/>
      <c r="K29" s="77"/>
    </row>
    <row r="30" spans="1:11" ht="24" customHeight="1">
      <c r="A30" s="77"/>
      <c r="B30" s="71">
        <v>18</v>
      </c>
      <c r="C30" s="73"/>
      <c r="D30" s="90"/>
      <c r="E30" s="73" t="s">
        <v>163</v>
      </c>
      <c r="F30" s="90">
        <f>SUMIF(입력!$M$13:$M$210,E30,입력!$I$13:$I$210)</f>
        <v>0</v>
      </c>
      <c r="G30" s="96"/>
      <c r="H30" s="77"/>
      <c r="I30" s="77"/>
      <c r="J30" s="77"/>
      <c r="K30" s="77"/>
    </row>
    <row r="31" spans="1:11" ht="24" customHeight="1">
      <c r="A31" s="77"/>
      <c r="B31" s="71">
        <v>19</v>
      </c>
      <c r="C31" s="73"/>
      <c r="D31" s="90"/>
      <c r="E31" s="73" t="s">
        <v>164</v>
      </c>
      <c r="F31" s="90">
        <f>SUMIF(입력!$M$13:$M$210,E31,입력!$I$13:$I$210)</f>
        <v>0</v>
      </c>
      <c r="G31" s="96"/>
      <c r="H31" s="77"/>
      <c r="I31" s="77"/>
      <c r="J31" s="77"/>
      <c r="K31" s="77"/>
    </row>
    <row r="32" spans="1:11" ht="24" customHeight="1">
      <c r="A32" s="77"/>
      <c r="B32" s="71">
        <v>20</v>
      </c>
      <c r="C32" s="73"/>
      <c r="D32" s="90"/>
      <c r="E32" s="73" t="s">
        <v>165</v>
      </c>
      <c r="F32" s="90">
        <f>SUMIF(입력!$M$13:$M$210,E32,입력!$I$13:$I$210)</f>
        <v>0</v>
      </c>
      <c r="G32" s="96"/>
      <c r="H32" s="77"/>
      <c r="I32" s="77"/>
      <c r="J32" s="77"/>
      <c r="K32" s="77"/>
    </row>
    <row r="33" spans="1:11" ht="24" customHeight="1">
      <c r="A33" s="77"/>
      <c r="B33" s="71">
        <v>21</v>
      </c>
      <c r="C33" s="73"/>
      <c r="D33" s="90"/>
      <c r="E33" s="73" t="s">
        <v>166</v>
      </c>
      <c r="F33" s="90">
        <f>SUMIF(입력!$M$13:$M$210,E33,입력!$I$13:$I$210)</f>
        <v>0</v>
      </c>
      <c r="G33" s="96"/>
      <c r="H33" s="77"/>
      <c r="I33" s="77"/>
      <c r="J33" s="77"/>
      <c r="K33" s="77"/>
    </row>
    <row r="34" spans="1:11" ht="24" customHeight="1">
      <c r="A34" s="77"/>
      <c r="B34" s="71">
        <v>22</v>
      </c>
      <c r="C34" s="73"/>
      <c r="D34" s="90"/>
      <c r="E34" s="73" t="s">
        <v>167</v>
      </c>
      <c r="F34" s="90">
        <f>SUMIF(입력!$M$13:$M$210,E34,입력!$I$13:$I$210)</f>
        <v>0</v>
      </c>
      <c r="G34" s="96"/>
      <c r="H34" s="77"/>
      <c r="I34" s="77"/>
      <c r="J34" s="77"/>
      <c r="K34" s="77"/>
    </row>
    <row r="35" spans="1:11" ht="24" customHeight="1">
      <c r="A35" s="77"/>
      <c r="B35" s="71">
        <v>23</v>
      </c>
      <c r="C35" s="73"/>
      <c r="D35" s="90"/>
      <c r="E35" s="73"/>
      <c r="F35" s="90"/>
      <c r="G35" s="96"/>
      <c r="H35" s="77"/>
      <c r="I35" s="77"/>
      <c r="J35" s="77"/>
      <c r="K35" s="77"/>
    </row>
    <row r="36" spans="1:11" ht="24" customHeight="1">
      <c r="A36" s="77"/>
      <c r="B36" s="71">
        <v>24</v>
      </c>
      <c r="C36" s="73"/>
      <c r="D36" s="90"/>
      <c r="E36" s="73"/>
      <c r="F36" s="90"/>
      <c r="G36" s="96"/>
      <c r="H36" s="77"/>
      <c r="I36" s="77"/>
      <c r="J36" s="77"/>
      <c r="K36" s="77"/>
    </row>
    <row r="37" spans="1:11" ht="24" customHeight="1" thickBot="1">
      <c r="A37" s="94"/>
      <c r="B37" s="42">
        <v>25</v>
      </c>
      <c r="C37" s="72"/>
      <c r="D37" s="95"/>
      <c r="E37" s="72"/>
      <c r="F37" s="95"/>
      <c r="G37" s="96"/>
      <c r="H37" s="77"/>
      <c r="I37" s="77"/>
      <c r="J37" s="77"/>
      <c r="K37" s="77"/>
    </row>
    <row r="38" spans="1:11" s="103" customFormat="1" ht="24" customHeight="1" thickTop="1">
      <c r="A38" s="98"/>
      <c r="B38" s="99"/>
      <c r="C38" s="100"/>
      <c r="D38" s="101">
        <f>SUM(D13:D37)</f>
        <v>275000000</v>
      </c>
      <c r="E38" s="100"/>
      <c r="F38" s="101">
        <f>SUM(F13:F37)</f>
        <v>99847300</v>
      </c>
      <c r="G38" s="102"/>
      <c r="H38" s="102"/>
      <c r="I38" s="102"/>
      <c r="J38" s="102"/>
      <c r="K38" s="102"/>
    </row>
    <row r="39" spans="1:11" ht="24" customHeight="1">
      <c r="A39" s="79"/>
      <c r="B39" s="81"/>
      <c r="C39" s="81"/>
      <c r="D39" s="79"/>
      <c r="E39" s="97"/>
      <c r="F39" s="77"/>
      <c r="G39" s="96"/>
      <c r="H39" s="77"/>
      <c r="I39" s="77"/>
      <c r="J39" s="77"/>
      <c r="K39" s="77"/>
    </row>
    <row r="40" spans="1:11" ht="24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1:11" ht="24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</row>
  </sheetData>
  <mergeCells count="4">
    <mergeCell ref="J3:K3"/>
    <mergeCell ref="B6:C6"/>
    <mergeCell ref="B11:F1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5623-0D00-4DC4-B497-61A8D3983427}">
  <dimension ref="A1:P39"/>
  <sheetViews>
    <sheetView workbookViewId="0">
      <selection activeCell="C1" sqref="C1"/>
    </sheetView>
  </sheetViews>
  <sheetFormatPr defaultRowHeight="24" customHeight="1"/>
  <cols>
    <col min="1" max="1" width="6.69921875" customWidth="1"/>
    <col min="2" max="5" width="20" customWidth="1"/>
    <col min="6" max="7" width="20" style="30" customWidth="1"/>
    <col min="8" max="8" width="14.69921875" customWidth="1"/>
    <col min="9" max="11" width="14.69921875" style="75" customWidth="1"/>
    <col min="12" max="12" width="15.296875" style="75" customWidth="1"/>
    <col min="13" max="13" width="12.8984375" style="75" customWidth="1"/>
    <col min="14" max="16" width="8.796875" style="75"/>
  </cols>
  <sheetData>
    <row r="1" spans="1:15" ht="24" customHeight="1">
      <c r="A1" s="76"/>
      <c r="B1" s="76"/>
      <c r="C1" s="77"/>
      <c r="D1" s="77"/>
      <c r="E1" s="77"/>
      <c r="F1" s="77"/>
      <c r="G1" s="77"/>
      <c r="H1" s="77"/>
    </row>
    <row r="2" spans="1:15" ht="49.95" customHeight="1">
      <c r="A2" s="190" t="s">
        <v>171</v>
      </c>
      <c r="B2" s="190"/>
      <c r="C2" s="190"/>
      <c r="D2" s="190"/>
      <c r="E2" s="190"/>
      <c r="F2" s="190"/>
      <c r="G2" s="190"/>
      <c r="H2" s="87"/>
      <c r="I2" s="93"/>
      <c r="J2" s="93"/>
      <c r="K2" s="93"/>
      <c r="L2" s="93"/>
      <c r="M2" s="93"/>
      <c r="N2" s="93"/>
      <c r="O2" s="93"/>
    </row>
    <row r="3" spans="1:15" ht="43.05" customHeight="1">
      <c r="A3" s="76"/>
      <c r="B3" s="76"/>
      <c r="C3" s="77"/>
      <c r="D3" s="77"/>
      <c r="E3" s="77"/>
      <c r="F3" s="77"/>
      <c r="G3" s="80"/>
      <c r="H3" s="81"/>
    </row>
    <row r="4" spans="1:15" ht="24" customHeight="1">
      <c r="B4" s="77"/>
      <c r="C4" s="77"/>
      <c r="D4" s="77"/>
      <c r="E4" s="77"/>
      <c r="F4" s="94"/>
      <c r="G4" s="94"/>
      <c r="H4" s="77"/>
    </row>
    <row r="5" spans="1:15" ht="24" customHeight="1">
      <c r="A5" s="104" t="s">
        <v>175</v>
      </c>
      <c r="B5" s="77"/>
      <c r="C5" s="77"/>
      <c r="D5" s="77"/>
      <c r="E5" s="79"/>
      <c r="F5" s="94"/>
      <c r="G5" s="94"/>
      <c r="H5" s="77"/>
    </row>
    <row r="6" spans="1:15" ht="24" customHeight="1">
      <c r="A6" s="83"/>
      <c r="B6" s="77"/>
      <c r="C6" s="77"/>
      <c r="D6" s="77"/>
      <c r="E6" s="77"/>
      <c r="F6" s="94"/>
      <c r="G6" s="94"/>
      <c r="H6" s="77"/>
    </row>
    <row r="7" spans="1:15" ht="24" customHeight="1">
      <c r="A7" s="83"/>
      <c r="B7" s="77"/>
      <c r="C7" s="77"/>
      <c r="D7" s="77"/>
      <c r="E7" s="110"/>
      <c r="F7" s="94"/>
      <c r="G7" s="94"/>
      <c r="H7" s="77"/>
    </row>
    <row r="8" spans="1:15" ht="24" customHeight="1">
      <c r="A8" s="83"/>
      <c r="B8" s="77"/>
      <c r="C8" s="77"/>
      <c r="D8" s="77"/>
      <c r="E8" s="77"/>
      <c r="F8" s="94"/>
      <c r="G8" s="94"/>
      <c r="H8" s="77"/>
    </row>
    <row r="9" spans="1:15" ht="24" customHeight="1">
      <c r="A9" s="77"/>
      <c r="B9" s="77"/>
      <c r="C9" s="77"/>
      <c r="D9" s="77"/>
      <c r="E9" s="110"/>
      <c r="F9" s="94"/>
      <c r="G9" s="94"/>
      <c r="H9" s="77"/>
    </row>
    <row r="10" spans="1:15" ht="24" customHeight="1">
      <c r="A10" s="77"/>
      <c r="B10" s="77"/>
      <c r="C10" s="77"/>
      <c r="D10" s="77"/>
      <c r="E10" s="77"/>
      <c r="F10" s="94"/>
      <c r="G10" s="161" t="s">
        <v>195</v>
      </c>
      <c r="H10" s="77"/>
    </row>
    <row r="11" spans="1:15" ht="30" customHeight="1" thickBot="1">
      <c r="A11" s="203" t="s">
        <v>181</v>
      </c>
      <c r="B11" s="203"/>
      <c r="C11" s="203"/>
      <c r="D11" s="203"/>
      <c r="E11" s="203"/>
      <c r="F11" s="203"/>
      <c r="G11" s="203"/>
      <c r="H11" s="77"/>
    </row>
    <row r="12" spans="1:15" ht="24" customHeight="1">
      <c r="A12" s="74" t="s">
        <v>113</v>
      </c>
      <c r="B12" s="74" t="s">
        <v>140</v>
      </c>
      <c r="C12" s="74" t="s">
        <v>143</v>
      </c>
      <c r="D12" s="74" t="s">
        <v>141</v>
      </c>
      <c r="E12" s="74" t="s">
        <v>143</v>
      </c>
      <c r="F12" s="74" t="s">
        <v>142</v>
      </c>
      <c r="G12" s="74" t="s">
        <v>143</v>
      </c>
      <c r="H12" s="77"/>
    </row>
    <row r="13" spans="1:15" ht="24" customHeight="1">
      <c r="A13" s="71">
        <v>1</v>
      </c>
      <c r="B13" s="88" t="s">
        <v>0</v>
      </c>
      <c r="C13" s="90">
        <f>SUMIF(입력!$M$13:$M$210,B13,입력!$I$13:$I$210)</f>
        <v>415925500</v>
      </c>
      <c r="D13" s="89" t="s">
        <v>50</v>
      </c>
      <c r="E13" s="90">
        <f>SUMIF(입력!$M$13:$M$210,D13,입력!$I$13:$I$210)</f>
        <v>39050000</v>
      </c>
      <c r="F13" s="89" t="s">
        <v>182</v>
      </c>
      <c r="G13" s="90">
        <f>SUMIF(입력!$M$13:$M$210,F13,입력!$I$13:$I$210)</f>
        <v>0</v>
      </c>
      <c r="H13" s="77"/>
    </row>
    <row r="14" spans="1:15" ht="24" customHeight="1">
      <c r="A14" s="71">
        <v>2</v>
      </c>
      <c r="B14" s="88" t="s">
        <v>52</v>
      </c>
      <c r="C14" s="90">
        <f>SUMIF(입력!$M$13:$M$210,B14,입력!$I$13:$I$210)</f>
        <v>275000000</v>
      </c>
      <c r="D14" s="88" t="s">
        <v>112</v>
      </c>
      <c r="E14" s="90">
        <f>SUMIF(입력!$M$13:$M$210,D14,입력!$I$13:$I$210)</f>
        <v>4427800</v>
      </c>
      <c r="F14" s="88" t="s">
        <v>183</v>
      </c>
      <c r="G14" s="90">
        <f>SUMIF(입력!$M$13:$M$210,F14,입력!$I$13:$I$210)</f>
        <v>0</v>
      </c>
      <c r="H14" s="77"/>
    </row>
    <row r="15" spans="1:15" ht="24" customHeight="1">
      <c r="A15" s="71">
        <v>3</v>
      </c>
      <c r="B15" s="89" t="s">
        <v>149</v>
      </c>
      <c r="C15" s="90">
        <f>SUMIF(입력!$M$13:$M$210,B15,입력!$I$13:$I$210)</f>
        <v>0</v>
      </c>
      <c r="D15" s="73" t="s">
        <v>146</v>
      </c>
      <c r="E15" s="90">
        <f>SUMIF(입력!$M$13:$M$210,D15,입력!$I$13:$I$210)</f>
        <v>0</v>
      </c>
      <c r="F15" s="73" t="s">
        <v>184</v>
      </c>
      <c r="G15" s="90">
        <f>SUMIF(입력!$M$13:$M$210,F15,입력!$I$13:$I$210)</f>
        <v>0</v>
      </c>
      <c r="H15" s="77"/>
    </row>
    <row r="16" spans="1:15" ht="24" customHeight="1">
      <c r="A16" s="71">
        <v>4</v>
      </c>
      <c r="B16" s="89" t="s">
        <v>152</v>
      </c>
      <c r="C16" s="90">
        <f>SUMIF(입력!$M$13:$M$210,B16,입력!$I$13:$I$210)</f>
        <v>0</v>
      </c>
      <c r="D16" s="89" t="s">
        <v>147</v>
      </c>
      <c r="E16" s="90">
        <f>SUMIF(입력!$M$13:$M$210,D16,입력!$I$13:$I$210)</f>
        <v>0</v>
      </c>
      <c r="F16" s="89"/>
      <c r="G16" s="90"/>
      <c r="H16" s="77"/>
    </row>
    <row r="17" spans="1:8" ht="24" customHeight="1">
      <c r="A17" s="71">
        <v>5</v>
      </c>
      <c r="B17" s="89" t="s">
        <v>150</v>
      </c>
      <c r="C17" s="90">
        <f>SUMIF(입력!$M$13:$M$210,B17,입력!$I$13:$I$210)</f>
        <v>0</v>
      </c>
      <c r="D17" s="89" t="s">
        <v>148</v>
      </c>
      <c r="E17" s="90">
        <f>SUMIF(입력!$M$13:$M$210,D17,입력!$I$13:$I$210)</f>
        <v>0</v>
      </c>
      <c r="F17" s="89"/>
      <c r="G17" s="90"/>
      <c r="H17" s="77"/>
    </row>
    <row r="18" spans="1:8" ht="24" customHeight="1">
      <c r="A18" s="71">
        <v>6</v>
      </c>
      <c r="B18" s="3"/>
      <c r="C18" s="90"/>
      <c r="D18" s="89" t="s">
        <v>151</v>
      </c>
      <c r="E18" s="90">
        <f>SUMIF(입력!$M$13:$M$210,D18,입력!$I$13:$I$210)</f>
        <v>0</v>
      </c>
      <c r="F18" s="89"/>
      <c r="G18" s="90"/>
      <c r="H18" s="77"/>
    </row>
    <row r="19" spans="1:8" ht="24" customHeight="1">
      <c r="A19" s="71">
        <v>7</v>
      </c>
      <c r="C19" s="91"/>
      <c r="D19" s="89"/>
      <c r="E19" s="91"/>
      <c r="F19" s="73"/>
      <c r="G19" s="91"/>
      <c r="H19" s="77"/>
    </row>
    <row r="20" spans="1:8" ht="24" customHeight="1">
      <c r="A20" s="71">
        <v>8</v>
      </c>
      <c r="C20" s="91"/>
      <c r="D20" s="89"/>
      <c r="E20" s="91"/>
      <c r="F20" s="73"/>
      <c r="G20" s="91"/>
      <c r="H20" s="77"/>
    </row>
    <row r="21" spans="1:8" ht="24" customHeight="1">
      <c r="A21" s="71">
        <v>9</v>
      </c>
      <c r="C21" s="91"/>
      <c r="D21" s="89"/>
      <c r="E21" s="91"/>
      <c r="F21" s="73"/>
      <c r="G21" s="91"/>
      <c r="H21" s="77"/>
    </row>
    <row r="22" spans="1:8" ht="24" customHeight="1">
      <c r="A22" s="71">
        <v>10</v>
      </c>
      <c r="C22" s="91"/>
      <c r="D22" s="89"/>
      <c r="E22" s="91"/>
      <c r="F22" s="73"/>
      <c r="G22" s="91"/>
      <c r="H22" s="77"/>
    </row>
    <row r="23" spans="1:8" ht="24" customHeight="1">
      <c r="A23" s="71">
        <v>11</v>
      </c>
      <c r="C23" s="91"/>
      <c r="D23" s="89"/>
      <c r="E23" s="91"/>
      <c r="F23"/>
      <c r="G23" s="91"/>
      <c r="H23" s="77"/>
    </row>
    <row r="24" spans="1:8" ht="24" customHeight="1">
      <c r="A24" s="71">
        <v>12</v>
      </c>
      <c r="C24" s="91"/>
      <c r="D24" s="49"/>
      <c r="E24" s="91"/>
      <c r="F24"/>
      <c r="G24" s="91"/>
      <c r="H24" s="77"/>
    </row>
    <row r="25" spans="1:8" ht="24" customHeight="1">
      <c r="A25" s="71">
        <v>13</v>
      </c>
      <c r="C25" s="91"/>
      <c r="E25" s="91"/>
      <c r="F25"/>
      <c r="G25" s="91"/>
      <c r="H25" s="77"/>
    </row>
    <row r="26" spans="1:8" ht="24" customHeight="1">
      <c r="A26" s="71">
        <v>14</v>
      </c>
      <c r="C26" s="91"/>
      <c r="E26" s="91"/>
      <c r="F26"/>
      <c r="G26" s="91"/>
      <c r="H26" s="77"/>
    </row>
    <row r="27" spans="1:8" ht="24" customHeight="1" thickBot="1">
      <c r="A27" s="42">
        <v>15</v>
      </c>
      <c r="B27" s="10"/>
      <c r="C27" s="92"/>
      <c r="D27" s="10"/>
      <c r="E27" s="92"/>
      <c r="F27" s="10"/>
      <c r="G27" s="92"/>
      <c r="H27" s="77"/>
    </row>
    <row r="28" spans="1:8" ht="24" customHeight="1" thickTop="1">
      <c r="A28" s="71"/>
      <c r="F28"/>
      <c r="G28"/>
    </row>
    <row r="29" spans="1:8" ht="24" customHeight="1">
      <c r="A29" s="71"/>
      <c r="F29"/>
      <c r="G29"/>
    </row>
    <row r="30" spans="1:8" ht="24" customHeight="1">
      <c r="A30" s="71"/>
      <c r="F30"/>
      <c r="G30"/>
    </row>
    <row r="31" spans="1:8" ht="24" customHeight="1">
      <c r="A31" s="71"/>
      <c r="F31"/>
      <c r="G31"/>
    </row>
    <row r="32" spans="1:8" ht="24" customHeight="1">
      <c r="A32" s="71"/>
      <c r="F32"/>
      <c r="G32"/>
    </row>
    <row r="33" spans="1:16" ht="24" customHeight="1">
      <c r="A33" s="71"/>
      <c r="F33"/>
      <c r="G33"/>
    </row>
    <row r="34" spans="1:16" ht="24" customHeight="1">
      <c r="A34" s="71"/>
      <c r="F34"/>
      <c r="G34"/>
    </row>
    <row r="35" spans="1:16" ht="24" customHeight="1">
      <c r="A35" s="71"/>
      <c r="F35"/>
      <c r="G35"/>
    </row>
    <row r="36" spans="1:16" ht="24" customHeight="1">
      <c r="A36" s="71"/>
      <c r="F36"/>
      <c r="G36"/>
    </row>
    <row r="37" spans="1:16" s="23" customFormat="1" ht="24" customHeight="1">
      <c r="A37" s="21"/>
      <c r="I37" s="30"/>
      <c r="J37" s="30"/>
      <c r="K37" s="30"/>
      <c r="L37" s="30"/>
      <c r="M37" s="30"/>
      <c r="N37" s="30"/>
      <c r="O37" s="30"/>
      <c r="P37" s="30"/>
    </row>
    <row r="38" spans="1:16" s="23" customFormat="1" ht="24" customHeight="1">
      <c r="A38" s="86"/>
      <c r="B38" s="86"/>
      <c r="C38" s="24"/>
      <c r="E38" s="24"/>
      <c r="F38" s="30"/>
      <c r="G38" s="30"/>
      <c r="I38" s="30"/>
      <c r="J38" s="30"/>
      <c r="K38" s="30"/>
      <c r="L38" s="30"/>
      <c r="M38" s="30"/>
      <c r="N38" s="30"/>
      <c r="O38" s="30"/>
      <c r="P38" s="30"/>
    </row>
    <row r="39" spans="1:16" s="23" customFormat="1" ht="24" customHeight="1">
      <c r="A39" s="70"/>
      <c r="B39" s="85"/>
      <c r="C39" s="85"/>
      <c r="D39" s="70"/>
      <c r="E39" s="24"/>
      <c r="F39" s="67"/>
      <c r="G39" s="30"/>
      <c r="I39" s="30"/>
      <c r="J39" s="30"/>
      <c r="K39" s="30"/>
      <c r="L39" s="30"/>
      <c r="M39" s="30"/>
      <c r="N39" s="30"/>
      <c r="O39" s="30"/>
      <c r="P39" s="30"/>
    </row>
  </sheetData>
  <mergeCells count="2">
    <mergeCell ref="A2:G2"/>
    <mergeCell ref="A11: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A351-BBC2-4C34-80D8-B8066FD25F89}">
  <dimension ref="A1:O62"/>
  <sheetViews>
    <sheetView workbookViewId="0">
      <selection activeCell="I41" sqref="I41"/>
    </sheetView>
  </sheetViews>
  <sheetFormatPr defaultColWidth="8.8984375" defaultRowHeight="24" customHeight="1"/>
  <cols>
    <col min="1" max="1" width="8.8984375" style="23"/>
    <col min="2" max="2" width="10.3984375" style="23" customWidth="1"/>
    <col min="3" max="4" width="14.69921875" style="23" customWidth="1"/>
    <col min="5" max="6" width="6.3984375" style="23" customWidth="1"/>
    <col min="7" max="12" width="13.69921875" style="23" customWidth="1"/>
    <col min="13" max="16384" width="8.8984375" style="23"/>
  </cols>
  <sheetData>
    <row r="1" spans="1:15" ht="24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49.95" customHeight="1">
      <c r="A2" s="190" t="s">
        <v>171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94"/>
      <c r="N2" s="94"/>
      <c r="O2" s="94"/>
    </row>
    <row r="3" spans="1:15" ht="43.0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15" ht="24" customHeight="1">
      <c r="A4" s="104" t="s">
        <v>175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</row>
    <row r="5" spans="1:15" ht="24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</row>
    <row r="6" spans="1:15" ht="24" customHeight="1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</row>
    <row r="7" spans="1:15" ht="24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spans="1:15" ht="24" customHeight="1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</row>
    <row r="9" spans="1:15" ht="24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</row>
    <row r="10" spans="1:15" ht="24" customHeight="1">
      <c r="A10" s="94"/>
      <c r="B10" s="94"/>
      <c r="C10" s="94"/>
      <c r="D10" s="94"/>
      <c r="E10" s="94"/>
      <c r="F10" s="94"/>
      <c r="G10" s="94"/>
      <c r="H10" s="162" t="s">
        <v>207</v>
      </c>
      <c r="I10" s="94"/>
      <c r="J10" s="163"/>
      <c r="K10" s="94"/>
      <c r="L10" s="94"/>
      <c r="M10" s="94"/>
      <c r="N10" s="94"/>
      <c r="O10" s="94"/>
    </row>
    <row r="11" spans="1:15" ht="30" customHeight="1" thickBot="1">
      <c r="A11" s="94"/>
      <c r="B11" s="203" t="s">
        <v>88</v>
      </c>
      <c r="C11" s="203"/>
      <c r="D11" s="203"/>
      <c r="E11" s="203"/>
      <c r="F11" s="203"/>
      <c r="G11" s="203"/>
      <c r="H11" s="203"/>
      <c r="I11" s="203"/>
      <c r="J11" s="66"/>
      <c r="K11" s="65"/>
      <c r="L11" s="65"/>
      <c r="M11" s="94"/>
      <c r="N11" s="94"/>
      <c r="O11" s="94"/>
    </row>
    <row r="12" spans="1:15" ht="24" customHeight="1">
      <c r="A12" s="94"/>
      <c r="B12" s="6" t="s">
        <v>14</v>
      </c>
      <c r="C12" s="6" t="s">
        <v>61</v>
      </c>
      <c r="D12" s="6" t="s">
        <v>11</v>
      </c>
      <c r="E12" s="189" t="s">
        <v>7</v>
      </c>
      <c r="F12" s="189"/>
      <c r="G12" s="6" t="s">
        <v>34</v>
      </c>
      <c r="H12" s="6" t="s">
        <v>10</v>
      </c>
      <c r="I12" s="6" t="s">
        <v>9</v>
      </c>
      <c r="J12" s="6" t="s">
        <v>18</v>
      </c>
      <c r="K12" s="6" t="s">
        <v>8</v>
      </c>
      <c r="L12" s="6" t="s">
        <v>4</v>
      </c>
      <c r="M12" s="94"/>
      <c r="N12" s="94"/>
      <c r="O12" s="94"/>
    </row>
    <row r="13" spans="1:15" ht="24" customHeight="1">
      <c r="A13" s="94"/>
      <c r="B13" s="1" t="s">
        <v>78</v>
      </c>
      <c r="C13" s="7">
        <f>입력!B13</f>
        <v>45506</v>
      </c>
      <c r="D13" t="str">
        <f>입력!C13</f>
        <v>판넬</v>
      </c>
      <c r="E13">
        <f>입력!D13</f>
        <v>1</v>
      </c>
      <c r="F13" t="str">
        <f>입력!E13</f>
        <v>Set</v>
      </c>
      <c r="G13" s="3">
        <f>입력!F13</f>
        <v>50000000</v>
      </c>
      <c r="H13" s="3">
        <f>G13*E13</f>
        <v>50000000</v>
      </c>
      <c r="I13" s="3">
        <f t="shared" ref="I13:I21" si="0">H13*10%</f>
        <v>5000000</v>
      </c>
      <c r="J13" s="3">
        <f t="shared" ref="J13:J21" si="1">H13+I13</f>
        <v>55000000</v>
      </c>
      <c r="K13" t="str">
        <f>입력!L13</f>
        <v>일신산업전기</v>
      </c>
      <c r="L13" t="str">
        <f>입력!M13</f>
        <v>자재대</v>
      </c>
      <c r="M13" s="94"/>
      <c r="N13" s="94"/>
      <c r="O13" s="94"/>
    </row>
    <row r="14" spans="1:15" ht="24" customHeight="1">
      <c r="A14" s="94"/>
      <c r="B14" s="1" t="s">
        <v>112</v>
      </c>
      <c r="C14" s="7">
        <f>입력!B14</f>
        <v>45507</v>
      </c>
      <c r="D14" t="str">
        <f>입력!C14</f>
        <v>Cable 1</v>
      </c>
      <c r="E14">
        <f>입력!D14</f>
        <v>20</v>
      </c>
      <c r="F14" t="str">
        <f>입력!E14</f>
        <v>m</v>
      </c>
      <c r="G14" s="3">
        <f>입력!F14</f>
        <v>200000</v>
      </c>
      <c r="H14" s="3">
        <f>G14*E14</f>
        <v>4000000</v>
      </c>
      <c r="I14" s="3">
        <f t="shared" si="0"/>
        <v>400000</v>
      </c>
      <c r="J14" s="3">
        <f t="shared" si="1"/>
        <v>4400000</v>
      </c>
      <c r="K14" t="str">
        <f>입력!L14</f>
        <v>조아라전자</v>
      </c>
      <c r="L14" t="str">
        <f>입력!M14</f>
        <v>자재대</v>
      </c>
      <c r="M14" s="94"/>
      <c r="N14" s="94"/>
      <c r="O14" s="94"/>
    </row>
    <row r="15" spans="1:15" ht="24" customHeight="1">
      <c r="A15" s="94"/>
      <c r="B15" s="1" t="s">
        <v>78</v>
      </c>
      <c r="C15" s="7">
        <f>입력!B15</f>
        <v>45507</v>
      </c>
      <c r="D15" t="str">
        <f>입력!C15</f>
        <v>컨버터 A형</v>
      </c>
      <c r="E15">
        <f>입력!D15</f>
        <v>20</v>
      </c>
      <c r="F15" t="str">
        <f>입력!E15</f>
        <v>EA</v>
      </c>
      <c r="G15" s="3">
        <f>입력!F15</f>
        <v>25000</v>
      </c>
      <c r="H15" s="3">
        <f>G15*E15</f>
        <v>500000</v>
      </c>
      <c r="I15" s="3">
        <f t="shared" si="0"/>
        <v>50000</v>
      </c>
      <c r="J15" s="3">
        <f t="shared" si="1"/>
        <v>550000</v>
      </c>
      <c r="K15" t="str">
        <f>입력!L15</f>
        <v>진흥종합상사</v>
      </c>
      <c r="L15" t="str">
        <f>입력!M15</f>
        <v>소모품</v>
      </c>
      <c r="M15" s="94"/>
      <c r="N15" s="94"/>
      <c r="O15" s="94"/>
    </row>
    <row r="16" spans="1:15" ht="24" customHeight="1">
      <c r="A16" s="94"/>
      <c r="B16" s="1" t="s">
        <v>78</v>
      </c>
      <c r="C16" s="7">
        <f>입력!B17</f>
        <v>45529</v>
      </c>
      <c r="D16" t="str">
        <f>입력!C17</f>
        <v>PLC 작업</v>
      </c>
      <c r="E16">
        <f>입력!D17</f>
        <v>1</v>
      </c>
      <c r="F16" t="str">
        <f>입력!E17</f>
        <v>식</v>
      </c>
      <c r="G16" s="3">
        <f>입력!F17</f>
        <v>35000000</v>
      </c>
      <c r="H16" s="3">
        <f>G16*E16</f>
        <v>35000000</v>
      </c>
      <c r="I16" s="3">
        <f t="shared" si="0"/>
        <v>3500000</v>
      </c>
      <c r="J16" s="3">
        <f t="shared" si="1"/>
        <v>38500000</v>
      </c>
      <c r="K16" t="str">
        <f>입력!L17</f>
        <v>신안시스템</v>
      </c>
      <c r="L16" t="str">
        <f>입력!M17</f>
        <v>자재대</v>
      </c>
      <c r="M16" s="94"/>
      <c r="N16" s="94"/>
      <c r="O16" s="94"/>
    </row>
    <row r="17" spans="1:15" ht="24" customHeight="1">
      <c r="A17" s="94"/>
      <c r="B17" s="1" t="s">
        <v>112</v>
      </c>
      <c r="C17" s="7">
        <f>입력!B22</f>
        <v>45545</v>
      </c>
      <c r="D17" t="str">
        <f>입력!C22</f>
        <v xml:space="preserve">식대 </v>
      </c>
      <c r="E17"/>
      <c r="F17"/>
      <c r="G17" s="3"/>
      <c r="H17" s="3">
        <f>입력!G22</f>
        <v>204000</v>
      </c>
      <c r="I17" s="3">
        <f t="shared" si="0"/>
        <v>20400</v>
      </c>
      <c r="J17" s="3">
        <f t="shared" si="1"/>
        <v>224400</v>
      </c>
      <c r="K17" t="str">
        <f>입력!L22</f>
        <v>맛나라</v>
      </c>
      <c r="L17" t="str">
        <f>입력!M22</f>
        <v>여비교통비</v>
      </c>
      <c r="M17" s="94"/>
      <c r="N17" s="94"/>
      <c r="O17" s="94"/>
    </row>
    <row r="18" spans="1:15" ht="24" customHeight="1">
      <c r="A18" s="94"/>
      <c r="B18" s="1" t="s">
        <v>112</v>
      </c>
      <c r="C18" s="7">
        <f>입력!B23</f>
        <v>45546</v>
      </c>
      <c r="D18" t="str">
        <f>입력!C23</f>
        <v>숙박비</v>
      </c>
      <c r="E18"/>
      <c r="F18"/>
      <c r="G18" s="3"/>
      <c r="H18" s="3">
        <f>입력!G23</f>
        <v>420000</v>
      </c>
      <c r="I18" s="3">
        <f t="shared" si="0"/>
        <v>42000</v>
      </c>
      <c r="J18" s="3">
        <f t="shared" si="1"/>
        <v>462000</v>
      </c>
      <c r="K18" t="str">
        <f>입력!L23</f>
        <v>잠자리</v>
      </c>
      <c r="L18" t="str">
        <f>입력!M23</f>
        <v>여비교통비</v>
      </c>
      <c r="M18" s="94"/>
      <c r="N18" s="94"/>
      <c r="O18" s="94"/>
    </row>
    <row r="19" spans="1:15" ht="24" customHeight="1">
      <c r="A19" s="94"/>
      <c r="B19" s="1" t="s">
        <v>112</v>
      </c>
      <c r="C19" s="7">
        <f>입력!B24</f>
        <v>45547</v>
      </c>
      <c r="D19" t="str">
        <f>입력!C24</f>
        <v>접대</v>
      </c>
      <c r="E19"/>
      <c r="F19"/>
      <c r="G19" s="3"/>
      <c r="H19" s="3">
        <f>입력!G24</f>
        <v>405000</v>
      </c>
      <c r="I19" s="3">
        <f t="shared" si="0"/>
        <v>40500</v>
      </c>
      <c r="J19" s="3">
        <f t="shared" si="1"/>
        <v>445500</v>
      </c>
      <c r="K19" t="str">
        <f>입력!L24</f>
        <v>빛나라</v>
      </c>
      <c r="L19" t="str">
        <f>입력!M24</f>
        <v>여비교통비</v>
      </c>
      <c r="M19" s="94"/>
      <c r="N19" s="94"/>
      <c r="O19" s="94"/>
    </row>
    <row r="20" spans="1:15" ht="24" customHeight="1">
      <c r="A20" s="94"/>
      <c r="B20" s="1" t="s">
        <v>112</v>
      </c>
      <c r="C20" s="7">
        <f>입력!B25</f>
        <v>45548</v>
      </c>
      <c r="D20" t="str">
        <f>입력!C25</f>
        <v>주유대</v>
      </c>
      <c r="E20"/>
      <c r="F20"/>
      <c r="G20" s="3"/>
      <c r="H20" s="3">
        <f>입력!G25</f>
        <v>216000</v>
      </c>
      <c r="I20" s="3">
        <f t="shared" si="0"/>
        <v>21600</v>
      </c>
      <c r="J20" s="3">
        <f t="shared" si="1"/>
        <v>237600</v>
      </c>
      <c r="K20" t="str">
        <f>입력!L25</f>
        <v>힘센주유소</v>
      </c>
      <c r="L20" t="str">
        <f>입력!M25</f>
        <v>여비교통비</v>
      </c>
      <c r="M20" s="94"/>
      <c r="N20" s="94"/>
      <c r="O20" s="94"/>
    </row>
    <row r="21" spans="1:15" ht="24" customHeight="1" thickBot="1">
      <c r="A21" s="94"/>
      <c r="B21" s="42" t="s">
        <v>87</v>
      </c>
      <c r="C21" s="9">
        <f>입력!B26</f>
        <v>45560</v>
      </c>
      <c r="D21" s="53" t="str">
        <f>입력!O26</f>
        <v>RAS….....</v>
      </c>
      <c r="E21" s="32">
        <f>입력!D26</f>
        <v>1</v>
      </c>
      <c r="F21" s="9" t="str">
        <f>입력!E26</f>
        <v>Lot</v>
      </c>
      <c r="G21" s="32">
        <f>입력!F26</f>
        <v>250000000</v>
      </c>
      <c r="H21" s="11">
        <f>G21*E21</f>
        <v>250000000</v>
      </c>
      <c r="I21" s="11">
        <f t="shared" si="0"/>
        <v>25000000</v>
      </c>
      <c r="J21" s="11">
        <f t="shared" si="1"/>
        <v>275000000</v>
      </c>
      <c r="K21" s="10" t="str">
        <f>입력!L26</f>
        <v>한국 EH</v>
      </c>
      <c r="L21" s="10" t="str">
        <f>입력!M26</f>
        <v>제품매출</v>
      </c>
      <c r="M21" s="94"/>
      <c r="N21" s="94"/>
      <c r="O21" s="94"/>
    </row>
    <row r="22" spans="1:15" ht="24" customHeight="1" thickTop="1">
      <c r="A22" s="94"/>
      <c r="B22" s="121"/>
      <c r="C22" s="121"/>
      <c r="D22" s="77"/>
      <c r="E22" s="77"/>
      <c r="F22" s="77"/>
      <c r="G22" s="97"/>
      <c r="H22" s="97"/>
      <c r="I22" s="97"/>
      <c r="J22" s="97"/>
      <c r="K22" s="77"/>
      <c r="L22" s="77"/>
      <c r="M22" s="94"/>
      <c r="N22" s="94"/>
      <c r="O22" s="94"/>
    </row>
    <row r="23" spans="1:15" ht="24" customHeight="1">
      <c r="A23" s="185" t="s">
        <v>212</v>
      </c>
      <c r="B23" s="121"/>
      <c r="C23" s="121"/>
      <c r="D23" s="77"/>
      <c r="E23" s="77"/>
      <c r="F23" s="77"/>
      <c r="G23" s="97"/>
      <c r="H23" s="97"/>
      <c r="I23" s="97"/>
      <c r="J23" s="97"/>
      <c r="K23" s="77"/>
      <c r="L23" s="77"/>
      <c r="M23" s="94"/>
      <c r="N23" s="94"/>
      <c r="O23" s="94"/>
    </row>
    <row r="24" spans="1:15" ht="30" customHeight="1" thickBot="1">
      <c r="A24" s="94"/>
      <c r="B24" s="203" t="s">
        <v>125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94"/>
      <c r="N24" s="94"/>
      <c r="O24" s="94"/>
    </row>
    <row r="25" spans="1:15" ht="24" customHeight="1">
      <c r="A25" s="94"/>
      <c r="B25" s="43" t="s">
        <v>113</v>
      </c>
      <c r="C25" s="6" t="s">
        <v>61</v>
      </c>
      <c r="D25" s="6" t="s">
        <v>11</v>
      </c>
      <c r="E25" s="189" t="s">
        <v>7</v>
      </c>
      <c r="F25" s="189"/>
      <c r="G25" s="6" t="s">
        <v>34</v>
      </c>
      <c r="H25" s="6" t="s">
        <v>10</v>
      </c>
      <c r="I25" s="6" t="s">
        <v>90</v>
      </c>
      <c r="J25" s="6" t="s">
        <v>18</v>
      </c>
      <c r="K25" s="6" t="s">
        <v>8</v>
      </c>
      <c r="L25" s="6" t="s">
        <v>4</v>
      </c>
      <c r="M25" s="94"/>
      <c r="N25" s="94"/>
      <c r="O25" s="94"/>
    </row>
    <row r="26" spans="1:15" ht="24" customHeight="1">
      <c r="A26" s="94"/>
      <c r="B26" s="41">
        <v>1</v>
      </c>
      <c r="C26" s="7">
        <f t="shared" ref="C26:H29" si="2">C13</f>
        <v>45506</v>
      </c>
      <c r="D26" s="7" t="str">
        <f t="shared" si="2"/>
        <v>판넬</v>
      </c>
      <c r="E26">
        <f t="shared" si="2"/>
        <v>1</v>
      </c>
      <c r="F26" t="str">
        <f t="shared" si="2"/>
        <v>Set</v>
      </c>
      <c r="G26" s="3">
        <f t="shared" si="2"/>
        <v>50000000</v>
      </c>
      <c r="H26" s="3">
        <f t="shared" si="2"/>
        <v>50000000</v>
      </c>
      <c r="I26" s="3">
        <f>H26*10%</f>
        <v>5000000</v>
      </c>
      <c r="J26" s="3">
        <f>H26+I26</f>
        <v>55000000</v>
      </c>
      <c r="K26" t="str">
        <f t="shared" ref="K26:L29" si="3">K13</f>
        <v>일신산업전기</v>
      </c>
      <c r="L26" t="str">
        <f t="shared" si="3"/>
        <v>자재대</v>
      </c>
      <c r="M26" s="94"/>
      <c r="N26" s="94"/>
      <c r="O26" s="94"/>
    </row>
    <row r="27" spans="1:15" ht="24" customHeight="1">
      <c r="A27" s="94"/>
      <c r="B27" s="41">
        <v>2</v>
      </c>
      <c r="C27" s="7">
        <f t="shared" si="2"/>
        <v>45507</v>
      </c>
      <c r="D27" s="7" t="str">
        <f t="shared" si="2"/>
        <v>Cable 1</v>
      </c>
      <c r="E27">
        <f t="shared" si="2"/>
        <v>20</v>
      </c>
      <c r="F27" t="str">
        <f t="shared" si="2"/>
        <v>m</v>
      </c>
      <c r="G27" s="3">
        <f t="shared" si="2"/>
        <v>200000</v>
      </c>
      <c r="H27" s="3">
        <f t="shared" si="2"/>
        <v>4000000</v>
      </c>
      <c r="I27" s="3">
        <f>H27*10%</f>
        <v>400000</v>
      </c>
      <c r="J27" s="3">
        <f>H27+I27</f>
        <v>4400000</v>
      </c>
      <c r="K27" t="str">
        <f t="shared" si="3"/>
        <v>조아라전자</v>
      </c>
      <c r="L27" t="str">
        <f t="shared" si="3"/>
        <v>자재대</v>
      </c>
      <c r="M27" s="94"/>
      <c r="N27" s="94"/>
      <c r="O27" s="94"/>
    </row>
    <row r="28" spans="1:15" ht="24" customHeight="1">
      <c r="A28" s="94"/>
      <c r="B28" s="41">
        <v>3</v>
      </c>
      <c r="C28" s="22">
        <f t="shared" si="2"/>
        <v>45507</v>
      </c>
      <c r="D28" s="22" t="str">
        <f t="shared" si="2"/>
        <v>컨버터 A형</v>
      </c>
      <c r="E28" s="23">
        <f t="shared" si="2"/>
        <v>20</v>
      </c>
      <c r="F28" s="23" t="str">
        <f t="shared" si="2"/>
        <v>EA</v>
      </c>
      <c r="G28" s="24">
        <f t="shared" si="2"/>
        <v>25000</v>
      </c>
      <c r="H28" s="24">
        <f t="shared" si="2"/>
        <v>500000</v>
      </c>
      <c r="I28" s="24">
        <f>H28*10%</f>
        <v>50000</v>
      </c>
      <c r="J28" s="24">
        <f>H28+I28</f>
        <v>550000</v>
      </c>
      <c r="K28" s="23" t="str">
        <f t="shared" si="3"/>
        <v>진흥종합상사</v>
      </c>
      <c r="L28" s="23" t="str">
        <f t="shared" si="3"/>
        <v>소모품</v>
      </c>
      <c r="M28" s="94"/>
      <c r="N28" s="94"/>
      <c r="O28" s="94"/>
    </row>
    <row r="29" spans="1:15" ht="24" customHeight="1" thickBot="1">
      <c r="A29" s="94"/>
      <c r="B29" s="42">
        <v>4</v>
      </c>
      <c r="C29" s="9">
        <f t="shared" si="2"/>
        <v>45529</v>
      </c>
      <c r="D29" s="9" t="str">
        <f t="shared" si="2"/>
        <v>PLC 작업</v>
      </c>
      <c r="E29" s="10">
        <f t="shared" si="2"/>
        <v>1</v>
      </c>
      <c r="F29" s="10" t="str">
        <f t="shared" si="2"/>
        <v>식</v>
      </c>
      <c r="G29" s="11">
        <f t="shared" si="2"/>
        <v>35000000</v>
      </c>
      <c r="H29" s="11">
        <f t="shared" si="2"/>
        <v>35000000</v>
      </c>
      <c r="I29" s="11">
        <f>H29*10%</f>
        <v>3500000</v>
      </c>
      <c r="J29" s="11">
        <f>H29+I29</f>
        <v>38500000</v>
      </c>
      <c r="K29" s="10" t="str">
        <f t="shared" si="3"/>
        <v>신안시스템</v>
      </c>
      <c r="L29" s="10" t="str">
        <f t="shared" si="3"/>
        <v>자재대</v>
      </c>
      <c r="M29" s="94"/>
      <c r="N29" s="94"/>
      <c r="O29" s="94"/>
    </row>
    <row r="30" spans="1:15" ht="24" customHeight="1" thickTop="1">
      <c r="A30" s="94"/>
      <c r="B30" s="121"/>
      <c r="C30" s="121"/>
      <c r="D30" s="77"/>
      <c r="E30" s="77"/>
      <c r="F30" s="77"/>
      <c r="G30" s="77"/>
      <c r="H30" s="133"/>
      <c r="I30" s="133"/>
      <c r="J30" s="133"/>
      <c r="K30" s="77"/>
      <c r="L30" s="77"/>
      <c r="M30" s="94"/>
      <c r="N30" s="94"/>
      <c r="O30" s="94"/>
    </row>
    <row r="31" spans="1:15" ht="24" customHeight="1">
      <c r="A31" s="94"/>
      <c r="B31" s="121"/>
      <c r="C31" s="121"/>
      <c r="D31" s="77"/>
      <c r="E31" s="77"/>
      <c r="F31" s="77"/>
      <c r="G31" s="97"/>
      <c r="H31" s="97"/>
      <c r="I31" s="97"/>
      <c r="J31" s="97"/>
      <c r="K31" s="77"/>
      <c r="L31" s="77"/>
      <c r="M31" s="94"/>
      <c r="N31" s="94"/>
      <c r="O31" s="94"/>
    </row>
    <row r="32" spans="1:15" ht="24" customHeight="1">
      <c r="A32" s="185" t="s">
        <v>212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5" ht="30" customHeight="1" thickBot="1">
      <c r="A33" s="94"/>
      <c r="B33" s="203" t="s">
        <v>126</v>
      </c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94"/>
      <c r="N33" s="94"/>
      <c r="O33" s="94"/>
    </row>
    <row r="34" spans="1:15" ht="24" customHeight="1">
      <c r="A34" s="94"/>
      <c r="B34" s="43" t="s">
        <v>113</v>
      </c>
      <c r="C34" s="43" t="s">
        <v>61</v>
      </c>
      <c r="D34" s="43" t="s">
        <v>11</v>
      </c>
      <c r="E34" s="189" t="s">
        <v>7</v>
      </c>
      <c r="F34" s="189"/>
      <c r="G34" s="43" t="s">
        <v>34</v>
      </c>
      <c r="H34" s="43" t="s">
        <v>10</v>
      </c>
      <c r="I34" s="43" t="s">
        <v>90</v>
      </c>
      <c r="J34" s="43" t="s">
        <v>18</v>
      </c>
      <c r="K34" s="43" t="s">
        <v>8</v>
      </c>
      <c r="L34" s="43" t="s">
        <v>4</v>
      </c>
      <c r="M34" s="94"/>
      <c r="N34" s="94"/>
      <c r="O34" s="94"/>
    </row>
    <row r="35" spans="1:15" ht="24" customHeight="1">
      <c r="A35" s="94"/>
      <c r="B35" s="41">
        <v>1</v>
      </c>
      <c r="C35" s="7">
        <f t="shared" ref="C35:D38" si="4">C17</f>
        <v>45545</v>
      </c>
      <c r="D35" s="7" t="str">
        <f t="shared" si="4"/>
        <v xml:space="preserve">식대 </v>
      </c>
      <c r="E35"/>
      <c r="F35"/>
      <c r="G35"/>
      <c r="H35" s="5">
        <f>H17</f>
        <v>204000</v>
      </c>
      <c r="I35" s="3">
        <f>H35*10%</f>
        <v>20400</v>
      </c>
      <c r="J35" s="3">
        <f>H35+I35</f>
        <v>224400</v>
      </c>
      <c r="K35" t="str">
        <f t="shared" ref="K35:L38" si="5">K17</f>
        <v>맛나라</v>
      </c>
      <c r="L35" t="str">
        <f t="shared" si="5"/>
        <v>여비교통비</v>
      </c>
      <c r="M35" s="94"/>
      <c r="N35" s="94"/>
      <c r="O35" s="94"/>
    </row>
    <row r="36" spans="1:15" ht="24" customHeight="1">
      <c r="A36" s="94"/>
      <c r="B36" s="41">
        <v>2</v>
      </c>
      <c r="C36" s="7">
        <f t="shared" si="4"/>
        <v>45546</v>
      </c>
      <c r="D36" s="7" t="str">
        <f t="shared" si="4"/>
        <v>숙박비</v>
      </c>
      <c r="E36"/>
      <c r="F36"/>
      <c r="G36"/>
      <c r="H36" s="5">
        <f>H18</f>
        <v>420000</v>
      </c>
      <c r="I36" s="3">
        <f>H36*10%</f>
        <v>42000</v>
      </c>
      <c r="J36" s="3">
        <f>H36+I36</f>
        <v>462000</v>
      </c>
      <c r="K36" t="str">
        <f t="shared" si="5"/>
        <v>잠자리</v>
      </c>
      <c r="L36" t="str">
        <f t="shared" si="5"/>
        <v>여비교통비</v>
      </c>
      <c r="M36" s="94"/>
      <c r="N36" s="94"/>
      <c r="O36" s="94"/>
    </row>
    <row r="37" spans="1:15" ht="24" customHeight="1">
      <c r="A37" s="94"/>
      <c r="B37" s="41">
        <v>3</v>
      </c>
      <c r="C37" s="22">
        <f t="shared" si="4"/>
        <v>45547</v>
      </c>
      <c r="D37" s="22" t="str">
        <f t="shared" si="4"/>
        <v>접대</v>
      </c>
      <c r="H37" s="33">
        <f>H19</f>
        <v>405000</v>
      </c>
      <c r="I37" s="24">
        <f>H37*10%</f>
        <v>40500</v>
      </c>
      <c r="J37" s="24">
        <f>H37+I37</f>
        <v>445500</v>
      </c>
      <c r="K37" s="23" t="str">
        <f t="shared" si="5"/>
        <v>빛나라</v>
      </c>
      <c r="L37" s="23" t="str">
        <f t="shared" si="5"/>
        <v>여비교통비</v>
      </c>
      <c r="M37" s="94"/>
      <c r="N37" s="94"/>
      <c r="O37" s="94"/>
    </row>
    <row r="38" spans="1:15" ht="24" customHeight="1" thickBot="1">
      <c r="A38" s="94"/>
      <c r="B38" s="42">
        <v>4</v>
      </c>
      <c r="C38" s="9">
        <f t="shared" si="4"/>
        <v>45548</v>
      </c>
      <c r="D38" s="9" t="str">
        <f t="shared" si="4"/>
        <v>주유대</v>
      </c>
      <c r="E38" s="10"/>
      <c r="F38" s="10"/>
      <c r="G38" s="10"/>
      <c r="H38" s="14">
        <f>H20</f>
        <v>216000</v>
      </c>
      <c r="I38" s="11">
        <f>H38*10%</f>
        <v>21600</v>
      </c>
      <c r="J38" s="11">
        <f>H38+I38</f>
        <v>237600</v>
      </c>
      <c r="K38" s="10" t="str">
        <f t="shared" si="5"/>
        <v>힘센주유소</v>
      </c>
      <c r="L38" s="10" t="str">
        <f t="shared" si="5"/>
        <v>여비교통비</v>
      </c>
      <c r="M38" s="94"/>
      <c r="N38" s="94"/>
      <c r="O38" s="94"/>
    </row>
    <row r="39" spans="1:15" ht="24" customHeight="1" thickTop="1">
      <c r="A39" s="94"/>
      <c r="B39" s="121"/>
      <c r="C39" s="121"/>
      <c r="D39" s="77"/>
      <c r="E39" s="77"/>
      <c r="F39" s="77"/>
      <c r="G39" s="77"/>
      <c r="H39" s="133"/>
      <c r="I39" s="133"/>
      <c r="J39" s="133"/>
      <c r="K39" s="133"/>
      <c r="L39" s="133"/>
      <c r="M39" s="94"/>
      <c r="N39" s="94"/>
      <c r="O39" s="94"/>
    </row>
    <row r="40" spans="1:15" ht="24" customHeight="1">
      <c r="A40" s="94"/>
      <c r="B40" s="169"/>
      <c r="C40" s="121"/>
      <c r="D40" s="77"/>
      <c r="E40" s="77"/>
      <c r="F40" s="77"/>
      <c r="G40" s="77"/>
      <c r="H40" s="133"/>
      <c r="I40" s="133"/>
      <c r="J40" s="133"/>
      <c r="K40" s="133"/>
      <c r="L40" s="133"/>
      <c r="M40" s="94"/>
      <c r="N40" s="94"/>
      <c r="O40" s="94"/>
    </row>
    <row r="41" spans="1:15" ht="24" customHeight="1">
      <c r="A41" s="185" t="s">
        <v>212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1:15" ht="30" customHeight="1" thickBot="1">
      <c r="A42" s="94"/>
      <c r="B42" s="203" t="s">
        <v>124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94"/>
      <c r="N42" s="94"/>
      <c r="O42" s="94"/>
    </row>
    <row r="43" spans="1:15" ht="24" customHeight="1">
      <c r="A43" s="94"/>
      <c r="B43" s="43" t="s">
        <v>113</v>
      </c>
      <c r="C43" s="6" t="s">
        <v>61</v>
      </c>
      <c r="D43" s="6" t="s">
        <v>11</v>
      </c>
      <c r="E43" s="189" t="s">
        <v>7</v>
      </c>
      <c r="F43" s="189"/>
      <c r="G43" s="6" t="s">
        <v>34</v>
      </c>
      <c r="H43" s="6" t="s">
        <v>10</v>
      </c>
      <c r="I43" s="6" t="s">
        <v>89</v>
      </c>
      <c r="J43" s="6" t="s">
        <v>18</v>
      </c>
      <c r="K43" s="6" t="s">
        <v>8</v>
      </c>
      <c r="L43" s="6" t="s">
        <v>4</v>
      </c>
      <c r="M43" s="94"/>
      <c r="N43" s="94"/>
      <c r="O43" s="94"/>
    </row>
    <row r="44" spans="1:15" ht="24" customHeight="1" thickBot="1">
      <c r="A44" s="94"/>
      <c r="B44" s="42">
        <v>1</v>
      </c>
      <c r="C44" s="9">
        <f>C21</f>
        <v>45560</v>
      </c>
      <c r="D44" s="9" t="str">
        <f>D21</f>
        <v>RAS….....</v>
      </c>
      <c r="E44" s="32">
        <f>E21</f>
        <v>1</v>
      </c>
      <c r="F44" s="9" t="str">
        <f>F21</f>
        <v>Lot</v>
      </c>
      <c r="G44" s="32">
        <f>G21</f>
        <v>250000000</v>
      </c>
      <c r="H44" s="11">
        <f>G44*E44</f>
        <v>250000000</v>
      </c>
      <c r="I44" s="11">
        <f>H44*10%</f>
        <v>25000000</v>
      </c>
      <c r="J44" s="11">
        <f>H44+I44</f>
        <v>275000000</v>
      </c>
      <c r="K44" s="10" t="str">
        <f>K21</f>
        <v>한국 EH</v>
      </c>
      <c r="L44" s="10" t="str">
        <f>L21</f>
        <v>제품매출</v>
      </c>
      <c r="M44" s="94"/>
      <c r="N44" s="94"/>
      <c r="O44" s="94"/>
    </row>
    <row r="45" spans="1:15" ht="24" customHeight="1" thickTop="1">
      <c r="A45" s="94"/>
      <c r="B45" s="121"/>
      <c r="C45" s="121"/>
      <c r="D45" s="77"/>
      <c r="E45" s="77"/>
      <c r="F45" s="77"/>
      <c r="G45" s="77"/>
      <c r="H45" s="133"/>
      <c r="I45" s="133"/>
      <c r="J45" s="133"/>
      <c r="K45" s="77"/>
      <c r="L45" s="77"/>
      <c r="M45" s="94"/>
      <c r="N45" s="94"/>
      <c r="O45" s="94"/>
    </row>
    <row r="46" spans="1:15" ht="24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</row>
    <row r="47" spans="1:15" ht="24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</row>
    <row r="48" spans="1:15" ht="34.950000000000003" customHeight="1" thickBot="1">
      <c r="A48" s="94"/>
      <c r="B48" s="170"/>
      <c r="C48" s="208" t="s">
        <v>91</v>
      </c>
      <c r="D48" s="208"/>
      <c r="E48" s="208"/>
      <c r="F48" s="208"/>
      <c r="G48" s="208"/>
      <c r="H48" s="208"/>
      <c r="I48" s="208"/>
      <c r="J48" s="208"/>
      <c r="K48" s="208"/>
      <c r="L48" s="208"/>
      <c r="M48" s="94"/>
      <c r="N48" s="94"/>
      <c r="O48" s="94"/>
    </row>
    <row r="49" spans="1:15" ht="24" customHeight="1">
      <c r="A49" s="94"/>
      <c r="B49" s="175"/>
      <c r="C49" s="158" t="s">
        <v>104</v>
      </c>
      <c r="D49" s="204" t="s">
        <v>108</v>
      </c>
      <c r="E49" s="204"/>
      <c r="F49" s="204"/>
      <c r="G49" s="204" t="s">
        <v>107</v>
      </c>
      <c r="H49" s="204"/>
      <c r="I49" s="204" t="s">
        <v>109</v>
      </c>
      <c r="J49" s="204"/>
      <c r="K49" s="204" t="s">
        <v>111</v>
      </c>
      <c r="L49" s="206" t="s">
        <v>110</v>
      </c>
      <c r="M49" s="94"/>
      <c r="N49" s="94"/>
      <c r="O49" s="94"/>
    </row>
    <row r="50" spans="1:15" ht="24" customHeight="1">
      <c r="A50" s="94"/>
      <c r="B50" s="175"/>
      <c r="C50" s="181" t="s">
        <v>103</v>
      </c>
      <c r="D50" s="37" t="s">
        <v>10</v>
      </c>
      <c r="E50" s="205" t="s">
        <v>105</v>
      </c>
      <c r="F50" s="205"/>
      <c r="G50" s="37" t="s">
        <v>10</v>
      </c>
      <c r="H50" s="37" t="s">
        <v>106</v>
      </c>
      <c r="I50" s="37" t="s">
        <v>10</v>
      </c>
      <c r="J50" s="37" t="s">
        <v>106</v>
      </c>
      <c r="K50" s="205"/>
      <c r="L50" s="211"/>
      <c r="M50" s="94"/>
      <c r="N50" s="94"/>
      <c r="O50" s="94"/>
    </row>
    <row r="51" spans="1:15" ht="24" customHeight="1" thickBot="1">
      <c r="A51" s="94"/>
      <c r="B51" s="175"/>
      <c r="C51" s="160" t="s">
        <v>77</v>
      </c>
      <c r="D51" s="35">
        <f>H44</f>
        <v>250000000</v>
      </c>
      <c r="E51" s="212">
        <f>I44</f>
        <v>25000000</v>
      </c>
      <c r="F51" s="213"/>
      <c r="G51" s="35">
        <f>SUM(H26:H29)</f>
        <v>89500000</v>
      </c>
      <c r="H51" s="35">
        <f>SUM(I26:I29)</f>
        <v>8950000</v>
      </c>
      <c r="I51" s="35">
        <f>SUM(H35:H38)</f>
        <v>1245000</v>
      </c>
      <c r="J51" s="35">
        <f>SUM(I35:I38)</f>
        <v>124500</v>
      </c>
      <c r="K51" s="36"/>
      <c r="L51" s="182">
        <f>E51-H51-J51</f>
        <v>15925500</v>
      </c>
      <c r="M51" s="94"/>
      <c r="N51" s="94"/>
      <c r="O51" s="94"/>
    </row>
    <row r="52" spans="1:15" ht="24" customHeight="1">
      <c r="A52" s="94"/>
      <c r="B52" s="121"/>
      <c r="C52" s="121"/>
      <c r="D52" s="77"/>
      <c r="E52" s="77"/>
      <c r="F52" s="77"/>
      <c r="G52" s="77"/>
      <c r="H52" s="77"/>
      <c r="I52" s="77"/>
      <c r="J52" s="77"/>
      <c r="K52" s="77"/>
      <c r="L52" s="77"/>
      <c r="M52" s="94"/>
      <c r="N52" s="94"/>
      <c r="O52" s="94"/>
    </row>
    <row r="53" spans="1:15" ht="24" customHeight="1">
      <c r="A53" s="94"/>
      <c r="B53" s="94"/>
      <c r="C53" s="121"/>
      <c r="D53" s="94"/>
      <c r="E53" s="94"/>
      <c r="F53" s="94"/>
      <c r="G53" s="94"/>
      <c r="H53" s="94"/>
      <c r="I53" s="94"/>
      <c r="J53" s="77"/>
      <c r="K53" s="77"/>
      <c r="L53" s="77"/>
      <c r="M53" s="94"/>
      <c r="N53" s="94"/>
      <c r="O53" s="94"/>
    </row>
    <row r="54" spans="1:15" ht="30" customHeight="1" thickBot="1">
      <c r="A54" s="94"/>
      <c r="B54" s="170"/>
      <c r="C54" s="170" t="s">
        <v>92</v>
      </c>
      <c r="D54" s="94"/>
      <c r="E54" s="94"/>
      <c r="F54" s="94"/>
      <c r="G54" s="94"/>
      <c r="H54" s="94"/>
      <c r="I54" s="94"/>
      <c r="J54" s="77"/>
      <c r="K54" s="77"/>
      <c r="L54" s="77"/>
      <c r="M54" s="94"/>
      <c r="N54" s="94"/>
      <c r="O54" s="94"/>
    </row>
    <row r="55" spans="1:15" ht="24" customHeight="1">
      <c r="A55" s="94"/>
      <c r="B55" s="175"/>
      <c r="C55" s="158" t="s">
        <v>93</v>
      </c>
      <c r="D55" s="39" t="s">
        <v>94</v>
      </c>
      <c r="E55" s="206" t="s">
        <v>95</v>
      </c>
      <c r="F55" s="207"/>
      <c r="G55" s="38" t="s">
        <v>96</v>
      </c>
      <c r="H55" s="157" t="s">
        <v>101</v>
      </c>
      <c r="I55" s="94"/>
      <c r="J55" s="77"/>
      <c r="K55" s="77"/>
      <c r="L55" s="77"/>
      <c r="M55" s="94"/>
      <c r="N55" s="94"/>
      <c r="O55" s="94"/>
    </row>
    <row r="56" spans="1:15" ht="24" customHeight="1" thickBot="1">
      <c r="A56" s="94"/>
      <c r="B56" s="94"/>
      <c r="C56" s="160" t="s">
        <v>97</v>
      </c>
      <c r="D56" s="40" t="s">
        <v>98</v>
      </c>
      <c r="E56" s="209" t="s">
        <v>99</v>
      </c>
      <c r="F56" s="210"/>
      <c r="G56" s="34" t="s">
        <v>100</v>
      </c>
      <c r="H56" s="159" t="s">
        <v>102</v>
      </c>
      <c r="I56" s="94"/>
      <c r="J56" s="94"/>
      <c r="K56" s="94"/>
      <c r="L56" s="94"/>
      <c r="M56" s="94"/>
      <c r="N56" s="94"/>
      <c r="O56" s="94"/>
    </row>
    <row r="57" spans="1:15" ht="24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</row>
    <row r="58" spans="1:15" ht="24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</row>
    <row r="59" spans="1:15" ht="24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</row>
    <row r="60" spans="1:15" ht="24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</row>
    <row r="61" spans="1:15" ht="24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</row>
    <row r="62" spans="1:15" ht="24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</row>
  </sheetData>
  <mergeCells count="19">
    <mergeCell ref="A2:L2"/>
    <mergeCell ref="C48:L48"/>
    <mergeCell ref="E56:F56"/>
    <mergeCell ref="E12:F12"/>
    <mergeCell ref="E43:F43"/>
    <mergeCell ref="E25:F25"/>
    <mergeCell ref="B42:L42"/>
    <mergeCell ref="B24:L24"/>
    <mergeCell ref="L49:L50"/>
    <mergeCell ref="E50:F50"/>
    <mergeCell ref="E51:F51"/>
    <mergeCell ref="D49:F49"/>
    <mergeCell ref="G49:H49"/>
    <mergeCell ref="I49:J49"/>
    <mergeCell ref="K49:K50"/>
    <mergeCell ref="B33:L33"/>
    <mergeCell ref="E34:F34"/>
    <mergeCell ref="B11:I11"/>
    <mergeCell ref="E55:F5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등록창</vt:lpstr>
      <vt:lpstr>입력</vt:lpstr>
      <vt:lpstr>입력 (2)</vt:lpstr>
      <vt:lpstr>보통예금</vt:lpstr>
      <vt:lpstr>카드매입</vt:lpstr>
      <vt:lpstr>외상</vt:lpstr>
      <vt:lpstr>손익계산서</vt:lpstr>
      <vt:lpstr>재무상태표</vt:lpstr>
      <vt:lpstr>부가세</vt:lpstr>
      <vt:lpstr>자재관리(소모품)</vt:lpstr>
      <vt:lpstr>Project</vt:lpstr>
      <vt:lpstr>Project 별</vt:lpstr>
      <vt:lpstr>로그인 등</vt:lpstr>
      <vt:lpstr>Main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ys103</dc:creator>
  <cp:lastModifiedBy>ys103</cp:lastModifiedBy>
  <dcterms:created xsi:type="dcterms:W3CDTF">2024-10-03T23:25:21Z</dcterms:created>
  <dcterms:modified xsi:type="dcterms:W3CDTF">2024-10-13T16:48:10Z</dcterms:modified>
</cp:coreProperties>
</file>