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0" windowWidth="9735" windowHeight="1185" tabRatio="685" firstSheet="2" activeTab="2" autoFilterDateGrouping="1"/>
  </bookViews>
  <sheets>
    <sheet name="специф_Гефесд1379,1387" sheetId="1" state="hidden" r:id="rId1"/>
    <sheet name="специф_Гефесд1431" sheetId="2" state="hidden" r:id="rId2"/>
    <sheet name="База_осн" sheetId="3" state="visible" r:id="rId3"/>
    <sheet name="железо СПЛАВ" sheetId="4" state="visible" r:id="rId4"/>
    <sheet name="Красное Знамя" sheetId="5" state="visible" r:id="rId5"/>
    <sheet name="специф_Гефесд207" sheetId="6" state="hidden" r:id="rId6"/>
    <sheet name="специф_Гефесд109_171" sheetId="7" state="hidden" r:id="rId7"/>
    <sheet name="СНП" sheetId="8" state="hidden" r:id="rId8"/>
    <sheet name="специф_Гефесд1268" sheetId="9" state="hidden" r:id="rId9"/>
    <sheet name="специф_Гефесд1301" sheetId="10" state="hidden" r:id="rId10"/>
    <sheet name="специф_Гефесд958" sheetId="11" state="hidden" r:id="rId11"/>
    <sheet name="специф_Гефесд953,954" sheetId="12" state="hidden" r:id="rId12"/>
    <sheet name="специф_Гефесд898" sheetId="13" state="hidden" r:id="rId13"/>
    <sheet name="специф_Гефесд1174" sheetId="14" state="hidden" r:id="rId14"/>
    <sheet name="специф_Гефесд1147" sheetId="15" state="hidden" r:id="rId15"/>
    <sheet name="специф_Гефесд1069" sheetId="16" state="hidden" r:id="rId16"/>
    <sheet name="специф_Гефесд1060" sheetId="17" state="hidden" r:id="rId17"/>
    <sheet name="специф_Гефесд619" sheetId="18" state="hidden" r:id="rId18"/>
    <sheet name="специф_Гефесд624" sheetId="19" state="hidden" r:id="rId19"/>
    <sheet name="специф_Гефесд657" sheetId="20" state="hidden" r:id="rId20"/>
    <sheet name="специф_Гефесд767,805" sheetId="21" state="hidden" r:id="rId21"/>
    <sheet name="Купить !!!" sheetId="22" state="visible" r:id="rId22"/>
    <sheet name="специф_ГефесдIDC" sheetId="23" state="hidden" r:id="rId23"/>
    <sheet name="база_спфГеф" sheetId="24" state="visible" r:id="rId24"/>
    <sheet name="приход" sheetId="25" state="visible" r:id="rId25"/>
    <sheet name="расход" sheetId="26" state="visible" r:id="rId26"/>
    <sheet name="специф_Гефесд615" sheetId="27" state="hidden" r:id="rId27"/>
    <sheet name="специф_Гефесд519-535" sheetId="28" state="hidden" r:id="rId28"/>
    <sheet name="специф_Гефесд" sheetId="29" state="hidden" r:id="rId29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30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rgb="FFFF0000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i val="1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Arial"/>
      <charset val="204"/>
      <family val="2"/>
      <b val="1"/>
      <i val="1"/>
      <color theme="1"/>
      <sz val="10"/>
    </font>
    <font>
      <name val="Arial"/>
      <charset val="204"/>
      <family val="2"/>
      <b val="1"/>
      <color rgb="FF0070C0"/>
      <sz val="10"/>
    </font>
    <font>
      <name val="Arial"/>
      <charset val="204"/>
      <family val="2"/>
      <i val="1"/>
      <color theme="1"/>
      <sz val="8"/>
    </font>
    <font>
      <name val="Arial"/>
      <charset val="204"/>
      <family val="2"/>
      <i val="1"/>
      <color rgb="FF0070C0"/>
      <sz val="8"/>
    </font>
    <font>
      <name val="Calibri"/>
      <charset val="204"/>
      <family val="2"/>
      <color theme="1"/>
      <sz val="9"/>
      <scheme val="minor"/>
    </font>
    <font>
      <name val="Arial"/>
      <charset val="204"/>
      <family val="2"/>
      <color rgb="FFFF0000"/>
      <sz val="10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color rgb="FF000000"/>
      <sz val="11"/>
      <scheme val="minor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FF0000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sz val="11"/>
      <scheme val="minor"/>
    </font>
    <font>
      <name val="Arial"/>
      <charset val="204"/>
      <family val="2"/>
      <b val="1"/>
      <color theme="1"/>
      <sz val="11"/>
    </font>
    <font>
      <name val="Calibri"/>
      <charset val="204"/>
      <family val="2"/>
      <b val="1"/>
      <color rgb="FF3F3F3F"/>
      <sz val="11"/>
      <scheme val="minor"/>
    </font>
    <font>
      <name val="Calibri"/>
      <charset val="204"/>
      <family val="2"/>
      <sz val="11"/>
      <scheme val="minor"/>
    </font>
    <font>
      <name val="Arial"/>
      <charset val="204"/>
      <family val="2"/>
      <color theme="1"/>
      <sz val="11"/>
    </font>
    <font>
      <name val="Calibri"/>
      <charset val="204"/>
      <family val="2"/>
      <b val="1"/>
      <color theme="0"/>
      <sz val="11"/>
      <scheme val="minor"/>
    </font>
    <font>
      <name val="Calibri"/>
      <charset val="204"/>
      <family val="2"/>
      <b val="1"/>
      <sz val="11"/>
    </font>
    <font>
      <name val="Calibri"/>
      <charset val="204"/>
      <family val="2"/>
      <color theme="1"/>
      <sz val="20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color indexed="8"/>
      <sz val="11"/>
    </font>
    <font>
      <name val="Calibri"/>
      <charset val="204"/>
      <family val="2"/>
      <b val="1"/>
      <color theme="1"/>
      <sz val="10"/>
      <scheme val="minor"/>
    </font>
    <font>
      <name val="Arial"/>
      <charset val="204"/>
      <family val="2"/>
      <sz val="10"/>
    </font>
  </fonts>
  <fills count="1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6" fillId="0" borderId="0"/>
    <xf numFmtId="0" fontId="19" fillId="14" borderId="11"/>
    <xf numFmtId="0" fontId="26" fillId="16" borderId="15"/>
    <xf numFmtId="0" fontId="27" fillId="0" borderId="0"/>
  </cellStyleXfs>
  <cellXfs count="339">
    <xf numFmtId="0" fontId="0" fillId="0" borderId="0" pivotButton="0" quotePrefix="0" xfId="0"/>
    <xf numFmtId="0" fontId="0" fillId="0" borderId="1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wrapText="1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1" applyAlignment="1" pivotButton="0" quotePrefix="0" xfId="0">
      <alignment wrapText="1"/>
    </xf>
    <xf numFmtId="49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0" fontId="0" fillId="3" borderId="1" pivotButton="0" quotePrefix="0" xfId="0"/>
    <xf numFmtId="0" fontId="5" fillId="0" borderId="1" applyAlignment="1" pivotButton="0" quotePrefix="0" xfId="0">
      <alignment horizontal="left" vertical="center" wrapText="1"/>
    </xf>
    <xf numFmtId="0" fontId="5" fillId="0" borderId="1" pivotButton="0" quotePrefix="0" xfId="0"/>
    <xf numFmtId="1" fontId="5" fillId="0" borderId="1" pivotButton="0" quotePrefix="0" xfId="0"/>
    <xf numFmtId="0" fontId="6" fillId="0" borderId="1" pivotButton="0" quotePrefix="0" xfId="0"/>
    <xf numFmtId="0" fontId="5" fillId="0" borderId="1" applyAlignment="1" pivotButton="0" quotePrefix="0" xfId="0">
      <alignment wrapText="1"/>
    </xf>
    <xf numFmtId="0" fontId="5" fillId="0" borderId="1" applyAlignment="1" pivotButton="0" quotePrefix="0" xfId="0">
      <alignment wrapText="1"/>
    </xf>
    <xf numFmtId="0" fontId="6" fillId="0" borderId="1" pivotButton="0" quotePrefix="0" xfId="0"/>
    <xf numFmtId="0" fontId="5" fillId="0" borderId="1" pivotButton="0" quotePrefix="0" xfId="0"/>
    <xf numFmtId="49" fontId="5" fillId="0" borderId="1" applyAlignment="1" pivotButton="0" quotePrefix="0" xfId="0">
      <alignment wrapText="1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8" fillId="0" borderId="1" applyAlignment="1" pivotButton="0" quotePrefix="0" xfId="0">
      <alignment horizontal="right" vertical="center"/>
    </xf>
    <xf numFmtId="0" fontId="9" fillId="0" borderId="1" applyAlignment="1" pivotButton="0" quotePrefix="0" xfId="0">
      <alignment horizontal="right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3" borderId="1" applyAlignment="1" pivotButton="0" quotePrefix="0" xfId="0">
      <alignment horizontal="center" wrapText="1"/>
    </xf>
    <xf numFmtId="0" fontId="10" fillId="0" borderId="0" applyAlignment="1" pivotButton="0" quotePrefix="0" xfId="0">
      <alignment horizontal="center" wrapText="1"/>
    </xf>
    <xf numFmtId="0" fontId="10" fillId="0" borderId="1" applyAlignment="1" pivotButton="0" quotePrefix="0" xfId="0">
      <alignment horizontal="center" wrapText="1"/>
    </xf>
    <xf numFmtId="0" fontId="8" fillId="0" borderId="1" applyAlignment="1" pivotButton="0" quotePrefix="0" xfId="0">
      <alignment horizontal="right" vertical="center" wrapText="1"/>
    </xf>
    <xf numFmtId="0" fontId="7" fillId="0" borderId="1" applyAlignment="1" pivotButton="0" quotePrefix="0" xfId="0">
      <alignment horizontal="left" vertical="center"/>
    </xf>
    <xf numFmtId="0" fontId="4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2" fontId="5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11" fillId="0" borderId="1" applyAlignment="1" pivotButton="0" quotePrefix="0" xfId="0">
      <alignment horizontal="center" vertical="center"/>
    </xf>
    <xf numFmtId="2" fontId="5" fillId="0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left" vertical="center"/>
    </xf>
    <xf numFmtId="0" fontId="7" fillId="0" borderId="4" applyAlignment="1" pivotButton="0" quotePrefix="0" xfId="0">
      <alignment horizontal="left" vertical="center"/>
    </xf>
    <xf numFmtId="0" fontId="8" fillId="0" borderId="4" applyAlignment="1" pivotButton="0" quotePrefix="0" xfId="0">
      <alignment horizontal="right" vertical="center"/>
    </xf>
    <xf numFmtId="0" fontId="9" fillId="0" borderId="4" applyAlignment="1" pivotButton="0" quotePrefix="0" xfId="0">
      <alignment horizontal="right" vertical="center" wrapText="1"/>
    </xf>
    <xf numFmtId="0" fontId="10" fillId="3" borderId="0" pivotButton="0" quotePrefix="0" xfId="0"/>
    <xf numFmtId="0" fontId="10" fillId="3" borderId="0" applyAlignment="1" pivotButton="0" quotePrefix="0" xfId="0">
      <alignment horizontal="center" wrapText="1"/>
    </xf>
    <xf numFmtId="0" fontId="5" fillId="6" borderId="1" pivotButton="0" quotePrefix="0" xfId="0"/>
    <xf numFmtId="0" fontId="0" fillId="0" borderId="1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0" fillId="7" borderId="1" applyAlignment="1" pivotButton="0" quotePrefix="0" xfId="0">
      <alignment horizontal="center" wrapText="1"/>
    </xf>
    <xf numFmtId="0" fontId="10" fillId="5" borderId="1" applyAlignment="1" pivotButton="0" quotePrefix="0" xfId="0">
      <alignment horizontal="center" wrapText="1"/>
    </xf>
    <xf numFmtId="0" fontId="10" fillId="8" borderId="1" applyAlignment="1" pivotButton="0" quotePrefix="0" xfId="0">
      <alignment horizontal="center" wrapText="1"/>
    </xf>
    <xf numFmtId="1" fontId="5" fillId="0" borderId="1" applyAlignment="1" pivotButton="0" quotePrefix="0" xfId="0">
      <alignment horizontal="center" vertical="center"/>
    </xf>
    <xf numFmtId="1" fontId="5" fillId="0" borderId="1" applyAlignment="1" pivotButton="0" quotePrefix="0" xfId="0">
      <alignment horizontal="center"/>
    </xf>
    <xf numFmtId="2" fontId="5" fillId="0" borderId="1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 vertical="center"/>
    </xf>
    <xf numFmtId="2" fontId="1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4" fillId="9" borderId="4" applyAlignment="1" pivotButton="0" quotePrefix="0" xfId="0">
      <alignment horizontal="left" vertical="center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9" borderId="0" pivotButton="0" quotePrefix="0" xfId="0"/>
    <xf numFmtId="0" fontId="4" fillId="0" borderId="1" applyAlignment="1" pivotButton="0" quotePrefix="0" xfId="0">
      <alignment horizontal="left" vertical="center" wrapText="1"/>
    </xf>
    <xf numFmtId="14" fontId="0" fillId="0" borderId="0" applyAlignment="1" pivotButton="0" quotePrefix="0" xfId="0">
      <alignment wrapText="1"/>
    </xf>
    <xf numFmtId="14" fontId="0" fillId="0" borderId="1" applyAlignment="1" pivotButton="0" quotePrefix="0" xfId="0">
      <alignment wrapText="1"/>
    </xf>
    <xf numFmtId="0" fontId="12" fillId="0" borderId="0" applyAlignment="1" pivotButton="0" quotePrefix="0" xfId="0">
      <alignment horizontal="center" wrapText="1"/>
    </xf>
    <xf numFmtId="0" fontId="2" fillId="9" borderId="1" applyAlignment="1" pivotButton="0" quotePrefix="0" xfId="0">
      <alignment horizontal="center" wrapText="1"/>
    </xf>
    <xf numFmtId="0" fontId="1" fillId="3" borderId="0" pivotButton="0" quotePrefix="0" xfId="0"/>
    <xf numFmtId="0" fontId="2" fillId="9" borderId="1" applyAlignment="1" pivotButton="0" quotePrefix="0" xfId="0">
      <alignment horizont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wrapText="1"/>
    </xf>
    <xf numFmtId="14" fontId="0" fillId="0" borderId="1" applyAlignment="1" pivotButton="0" quotePrefix="0" xfId="0">
      <alignment horizontal="right" wrapText="1"/>
    </xf>
    <xf numFmtId="0" fontId="0" fillId="0" borderId="1" applyAlignment="1" pivotButton="0" quotePrefix="0" xfId="0">
      <alignment horizontal="left" wrapText="1"/>
    </xf>
    <xf numFmtId="0" fontId="2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3" borderId="0" pivotButton="0" quotePrefix="0" xfId="0"/>
    <xf numFmtId="0" fontId="2" fillId="0" borderId="1" applyAlignment="1" pivotButton="0" quotePrefix="0" xfId="0">
      <alignment horizontal="center" wrapText="1"/>
    </xf>
    <xf numFmtId="0" fontId="10" fillId="10" borderId="1" applyAlignment="1" pivotButton="0" quotePrefix="0" xfId="0">
      <alignment horizontal="center" wrapText="1"/>
    </xf>
    <xf numFmtId="0" fontId="10" fillId="11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14" fontId="0" fillId="0" borderId="1" applyAlignment="1" pivotButton="0" quotePrefix="0" xfId="0">
      <alignment wrapText="1"/>
    </xf>
    <xf numFmtId="0" fontId="2" fillId="0" borderId="0" applyAlignment="1" pivotButton="0" quotePrefix="0" xfId="0">
      <alignment horizontal="left" wrapText="1"/>
    </xf>
    <xf numFmtId="0" fontId="2" fillId="0" borderId="1" applyAlignment="1" pivotButton="0" quotePrefix="0" xfId="0">
      <alignment horizontal="center" wrapText="1"/>
    </xf>
    <xf numFmtId="0" fontId="13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0" fillId="0" borderId="3" applyAlignment="1" pivotButton="0" quotePrefix="0" xfId="0">
      <alignment horizontal="center" wrapText="1"/>
    </xf>
    <xf numFmtId="14" fontId="0" fillId="0" borderId="3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10" fillId="12" borderId="0" applyAlignment="1" pivotButton="0" quotePrefix="0" xfId="0">
      <alignment horizontal="center"/>
    </xf>
    <xf numFmtId="0" fontId="10" fillId="12" borderId="1" applyAlignment="1" pivotButton="0" quotePrefix="0" xfId="0">
      <alignment horizontal="center" wrapText="1"/>
    </xf>
    <xf numFmtId="0" fontId="0" fillId="12" borderId="0" applyAlignment="1" pivotButton="0" quotePrefix="0" xfId="0">
      <alignment horizontal="center"/>
    </xf>
    <xf numFmtId="0" fontId="0" fillId="12" borderId="0" pivotButton="0" quotePrefix="0" xfId="0"/>
    <xf numFmtId="1" fontId="5" fillId="0" borderId="0" applyAlignment="1" pivotButton="0" quotePrefix="0" xfId="0">
      <alignment horizontal="center"/>
    </xf>
    <xf numFmtId="2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wrapText="1"/>
    </xf>
    <xf numFmtId="0" fontId="14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wrapText="1"/>
    </xf>
    <xf numFmtId="0" fontId="0" fillId="6" borderId="1" pivotButton="0" quotePrefix="0" xfId="0"/>
    <xf numFmtId="49" fontId="0" fillId="0" borderId="1" pivotButton="0" quotePrefix="0" xfId="0"/>
    <xf numFmtId="1" fontId="0" fillId="0" borderId="1" pivotButton="0" quotePrefix="0" xfId="0"/>
    <xf numFmtId="49" fontId="0" fillId="0" borderId="1" applyAlignment="1" pivotButton="0" quotePrefix="0" xfId="0">
      <alignment wrapText="1"/>
    </xf>
    <xf numFmtId="49" fontId="0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14" fontId="2" fillId="0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49" fontId="0" fillId="0" borderId="2" applyAlignment="1" pivotButton="0" quotePrefix="0" xfId="0">
      <alignment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5" fillId="0" borderId="0" pivotButton="0" quotePrefix="0" xfId="0"/>
    <xf numFmtId="49" fontId="0" fillId="0" borderId="0" applyAlignment="1" pivotButton="0" quotePrefix="0" xfId="0">
      <alignment wrapText="1"/>
    </xf>
    <xf numFmtId="0" fontId="5" fillId="0" borderId="0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wrapText="1"/>
    </xf>
    <xf numFmtId="49" fontId="0" fillId="0" borderId="0" pivotButton="0" quotePrefix="0" xfId="0"/>
    <xf numFmtId="14" fontId="1" fillId="0" borderId="1" applyAlignment="1" pivotButton="0" quotePrefix="0" xfId="0">
      <alignment horizontal="right" wrapText="1"/>
    </xf>
    <xf numFmtId="0" fontId="5" fillId="0" borderId="6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left" vertical="center"/>
    </xf>
    <xf numFmtId="0" fontId="5" fillId="0" borderId="4" pivotButton="0" quotePrefix="0" xfId="0"/>
    <xf numFmtId="0" fontId="0" fillId="2" borderId="1" pivotButton="0" quotePrefix="0" xfId="0"/>
    <xf numFmtId="0" fontId="0" fillId="0" borderId="0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49" fontId="0" fillId="3" borderId="0" pivotButton="0" quotePrefix="0" xfId="0"/>
    <xf numFmtId="49" fontId="0" fillId="0" borderId="0" applyAlignment="1" pivotButton="0" quotePrefix="0" xfId="0">
      <alignment wrapText="1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/>
    </xf>
    <xf numFmtId="0" fontId="4" fillId="0" borderId="4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8" fillId="0" borderId="4" applyAlignment="1" pivotButton="0" quotePrefix="0" xfId="0">
      <alignment horizontal="right" vertical="center" wrapText="1"/>
    </xf>
    <xf numFmtId="0" fontId="10" fillId="3" borderId="0" applyAlignment="1" pivotButton="0" quotePrefix="0" xfId="0">
      <alignment horizontal="center"/>
    </xf>
    <xf numFmtId="14" fontId="15" fillId="0" borderId="0" applyAlignment="1" pivotButton="0" quotePrefix="0" xfId="0">
      <alignment horizontal="center" wrapText="1"/>
    </xf>
    <xf numFmtId="0" fontId="15" fillId="0" borderId="0" applyAlignment="1" pivotButton="0" quotePrefix="0" xfId="0">
      <alignment horizontal="center" wrapText="1"/>
    </xf>
    <xf numFmtId="14" fontId="2" fillId="0" borderId="0" applyAlignment="1" pivotButton="0" quotePrefix="0" xfId="0">
      <alignment horizontal="center" wrapText="1"/>
    </xf>
    <xf numFmtId="0" fontId="18" fillId="6" borderId="1" applyAlignment="1" pivotButton="0" quotePrefix="0" xfId="0">
      <alignment wrapText="1"/>
    </xf>
    <xf numFmtId="0" fontId="17" fillId="0" borderId="0" applyAlignment="1" pivotButton="0" quotePrefix="0" xfId="0">
      <alignment vertical="center" wrapText="1"/>
    </xf>
    <xf numFmtId="0" fontId="0" fillId="2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/>
    </xf>
    <xf numFmtId="0" fontId="0" fillId="2" borderId="0" pivotButton="0" quotePrefix="0" xfId="0"/>
    <xf numFmtId="0" fontId="2" fillId="0" borderId="0" applyAlignment="1" pivotButton="0" quotePrefix="0" xfId="0">
      <alignment horizontal="center"/>
    </xf>
    <xf numFmtId="0" fontId="20" fillId="0" borderId="0" pivotButton="0" quotePrefix="0" xfId="1"/>
    <xf numFmtId="0" fontId="18" fillId="6" borderId="1" applyAlignment="1" pivotButton="0" quotePrefix="0" xfId="0">
      <alignment horizontal="center" vertical="center" wrapText="1"/>
    </xf>
    <xf numFmtId="14" fontId="17" fillId="15" borderId="11" pivotButton="0" quotePrefix="0" xfId="2"/>
    <xf numFmtId="0" fontId="17" fillId="15" borderId="11" applyAlignment="1" pivotButton="0" quotePrefix="0" xfId="2">
      <alignment horizontal="center" wrapText="1"/>
    </xf>
    <xf numFmtId="0" fontId="0" fillId="15" borderId="0" applyAlignment="1" pivotButton="0" quotePrefix="0" xfId="0">
      <alignment wrapText="1"/>
    </xf>
    <xf numFmtId="14" fontId="17" fillId="15" borderId="11" applyAlignment="1" pivotButton="0" quotePrefix="0" xfId="2">
      <alignment horizontal="center"/>
    </xf>
    <xf numFmtId="0" fontId="2" fillId="15" borderId="0" applyAlignment="1" pivotButton="0" quotePrefix="0" xfId="0">
      <alignment horizontal="center" wrapText="1"/>
    </xf>
    <xf numFmtId="14" fontId="17" fillId="15" borderId="11" applyAlignment="1" pivotButton="0" quotePrefix="0" xfId="2">
      <alignment horizontal="center" wrapText="1"/>
    </xf>
    <xf numFmtId="0" fontId="17" fillId="15" borderId="11" applyAlignment="1" pivotButton="0" quotePrefix="0" xfId="2">
      <alignment horizontal="center"/>
    </xf>
    <xf numFmtId="0" fontId="2" fillId="15" borderId="0" applyAlignment="1" pivotButton="0" quotePrefix="0" xfId="0">
      <alignment horizontal="center"/>
    </xf>
    <xf numFmtId="14" fontId="2" fillId="15" borderId="1" applyAlignment="1" pivotButton="0" quotePrefix="0" xfId="0">
      <alignment horizontal="center" wrapText="1"/>
    </xf>
    <xf numFmtId="0" fontId="2" fillId="15" borderId="1" applyAlignment="1" pivotButton="0" quotePrefix="0" xfId="0">
      <alignment horizontal="center" wrapText="1"/>
    </xf>
    <xf numFmtId="49" fontId="21" fillId="0" borderId="1" pivotButton="0" quotePrefix="0" xfId="0"/>
    <xf numFmtId="14" fontId="17" fillId="2" borderId="11" applyAlignment="1" pivotButton="0" quotePrefix="0" xfId="2">
      <alignment horizontal="center"/>
    </xf>
    <xf numFmtId="14" fontId="2" fillId="2" borderId="1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24" fillId="0" borderId="0" pivotButton="0" quotePrefix="0" xfId="0"/>
    <xf numFmtId="0" fontId="0" fillId="0" borderId="1" applyAlignment="1" pivotButton="0" quotePrefix="0" xfId="0">
      <alignment horizontal="center"/>
    </xf>
    <xf numFmtId="0" fontId="25" fillId="3" borderId="1" applyAlignment="1" pivotButton="0" quotePrefix="0" xfId="0">
      <alignment horizontal="center"/>
    </xf>
    <xf numFmtId="0" fontId="25" fillId="0" borderId="1" applyAlignment="1" pivotButton="0" quotePrefix="0" xfId="0">
      <alignment horizontal="center"/>
    </xf>
    <xf numFmtId="0" fontId="25" fillId="3" borderId="1" pivotButton="0" quotePrefix="0" xfId="0"/>
    <xf numFmtId="0" fontId="25" fillId="0" borderId="1" pivotButton="0" quotePrefix="0" xfId="0"/>
    <xf numFmtId="0" fontId="0" fillId="13" borderId="0" pivotButton="0" quotePrefix="0" xfId="0"/>
    <xf numFmtId="49" fontId="0" fillId="13" borderId="0" applyAlignment="1" pivotButton="0" quotePrefix="0" xfId="0">
      <alignment wrapText="1"/>
    </xf>
    <xf numFmtId="0" fontId="5" fillId="13" borderId="0" applyAlignment="1" pivotButton="0" quotePrefix="0" xfId="0">
      <alignment horizontal="left" vertical="center"/>
    </xf>
    <xf numFmtId="0" fontId="0" fillId="13" borderId="0" applyAlignment="1" pivotButton="0" quotePrefix="0" xfId="0">
      <alignment horizontal="left"/>
    </xf>
    <xf numFmtId="0" fontId="0" fillId="13" borderId="0" pivotButton="0" quotePrefix="0" xfId="0"/>
    <xf numFmtId="0" fontId="2" fillId="9" borderId="1" applyAlignment="1" pivotButton="0" quotePrefix="0" xfId="0">
      <alignment horizontal="center" wrapText="1"/>
    </xf>
    <xf numFmtId="14" fontId="2" fillId="9" borderId="1" applyAlignment="1" pivotButton="0" quotePrefix="0" xfId="0">
      <alignment horizontal="right" wrapText="1"/>
    </xf>
    <xf numFmtId="0" fontId="0" fillId="9" borderId="0" applyAlignment="1" pivotButton="0" quotePrefix="0" xfId="0">
      <alignment wrapText="1"/>
    </xf>
    <xf numFmtId="14" fontId="17" fillId="9" borderId="11" pivotButton="0" quotePrefix="0" xfId="2"/>
    <xf numFmtId="0" fontId="17" fillId="9" borderId="11" applyAlignment="1" pivotButton="0" quotePrefix="0" xfId="2">
      <alignment horizontal="center" wrapText="1"/>
    </xf>
    <xf numFmtId="14" fontId="23" fillId="17" borderId="15" pivotButton="0" quotePrefix="0" xfId="3"/>
    <xf numFmtId="0" fontId="23" fillId="17" borderId="15" applyAlignment="1" pivotButton="0" quotePrefix="0" xfId="3">
      <alignment horizontal="center" wrapText="1"/>
    </xf>
    <xf numFmtId="0" fontId="27" fillId="0" borderId="0" applyAlignment="1" pivotButton="0" quotePrefix="0" xfId="4">
      <alignment wrapText="1"/>
    </xf>
    <xf numFmtId="0" fontId="17" fillId="15" borderId="11" applyAlignment="1" pivotButton="0" quotePrefix="0" xfId="2">
      <alignment horizontal="right"/>
    </xf>
    <xf numFmtId="14" fontId="23" fillId="17" borderId="15" applyAlignment="1" pivotButton="0" quotePrefix="0" xfId="3">
      <alignment horizontal="right"/>
    </xf>
    <xf numFmtId="14" fontId="17" fillId="15" borderId="11" applyAlignment="1" pivotButton="0" quotePrefix="0" xfId="2">
      <alignment horizontal="right"/>
    </xf>
    <xf numFmtId="0" fontId="25" fillId="0" borderId="1" applyAlignment="1" pivotButton="0" quotePrefix="0" xfId="0">
      <alignment horizontal="center"/>
    </xf>
    <xf numFmtId="14" fontId="20" fillId="15" borderId="11" pivotButton="0" quotePrefix="0" xfId="2"/>
    <xf numFmtId="0" fontId="20" fillId="15" borderId="11" applyAlignment="1" pivotButton="0" quotePrefix="0" xfId="2">
      <alignment horizont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1" applyAlignment="1" pivotButton="0" quotePrefix="0" xfId="2">
      <alignment horizontal="center" wrapText="1"/>
    </xf>
    <xf numFmtId="0" fontId="20" fillId="15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0" fillId="15" borderId="1" applyAlignment="1" pivotButton="0" quotePrefix="0" xfId="0">
      <alignment horizontal="center" wrapText="1"/>
    </xf>
    <xf numFmtId="14" fontId="17" fillId="15" borderId="16" pivotButton="0" quotePrefix="0" xfId="2"/>
    <xf numFmtId="0" fontId="17" fillId="15" borderId="16" applyAlignment="1" pivotButton="0" quotePrefix="0" xfId="2">
      <alignment horizontal="center" wrapText="1"/>
    </xf>
    <xf numFmtId="0" fontId="20" fillId="0" borderId="1" applyAlignment="1" pivotButton="0" quotePrefix="0" xfId="0">
      <alignment horizontal="center" wrapText="1"/>
    </xf>
    <xf numFmtId="14" fontId="20" fillId="0" borderId="1" applyAlignment="1" pivotButton="0" quotePrefix="0" xfId="0">
      <alignment horizontal="right" wrapText="1"/>
    </xf>
    <xf numFmtId="0" fontId="28" fillId="0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 wrapText="1"/>
    </xf>
    <xf numFmtId="0" fontId="20" fillId="0" borderId="1" applyAlignment="1" pivotButton="0" quotePrefix="0" xfId="0">
      <alignment wrapText="1"/>
    </xf>
    <xf numFmtId="0" fontId="20" fillId="2" borderId="1" applyAlignment="1" pivotButton="0" quotePrefix="0" xfId="0">
      <alignment wrapText="1"/>
    </xf>
    <xf numFmtId="14" fontId="20" fillId="0" borderId="1" applyAlignment="1" pivotButton="0" quotePrefix="0" xfId="0">
      <alignment wrapText="1"/>
    </xf>
    <xf numFmtId="0" fontId="20" fillId="0" borderId="1" applyAlignment="1" pivotButton="0" quotePrefix="0" xfId="0">
      <alignment horizontal="right" wrapText="1"/>
    </xf>
    <xf numFmtId="14" fontId="20" fillId="15" borderId="1" applyAlignment="1" pivotButton="0" quotePrefix="0" xfId="0">
      <alignment wrapText="1"/>
    </xf>
    <xf numFmtId="0" fontId="2" fillId="0" borderId="1" applyAlignment="1" pivotButton="0" quotePrefix="0" xfId="0">
      <alignment horizontal="center" vertical="top" wrapText="1"/>
    </xf>
    <xf numFmtId="14" fontId="2" fillId="15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0" fontId="29" fillId="0" borderId="1" applyAlignment="1" pivotButton="0" quotePrefix="0" xfId="0">
      <alignment wrapText="1"/>
    </xf>
    <xf numFmtId="0" fontId="1" fillId="0" borderId="1" applyAlignment="1" pivotButton="0" quotePrefix="0" xfId="0">
      <alignment horizontal="center" wrapText="1"/>
    </xf>
    <xf numFmtId="49" fontId="5" fillId="0" borderId="4" applyAlignment="1" pivotButton="0" quotePrefix="0" xfId="0">
      <alignment horizontal="left"/>
    </xf>
    <xf numFmtId="49" fontId="5" fillId="0" borderId="12" applyAlignment="1" pivotButton="0" quotePrefix="0" xfId="0">
      <alignment horizontal="left"/>
    </xf>
    <xf numFmtId="49" fontId="5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center"/>
    </xf>
    <xf numFmtId="0" fontId="5" fillId="0" borderId="4" applyAlignment="1" pivotButton="0" quotePrefix="0" xfId="0">
      <alignment horizontal="center" wrapText="1"/>
    </xf>
    <xf numFmtId="0" fontId="5" fillId="0" borderId="12" applyAlignment="1" pivotButton="0" quotePrefix="0" xfId="0">
      <alignment horizontal="center" wrapText="1"/>
    </xf>
    <xf numFmtId="0" fontId="5" fillId="0" borderId="13" applyAlignment="1" pivotButton="0" quotePrefix="0" xfId="0">
      <alignment horizontal="center" wrapText="1"/>
    </xf>
    <xf numFmtId="0" fontId="5" fillId="0" borderId="4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9" borderId="1" applyAlignment="1" pivotButton="0" quotePrefix="0" xfId="0">
      <alignment horizontal="center" wrapText="1"/>
    </xf>
    <xf numFmtId="0" fontId="0" fillId="0" borderId="6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0" fillId="0" borderId="3" applyAlignment="1" pivotButton="0" quotePrefix="0" xfId="0">
      <alignment horizontal="center" wrapText="1"/>
    </xf>
    <xf numFmtId="0" fontId="0" fillId="0" borderId="6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0" fillId="0" borderId="3" applyAlignment="1" pivotButton="0" quotePrefix="0" xfId="0">
      <alignment horizontal="center" wrapText="1"/>
    </xf>
    <xf numFmtId="14" fontId="0" fillId="0" borderId="6" applyAlignment="1" pivotButton="0" quotePrefix="0" xfId="0">
      <alignment horizontal="right" wrapText="1"/>
    </xf>
    <xf numFmtId="14" fontId="0" fillId="0" borderId="2" applyAlignment="1" pivotButton="0" quotePrefix="0" xfId="0">
      <alignment horizontal="right" wrapText="1"/>
    </xf>
    <xf numFmtId="14" fontId="0" fillId="0" borderId="3" applyAlignment="1" pivotButton="0" quotePrefix="0" xfId="0">
      <alignment horizontal="right" wrapText="1"/>
    </xf>
    <xf numFmtId="14" fontId="0" fillId="0" borderId="6" applyAlignment="1" pivotButton="0" quotePrefix="0" xfId="0">
      <alignment horizontal="center" wrapText="1"/>
    </xf>
    <xf numFmtId="14" fontId="0" fillId="0" borderId="3" applyAlignment="1" pivotButton="0" quotePrefix="0" xfId="0">
      <alignment horizontal="center" wrapText="1"/>
    </xf>
    <xf numFmtId="14" fontId="0" fillId="0" borderId="6" applyAlignment="1" pivotButton="0" quotePrefix="0" xfId="0">
      <alignment horizontal="right" vertical="center" wrapText="1"/>
    </xf>
    <xf numFmtId="14" fontId="0" fillId="0" borderId="2" applyAlignment="1" pivotButton="0" quotePrefix="0" xfId="0">
      <alignment horizontal="right" vertical="center" wrapText="1"/>
    </xf>
    <xf numFmtId="14" fontId="0" fillId="0" borderId="3" applyAlignment="1" pivotButton="0" quotePrefix="0" xfId="0">
      <alignment horizontal="right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14" fontId="0" fillId="0" borderId="6" applyAlignment="1" pivotButton="0" quotePrefix="0" xfId="0">
      <alignment horizontal="right" wrapText="1"/>
    </xf>
    <xf numFmtId="14" fontId="0" fillId="0" borderId="2" applyAlignment="1" pivotButton="0" quotePrefix="0" xfId="0">
      <alignment horizontal="right" wrapText="1"/>
    </xf>
    <xf numFmtId="14" fontId="0" fillId="0" borderId="3" applyAlignment="1" pivotButton="0" quotePrefix="0" xfId="0">
      <alignment horizontal="right" wrapText="1"/>
    </xf>
    <xf numFmtId="14" fontId="0" fillId="0" borderId="6" applyAlignment="1" pivotButton="0" quotePrefix="0" xfId="0">
      <alignment horizontal="center" wrapText="1"/>
    </xf>
    <xf numFmtId="14" fontId="0" fillId="0" borderId="2" applyAlignment="1" pivotButton="0" quotePrefix="0" xfId="0">
      <alignment horizontal="center" wrapText="1"/>
    </xf>
    <xf numFmtId="14" fontId="0" fillId="0" borderId="3" applyAlignment="1" pivotButton="0" quotePrefix="0" xfId="0">
      <alignment horizontal="center" wrapText="1"/>
    </xf>
    <xf numFmtId="14" fontId="0" fillId="0" borderId="7" applyAlignment="1" pivotButton="0" quotePrefix="0" xfId="0">
      <alignment horizontal="center" wrapText="1"/>
    </xf>
    <xf numFmtId="14" fontId="0" fillId="0" borderId="8" applyAlignment="1" pivotButton="0" quotePrefix="0" xfId="0">
      <alignment horizontal="center" wrapText="1"/>
    </xf>
    <xf numFmtId="14" fontId="0" fillId="0" borderId="9" applyAlignment="1" pivotButton="0" quotePrefix="0" xfId="0">
      <alignment horizontal="center" wrapText="1"/>
    </xf>
    <xf numFmtId="0" fontId="0" fillId="0" borderId="1" applyAlignment="1" pivotButton="0" quotePrefix="0" xfId="0">
      <alignment horizontal="center" wrapText="1"/>
    </xf>
    <xf numFmtId="14" fontId="0" fillId="0" borderId="6" applyAlignment="1" pivotButton="0" quotePrefix="0" xfId="0">
      <alignment horizontal="right" vertical="center" wrapText="1"/>
    </xf>
    <xf numFmtId="14" fontId="0" fillId="0" borderId="2" applyAlignment="1" pivotButton="0" quotePrefix="0" xfId="0">
      <alignment horizontal="right" vertical="center" wrapText="1"/>
    </xf>
    <xf numFmtId="14" fontId="0" fillId="0" borderId="3" applyAlignment="1" pivotButton="0" quotePrefix="0" xfId="0">
      <alignment horizontal="right" vertical="center" wrapText="1"/>
    </xf>
    <xf numFmtId="0" fontId="2" fillId="0" borderId="6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14" fontId="0" fillId="0" borderId="6" applyAlignment="1" pivotButton="0" quotePrefix="0" xfId="0">
      <alignment horizontal="center" vertical="center" wrapText="1"/>
    </xf>
    <xf numFmtId="14" fontId="0" fillId="0" borderId="2" applyAlignment="1" pivotButton="0" quotePrefix="0" xfId="0">
      <alignment horizontal="center" vertical="center" wrapText="1"/>
    </xf>
    <xf numFmtId="14" fontId="0" fillId="0" borderId="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wrapText="1"/>
    </xf>
    <xf numFmtId="0" fontId="0" fillId="0" borderId="2" applyAlignment="1" pivotButton="0" quotePrefix="0" xfId="0">
      <alignment horizontal="center" wrapText="1"/>
    </xf>
    <xf numFmtId="0" fontId="0" fillId="0" borderId="3" applyAlignment="1" pivotButton="0" quotePrefix="0" xfId="0">
      <alignment horizontal="center" wrapText="1"/>
    </xf>
    <xf numFmtId="0" fontId="0" fillId="0" borderId="14" pivotButton="0" quotePrefix="0" xfId="0"/>
    <xf numFmtId="49" fontId="5" fillId="0" borderId="1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5" fillId="0" borderId="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center" vertical="center" wrapText="1"/>
    </xf>
    <xf numFmtId="14" fontId="0" fillId="0" borderId="20" applyAlignment="1" pivotButton="0" quotePrefix="0" xfId="0">
      <alignment horizontal="center" wrapText="1"/>
    </xf>
    <xf numFmtId="0" fontId="0" fillId="0" borderId="8" pivotButton="0" quotePrefix="0" xfId="0"/>
    <xf numFmtId="0" fontId="0" fillId="0" borderId="9" pivotButton="0" quotePrefix="0" xfId="0"/>
    <xf numFmtId="14" fontId="0" fillId="0" borderId="1" applyAlignment="1" pivotButton="0" quotePrefix="0" xfId="0">
      <alignment horizontal="center" vertical="center" wrapText="1"/>
    </xf>
  </cellXfs>
  <cellStyles count="5">
    <cellStyle name="Обычный" xfId="0" builtinId="0"/>
    <cellStyle name="Гиперссылка" xfId="1" builtinId="8"/>
    <cellStyle name="Вывод" xfId="2" builtinId="21"/>
    <cellStyle name="Excel Built-in Output" xfId="3"/>
    <cellStyle name="Excel Built-in Normal" xf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02"/>
  <sheetViews>
    <sheetView workbookViewId="0">
      <pane xSplit="1" ySplit="3" topLeftCell="CP88" activePane="bottomRight" state="frozen"/>
      <selection pane="topRight" activeCell="B1" sqref="B1"/>
      <selection pane="bottomLeft" activeCell="A4" sqref="A4"/>
      <selection pane="bottomRight" activeCell="A109" sqref="A10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8"/>
    <col width="11.7109375" customWidth="1" style="107" min="49" max="49"/>
    <col width="12.140625" customWidth="1" style="107" min="50" max="53"/>
    <col width="10.7109375" customWidth="1" style="107" min="54" max="56"/>
    <col width="10.85546875" customWidth="1" style="107" min="57" max="93"/>
    <col width="11.42578125" customWidth="1" style="107" min="94" max="94"/>
    <col width="3.28515625" customWidth="1" style="107" min="95" max="95"/>
    <col width="9.140625" customWidth="1" style="107" min="96" max="97"/>
    <col width="9.140625" customWidth="1" style="108" min="98" max="98"/>
    <col width="9.140625" customWidth="1" style="107" min="99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T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71" t="inlineStr">
        <is>
          <t>Кабель питания вентилятора 
РМ-420.09.000</t>
        </is>
      </c>
      <c r="AV2" s="38" t="n"/>
      <c r="AW2" s="70" t="inlineStr">
        <is>
          <t>Перемычка ПТКА.685621. 004</t>
        </is>
      </c>
      <c r="AX2" s="70" t="inlineStr">
        <is>
          <t>Перемычка ПТКА.685621. 004-01</t>
        </is>
      </c>
      <c r="AY2" s="70" t="inlineStr">
        <is>
          <t>Перемычка ПТКА.685621. 004-02</t>
        </is>
      </c>
      <c r="AZ2" s="70" t="inlineStr">
        <is>
          <t>Перемычка ПТКА.685621. 004-03</t>
        </is>
      </c>
      <c r="BA2" s="70" t="inlineStr">
        <is>
          <t>Перемычка ПТКА.685621. 004-04</t>
        </is>
      </c>
      <c r="BB2" s="38" t="inlineStr">
        <is>
          <t>Провод заземления ПТКА.685621. 005</t>
        </is>
      </c>
      <c r="BC2" s="38" t="inlineStr">
        <is>
          <t>Провод заземления ПТКА.685621.  005-01</t>
        </is>
      </c>
      <c r="BD2" s="38" t="inlineStr">
        <is>
          <t>Провод заземления ПТКА.685621.  005-02</t>
        </is>
      </c>
      <c r="BE2" s="38" t="inlineStr">
        <is>
          <t>Провод заземления ПТКА.685621.  005-03</t>
        </is>
      </c>
      <c r="BF2" s="71" t="inlineStr">
        <is>
          <t>Жгут ПТКА.685621.001-01.111</t>
        </is>
      </c>
      <c r="BG2" s="71" t="inlineStr">
        <is>
          <t>Жгут ПТКА.685621. 001-02.121</t>
        </is>
      </c>
      <c r="BH2" s="71" t="inlineStr">
        <is>
          <t>Жгут ПТКА.685621.001-03.131</t>
        </is>
      </c>
      <c r="BI2" s="71" t="inlineStr">
        <is>
          <t>Жгут ПТКА.685621. 001-03.331</t>
        </is>
      </c>
      <c r="BJ2" s="71" t="inlineStr">
        <is>
          <t>Жгут ПТКА.685621. 001-04.141</t>
        </is>
      </c>
      <c r="BK2" s="71" t="inlineStr">
        <is>
          <t>Жгут ПТКА.685621. 001-04.341</t>
        </is>
      </c>
      <c r="BL2" s="71" t="inlineStr">
        <is>
          <t>Жгут ПТКА.685621. 001-05.351</t>
        </is>
      </c>
      <c r="BM2" s="71" t="inlineStr">
        <is>
          <t>Жгут ПТКА.685621. 001-05.602</t>
        </is>
      </c>
      <c r="BN2" s="71" t="inlineStr">
        <is>
          <t>Жгут ПТКА.685621. 001-05.072(1)</t>
        </is>
      </c>
      <c r="BO2" s="71" t="inlineStr">
        <is>
          <t>Жгут ПТКА.685621. 001-05.072(2)</t>
        </is>
      </c>
      <c r="BP2" s="72" t="inlineStr">
        <is>
          <t>Жгут ПТКА.685621. 002-01.281</t>
        </is>
      </c>
      <c r="BQ2" s="72" t="inlineStr">
        <is>
          <t>Жгут ПТКА.685621. 002-02.221</t>
        </is>
      </c>
      <c r="BR2" s="72" t="inlineStr">
        <is>
          <t>Жгут ПТКА.685621. 002-03.231</t>
        </is>
      </c>
      <c r="BS2" s="38" t="inlineStr">
        <is>
          <t>Жгут ПТКА.685621. 003-03.071</t>
        </is>
      </c>
      <c r="BT2" s="38" t="inlineStr">
        <is>
          <t>Жгут ПТКА.685621. 003-03.091</t>
        </is>
      </c>
      <c r="BU2" s="38" t="inlineStr">
        <is>
          <t>Жгут ПТКА.685621. 003-04.071</t>
        </is>
      </c>
      <c r="BV2" s="38" t="inlineStr">
        <is>
          <t>Жгут ПТКА.685621. 003-05.481</t>
        </is>
      </c>
      <c r="BW2" s="38" t="inlineStr">
        <is>
          <t>Кабель питания 9451.051. 03.00.000</t>
        </is>
      </c>
      <c r="BX2" s="38" t="inlineStr">
        <is>
          <t>Кабель питания 9451.631. 07.00.000</t>
        </is>
      </c>
      <c r="BY2" s="38" t="inlineStr">
        <is>
          <t>Кабель для передачи данных 9451.051. 04.00.000</t>
        </is>
      </c>
      <c r="BZ2" s="38" t="inlineStr">
        <is>
          <t>Кабель для передачи данных 9451.631. 09.00.000</t>
        </is>
      </c>
      <c r="CA2" s="70" t="inlineStr">
        <is>
          <t>Кабель питания 9451.541.
00.100</t>
        </is>
      </c>
      <c r="CB2" s="70" t="inlineStr">
        <is>
          <t>Кабель для передачи данных 9451.541.
00.200</t>
        </is>
      </c>
      <c r="CC2" s="110" t="inlineStr">
        <is>
          <t>Кабель питания 9451.621.06.00.000</t>
        </is>
      </c>
      <c r="CD2" s="110" t="inlineStr">
        <is>
          <t>Кабель для передачи данных 9451.621.07.00.000</t>
        </is>
      </c>
      <c r="CE2" s="111" t="inlineStr">
        <is>
          <t>Кабель питания 9451.641.06.00.000</t>
        </is>
      </c>
      <c r="CF2" s="111" t="inlineStr">
        <is>
          <t>Кабель питания 9451.641.07.00.000</t>
        </is>
      </c>
      <c r="CG2" s="111" t="inlineStr">
        <is>
          <t>Кабель для передачи данных 9451.641.08.00.000</t>
        </is>
      </c>
      <c r="CH2" s="111" t="inlineStr">
        <is>
          <t>Кабель для передачи данных 9451.641.09.00.000</t>
        </is>
      </c>
      <c r="CI2" s="71" t="inlineStr">
        <is>
          <t>Кабель датчика давления 
РМ-420.03.000</t>
        </is>
      </c>
      <c r="CJ2" s="71" t="inlineStr">
        <is>
          <t>Провод РЕ  
РМ-420.04.000</t>
        </is>
      </c>
      <c r="CK2" s="71" t="inlineStr">
        <is>
          <t>Провод РЕ 1 
РМ-420.04.000</t>
        </is>
      </c>
      <c r="CL2" s="71" t="inlineStr">
        <is>
          <t>Провод РЕ 2 
РМ-420.08.000</t>
        </is>
      </c>
      <c r="CM2" s="71" t="inlineStr">
        <is>
          <t>Кабель 220В 
РМ-420.05.000</t>
        </is>
      </c>
      <c r="CN2" s="71" t="inlineStr">
        <is>
          <t>Перемычка 
РМ-420.06.000</t>
        </is>
      </c>
      <c r="CO2" s="71" t="inlineStr">
        <is>
          <t>Провод контактора 
РМ-420.07.000</t>
        </is>
      </c>
      <c r="CP2" s="71" t="inlineStr">
        <is>
          <t>Кабель питания вентилятора 
РМ-420.09.000</t>
        </is>
      </c>
      <c r="CQ2" s="38" t="n"/>
      <c r="CR2" s="38" t="inlineStr">
        <is>
          <t>Сумма</t>
        </is>
      </c>
      <c r="CS2" s="40" t="n"/>
      <c r="CT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/>
      <c r="AW3" s="286" t="n">
        <v>34</v>
      </c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>
        <v>2</v>
      </c>
      <c r="BH3" s="286" t="n"/>
      <c r="BI3" s="286" t="n">
        <v>14</v>
      </c>
      <c r="BJ3" s="286" t="n"/>
      <c r="BK3" s="286" t="n"/>
      <c r="BL3" s="286" t="n">
        <v>1</v>
      </c>
      <c r="BM3" s="286" t="n"/>
      <c r="BN3" s="286" t="n"/>
      <c r="BO3" s="286" t="n"/>
      <c r="BP3" s="286" t="n"/>
      <c r="BQ3" s="286" t="n"/>
      <c r="BR3" s="286" t="n"/>
      <c r="BS3" s="286" t="n"/>
      <c r="BT3" s="286" t="n"/>
      <c r="BU3" s="286" t="n"/>
      <c r="BV3" s="286" t="n"/>
      <c r="BW3" s="286" t="n"/>
      <c r="BX3" s="286" t="n"/>
      <c r="BY3" s="286" t="n"/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86" t="n"/>
      <c r="CP3" s="228" t="n">
        <v>72</v>
      </c>
      <c r="CQ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  <c r="CP5" s="228" t="n"/>
      <c r="CQ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86">
        <f>B7*AW3</f>
        <v/>
      </c>
      <c r="AX7" s="286">
        <f>C7*AX3</f>
        <v/>
      </c>
      <c r="AY7" s="286">
        <f>D7*AY3</f>
        <v/>
      </c>
      <c r="AZ7" s="286">
        <f>E7*AZ3</f>
        <v/>
      </c>
      <c r="BA7" s="286">
        <f>F7*BA3</f>
        <v/>
      </c>
      <c r="BB7" s="286">
        <f>G7*BB3</f>
        <v/>
      </c>
      <c r="BC7" s="286">
        <f>H7*BC3</f>
        <v/>
      </c>
      <c r="BD7" s="286">
        <f>I7*BD3</f>
        <v/>
      </c>
      <c r="BE7" s="286">
        <f>J7*BE3</f>
        <v/>
      </c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 s="228" t="n"/>
      <c r="CQ7" s="228" t="n"/>
      <c r="CR7">
        <f>SUM(AW7:CP7)</f>
        <v/>
      </c>
      <c r="CS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86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  <c r="CP8" s="228" t="n"/>
      <c r="CQ8" s="228" t="n"/>
      <c r="CR8">
        <f>SUM(AW8:CP8)</f>
        <v/>
      </c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86">
        <f>B9*AW3</f>
        <v/>
      </c>
      <c r="AX9" s="286">
        <f>C9*AX3</f>
        <v/>
      </c>
      <c r="AY9" s="286">
        <f>D9*AY3</f>
        <v/>
      </c>
      <c r="AZ9" s="286">
        <f>E9*AZ3</f>
        <v/>
      </c>
      <c r="BA9" s="286">
        <f>F9*BA3</f>
        <v/>
      </c>
      <c r="BB9" s="286" t="n"/>
      <c r="BC9" s="286" t="n"/>
      <c r="BD9" s="286" t="n"/>
      <c r="BE9" s="286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 s="228" t="n"/>
      <c r="CQ9" s="228" t="n"/>
      <c r="CR9">
        <f>SUM(AW9:CP9)</f>
        <v/>
      </c>
      <c r="CS9" t="inlineStr">
        <is>
          <t>м</t>
        </is>
      </c>
      <c r="CT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86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  <c r="CP10" s="228" t="n"/>
      <c r="CQ10" s="228" t="n"/>
      <c r="CR10">
        <f>SUM(AW10:CP10)</f>
        <v/>
      </c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86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  <c r="CP11" s="228" t="n"/>
      <c r="CQ11" s="228" t="n"/>
      <c r="CR11">
        <f>SUM(AW11:CP11)</f>
        <v/>
      </c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86">
        <f>B12*AW3</f>
        <v/>
      </c>
      <c r="AX12" s="286">
        <f>C12*AX3</f>
        <v/>
      </c>
      <c r="AY12" s="286">
        <f>D12*AY3</f>
        <v/>
      </c>
      <c r="AZ12" s="286">
        <f>E12*AZ3</f>
        <v/>
      </c>
      <c r="BA12" s="286">
        <f>F12*BA3</f>
        <v/>
      </c>
      <c r="BB12" s="286">
        <f>G12*BB3</f>
        <v/>
      </c>
      <c r="BC12" s="286">
        <f>H12*BC3</f>
        <v/>
      </c>
      <c r="BD12" s="286">
        <f>I12*BD3</f>
        <v/>
      </c>
      <c r="BE12" s="286">
        <f>J12*BE3</f>
        <v/>
      </c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 s="228" t="n"/>
      <c r="CQ12" s="228" t="n"/>
      <c r="CR12">
        <f>SUM(AW12:CP12)</f>
        <v/>
      </c>
      <c r="CS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86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  <c r="CP13" s="228" t="n"/>
      <c r="CQ13" s="228" t="n"/>
      <c r="CR13">
        <f>SUM(AW13:CP13)</f>
        <v/>
      </c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86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  <c r="CP14" s="228" t="n"/>
      <c r="CQ14" s="228" t="n"/>
      <c r="CR14">
        <f>SUM(AW14:CP14)</f>
        <v/>
      </c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86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  <c r="CP15" s="228" t="n"/>
      <c r="CQ15" s="228" t="n"/>
      <c r="CR15">
        <f>SUM(AW15:CP15)</f>
        <v/>
      </c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86" t="n"/>
      <c r="AX16" s="286" t="n"/>
      <c r="AY16" s="286" t="n"/>
      <c r="AZ16" s="286" t="n"/>
      <c r="BA16" s="286" t="n"/>
      <c r="BB16" s="286">
        <f>G16*BB3</f>
        <v/>
      </c>
      <c r="BC16" s="286">
        <f>H16*BC3</f>
        <v/>
      </c>
      <c r="BD16" s="286">
        <f>I16*BD3</f>
        <v/>
      </c>
      <c r="BE16" s="286">
        <f>J16*BE3</f>
        <v/>
      </c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28" t="n"/>
      <c r="CR16">
        <f>SUM(AW16:CP16)</f>
        <v/>
      </c>
      <c r="CS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28" t="n"/>
      <c r="CR17">
        <f>SUM(AW17:CP17)</f>
        <v/>
      </c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P18" s="84" t="n"/>
      <c r="CQ18" s="84" t="n"/>
      <c r="CR18">
        <f>SUM(AW18:CP18)</f>
        <v/>
      </c>
      <c r="CT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28" t="n"/>
      <c r="CR19">
        <f>SUM(AW19:CP19)</f>
        <v/>
      </c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W20" s="286">
        <f>AB20*BW$3</f>
        <v/>
      </c>
      <c r="BX20" s="286">
        <f>AC20*BX$3</f>
        <v/>
      </c>
      <c r="BY20" s="286">
        <f>AD20*BY$3</f>
        <v/>
      </c>
      <c r="BZ20" s="286">
        <f>AE20*BZ$3</f>
        <v/>
      </c>
      <c r="CA20" s="286">
        <f>AF20*CA$3</f>
        <v/>
      </c>
      <c r="CB20" s="286">
        <f>AG20*CB$3</f>
        <v/>
      </c>
      <c r="CC20" s="286">
        <f>AH20*CC$3</f>
        <v/>
      </c>
      <c r="CD20" s="286">
        <f>AI20*CD$3</f>
        <v/>
      </c>
      <c r="CE20" s="286">
        <f>AJ20*CE$3</f>
        <v/>
      </c>
      <c r="CF20" s="286">
        <f>AK20*CF$3</f>
        <v/>
      </c>
      <c r="CG20" s="286">
        <f>AL20*CG$3</f>
        <v/>
      </c>
      <c r="CH20" s="286">
        <f>AM20*CH$3</f>
        <v/>
      </c>
      <c r="CI20" s="286">
        <f>AN20*CI$3</f>
        <v/>
      </c>
      <c r="CJ20" s="286">
        <f>AO20*CJ$3</f>
        <v/>
      </c>
      <c r="CK20" s="286">
        <f>AP20*CK$3</f>
        <v/>
      </c>
      <c r="CL20" s="286">
        <f>AQ20*CL$3</f>
        <v/>
      </c>
      <c r="CM20" s="286">
        <f>AR20*CM$3</f>
        <v/>
      </c>
      <c r="CN20" s="286">
        <f>AS20*CN$3</f>
        <v/>
      </c>
      <c r="CO20" s="286">
        <f>AT20*CO$3</f>
        <v/>
      </c>
      <c r="CP20" s="286">
        <f>AU20*CP$3</f>
        <v/>
      </c>
      <c r="CQ20" s="286" t="n"/>
      <c r="CR20">
        <f>SUM(AW20:CP20)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W21" s="286">
        <f>AB21*BW$3</f>
        <v/>
      </c>
      <c r="BX21" s="286">
        <f>AC21*BX$3</f>
        <v/>
      </c>
      <c r="BY21" s="286">
        <f>AD21*BY$3</f>
        <v/>
      </c>
      <c r="BZ21" s="286">
        <f>AE21*BZ$3</f>
        <v/>
      </c>
      <c r="CA21" s="286">
        <f>AF21*CA$3</f>
        <v/>
      </c>
      <c r="CB21" s="286">
        <f>AG21*CB$3</f>
        <v/>
      </c>
      <c r="CC21" s="286">
        <f>AH21*CC$3</f>
        <v/>
      </c>
      <c r="CD21" s="286">
        <f>AI21*CD$3</f>
        <v/>
      </c>
      <c r="CE21" s="286">
        <f>AJ21*CE$3</f>
        <v/>
      </c>
      <c r="CF21" s="286">
        <f>AK21*CF$3</f>
        <v/>
      </c>
      <c r="CG21" s="286">
        <f>AL21*CG$3</f>
        <v/>
      </c>
      <c r="CH21" s="286">
        <f>AM21*CH$3</f>
        <v/>
      </c>
      <c r="CI21" s="286">
        <f>AN21*CI$3</f>
        <v/>
      </c>
      <c r="CJ21" s="286">
        <f>AO21*CJ$3</f>
        <v/>
      </c>
      <c r="CK21" s="286">
        <f>AP21*CK$3</f>
        <v/>
      </c>
      <c r="CL21" s="286">
        <f>AQ21*CL$3</f>
        <v/>
      </c>
      <c r="CM21" s="286">
        <f>AR21*CM$3</f>
        <v/>
      </c>
      <c r="CN21" s="286">
        <f>AS21*CN$3</f>
        <v/>
      </c>
      <c r="CO21" s="286">
        <f>AT21*CO$3</f>
        <v/>
      </c>
      <c r="CP21" s="286">
        <f>AU21*CP$3</f>
        <v/>
      </c>
      <c r="CQ21" s="286" t="n"/>
      <c r="CR21">
        <f>SUM(AW21:CP21)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86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U22" s="228" t="n"/>
      <c r="BW22" s="286">
        <f>AB22*BW$3</f>
        <v/>
      </c>
      <c r="BX22" s="286">
        <f>AC22*BX$3</f>
        <v/>
      </c>
      <c r="BY22" s="286">
        <f>AD22*BY$3</f>
        <v/>
      </c>
      <c r="BZ22" s="286">
        <f>AE22*BZ$3</f>
        <v/>
      </c>
      <c r="CA22" s="286">
        <f>AF22*CA$3</f>
        <v/>
      </c>
      <c r="CB22" s="286">
        <f>AG22*CB$3</f>
        <v/>
      </c>
      <c r="CC22" s="286">
        <f>AH22*CC$3</f>
        <v/>
      </c>
      <c r="CD22" s="286">
        <f>AI22*CD$3</f>
        <v/>
      </c>
      <c r="CE22" s="286">
        <f>AJ22*CE$3</f>
        <v/>
      </c>
      <c r="CF22" s="286">
        <f>AK22*CF$3</f>
        <v/>
      </c>
      <c r="CG22" s="286">
        <f>AL22*CG$3</f>
        <v/>
      </c>
      <c r="CH22" s="286">
        <f>AM22*CH$3</f>
        <v/>
      </c>
      <c r="CI22" s="286">
        <f>AN22*CI$3</f>
        <v/>
      </c>
      <c r="CJ22" s="286">
        <f>AO22*CJ$3</f>
        <v/>
      </c>
      <c r="CK22" s="286">
        <f>AP22*CK$3</f>
        <v/>
      </c>
      <c r="CL22" s="286">
        <f>AQ22*CL$3</f>
        <v/>
      </c>
      <c r="CM22" s="286">
        <f>AR22*CM$3</f>
        <v/>
      </c>
      <c r="CN22" s="286">
        <f>AS22*CN$3</f>
        <v/>
      </c>
      <c r="CO22" s="286">
        <f>AT22*CO$3</f>
        <v/>
      </c>
      <c r="CP22" s="286">
        <f>AU22*CP$3</f>
        <v/>
      </c>
      <c r="CQ22" s="286" t="n"/>
      <c r="CR22">
        <f>SUM(AW22:CP22)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86" t="n">
        <v>6</v>
      </c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U23" s="228" t="n"/>
      <c r="BW23" s="286">
        <f>AB23*BW$3</f>
        <v/>
      </c>
      <c r="BX23" s="286">
        <f>AC23*BX$3</f>
        <v/>
      </c>
      <c r="BY23" s="286">
        <f>AD23*BY$3</f>
        <v/>
      </c>
      <c r="BZ23" s="286">
        <f>AE23*BZ$3</f>
        <v/>
      </c>
      <c r="CA23" s="286">
        <f>AF23*CA$3</f>
        <v/>
      </c>
      <c r="CB23" s="286">
        <f>AG23*CB$3</f>
        <v/>
      </c>
      <c r="CC23" s="286">
        <f>AH23*CC$3</f>
        <v/>
      </c>
      <c r="CD23" s="286">
        <f>AI23*CD$3</f>
        <v/>
      </c>
      <c r="CE23" s="286">
        <f>AJ23*CE$3</f>
        <v/>
      </c>
      <c r="CF23" s="286">
        <f>AK23*CF$3</f>
        <v/>
      </c>
      <c r="CG23" s="286">
        <f>AL23*CG$3</f>
        <v/>
      </c>
      <c r="CH23" s="286">
        <f>AM23*CH$3</f>
        <v/>
      </c>
      <c r="CI23" s="286">
        <f>AN23*CI$3</f>
        <v/>
      </c>
      <c r="CJ23" s="286">
        <f>AO23*CJ$3</f>
        <v/>
      </c>
      <c r="CK23" s="286">
        <f>AP23*CK$3</f>
        <v/>
      </c>
      <c r="CL23" s="286">
        <f>AQ23*CL$3</f>
        <v/>
      </c>
      <c r="CM23" s="286">
        <f>AR23*CM$3</f>
        <v/>
      </c>
      <c r="CN23" s="286">
        <f>AS23*CN$3</f>
        <v/>
      </c>
      <c r="CO23" s="286">
        <f>AT23*CO$3</f>
        <v/>
      </c>
      <c r="CP23" s="286">
        <f>AU23*CP$3</f>
        <v/>
      </c>
      <c r="CQ23" s="286" t="n"/>
      <c r="CR23">
        <f>SUM(AW23:CP23)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86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U24" s="228" t="n"/>
      <c r="BW24" s="286">
        <f>AB24*BW$3</f>
        <v/>
      </c>
      <c r="BX24" s="286">
        <f>AC24*BX$3</f>
        <v/>
      </c>
      <c r="BY24" s="286">
        <f>AD24*BY$3</f>
        <v/>
      </c>
      <c r="BZ24" s="286">
        <f>AE24*BZ$3</f>
        <v/>
      </c>
      <c r="CA24" s="286">
        <f>AF24*CA$3</f>
        <v/>
      </c>
      <c r="CB24" s="286">
        <f>AG24*CB$3</f>
        <v/>
      </c>
      <c r="CC24" s="286">
        <f>AH24*CC$3</f>
        <v/>
      </c>
      <c r="CD24" s="286">
        <f>AI24*CD$3</f>
        <v/>
      </c>
      <c r="CE24" s="286">
        <f>AJ24*CE$3</f>
        <v/>
      </c>
      <c r="CF24" s="286">
        <f>AK24*CF$3</f>
        <v/>
      </c>
      <c r="CG24" s="286">
        <f>AL24*CG$3</f>
        <v/>
      </c>
      <c r="CH24" s="286">
        <f>AM24*CH$3</f>
        <v/>
      </c>
      <c r="CI24" s="286">
        <f>AN24*CI$3</f>
        <v/>
      </c>
      <c r="CJ24" s="286">
        <f>AO24*CJ$3</f>
        <v/>
      </c>
      <c r="CK24" s="286">
        <f>AP24*CK$3</f>
        <v/>
      </c>
      <c r="CL24" s="286">
        <f>AQ24*CL$3</f>
        <v/>
      </c>
      <c r="CM24" s="286">
        <f>AR24*CM$3</f>
        <v/>
      </c>
      <c r="CN24" s="286">
        <f>AS24*CN$3</f>
        <v/>
      </c>
      <c r="CO24" s="286">
        <f>AT24*CO$3</f>
        <v/>
      </c>
      <c r="CP24" s="286">
        <f>AU24*CP$3</f>
        <v/>
      </c>
      <c r="CQ24" s="286" t="n"/>
      <c r="CR24">
        <f>SUM(AW24:CP24)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86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U25" s="228" t="n"/>
      <c r="BW25" s="286">
        <f>AB25*BW$3</f>
        <v/>
      </c>
      <c r="BX25" s="286">
        <f>AC25*BX$3</f>
        <v/>
      </c>
      <c r="BY25" s="286">
        <f>AD25*BY$3</f>
        <v/>
      </c>
      <c r="BZ25" s="286">
        <f>AE25*BZ$3</f>
        <v/>
      </c>
      <c r="CA25" s="286">
        <f>AF25*CA$3</f>
        <v/>
      </c>
      <c r="CB25" s="286">
        <f>AG25*CB$3</f>
        <v/>
      </c>
      <c r="CC25" s="286">
        <f>AH25*CC$3</f>
        <v/>
      </c>
      <c r="CD25" s="286">
        <f>AI25*CD$3</f>
        <v/>
      </c>
      <c r="CE25" s="286">
        <f>AJ25*CE$3</f>
        <v/>
      </c>
      <c r="CF25" s="286">
        <f>AK25*CF$3</f>
        <v/>
      </c>
      <c r="CG25" s="286">
        <f>AL25*CG$3</f>
        <v/>
      </c>
      <c r="CH25" s="286">
        <f>AM25*CH$3</f>
        <v/>
      </c>
      <c r="CI25" s="286">
        <f>AN25*CI$3</f>
        <v/>
      </c>
      <c r="CJ25" s="286">
        <f>AO25*CJ$3</f>
        <v/>
      </c>
      <c r="CK25" s="286">
        <f>AP25*CK$3</f>
        <v/>
      </c>
      <c r="CL25" s="286">
        <f>AQ25*CL$3</f>
        <v/>
      </c>
      <c r="CM25" s="286">
        <f>AR25*CM$3</f>
        <v/>
      </c>
      <c r="CN25" s="286">
        <f>AS25*CN$3</f>
        <v/>
      </c>
      <c r="CO25" s="286">
        <f>AT25*CO$3</f>
        <v/>
      </c>
      <c r="CP25" s="286">
        <f>AU25*CP$3</f>
        <v/>
      </c>
      <c r="CQ25" s="286" t="n"/>
      <c r="CR25">
        <f>SUM(AW25:CP25)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86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U26" s="228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 t="n"/>
      <c r="CI26" s="286">
        <f>AN26*CI$3</f>
        <v/>
      </c>
      <c r="CJ26" s="286">
        <f>AO26*CJ$3</f>
        <v/>
      </c>
      <c r="CK26" s="286">
        <f>AP26*CK$3</f>
        <v/>
      </c>
      <c r="CL26" s="286">
        <f>AQ26*CL$3</f>
        <v/>
      </c>
      <c r="CM26" s="286">
        <f>AR26*CM$3</f>
        <v/>
      </c>
      <c r="CN26" s="286">
        <f>AS26*CN$3</f>
        <v/>
      </c>
      <c r="CO26" s="286">
        <f>AT26*CO$3</f>
        <v/>
      </c>
      <c r="CP26" s="286">
        <f>AU26*CP$3</f>
        <v/>
      </c>
      <c r="CQ26" s="286" t="n"/>
      <c r="CR26">
        <f>SUM(AW26:CP26)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86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U27" s="228" t="n"/>
      <c r="BW27" s="286">
        <f>AB27*BW$3</f>
        <v/>
      </c>
      <c r="BX27" s="286">
        <f>AC27*BX$3</f>
        <v/>
      </c>
      <c r="BY27" s="286">
        <f>AD27*BY$3</f>
        <v/>
      </c>
      <c r="BZ27" s="286">
        <f>AE27*BZ$3</f>
        <v/>
      </c>
      <c r="CA27" s="286">
        <f>AF27*CA$3</f>
        <v/>
      </c>
      <c r="CB27" s="286">
        <f>AG27*CB$3</f>
        <v/>
      </c>
      <c r="CC27" s="286">
        <f>AH27*CC$3</f>
        <v/>
      </c>
      <c r="CD27" s="286">
        <f>AI27*CD$3</f>
        <v/>
      </c>
      <c r="CE27" s="286">
        <f>AJ27*CE$3</f>
        <v/>
      </c>
      <c r="CF27" s="286">
        <f>AK27*CF$3</f>
        <v/>
      </c>
      <c r="CG27" s="286">
        <f>AL27*CG$3</f>
        <v/>
      </c>
      <c r="CH27" s="286">
        <f>AM27*CH$3</f>
        <v/>
      </c>
      <c r="CI27" s="286">
        <f>AN27*CI$3</f>
        <v/>
      </c>
      <c r="CJ27" s="286">
        <f>AO27*CJ$3</f>
        <v/>
      </c>
      <c r="CK27" s="286">
        <f>AP27*CK$3</f>
        <v/>
      </c>
      <c r="CL27" s="286">
        <f>AQ27*CL$3</f>
        <v/>
      </c>
      <c r="CM27" s="286">
        <f>AR27*CM$3</f>
        <v/>
      </c>
      <c r="CN27" s="286">
        <f>AS27*CN$3</f>
        <v/>
      </c>
      <c r="CO27" s="286">
        <f>AT27*CO$3</f>
        <v/>
      </c>
      <c r="CP27" s="286">
        <f>AU27*CP$3</f>
        <v/>
      </c>
      <c r="CQ27" s="286" t="n"/>
      <c r="CR27">
        <f>SUM(AW27:CP27)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86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U28" s="228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 t="n"/>
      <c r="CI28" s="286">
        <f>AN28*CI$3</f>
        <v/>
      </c>
      <c r="CJ28" s="286">
        <f>AO28*CJ$3</f>
        <v/>
      </c>
      <c r="CK28" s="286">
        <f>AP28*CK$3</f>
        <v/>
      </c>
      <c r="CL28" s="286">
        <f>AQ28*CL$3</f>
        <v/>
      </c>
      <c r="CM28" s="286">
        <f>AR28*CM$3</f>
        <v/>
      </c>
      <c r="CN28" s="286">
        <f>AS28*CN$3</f>
        <v/>
      </c>
      <c r="CO28" s="286">
        <f>AT28*CO$3</f>
        <v/>
      </c>
      <c r="CP28" s="286">
        <f>AU28*CP$3</f>
        <v/>
      </c>
      <c r="CQ28" s="286" t="n"/>
      <c r="CR28">
        <f>SUM(AW28:CP28)</f>
        <v/>
      </c>
    </row>
    <row r="29">
      <c r="A29" s="18" t="inlineStr">
        <is>
          <t>Провод ПВС 3х1,5 кв.мм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/>
      <c r="AT29" s="286" t="n"/>
      <c r="AU29" s="286" t="n">
        <v>1.1</v>
      </c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U29" s="228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 t="n"/>
      <c r="CI29" s="286" t="n"/>
      <c r="CJ29" s="286" t="n"/>
      <c r="CK29" s="286" t="n"/>
      <c r="CL29" s="286" t="n"/>
      <c r="CM29" s="286" t="n"/>
      <c r="CN29" s="286" t="n"/>
      <c r="CO29" s="286" t="n"/>
      <c r="CP29" s="286">
        <f>AU29*CP$3</f>
        <v/>
      </c>
      <c r="CQ29" s="286" t="n"/>
      <c r="CR29">
        <f>SUM(AW29:CP29)</f>
        <v/>
      </c>
    </row>
    <row r="30">
      <c r="A30" s="18" t="inlineStr">
        <is>
          <t>Провод МГШВ 1,5 кв.мм синий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/>
      <c r="AP30" s="197" t="n"/>
      <c r="AQ30" s="197" t="n"/>
      <c r="AR30" s="286" t="n"/>
      <c r="AS30" s="286" t="n">
        <v>0.2</v>
      </c>
      <c r="AT30" s="286" t="n">
        <v>1</v>
      </c>
      <c r="AU30" s="286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 t="n"/>
      <c r="CI30" s="286">
        <f>AN30*CI$3</f>
        <v/>
      </c>
      <c r="CJ30" s="286">
        <f>AO30*CJ$3</f>
        <v/>
      </c>
      <c r="CK30" s="286">
        <f>AP30*CK$3</f>
        <v/>
      </c>
      <c r="CL30" s="286">
        <f>AQ30*CL$3</f>
        <v/>
      </c>
      <c r="CM30" s="286">
        <f>AR30*CM$3</f>
        <v/>
      </c>
      <c r="CN30" s="286">
        <f>AS30*CN$3</f>
        <v/>
      </c>
      <c r="CO30" s="286">
        <f>AT30*CO$3</f>
        <v/>
      </c>
      <c r="CP30" s="286">
        <f>AU30*CP$3</f>
        <v/>
      </c>
      <c r="CQ30" s="286" t="n"/>
      <c r="CR30">
        <f>SUM(AW30:CP30)</f>
        <v/>
      </c>
    </row>
    <row r="31">
      <c r="A31" s="18" t="inlineStr">
        <is>
          <t>Провод ПуГВ 1х1,5 кв.мм желто-зеленый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197" t="n">
        <v>0.6</v>
      </c>
      <c r="AP31" s="197" t="n">
        <v>0.4</v>
      </c>
      <c r="AQ31" s="197" t="n">
        <v>1.1</v>
      </c>
      <c r="AR31" s="286" t="n"/>
      <c r="AS31" s="286" t="n"/>
      <c r="AT31" s="286" t="n"/>
      <c r="AU31" s="286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W31" s="286" t="n"/>
      <c r="BX31" s="286" t="n"/>
      <c r="BY31" s="286" t="n"/>
      <c r="BZ31" s="286" t="n"/>
      <c r="CA31" s="286" t="n"/>
      <c r="CB31" s="286" t="n"/>
      <c r="CC31" s="286" t="n"/>
      <c r="CD31" s="286" t="n"/>
      <c r="CE31" s="286" t="n"/>
      <c r="CF31" s="286" t="n"/>
      <c r="CG31" s="286" t="n"/>
      <c r="CH31" s="286" t="n"/>
      <c r="CI31" s="286">
        <f>AN31*CI$3</f>
        <v/>
      </c>
      <c r="CJ31" s="286">
        <f>AO31*CJ$3</f>
        <v/>
      </c>
      <c r="CK31" s="286">
        <f>AP31*CK$3</f>
        <v/>
      </c>
      <c r="CL31" s="286">
        <f>AQ31*CL$3</f>
        <v/>
      </c>
      <c r="CM31" s="286">
        <f>AR31*CM$3</f>
        <v/>
      </c>
      <c r="CN31" s="286">
        <f>AS31*CN$3</f>
        <v/>
      </c>
      <c r="CO31" s="286">
        <f>AT31*CO$3</f>
        <v/>
      </c>
      <c r="CP31" s="286">
        <f>AU31*CP$3</f>
        <v/>
      </c>
      <c r="CQ31" s="286" t="n"/>
      <c r="CR31">
        <f>SUM(AW31:CP31)</f>
        <v/>
      </c>
    </row>
    <row r="32">
      <c r="A32" s="18" t="inlineStr">
        <is>
          <t>PBF D:13.0/6.0 мм (черная)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86" t="n"/>
      <c r="AO32" s="286" t="n"/>
      <c r="AP32" s="286" t="n"/>
      <c r="AQ32" s="286" t="n"/>
      <c r="AR32" s="286" t="n"/>
      <c r="AS32" s="286" t="n"/>
      <c r="AT32" s="286" t="n"/>
      <c r="AU32" s="286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W32" s="286">
        <f>AB32*BW$3</f>
        <v/>
      </c>
      <c r="BX32" s="286">
        <f>AC32*BX$3</f>
        <v/>
      </c>
      <c r="BY32" s="286">
        <f>AD32*BY$3</f>
        <v/>
      </c>
      <c r="BZ32" s="286">
        <f>AE32*BZ$3</f>
        <v/>
      </c>
      <c r="CA32" s="286">
        <f>AF32*CA$3</f>
        <v/>
      </c>
      <c r="CB32" s="286">
        <f>AG32*CB$3</f>
        <v/>
      </c>
      <c r="CC32" s="286">
        <f>AH32*CC$3</f>
        <v/>
      </c>
      <c r="CD32" s="286">
        <f>AI32*CD$3</f>
        <v/>
      </c>
      <c r="CE32" s="286">
        <f>AJ32*CE$3</f>
        <v/>
      </c>
      <c r="CF32" s="286">
        <f>AK32*CF$3</f>
        <v/>
      </c>
      <c r="CG32" s="286">
        <f>AL32*CG$3</f>
        <v/>
      </c>
      <c r="CH32" s="286">
        <f>AM32*CH$3</f>
        <v/>
      </c>
      <c r="CI32" s="286">
        <f>AN32*CI$3</f>
        <v/>
      </c>
      <c r="CJ32" s="286">
        <f>AO32*CJ$3</f>
        <v/>
      </c>
      <c r="CK32" s="286">
        <f>AP32*CK$3</f>
        <v/>
      </c>
      <c r="CL32" s="286">
        <f>AQ32*CL$3</f>
        <v/>
      </c>
      <c r="CM32" s="286">
        <f>AR32*CM$3</f>
        <v/>
      </c>
      <c r="CN32" s="286">
        <f>AS32*CN$3</f>
        <v/>
      </c>
      <c r="CO32" s="286">
        <f>AT32*CO$3</f>
        <v/>
      </c>
      <c r="CP32" s="286">
        <f>AU32*CP$3</f>
        <v/>
      </c>
      <c r="CQ32" s="286" t="n"/>
      <c r="CR32">
        <f>SUM(AW32:CP32)</f>
        <v/>
      </c>
    </row>
    <row r="33" ht="25.5" customHeight="1" s="107">
      <c r="A33" s="86" t="inlineStr">
        <is>
          <t>BAM3RC-1-9.5 BLK Трубка термоусадочная неклеевая, коэффициент усадки 2Х, размер 9.5,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>
        <v>0.1</v>
      </c>
      <c r="AC33" s="286" t="n">
        <v>0.1</v>
      </c>
      <c r="AD33" s="286" t="n">
        <v>0.1</v>
      </c>
      <c r="AE33" s="286" t="n">
        <v>0.1</v>
      </c>
      <c r="AF33" s="286" t="n">
        <v>0.1</v>
      </c>
      <c r="AG33" s="286" t="n">
        <v>0.15</v>
      </c>
      <c r="AH33" s="286" t="n">
        <v>0.15</v>
      </c>
      <c r="AI33" s="286" t="n"/>
      <c r="AJ33" s="286" t="n">
        <v>0.1</v>
      </c>
      <c r="AK33" s="286" t="n">
        <v>0.1</v>
      </c>
      <c r="AL33" s="286" t="n">
        <v>0.1</v>
      </c>
      <c r="AM33" s="286" t="n">
        <v>0.1</v>
      </c>
      <c r="AN33" s="14" t="n"/>
      <c r="AO33" s="286" t="n"/>
      <c r="AP33" s="286" t="n"/>
      <c r="AQ33" s="286" t="n"/>
      <c r="AR33" s="286" t="n">
        <v>0.05</v>
      </c>
      <c r="AS33" s="286" t="n"/>
      <c r="AT33" s="286" t="n"/>
      <c r="AU33" s="286" t="n">
        <v>0.05</v>
      </c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W33" s="286">
        <f>AB33*BW$3</f>
        <v/>
      </c>
      <c r="BX33" s="286">
        <f>AC33*BX$3</f>
        <v/>
      </c>
      <c r="BY33" s="286">
        <f>AD33*BY$3</f>
        <v/>
      </c>
      <c r="BZ33" s="286">
        <f>AE33*BZ$3</f>
        <v/>
      </c>
      <c r="CA33" s="286">
        <f>AF33*CA$3</f>
        <v/>
      </c>
      <c r="CB33" s="286">
        <f>AG33*CB$3</f>
        <v/>
      </c>
      <c r="CC33" s="286">
        <f>AH33*CC$3</f>
        <v/>
      </c>
      <c r="CD33" s="286">
        <f>AI33*CD$3</f>
        <v/>
      </c>
      <c r="CE33" s="286">
        <f>AJ33*CE$3</f>
        <v/>
      </c>
      <c r="CF33" s="286">
        <f>AK33*CF$3</f>
        <v/>
      </c>
      <c r="CG33" s="286">
        <f>AL33*CG$3</f>
        <v/>
      </c>
      <c r="CH33" s="286">
        <f>AM33*CH$3</f>
        <v/>
      </c>
      <c r="CI33" s="286">
        <f>AN33*CI$3</f>
        <v/>
      </c>
      <c r="CJ33" s="286">
        <f>AO33*CJ$3</f>
        <v/>
      </c>
      <c r="CK33" s="286">
        <f>AP33*CK$3</f>
        <v/>
      </c>
      <c r="CL33" s="286">
        <f>AQ33*CL$3</f>
        <v/>
      </c>
      <c r="CM33" s="286">
        <f>AR33*CM$3</f>
        <v/>
      </c>
      <c r="CN33" s="286">
        <f>AS33*CN$3</f>
        <v/>
      </c>
      <c r="CO33" s="286">
        <f>AT33*CO$3</f>
        <v/>
      </c>
      <c r="CP33" s="286">
        <f>AU33*CP$3</f>
        <v/>
      </c>
      <c r="CQ33" s="286" t="n"/>
      <c r="CR33">
        <f>SUM(AW33:CP33)</f>
        <v/>
      </c>
    </row>
    <row r="34" ht="25.5" customHeight="1" s="107">
      <c r="A34" s="86" t="inlineStr">
        <is>
          <t>BAM3RC-1-6.0 BLK Трубка термоусадочная неклеевая, коэффициент усадки 2Х, размер 6, цвет черный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/>
      <c r="AC34" s="286" t="n"/>
      <c r="AD34" s="286" t="n"/>
      <c r="AE34" s="286" t="n"/>
      <c r="AF34" s="286" t="n"/>
      <c r="AG34" s="286" t="n"/>
      <c r="AH34" s="286" t="n"/>
      <c r="AI34" s="286" t="n"/>
      <c r="AJ34" s="286" t="n"/>
      <c r="AK34" s="286" t="n"/>
      <c r="AL34" s="286" t="n"/>
      <c r="AM34" s="286" t="n"/>
      <c r="AN34" s="286" t="n">
        <v>0.04</v>
      </c>
      <c r="AO34" s="286" t="n"/>
      <c r="AP34" s="286" t="n"/>
      <c r="AQ34" s="286" t="n"/>
      <c r="AR34" s="286" t="n"/>
      <c r="AS34" s="286" t="n"/>
      <c r="AT34" s="286" t="n"/>
      <c r="AU34" s="286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W34" s="286" t="n"/>
      <c r="BX34" s="286" t="n"/>
      <c r="BY34" s="286" t="n"/>
      <c r="BZ34" s="286" t="n"/>
      <c r="CA34" s="286" t="n"/>
      <c r="CB34" s="286" t="n"/>
      <c r="CC34" s="286" t="n"/>
      <c r="CD34" s="286" t="n"/>
      <c r="CE34" s="286" t="n"/>
      <c r="CF34" s="286" t="n"/>
      <c r="CG34" s="286" t="n"/>
      <c r="CH34" s="286" t="n"/>
      <c r="CI34" s="286">
        <f>AN34*CI$3</f>
        <v/>
      </c>
      <c r="CJ34" s="286">
        <f>AO34*CJ$3</f>
        <v/>
      </c>
      <c r="CK34" s="286">
        <f>AP34*CK$3</f>
        <v/>
      </c>
      <c r="CL34" s="286">
        <f>AQ34*CL$3</f>
        <v/>
      </c>
      <c r="CM34" s="286">
        <f>AR34*CM$3</f>
        <v/>
      </c>
      <c r="CN34" s="286">
        <f>AS34*CN$3</f>
        <v/>
      </c>
      <c r="CO34" s="286">
        <f>AT34*CO$3</f>
        <v/>
      </c>
      <c r="CP34" s="286">
        <f>AU34*CP$3</f>
        <v/>
      </c>
      <c r="CQ34" s="286" t="n"/>
      <c r="CR34">
        <f>SUM(AW34:CP34)</f>
        <v/>
      </c>
    </row>
    <row r="35">
      <c r="A35" s="18" t="inlineStr">
        <is>
          <t>Стяжка c площадкой КСМ 3х100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86" t="n">
        <v>1</v>
      </c>
      <c r="AC35" s="286" t="n">
        <v>1</v>
      </c>
      <c r="AD35" s="286" t="n">
        <v>1</v>
      </c>
      <c r="AE35" s="286" t="n">
        <v>1</v>
      </c>
      <c r="AF35" s="286" t="n">
        <v>1</v>
      </c>
      <c r="AG35" s="286" t="n">
        <v>1</v>
      </c>
      <c r="AH35" s="286" t="n">
        <v>1</v>
      </c>
      <c r="AI35" s="286" t="n">
        <v>1</v>
      </c>
      <c r="AJ35" s="286" t="n">
        <v>1</v>
      </c>
      <c r="AK35" s="286" t="n">
        <v>1</v>
      </c>
      <c r="AL35" s="286" t="n">
        <v>1</v>
      </c>
      <c r="AM35" s="286" t="n">
        <v>1</v>
      </c>
      <c r="AN35" s="286" t="n">
        <v>1</v>
      </c>
      <c r="AO35" s="286" t="n">
        <v>1</v>
      </c>
      <c r="AP35" s="286" t="n">
        <v>1</v>
      </c>
      <c r="AQ35" s="286" t="n">
        <v>1</v>
      </c>
      <c r="AR35" s="286" t="n">
        <v>1</v>
      </c>
      <c r="AS35" s="286" t="n">
        <v>1</v>
      </c>
      <c r="AT35" s="286" t="n">
        <v>1</v>
      </c>
      <c r="AU35" s="286" t="n">
        <v>1</v>
      </c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W35" s="286">
        <f>AB35*BW$3</f>
        <v/>
      </c>
      <c r="BX35" s="286">
        <f>AC35*BX$3</f>
        <v/>
      </c>
      <c r="BY35" s="286">
        <f>AD35*BY$3</f>
        <v/>
      </c>
      <c r="BZ35" s="286">
        <f>AE35*BZ$3</f>
        <v/>
      </c>
      <c r="CA35" s="286">
        <f>AF35*CA$3</f>
        <v/>
      </c>
      <c r="CB35" s="286">
        <f>AG35*CB$3</f>
        <v/>
      </c>
      <c r="CC35" s="286">
        <f>AH35*CC$3</f>
        <v/>
      </c>
      <c r="CD35" s="286">
        <f>AI35*CD$3</f>
        <v/>
      </c>
      <c r="CE35" s="286">
        <f>AJ35*CE$3</f>
        <v/>
      </c>
      <c r="CF35" s="286">
        <f>AK35*CF$3</f>
        <v/>
      </c>
      <c r="CG35" s="286">
        <f>AL35*CG$3</f>
        <v/>
      </c>
      <c r="CH35" s="286">
        <f>AM35*CH$3</f>
        <v/>
      </c>
      <c r="CI35" s="286">
        <f>AN35*CI$3</f>
        <v/>
      </c>
      <c r="CJ35" s="286">
        <f>AO35*CJ$3</f>
        <v/>
      </c>
      <c r="CK35" s="286">
        <f>AP35*CK$3</f>
        <v/>
      </c>
      <c r="CL35" s="286">
        <f>AQ35*CL$3</f>
        <v/>
      </c>
      <c r="CM35" s="286">
        <f>AR35*CM$3</f>
        <v/>
      </c>
      <c r="CN35" s="286">
        <f>AS35*CN$3</f>
        <v/>
      </c>
      <c r="CO35" s="286">
        <f>AT35*CO$3</f>
        <v/>
      </c>
      <c r="CP35" s="286">
        <f>AU35*CP$3</f>
        <v/>
      </c>
      <c r="CQ35" s="286" t="n"/>
      <c r="CR35">
        <f>SUM(AW35:CP35)</f>
        <v/>
      </c>
    </row>
    <row r="36">
      <c r="A36" s="199" t="n"/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228" t="n"/>
      <c r="L36" s="228" t="n"/>
      <c r="M36" s="228" t="n"/>
      <c r="N36" s="228" t="n"/>
      <c r="O36" s="228" t="n"/>
      <c r="P36" s="228" t="n"/>
      <c r="Q36" s="228" t="n"/>
      <c r="R36" s="228" t="n"/>
      <c r="S36" s="228" t="n"/>
      <c r="T36" s="228" t="n"/>
      <c r="U36" s="228" t="n"/>
      <c r="V36" s="228" t="n"/>
      <c r="W36" s="228" t="n"/>
      <c r="X36" s="228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22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28" t="n"/>
      <c r="CR36">
        <f>SUM(AW36:CP36)</f>
        <v/>
      </c>
    </row>
    <row r="37" customFormat="1" s="85">
      <c r="A37" s="82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4" t="n"/>
      <c r="BZ37" s="84" t="n"/>
      <c r="CA37" s="84" t="n"/>
      <c r="CB37" s="84" t="n"/>
      <c r="CC37" s="84" t="n"/>
      <c r="CD37" s="84" t="n"/>
      <c r="CE37" s="84" t="n"/>
      <c r="CF37" s="84" t="n"/>
      <c r="CG37" s="84" t="n"/>
      <c r="CH37" s="84" t="n"/>
      <c r="CI37" s="84" t="n"/>
      <c r="CJ37" s="84" t="n"/>
      <c r="CK37" s="84" t="n"/>
      <c r="CL37" s="84" t="n"/>
      <c r="CM37" s="84" t="n"/>
      <c r="CN37" s="84" t="n"/>
      <c r="CO37" s="84" t="n"/>
      <c r="CP37" s="84" t="n"/>
      <c r="CQ37" s="84" t="n"/>
      <c r="CR37">
        <f>SUM(AW37:CP37)</f>
        <v/>
      </c>
      <c r="CT37" s="108" t="n"/>
    </row>
    <row r="38">
      <c r="A38" s="34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28" t="n"/>
      <c r="CR38">
        <f>SUM(AW38:CP38)</f>
        <v/>
      </c>
    </row>
    <row r="39">
      <c r="A39" s="42" t="n"/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  <c r="AD39" s="228" t="n"/>
      <c r="AE39" s="228" t="n"/>
      <c r="AF39" s="228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28" t="n"/>
      <c r="BF39" s="228" t="n"/>
      <c r="BG39" s="228" t="n"/>
      <c r="BH39" s="228" t="n"/>
      <c r="BI39" s="228" t="n"/>
      <c r="BJ39" s="228" t="n"/>
      <c r="BK39" s="228" t="n"/>
      <c r="BL39" s="228" t="n"/>
      <c r="BM39" s="228" t="n"/>
      <c r="BN39" s="228" t="n"/>
      <c r="BO39" s="228" t="n"/>
      <c r="BP39" s="228" t="n"/>
      <c r="BQ39" s="228" t="n"/>
      <c r="BR39" s="228" t="n"/>
      <c r="BS39" s="228" t="n"/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 s="228" t="n"/>
      <c r="CQ39" s="228" t="n"/>
      <c r="CR39">
        <f>SUM(AW39:CP39)</f>
        <v/>
      </c>
    </row>
    <row r="40">
      <c r="A40" s="18" t="inlineStr">
        <is>
          <t>Клемма типа "О" 3,2 мм НКИ 1.5-3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>
        <v>1</v>
      </c>
      <c r="L40" s="45" t="n">
        <v>2</v>
      </c>
      <c r="M40" s="45" t="n">
        <v>3</v>
      </c>
      <c r="N40" s="45" t="n">
        <v>3</v>
      </c>
      <c r="O40" s="45" t="n">
        <v>4</v>
      </c>
      <c r="P40" s="45" t="n">
        <v>4</v>
      </c>
      <c r="Q40" s="45" t="n">
        <v>5</v>
      </c>
      <c r="R40" s="45" t="n">
        <v>5</v>
      </c>
      <c r="S40" s="45" t="n">
        <v>5</v>
      </c>
      <c r="T40" s="45" t="n">
        <v>5</v>
      </c>
      <c r="U40" s="45" t="n">
        <v>1</v>
      </c>
      <c r="V40" s="45" t="n">
        <v>2</v>
      </c>
      <c r="W40" s="45" t="n">
        <v>3</v>
      </c>
      <c r="X40" s="45" t="n">
        <v>3</v>
      </c>
      <c r="Y40" s="45" t="n">
        <v>3</v>
      </c>
      <c r="Z40" s="45" t="n">
        <v>4</v>
      </c>
      <c r="AA40" s="74" t="n">
        <v>5</v>
      </c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86">
        <f>K40*BF$3</f>
        <v/>
      </c>
      <c r="BG40" s="286">
        <f>L40*BG$3</f>
        <v/>
      </c>
      <c r="BH40" s="286">
        <f>M40*BH$3</f>
        <v/>
      </c>
      <c r="BI40" s="286">
        <f>N40*BI$3</f>
        <v/>
      </c>
      <c r="BJ40" s="286">
        <f>O40*BJ$3</f>
        <v/>
      </c>
      <c r="BK40" s="286">
        <f>P40*BK$3</f>
        <v/>
      </c>
      <c r="BL40" s="286" t="n"/>
      <c r="BM40" s="286">
        <f>R40*BM$3</f>
        <v/>
      </c>
      <c r="BN40" s="286">
        <f>S40*BN$3</f>
        <v/>
      </c>
      <c r="BO40" s="286">
        <f>T40*BO$3</f>
        <v/>
      </c>
      <c r="BP40" s="286">
        <f>U40*BP$3</f>
        <v/>
      </c>
      <c r="BQ40" s="286">
        <f>V40*BQ$3</f>
        <v/>
      </c>
      <c r="BR40" s="286">
        <f>W40*BR$3</f>
        <v/>
      </c>
      <c r="BS40" s="286">
        <f>X40*BS$3</f>
        <v/>
      </c>
      <c r="BT40" s="286">
        <f>Y40*BT$3</f>
        <v/>
      </c>
      <c r="BU40" s="286">
        <f>Z40*BU$3</f>
        <v/>
      </c>
      <c r="BV40" s="286">
        <f>AA40*BV$3</f>
        <v/>
      </c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  <c r="CP40" s="228" t="n"/>
      <c r="CQ40" s="228" t="n"/>
      <c r="CR40">
        <f>SUM(AW40:CP40)</f>
        <v/>
      </c>
    </row>
    <row r="41">
      <c r="A41" s="34" t="inlineStr">
        <is>
          <t>аналоги: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73" t="n"/>
      <c r="T41" s="74" t="n"/>
      <c r="U41" s="45" t="n"/>
      <c r="V41" s="45" t="n"/>
      <c r="W41" s="45" t="n"/>
      <c r="X41" s="45" t="n"/>
      <c r="Y41" s="45" t="n"/>
      <c r="Z41" s="45" t="n"/>
      <c r="AA41" s="74" t="n"/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28" t="n"/>
      <c r="BF41" s="228" t="n"/>
      <c r="BG41" s="228" t="n"/>
      <c r="BH41" s="228" t="n"/>
      <c r="BI41" s="228" t="n"/>
      <c r="BJ41" s="228" t="n"/>
      <c r="BK41" s="228" t="n"/>
      <c r="BL41" s="228" t="n"/>
      <c r="BM41" s="228" t="n"/>
      <c r="BN41" s="228" t="n"/>
      <c r="BO41" s="228" t="n"/>
      <c r="BP41" s="228" t="n"/>
      <c r="BQ41" s="228" t="n"/>
      <c r="BR41" s="228" t="n"/>
      <c r="BS41" s="228" t="n"/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  <c r="CP41" s="228" t="n"/>
      <c r="CQ41" s="228" t="n"/>
      <c r="CR41">
        <f>SUM(AW41:CP41)</f>
        <v/>
      </c>
    </row>
    <row r="42">
      <c r="A42" s="34" t="inlineStr">
        <is>
          <t>Наконечник кабельный НКИ 1.25-3 красный (100шт)</t>
        </is>
      </c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>
        <v>0.01</v>
      </c>
      <c r="L42" s="45" t="n">
        <v>0.01</v>
      </c>
      <c r="M42" s="45" t="n">
        <v>0.03</v>
      </c>
      <c r="N42" s="45" t="n">
        <v>0.03</v>
      </c>
      <c r="O42" s="45" t="n">
        <v>0.04</v>
      </c>
      <c r="P42" s="45" t="n">
        <v>0.04</v>
      </c>
      <c r="Q42" s="45" t="n">
        <v>0.05</v>
      </c>
      <c r="R42" s="45" t="n">
        <v>0.05</v>
      </c>
      <c r="S42" s="45" t="n">
        <v>0.05</v>
      </c>
      <c r="T42" s="45" t="n">
        <v>0.05</v>
      </c>
      <c r="U42" s="45" t="n">
        <v>0.01</v>
      </c>
      <c r="V42" s="45" t="n">
        <v>0.02</v>
      </c>
      <c r="W42" s="45" t="n">
        <v>0.03</v>
      </c>
      <c r="X42" s="45" t="n">
        <v>0.03</v>
      </c>
      <c r="Y42" s="45" t="n">
        <v>0.03</v>
      </c>
      <c r="Z42" s="45" t="n">
        <v>0.04</v>
      </c>
      <c r="AA42" s="46" t="n">
        <v>0.05</v>
      </c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86">
        <f>K42*BF$3</f>
        <v/>
      </c>
      <c r="BG42" s="286">
        <f>L42*BG$3</f>
        <v/>
      </c>
      <c r="BH42" s="286">
        <f>M42*BH$3</f>
        <v/>
      </c>
      <c r="BI42" s="286">
        <f>N42*BI$3</f>
        <v/>
      </c>
      <c r="BJ42" s="286">
        <f>O42*BJ$3</f>
        <v/>
      </c>
      <c r="BK42" s="286">
        <f>P42*BK$3</f>
        <v/>
      </c>
      <c r="BL42" s="286" t="n"/>
      <c r="BM42" s="286">
        <f>R42*BM$3</f>
        <v/>
      </c>
      <c r="BN42" s="286">
        <f>S42*BN$3</f>
        <v/>
      </c>
      <c r="BO42" s="286">
        <f>T42*BO$3</f>
        <v/>
      </c>
      <c r="BP42" s="286">
        <f>U42*BP$3</f>
        <v/>
      </c>
      <c r="BQ42" s="286">
        <f>V42*BQ$3</f>
        <v/>
      </c>
      <c r="BR42" s="286">
        <f>W42*BR$3</f>
        <v/>
      </c>
      <c r="BS42" s="286">
        <f>X42*BS$3</f>
        <v/>
      </c>
      <c r="BT42" s="286">
        <f>Y42*BT$3</f>
        <v/>
      </c>
      <c r="BU42" s="286">
        <f>Z42*BU$3</f>
        <v/>
      </c>
      <c r="BV42" s="286">
        <f>AA42*BV$3</f>
        <v/>
      </c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  <c r="CP42" s="228" t="n"/>
      <c r="CQ42" s="228" t="n"/>
      <c r="CR42">
        <f>SUM(AW42:CP42)</f>
        <v/>
      </c>
    </row>
    <row r="43">
      <c r="A43" s="34" t="n"/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6" t="n"/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28" t="n"/>
      <c r="BF43" s="228" t="n"/>
      <c r="BG43" s="228" t="n"/>
      <c r="BH43" s="228" t="n"/>
      <c r="BI43" s="228" t="n"/>
      <c r="BJ43" s="228" t="n"/>
      <c r="BK43" s="228" t="n"/>
      <c r="BL43" s="228" t="n"/>
      <c r="BM43" s="228" t="n"/>
      <c r="BN43" s="228" t="n"/>
      <c r="BO43" s="228" t="n"/>
      <c r="BP43" s="228" t="n"/>
      <c r="BQ43" s="228" t="n"/>
      <c r="BR43" s="228" t="n"/>
      <c r="BS43" s="228" t="n"/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 s="228" t="n"/>
      <c r="CQ43" s="228" t="n"/>
      <c r="CR43">
        <f>SUM(AW43:CP43)</f>
        <v/>
      </c>
    </row>
    <row r="44">
      <c r="A44" s="18" t="inlineStr">
        <is>
          <t>Клемма типа "О" 5,3 мм НКИ 1.5-5</t>
        </is>
      </c>
      <c r="B44" s="228" t="n"/>
      <c r="C44" s="228" t="n"/>
      <c r="D44" s="228" t="n"/>
      <c r="E44" s="228" t="n"/>
      <c r="F44" s="228" t="n"/>
      <c r="G44" s="228" t="n"/>
      <c r="H44" s="228" t="n"/>
      <c r="I44" s="228" t="n"/>
      <c r="J44" s="228" t="n"/>
      <c r="K44" s="45" t="n">
        <v>1</v>
      </c>
      <c r="L44" s="45" t="n">
        <v>1</v>
      </c>
      <c r="M44" s="45" t="n">
        <v>1</v>
      </c>
      <c r="N44" s="45" t="n">
        <v>1</v>
      </c>
      <c r="O44" s="45" t="n">
        <v>1</v>
      </c>
      <c r="P44" s="45" t="n">
        <v>1</v>
      </c>
      <c r="Q44" s="45" t="n">
        <v>1</v>
      </c>
      <c r="R44" s="45" t="n">
        <v>1</v>
      </c>
      <c r="S44" s="45" t="n">
        <v>1</v>
      </c>
      <c r="T44" s="45" t="n">
        <v>1</v>
      </c>
      <c r="U44" s="45" t="n">
        <v>1</v>
      </c>
      <c r="V44" s="45" t="n">
        <v>1</v>
      </c>
      <c r="W44" s="45" t="n">
        <v>1</v>
      </c>
      <c r="X44" s="45" t="n">
        <v>1</v>
      </c>
      <c r="Y44" s="45" t="n">
        <v>1</v>
      </c>
      <c r="Z44" s="45" t="n">
        <v>1</v>
      </c>
      <c r="AA44" s="74" t="n">
        <v>1</v>
      </c>
      <c r="AB44" s="64" t="n"/>
      <c r="AC44" s="64" t="n"/>
      <c r="AD44" s="64" t="n"/>
      <c r="AE44" s="228" t="n"/>
      <c r="AF44" s="64" t="n"/>
      <c r="AG44" s="64" t="n"/>
      <c r="AH44" s="228" t="n"/>
      <c r="AI44" s="228" t="n"/>
      <c r="AJ44" s="228" t="n"/>
      <c r="AK44" s="228" t="n"/>
      <c r="AL44" s="228" t="n"/>
      <c r="AM44" s="228" t="n"/>
      <c r="AN44" s="228" t="n"/>
      <c r="AO44" s="228" t="n"/>
      <c r="AP44" s="228" t="n"/>
      <c r="AQ44" s="228" t="n"/>
      <c r="AR44" s="228" t="n"/>
      <c r="AS44" s="228" t="n"/>
      <c r="AT44" s="228" t="n"/>
      <c r="AU44" s="228" t="n"/>
      <c r="AV44" s="228" t="n"/>
      <c r="AW44" s="228" t="n"/>
      <c r="AX44" s="228" t="n"/>
      <c r="AY44" s="228" t="n"/>
      <c r="AZ44" s="228" t="n"/>
      <c r="BA44" s="228" t="n"/>
      <c r="BB44" s="228" t="n"/>
      <c r="BC44" s="228" t="n"/>
      <c r="BD44" s="228" t="n"/>
      <c r="BE44" s="228" t="n"/>
      <c r="BF44" s="286">
        <f>K44*BF$3</f>
        <v/>
      </c>
      <c r="BG44" s="286">
        <f>L44*BG$3</f>
        <v/>
      </c>
      <c r="BH44" s="286">
        <f>M44*BH$3</f>
        <v/>
      </c>
      <c r="BI44" s="286">
        <f>N44*BI$3</f>
        <v/>
      </c>
      <c r="BJ44" s="286">
        <f>O44*BJ$3</f>
        <v/>
      </c>
      <c r="BK44" s="286">
        <f>P44*BK$3</f>
        <v/>
      </c>
      <c r="BL44" s="286" t="n"/>
      <c r="BM44" s="286">
        <f>R44*BM$3</f>
        <v/>
      </c>
      <c r="BN44" s="286">
        <f>S44*BN$3</f>
        <v/>
      </c>
      <c r="BO44" s="286">
        <f>T44*BO$3</f>
        <v/>
      </c>
      <c r="BP44" s="286">
        <f>U44*BP$3</f>
        <v/>
      </c>
      <c r="BQ44" s="286">
        <f>V44*BQ$3</f>
        <v/>
      </c>
      <c r="BR44" s="286">
        <f>W44*BR$3</f>
        <v/>
      </c>
      <c r="BS44" s="286">
        <f>X44*BS$3</f>
        <v/>
      </c>
      <c r="BT44" s="286">
        <f>Y44*BT$3</f>
        <v/>
      </c>
      <c r="BU44" s="286">
        <f>Z44*BU$3</f>
        <v/>
      </c>
      <c r="BV44" s="286">
        <f>AA44*BV$3</f>
        <v/>
      </c>
      <c r="BW44" s="228" t="n"/>
      <c r="BX44" s="228" t="n"/>
      <c r="BY44" s="228" t="n"/>
      <c r="BZ44" s="228" t="n"/>
      <c r="CA44" s="228" t="n"/>
      <c r="CB44" s="228" t="n"/>
      <c r="CC44" s="228" t="n"/>
      <c r="CD44" s="228" t="n"/>
      <c r="CE44" s="228" t="n"/>
      <c r="CF44" s="228" t="n"/>
      <c r="CG44" s="228" t="n"/>
      <c r="CH44" s="228" t="n"/>
      <c r="CI44" s="228" t="n"/>
      <c r="CJ44" s="228" t="n"/>
      <c r="CK44" s="228" t="n"/>
      <c r="CL44" s="228" t="n"/>
      <c r="CM44" s="228" t="n"/>
      <c r="CN44" s="228" t="n"/>
      <c r="CO44" s="228" t="n"/>
      <c r="CP44" s="228" t="n"/>
      <c r="CQ44" s="228" t="n"/>
      <c r="CR44">
        <f>SUM(AW44:CP44)</f>
        <v/>
      </c>
    </row>
    <row r="45">
      <c r="A45" s="18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  <c r="CR45">
        <f>SUM(AW45:CP45)</f>
        <v/>
      </c>
    </row>
    <row r="46">
      <c r="A46" s="18" t="inlineStr">
        <is>
          <t>Маркировка 1813130000 (Weidmuller)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3" t="n"/>
      <c r="T46" s="74" t="n"/>
      <c r="U46" s="45" t="n"/>
      <c r="V46" s="45" t="n"/>
      <c r="W46" s="45" t="n"/>
      <c r="X46" s="45" t="n"/>
      <c r="Y46" s="45" t="n"/>
      <c r="Z46" s="45" t="n"/>
      <c r="AA46" s="74" t="n"/>
      <c r="AB46" s="64" t="n"/>
      <c r="AC46" s="64" t="n"/>
      <c r="AD46" s="64" t="n"/>
      <c r="AF46" s="64" t="n"/>
      <c r="AG46" s="64" t="n"/>
      <c r="CR46">
        <f>SUM(AW46:CP46)</f>
        <v/>
      </c>
    </row>
    <row r="47">
      <c r="A47" s="34" t="inlineStr">
        <is>
          <t>аналоги: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75" t="n"/>
      <c r="T47" s="46" t="n"/>
      <c r="U47" s="45" t="n"/>
      <c r="V47" s="45" t="n"/>
      <c r="W47" s="45" t="n"/>
      <c r="X47" s="45" t="n"/>
      <c r="Y47" s="45" t="n"/>
      <c r="Z47" s="45" t="n"/>
      <c r="AA47" s="77" t="n"/>
      <c r="AB47" s="64" t="n"/>
      <c r="AC47" s="64" t="n"/>
      <c r="AD47" s="64" t="n"/>
      <c r="AF47" s="64" t="n"/>
      <c r="AG47" s="64" t="n"/>
      <c r="CR47">
        <f>SUM(AW47:CP47)</f>
        <v/>
      </c>
    </row>
    <row r="48">
      <c r="A48" s="41" t="inlineStr">
        <is>
          <t>BROTHER HSe-211 картридж с термоусадочной трубкой 5,8 мм, дл1,5м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  <c r="CR48">
        <f>SUM(AW48:CP48)</f>
        <v/>
      </c>
    </row>
    <row r="49">
      <c r="A49" s="41" t="inlineStr">
        <is>
          <t>BROTHER HSe-221 картридж с термоусадочной трубкой 8,8 мм дл.1,5м</t>
        </is>
      </c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  <c r="CR49">
        <f>SUM(AW49:CP49)</f>
        <v/>
      </c>
    </row>
    <row r="50">
      <c r="A50" s="41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64" t="n"/>
      <c r="AC50" s="64" t="n"/>
      <c r="AD50" s="64" t="n"/>
      <c r="AF50" s="64" t="n"/>
      <c r="AG50" s="64" t="n"/>
      <c r="CR50">
        <f>SUM(AW50:CP50)</f>
        <v/>
      </c>
    </row>
    <row r="51">
      <c r="A51" s="18" t="inlineStr">
        <is>
          <t>Розетка кабельная с контактами 5.08 мм MHU-3 (DS1074-3 F)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45" t="n">
        <v>1</v>
      </c>
      <c r="Z51" s="45" t="n">
        <v>1</v>
      </c>
      <c r="AA51" s="74" t="n">
        <v>1</v>
      </c>
      <c r="AB51" s="64" t="n"/>
      <c r="AC51" s="64" t="n"/>
      <c r="AD51" s="64" t="n"/>
      <c r="AF51" s="64" t="n"/>
      <c r="AG51" s="64" t="n"/>
      <c r="BF51" s="286">
        <f>K51*BF$3</f>
        <v/>
      </c>
      <c r="BG51" s="286">
        <f>L51*BG$3</f>
        <v/>
      </c>
      <c r="BH51" s="286">
        <f>M51*BH$3</f>
        <v/>
      </c>
      <c r="BI51" s="286">
        <f>N51*BI$3</f>
        <v/>
      </c>
      <c r="BJ51" s="286">
        <f>O51*BJ$3</f>
        <v/>
      </c>
      <c r="BK51" s="286">
        <f>P51*BK$3</f>
        <v/>
      </c>
      <c r="BL51" s="286" t="n"/>
      <c r="BM51" s="286">
        <f>R51*BM$3</f>
        <v/>
      </c>
      <c r="BN51" s="286">
        <f>S51*BN$3</f>
        <v/>
      </c>
      <c r="BO51" s="286">
        <f>T51*BO$3</f>
        <v/>
      </c>
      <c r="BP51" s="286">
        <f>U51*BP$3</f>
        <v/>
      </c>
      <c r="BQ51" s="286">
        <f>V51*BQ$3</f>
        <v/>
      </c>
      <c r="BR51" s="286">
        <f>W51*BR$3</f>
        <v/>
      </c>
      <c r="BS51" s="286">
        <f>X51*BS$3</f>
        <v/>
      </c>
      <c r="BT51" s="286">
        <f>Y51*BT$3</f>
        <v/>
      </c>
      <c r="BU51" s="286">
        <f>Z51*BU$3</f>
        <v/>
      </c>
      <c r="BV51" s="286">
        <f>AA51*BV$3</f>
        <v/>
      </c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Q51" s="228" t="n"/>
      <c r="CR51">
        <f>SUM(AW51:CP51)</f>
        <v/>
      </c>
    </row>
    <row r="52">
      <c r="A52" s="18" t="inlineStr">
        <is>
          <t>контакт в MHU-3</t>
        </is>
      </c>
      <c r="K52" s="45" t="n"/>
      <c r="L52" s="45" t="n">
        <v>2</v>
      </c>
      <c r="M52" s="45" t="n">
        <v>3</v>
      </c>
      <c r="N52" s="45" t="n">
        <v>3</v>
      </c>
      <c r="O52" s="45" t="n">
        <v>3</v>
      </c>
      <c r="P52" s="45" t="n">
        <v>3</v>
      </c>
      <c r="Q52" s="45" t="n">
        <v>3</v>
      </c>
      <c r="R52" s="45" t="n">
        <v>3</v>
      </c>
      <c r="S52" s="73" t="n">
        <v>3</v>
      </c>
      <c r="T52" s="74" t="n">
        <v>3</v>
      </c>
      <c r="U52" s="45" t="n">
        <v>1</v>
      </c>
      <c r="V52" s="45" t="n">
        <v>2</v>
      </c>
      <c r="W52" s="45" t="n">
        <v>3</v>
      </c>
      <c r="X52" s="45" t="n">
        <v>3</v>
      </c>
      <c r="Y52" s="45" t="n">
        <v>3</v>
      </c>
      <c r="Z52" s="45" t="n">
        <v>3</v>
      </c>
      <c r="AA52" s="74" t="n">
        <v>3</v>
      </c>
      <c r="AB52" s="64" t="n"/>
      <c r="AC52" s="64" t="n"/>
      <c r="AD52" s="64" t="n"/>
      <c r="AF52" s="64" t="n"/>
      <c r="AG52" s="64" t="n"/>
      <c r="BF52" s="286">
        <f>K52*BF$3</f>
        <v/>
      </c>
      <c r="BG52" s="286">
        <f>L52*BG$3</f>
        <v/>
      </c>
      <c r="BH52" s="286">
        <f>M52*BH$3</f>
        <v/>
      </c>
      <c r="BI52" s="286">
        <f>N52*BI$3</f>
        <v/>
      </c>
      <c r="BJ52" s="286">
        <f>O52*BJ$3</f>
        <v/>
      </c>
      <c r="BK52" s="286">
        <f>P52*BK$3</f>
        <v/>
      </c>
      <c r="BL52" s="286" t="n"/>
      <c r="BM52" s="286">
        <f>R52*BM$3</f>
        <v/>
      </c>
      <c r="BN52" s="286">
        <f>S52*BN$3</f>
        <v/>
      </c>
      <c r="BO52" s="286">
        <f>T52*BO$3</f>
        <v/>
      </c>
      <c r="BP52" s="286">
        <f>U52*BP$3</f>
        <v/>
      </c>
      <c r="BQ52" s="286">
        <f>V52*BQ$3</f>
        <v/>
      </c>
      <c r="BR52" s="286">
        <f>W52*BR$3</f>
        <v/>
      </c>
      <c r="BS52" s="286">
        <f>X52*BS$3</f>
        <v/>
      </c>
      <c r="BT52" s="286">
        <f>Y52*BT$3</f>
        <v/>
      </c>
      <c r="BU52" s="286">
        <f>Z52*BU$3</f>
        <v/>
      </c>
      <c r="BV52" s="286">
        <f>AA52*BV$3</f>
        <v/>
      </c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Q52" s="228" t="n"/>
      <c r="CR52">
        <f>SUM(AW52:CP52)</f>
        <v/>
      </c>
    </row>
    <row r="53">
      <c r="A53" s="18" t="inlineStr">
        <is>
          <t>Розетка кабельная с контактами 5.08 мм MHU-2 (DS1074-2 F)</t>
        </is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45" t="n">
        <v>0</v>
      </c>
      <c r="V53" s="45" t="n">
        <v>0</v>
      </c>
      <c r="W53" s="45" t="n">
        <v>0</v>
      </c>
      <c r="X53" s="45" t="n">
        <v>0</v>
      </c>
      <c r="Y53" s="45" t="n">
        <v>0</v>
      </c>
      <c r="Z53" s="45" t="n">
        <v>1</v>
      </c>
      <c r="AA53" s="74" t="n">
        <v>1</v>
      </c>
      <c r="AB53" s="64" t="n"/>
      <c r="AC53" s="64" t="n"/>
      <c r="AD53" s="64" t="n"/>
      <c r="AF53" s="64" t="n"/>
      <c r="AG53" s="64" t="n"/>
      <c r="BF53" s="286">
        <f>K53*BF$3</f>
        <v/>
      </c>
      <c r="BG53" s="286">
        <f>L53*BG$3</f>
        <v/>
      </c>
      <c r="BH53" s="286">
        <f>M53*BH$3</f>
        <v/>
      </c>
      <c r="BI53" s="286">
        <f>N53*BI$3</f>
        <v/>
      </c>
      <c r="BJ53" s="286">
        <f>O53*BJ$3</f>
        <v/>
      </c>
      <c r="BK53" s="286">
        <f>P53*BK$3</f>
        <v/>
      </c>
      <c r="BL53" s="286" t="n"/>
      <c r="BM53" s="286">
        <f>R53*BM$3</f>
        <v/>
      </c>
      <c r="BN53" s="286">
        <f>S53*BN$3</f>
        <v/>
      </c>
      <c r="BO53" s="286">
        <f>T53*BO$3</f>
        <v/>
      </c>
      <c r="BP53" s="286">
        <f>U53*BP$3</f>
        <v/>
      </c>
      <c r="BQ53" s="286">
        <f>V53*BQ$3</f>
        <v/>
      </c>
      <c r="BR53" s="286">
        <f>W53*BR$3</f>
        <v/>
      </c>
      <c r="BS53" s="286">
        <f>X53*BS$3</f>
        <v/>
      </c>
      <c r="BT53" s="286">
        <f>Y53*BT$3</f>
        <v/>
      </c>
      <c r="BU53" s="286">
        <f>Z53*BU$3</f>
        <v/>
      </c>
      <c r="BV53" s="286">
        <f>AA53*BV$3</f>
        <v/>
      </c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Q53" s="228" t="n"/>
      <c r="CR53">
        <f>SUM(AW53:CP53)</f>
        <v/>
      </c>
    </row>
    <row r="54">
      <c r="A54" s="18" t="inlineStr">
        <is>
          <t>контакт в  MHU-2</t>
        </is>
      </c>
      <c r="K54" s="45" t="n"/>
      <c r="L54" s="45" t="n">
        <v>0</v>
      </c>
      <c r="M54" s="45" t="n">
        <v>0</v>
      </c>
      <c r="N54" s="45" t="n">
        <v>0</v>
      </c>
      <c r="O54" s="45" t="n">
        <v>1</v>
      </c>
      <c r="P54" s="45" t="n">
        <v>1</v>
      </c>
      <c r="Q54" s="45" t="n">
        <v>2</v>
      </c>
      <c r="R54" s="45" t="n">
        <v>2</v>
      </c>
      <c r="S54" s="73" t="n">
        <v>2</v>
      </c>
      <c r="T54" s="74" t="n">
        <v>2</v>
      </c>
      <c r="U54" s="45" t="n"/>
      <c r="V54" s="45" t="n">
        <v>0</v>
      </c>
      <c r="W54" s="45" t="n"/>
      <c r="X54" s="45" t="n"/>
      <c r="Y54" s="45" t="n"/>
      <c r="Z54" s="45" t="n">
        <v>1</v>
      </c>
      <c r="AA54" s="74" t="n">
        <v>2</v>
      </c>
      <c r="AB54" s="64" t="n"/>
      <c r="AC54" s="64" t="n"/>
      <c r="AD54" s="64" t="n"/>
      <c r="AF54" s="64" t="n"/>
      <c r="AG54" s="64" t="n"/>
      <c r="BF54" s="286">
        <f>K54*BF$3</f>
        <v/>
      </c>
      <c r="BG54" s="286">
        <f>L54*BG$3</f>
        <v/>
      </c>
      <c r="BH54" s="286">
        <f>M54*BH$3</f>
        <v/>
      </c>
      <c r="BI54" s="286">
        <f>N54*BI$3</f>
        <v/>
      </c>
      <c r="BJ54" s="286">
        <f>O54*BJ$3</f>
        <v/>
      </c>
      <c r="BK54" s="286">
        <f>P54*BK$3</f>
        <v/>
      </c>
      <c r="BL54" s="286" t="n"/>
      <c r="BM54" s="286">
        <f>R54*BM$3</f>
        <v/>
      </c>
      <c r="BN54" s="286">
        <f>S54*BN$3</f>
        <v/>
      </c>
      <c r="BO54" s="286">
        <f>T54*BO$3</f>
        <v/>
      </c>
      <c r="BP54" s="286">
        <f>U54*BP$3</f>
        <v/>
      </c>
      <c r="BQ54" s="286">
        <f>V54*BQ$3</f>
        <v/>
      </c>
      <c r="BR54" s="286">
        <f>W54*BR$3</f>
        <v/>
      </c>
      <c r="BS54" s="286">
        <f>X54*BS$3</f>
        <v/>
      </c>
      <c r="BT54" s="286">
        <f>Y54*BT$3</f>
        <v/>
      </c>
      <c r="BU54" s="286">
        <f>Z54*BU$3</f>
        <v/>
      </c>
      <c r="BV54" s="286">
        <f>AA54*BV$3</f>
        <v/>
      </c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Q54" s="228" t="n"/>
      <c r="CR54">
        <f>SUM(AW54:CP54)</f>
        <v/>
      </c>
    </row>
    <row r="55">
      <c r="A55" s="18" t="inlineStr">
        <is>
          <t>Разъем Mini-Universal 172165-1 (MF-2x1F)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45" t="n">
        <v>1</v>
      </c>
      <c r="Z55" s="45" t="n">
        <v>1</v>
      </c>
      <c r="AA55" s="74" t="n">
        <v>1</v>
      </c>
      <c r="AB55" s="64" t="n"/>
      <c r="AC55" s="64" t="n"/>
      <c r="AD55" s="64" t="n"/>
      <c r="AF55" s="64" t="n"/>
      <c r="AG55" s="64" t="n"/>
      <c r="BF55" s="286">
        <f>K55*BF$3</f>
        <v/>
      </c>
      <c r="BG55" s="286">
        <f>L55*BG$3</f>
        <v/>
      </c>
      <c r="BH55" s="286">
        <f>M55*BH$3</f>
        <v/>
      </c>
      <c r="BI55" s="286">
        <f>N55*BI$3</f>
        <v/>
      </c>
      <c r="BJ55" s="286">
        <f>O55*BJ$3</f>
        <v/>
      </c>
      <c r="BK55" s="286">
        <f>P55*BK$3</f>
        <v/>
      </c>
      <c r="BL55" s="286" t="n"/>
      <c r="BM55" s="286">
        <f>R55*BM$3</f>
        <v/>
      </c>
      <c r="BN55" s="286">
        <f>S55*BN$3</f>
        <v/>
      </c>
      <c r="BO55" s="286">
        <f>T55*BO$3</f>
        <v/>
      </c>
      <c r="BP55" s="286">
        <f>U55*BP$3</f>
        <v/>
      </c>
      <c r="BQ55" s="286">
        <f>V55*BQ$3</f>
        <v/>
      </c>
      <c r="BR55" s="286">
        <f>W55*BR$3</f>
        <v/>
      </c>
      <c r="BS55" s="286">
        <f>X55*BS$3</f>
        <v/>
      </c>
      <c r="BT55" s="286">
        <f>Y55*BT$3</f>
        <v/>
      </c>
      <c r="BU55" s="286">
        <f>Z55*BU$3</f>
        <v/>
      </c>
      <c r="BV55" s="286">
        <f>AA55*BV$3</f>
        <v/>
      </c>
      <c r="BW55" s="228" t="n"/>
      <c r="BX55" s="228" t="n"/>
      <c r="BY55" s="228" t="n"/>
      <c r="BZ55" s="228" t="n"/>
      <c r="CA55" s="228" t="n"/>
      <c r="CB55" s="228" t="n"/>
      <c r="CC55" s="228" t="n"/>
      <c r="CD55" s="228" t="n"/>
      <c r="CE55" s="228" t="n"/>
      <c r="CF55" s="228" t="n"/>
      <c r="CG55" s="228" t="n"/>
      <c r="CH55" s="228" t="n"/>
      <c r="CI55" s="228" t="n"/>
      <c r="CJ55" s="228" t="n"/>
      <c r="CK55" s="228" t="n"/>
      <c r="CL55" s="228" t="n"/>
      <c r="CM55" s="228" t="n"/>
      <c r="CN55" s="228" t="n"/>
      <c r="CO55" s="228" t="n"/>
      <c r="CQ55" s="228" t="n"/>
      <c r="CR55">
        <f>SUM(AW55:CP55)</f>
        <v/>
      </c>
    </row>
    <row r="56">
      <c r="A56" s="18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73" t="n"/>
      <c r="T56" s="74" t="n"/>
      <c r="U56" s="45" t="n"/>
      <c r="V56" s="45" t="n"/>
      <c r="W56" s="45" t="n"/>
      <c r="X56" s="45" t="n"/>
      <c r="Y56" s="45" t="n"/>
      <c r="Z56" s="45" t="n"/>
      <c r="AA56" s="74" t="n"/>
      <c r="AB56" s="64" t="n"/>
      <c r="AC56" s="64" t="n"/>
      <c r="AD56" s="64" t="n"/>
      <c r="AF56" s="64" t="n"/>
      <c r="AG56" s="64" t="n"/>
      <c r="CR56">
        <f>SUM(AW56:CP56)</f>
        <v/>
      </c>
    </row>
    <row r="57">
      <c r="A57" s="18" t="inlineStr">
        <is>
          <t>Контакт-гнездо для разъема Mini-Universal 170362-1 (MF-FT)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1</v>
      </c>
      <c r="Q57" s="45" t="n">
        <v>1</v>
      </c>
      <c r="R57" s="45" t="n">
        <v>1</v>
      </c>
      <c r="S57" s="45" t="n">
        <v>1</v>
      </c>
      <c r="T57" s="45" t="n">
        <v>1</v>
      </c>
      <c r="U57" s="45" t="n">
        <v>1</v>
      </c>
      <c r="V57" s="45" t="n">
        <v>1</v>
      </c>
      <c r="W57" s="45" t="n">
        <v>1</v>
      </c>
      <c r="X57" s="45" t="n">
        <v>1</v>
      </c>
      <c r="Y57" s="45" t="n">
        <v>1</v>
      </c>
      <c r="Z57" s="45" t="n">
        <v>1</v>
      </c>
      <c r="AA57" s="74" t="n">
        <v>1</v>
      </c>
      <c r="AB57" s="64" t="n"/>
      <c r="AC57" s="64" t="n"/>
      <c r="AD57" s="64" t="n"/>
      <c r="AF57" s="64" t="n"/>
      <c r="AG57" s="64" t="n"/>
      <c r="BF57" s="286">
        <f>K57*BF$3</f>
        <v/>
      </c>
      <c r="BG57" s="286">
        <f>L57*BG$3</f>
        <v/>
      </c>
      <c r="BH57" s="286">
        <f>M57*BH$3</f>
        <v/>
      </c>
      <c r="BI57" s="286">
        <f>N57*BI$3</f>
        <v/>
      </c>
      <c r="BJ57" s="286">
        <f>O57*BJ$3</f>
        <v/>
      </c>
      <c r="BK57" s="286">
        <f>P57*BK$3</f>
        <v/>
      </c>
      <c r="BL57" s="286" t="n"/>
      <c r="BM57" s="286">
        <f>R57*BM$3</f>
        <v/>
      </c>
      <c r="BN57" s="286">
        <f>S57*BN$3</f>
        <v/>
      </c>
      <c r="BO57" s="286">
        <f>T57*BO$3</f>
        <v/>
      </c>
      <c r="BP57" s="286">
        <f>U57*BP$3</f>
        <v/>
      </c>
      <c r="BQ57" s="286">
        <f>V57*BQ$3</f>
        <v/>
      </c>
      <c r="BR57" s="286">
        <f>W57*BR$3</f>
        <v/>
      </c>
      <c r="BS57" s="286">
        <f>X57*BS$3</f>
        <v/>
      </c>
      <c r="BT57" s="286">
        <f>Y57*BT$3</f>
        <v/>
      </c>
      <c r="BU57" s="286">
        <f>Z57*BU$3</f>
        <v/>
      </c>
      <c r="BV57" s="286">
        <f>AA57*BV$3</f>
        <v/>
      </c>
      <c r="BW57" s="228" t="n"/>
      <c r="BX57" s="228" t="n"/>
      <c r="BY57" s="228" t="n"/>
      <c r="BZ57" s="228" t="n"/>
      <c r="CA57" s="228" t="n"/>
      <c r="CB57" s="228" t="n"/>
      <c r="CC57" s="228" t="n"/>
      <c r="CD57" s="228" t="n"/>
      <c r="CE57" s="228" t="n"/>
      <c r="CF57" s="228" t="n"/>
      <c r="CG57" s="228" t="n"/>
      <c r="CH57" s="228" t="n"/>
      <c r="CI57" s="228" t="n"/>
      <c r="CJ57" s="228" t="n"/>
      <c r="CK57" s="228" t="n"/>
      <c r="CL57" s="228" t="n"/>
      <c r="CM57" s="228" t="n"/>
      <c r="CN57" s="228" t="n"/>
      <c r="CO57" s="228" t="n"/>
      <c r="CQ57" s="228" t="n"/>
      <c r="CR57">
        <f>SUM(AW57:CP57)</f>
        <v/>
      </c>
    </row>
    <row r="58">
      <c r="A58" s="18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73" t="n"/>
      <c r="T58" s="74" t="n"/>
      <c r="U58" s="45" t="n"/>
      <c r="V58" s="45" t="n"/>
      <c r="W58" s="45" t="n"/>
      <c r="X58" s="45" t="n"/>
      <c r="Y58" s="45" t="n"/>
      <c r="Z58" s="45" t="n"/>
      <c r="AA58" s="74" t="n"/>
      <c r="AB58" s="64" t="n"/>
      <c r="AC58" s="64" t="n"/>
      <c r="AD58" s="64" t="n"/>
      <c r="AF58" s="64" t="n"/>
      <c r="AG58" s="64" t="n"/>
      <c r="CR58">
        <f>SUM(AW58:CP58)</f>
        <v/>
      </c>
    </row>
    <row r="59">
      <c r="A59" s="18" t="inlineStr">
        <is>
          <t xml:space="preserve">Сальник STM16 ступенчатый </t>
        </is>
      </c>
      <c r="K59" s="45" t="n"/>
      <c r="L59" s="45" t="n"/>
      <c r="M59" s="45" t="n"/>
      <c r="N59" s="45" t="n"/>
      <c r="O59" s="45" t="n">
        <v>1</v>
      </c>
      <c r="P59" s="45" t="n"/>
      <c r="Q59" s="45" t="n">
        <v>1</v>
      </c>
      <c r="R59" s="45" t="n">
        <v>1</v>
      </c>
      <c r="S59" s="45" t="n"/>
      <c r="T59" s="45" t="n"/>
      <c r="U59" s="45" t="n">
        <v>1</v>
      </c>
      <c r="V59" s="45" t="n">
        <v>1</v>
      </c>
      <c r="W59" s="45" t="n">
        <v>1</v>
      </c>
      <c r="X59" s="45" t="n">
        <v>1</v>
      </c>
      <c r="Y59" s="45" t="n">
        <v>1</v>
      </c>
      <c r="Z59" s="45" t="n">
        <v>1</v>
      </c>
      <c r="AA59" s="74" t="n">
        <v>1</v>
      </c>
      <c r="AB59" s="64" t="n"/>
      <c r="AC59" s="64" t="n"/>
      <c r="AD59" s="64" t="n"/>
      <c r="AF59" s="64" t="n"/>
      <c r="AG59" s="64" t="n"/>
      <c r="BF59" s="286">
        <f>K59*BF$3</f>
        <v/>
      </c>
      <c r="BG59" s="286">
        <f>L59*BG$3</f>
        <v/>
      </c>
      <c r="BH59" s="286">
        <f>M59*BH$3</f>
        <v/>
      </c>
      <c r="BI59" s="286">
        <f>N59*BI$3</f>
        <v/>
      </c>
      <c r="BJ59" s="286">
        <f>O59*BJ$3</f>
        <v/>
      </c>
      <c r="BK59" s="286">
        <f>P59*BK$3</f>
        <v/>
      </c>
      <c r="BL59" s="286" t="n"/>
      <c r="BM59" s="286">
        <f>R59*BM$3</f>
        <v/>
      </c>
      <c r="BN59" s="286">
        <f>S59*BN$3</f>
        <v/>
      </c>
      <c r="BO59" s="286">
        <f>T59*BO$3</f>
        <v/>
      </c>
      <c r="BP59" s="286">
        <f>U59*BP$3</f>
        <v/>
      </c>
      <c r="BQ59" s="286">
        <f>V59*BQ$3</f>
        <v/>
      </c>
      <c r="BR59" s="286">
        <f>W59*BR$3</f>
        <v/>
      </c>
      <c r="BS59" s="286">
        <f>X59*BS$3</f>
        <v/>
      </c>
      <c r="BT59" s="286">
        <f>Y59*BT$3</f>
        <v/>
      </c>
      <c r="BU59" s="286">
        <f>Z59*BU$3</f>
        <v/>
      </c>
      <c r="BV59" s="286">
        <f>AA59*BV$3</f>
        <v/>
      </c>
      <c r="BW59" s="228" t="n"/>
      <c r="BX59" s="228" t="n"/>
      <c r="BY59" s="228" t="n"/>
      <c r="BZ59" s="228" t="n"/>
      <c r="CA59" s="228" t="n"/>
      <c r="CB59" s="228" t="n"/>
      <c r="CC59" s="228" t="n"/>
      <c r="CD59" s="228" t="n"/>
      <c r="CE59" s="228" t="n"/>
      <c r="CF59" s="228" t="n"/>
      <c r="CG59" s="228" t="n"/>
      <c r="CH59" s="228" t="n"/>
      <c r="CI59" s="228" t="n"/>
      <c r="CJ59" s="228" t="n"/>
      <c r="CK59" s="228" t="n"/>
      <c r="CL59" s="228" t="n"/>
      <c r="CM59" s="228" t="n"/>
      <c r="CN59" s="228" t="n"/>
      <c r="CO59" s="228" t="n"/>
      <c r="CQ59" s="228" t="n"/>
      <c r="CR59">
        <f>SUM(AW59:CP59)</f>
        <v/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3" t="n"/>
      <c r="T60" s="74" t="n"/>
      <c r="U60" s="45" t="n"/>
      <c r="V60" s="45" t="n"/>
      <c r="W60" s="45" t="n"/>
      <c r="X60" s="45" t="n"/>
      <c r="Y60" s="45" t="n"/>
      <c r="Z60" s="45" t="n"/>
      <c r="AA60" s="74" t="n"/>
      <c r="AB60" s="64" t="n"/>
      <c r="AC60" s="64" t="n"/>
      <c r="AD60" s="64" t="n"/>
      <c r="AF60" s="64" t="n"/>
      <c r="AG60" s="64" t="n"/>
      <c r="CR60">
        <f>SUM(AW60:CP60)</f>
        <v/>
      </c>
    </row>
    <row r="61">
      <c r="A61" s="34" t="inlineStr">
        <is>
          <t>Сальник ступенчатый STM 16 3.5-12мм IP 55 Hensel</t>
        </is>
      </c>
      <c r="K61" s="45" t="n">
        <v>1</v>
      </c>
      <c r="L61" s="45" t="n">
        <v>1</v>
      </c>
      <c r="M61" s="45" t="n">
        <v>1</v>
      </c>
      <c r="N61" s="45" t="n">
        <v>1</v>
      </c>
      <c r="O61" s="45" t="n">
        <v>1</v>
      </c>
      <c r="P61" s="45" t="n">
        <v>1</v>
      </c>
      <c r="Q61" s="45" t="n">
        <v>1</v>
      </c>
      <c r="R61" s="45" t="n">
        <v>1</v>
      </c>
      <c r="S61" s="45" t="n">
        <v>1</v>
      </c>
      <c r="T61" s="45" t="n">
        <v>1</v>
      </c>
      <c r="U61" s="45" t="n">
        <v>1</v>
      </c>
      <c r="V61" s="45" t="n">
        <v>1</v>
      </c>
      <c r="W61" s="45" t="n">
        <v>1</v>
      </c>
      <c r="X61" s="45" t="n">
        <v>1</v>
      </c>
      <c r="Y61" s="45" t="n">
        <v>1</v>
      </c>
      <c r="Z61" s="45" t="n">
        <v>1</v>
      </c>
      <c r="AA61" s="74" t="n">
        <v>1</v>
      </c>
      <c r="AB61" s="64" t="n"/>
      <c r="AC61" s="64" t="n"/>
      <c r="AD61" s="64" t="n"/>
      <c r="AF61" s="64" t="n"/>
      <c r="AG61" s="64" t="n"/>
      <c r="BF61" s="286">
        <f>K61*BF$3</f>
        <v/>
      </c>
      <c r="BG61" s="286">
        <f>L61*BG$3</f>
        <v/>
      </c>
      <c r="BH61" s="286">
        <f>M61*BH$3</f>
        <v/>
      </c>
      <c r="BI61" s="286">
        <f>N61*BI$3</f>
        <v/>
      </c>
      <c r="BJ61" s="286">
        <f>O61*BJ$3</f>
        <v/>
      </c>
      <c r="BK61" s="286">
        <f>P61*BK$3</f>
        <v/>
      </c>
      <c r="BL61" s="286" t="n"/>
      <c r="BM61" s="286">
        <f>R61*BM$3</f>
        <v/>
      </c>
      <c r="BN61" s="286">
        <f>S61*BN$3</f>
        <v/>
      </c>
      <c r="BO61" s="286">
        <f>T61*BO$3</f>
        <v/>
      </c>
      <c r="BP61" s="286">
        <f>U61*BP$3</f>
        <v/>
      </c>
      <c r="BQ61" s="286">
        <f>V61*BQ$3</f>
        <v/>
      </c>
      <c r="BR61" s="286">
        <f>W61*BR$3</f>
        <v/>
      </c>
      <c r="BS61" s="286">
        <f>X61*BS$3</f>
        <v/>
      </c>
      <c r="BT61" s="286">
        <f>Y61*BT$3</f>
        <v/>
      </c>
      <c r="BU61" s="286">
        <f>Z61*BU$3</f>
        <v/>
      </c>
      <c r="BV61" s="286">
        <f>AA61*BV$3</f>
        <v/>
      </c>
      <c r="BW61" s="228" t="n"/>
      <c r="BX61" s="228" t="n"/>
      <c r="BY61" s="228" t="n"/>
      <c r="BZ61" s="228" t="n"/>
      <c r="CA61" s="228" t="n"/>
      <c r="CB61" s="228" t="n"/>
      <c r="CC61" s="228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Q61" s="228" t="n"/>
      <c r="CR61">
        <f>SUM(AW61:CP61)</f>
        <v/>
      </c>
    </row>
    <row r="62">
      <c r="A62" s="3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73" t="n"/>
      <c r="T62" s="74" t="n"/>
      <c r="U62" s="45" t="n"/>
      <c r="V62" s="45" t="n"/>
      <c r="W62" s="45" t="n"/>
      <c r="X62" s="45" t="n"/>
      <c r="Y62" s="45" t="n"/>
      <c r="Z62" s="45" t="n"/>
      <c r="AA62" s="74" t="n"/>
      <c r="AB62" s="64" t="n"/>
      <c r="AC62" s="64" t="n"/>
      <c r="AD62" s="64" t="n"/>
      <c r="AF62" s="64" t="n"/>
      <c r="AG62" s="64" t="n"/>
      <c r="CR62">
        <f>SUM(AW62:CP62)</f>
        <v/>
      </c>
    </row>
    <row r="63">
      <c r="A63" s="18" t="inlineStr">
        <is>
          <t>Гермоввод MGB12S-06G-ST</t>
        </is>
      </c>
      <c r="K63" s="45" t="n">
        <v>1</v>
      </c>
      <c r="L63" s="45" t="n">
        <v>1</v>
      </c>
      <c r="M63" s="45" t="n">
        <v>1</v>
      </c>
      <c r="N63" s="45" t="n">
        <v>1</v>
      </c>
      <c r="O63" s="45" t="n">
        <v>1</v>
      </c>
      <c r="P63" s="45" t="n">
        <v>1</v>
      </c>
      <c r="Q63" s="45" t="n">
        <v>1</v>
      </c>
      <c r="R63" s="45" t="n">
        <v>0</v>
      </c>
      <c r="S63" s="45" t="n">
        <v>0</v>
      </c>
      <c r="T63" s="45" t="n">
        <v>0</v>
      </c>
      <c r="U63" s="14" t="n">
        <v>0</v>
      </c>
      <c r="V63" s="45" t="n"/>
      <c r="W63" s="14" t="n">
        <v>0</v>
      </c>
      <c r="X63" s="14" t="n">
        <v>0</v>
      </c>
      <c r="Y63" s="45" t="n">
        <v>0</v>
      </c>
      <c r="Z63" s="14" t="n">
        <v>0</v>
      </c>
      <c r="AA63" s="74" t="n"/>
      <c r="BF63" s="286">
        <f>K63*BF$3</f>
        <v/>
      </c>
      <c r="BG63" s="286">
        <f>L63*BG$3</f>
        <v/>
      </c>
      <c r="BH63" s="286">
        <f>M63*BH$3</f>
        <v/>
      </c>
      <c r="BI63" s="286">
        <f>N63*BI$3</f>
        <v/>
      </c>
      <c r="BJ63" s="286">
        <f>O63*BJ$3</f>
        <v/>
      </c>
      <c r="BK63" s="286">
        <f>P63*BK$3</f>
        <v/>
      </c>
      <c r="BL63" s="286" t="n"/>
      <c r="BM63" s="286">
        <f>R63*BM$3</f>
        <v/>
      </c>
      <c r="BN63" s="286">
        <f>S63*BN$3</f>
        <v/>
      </c>
      <c r="BO63" s="286">
        <f>T63*BO$3</f>
        <v/>
      </c>
      <c r="BP63" s="286">
        <f>U63*BP$3</f>
        <v/>
      </c>
      <c r="BQ63" s="286">
        <f>V63*BQ$3</f>
        <v/>
      </c>
      <c r="BR63" s="286">
        <f>W63*BR$3</f>
        <v/>
      </c>
      <c r="BS63" s="286">
        <f>X63*BS$3</f>
        <v/>
      </c>
      <c r="BT63" s="286">
        <f>Y63*BT$3</f>
        <v/>
      </c>
      <c r="BU63" s="286">
        <f>Z63*BU$3</f>
        <v/>
      </c>
      <c r="BV63" s="286">
        <f>AA63*BV$3</f>
        <v/>
      </c>
      <c r="BW63" s="228" t="n"/>
      <c r="BX63" s="228" t="n"/>
      <c r="BY63" s="228" t="n"/>
      <c r="BZ63" s="228" t="n"/>
      <c r="CA63" s="228" t="n"/>
      <c r="CB63" s="228" t="n"/>
      <c r="CC63" s="228" t="n"/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Q63" s="228" t="n"/>
      <c r="CR63">
        <f>SUM(AW63:CP63)</f>
        <v/>
      </c>
    </row>
    <row r="64">
      <c r="A64" s="3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73" t="n"/>
      <c r="T64" s="74" t="n"/>
      <c r="V64" s="45" t="n"/>
      <c r="Y64" s="45" t="n"/>
      <c r="AA64" s="74" t="n"/>
      <c r="CR64">
        <f>SUM(AW64:CP64)</f>
        <v/>
      </c>
    </row>
    <row r="65">
      <c r="A65" s="18" t="inlineStr">
        <is>
          <t>Провод ВНМ-0,2 ТУ16-505.460-73</t>
        </is>
      </c>
      <c r="K65" s="45" t="n">
        <v>0.8</v>
      </c>
      <c r="L65" s="45" t="n">
        <v>0.8</v>
      </c>
      <c r="M65" s="45" t="n">
        <v>0.8</v>
      </c>
      <c r="N65" s="45" t="n">
        <v>0.9</v>
      </c>
      <c r="O65" s="45" t="n">
        <v>0.8</v>
      </c>
      <c r="P65" s="45" t="n">
        <v>0.9</v>
      </c>
      <c r="Q65" s="45" t="n">
        <v>0.9</v>
      </c>
      <c r="R65" s="45" t="n">
        <v>0.7</v>
      </c>
      <c r="S65" s="45" t="n">
        <v>1.35</v>
      </c>
      <c r="T65" s="45" t="n">
        <v>1.45</v>
      </c>
      <c r="U65" s="45" t="n">
        <v>0.75</v>
      </c>
      <c r="V65" s="45" t="n">
        <v>0.55</v>
      </c>
      <c r="W65" s="45" t="n">
        <v>0.55</v>
      </c>
      <c r="X65" s="45" t="n">
        <v>1.4</v>
      </c>
      <c r="Y65" s="45" t="n">
        <v>1.5</v>
      </c>
      <c r="Z65" s="45" t="n">
        <v>1.4</v>
      </c>
      <c r="AA65" s="46" t="n">
        <v>1.85</v>
      </c>
      <c r="AB65" s="64" t="n"/>
      <c r="AC65" s="64" t="n"/>
      <c r="AD65" s="64" t="n"/>
      <c r="AF65" s="64" t="n"/>
      <c r="AG65" s="64" t="n"/>
      <c r="BF65" s="286">
        <f>K65*BF$3</f>
        <v/>
      </c>
      <c r="BG65" s="286">
        <f>L65*BG$3</f>
        <v/>
      </c>
      <c r="BH65" s="286">
        <f>M65*BH$3</f>
        <v/>
      </c>
      <c r="BI65" s="286">
        <f>N65*BI$3</f>
        <v/>
      </c>
      <c r="BJ65" s="286">
        <f>O65*BJ$3</f>
        <v/>
      </c>
      <c r="BK65" s="286">
        <f>P65*BK$3</f>
        <v/>
      </c>
      <c r="BL65" s="286" t="n"/>
      <c r="BM65" s="286">
        <f>R65*BM$3</f>
        <v/>
      </c>
      <c r="BN65" s="286">
        <f>S65*BN$3</f>
        <v/>
      </c>
      <c r="BO65" s="286">
        <f>T65*BO$3</f>
        <v/>
      </c>
      <c r="BP65" s="286">
        <f>U65*BP$3</f>
        <v/>
      </c>
      <c r="BQ65" s="286">
        <f>V65*BQ$3</f>
        <v/>
      </c>
      <c r="BR65" s="286">
        <f>W65*BR$3</f>
        <v/>
      </c>
      <c r="BS65" s="286">
        <f>X65*BS$3</f>
        <v/>
      </c>
      <c r="BT65" s="286">
        <f>Y65*BT$3</f>
        <v/>
      </c>
      <c r="BU65" s="286">
        <f>Z65*BU$3</f>
        <v/>
      </c>
      <c r="BV65" s="286">
        <f>AA65*BV$3</f>
        <v/>
      </c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Q65" s="228" t="n"/>
      <c r="CR65">
        <f>SUM(AW65:CP65)</f>
        <v/>
      </c>
    </row>
    <row r="66">
      <c r="A66" s="34" t="inlineStr">
        <is>
          <t>аналоги: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CR66">
        <f>SUM(AW66:CP66)</f>
        <v/>
      </c>
    </row>
    <row r="67">
      <c r="A67" s="34" t="inlineStr">
        <is>
          <t>Провод ВНМ-0,35 ТУ16-505.460-73</t>
        </is>
      </c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  <c r="BF67" s="286">
        <f>K67*BF$3</f>
        <v/>
      </c>
      <c r="BG67" s="286">
        <f>L67*BG$3</f>
        <v/>
      </c>
      <c r="BH67" s="286">
        <f>M67*BH$3</f>
        <v/>
      </c>
      <c r="BI67" s="286">
        <f>N67*BI$3</f>
        <v/>
      </c>
      <c r="BJ67" s="286" t="n"/>
      <c r="BK67" s="286">
        <f>P67*BK$3</f>
        <v/>
      </c>
      <c r="BL67" s="286" t="n"/>
      <c r="BM67" s="286" t="n"/>
      <c r="BN67" s="286">
        <f>S67*BN$3</f>
        <v/>
      </c>
      <c r="BO67" s="286">
        <f>T67*BO$3</f>
        <v/>
      </c>
      <c r="BP67" s="286" t="n"/>
      <c r="BQ67" s="286">
        <f>V67*BQ$3</f>
        <v/>
      </c>
      <c r="BR67" s="286" t="n"/>
      <c r="BS67" s="286" t="n"/>
      <c r="BT67" s="286" t="n"/>
      <c r="BU67" s="286" t="n"/>
      <c r="BV67" s="286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Q67" s="228" t="n"/>
      <c r="CR67">
        <f>SUM(AW67:CP67)</f>
        <v/>
      </c>
    </row>
    <row r="68">
      <c r="A68" s="3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46" t="n"/>
      <c r="U68" s="45" t="n"/>
      <c r="V68" s="45" t="n"/>
      <c r="W68" s="45" t="n"/>
      <c r="X68" s="45" t="n"/>
      <c r="Y68" s="45" t="n"/>
      <c r="Z68" s="45" t="n"/>
      <c r="AA68" s="46" t="n"/>
      <c r="AB68" s="64" t="n"/>
      <c r="AC68" s="64" t="n"/>
      <c r="AD68" s="64" t="n"/>
      <c r="AF68" s="64" t="n"/>
      <c r="AG68" s="64" t="n"/>
      <c r="CR68">
        <f>SUM(AW68:CP68)</f>
        <v/>
      </c>
    </row>
    <row r="69">
      <c r="A69" s="18" t="inlineStr">
        <is>
          <t>Провод НВ-4-0.2 ГОСТ 22483-77</t>
        </is>
      </c>
      <c r="K69" s="45" t="n">
        <v>0.55</v>
      </c>
      <c r="L69" s="45" t="n">
        <v>1.35</v>
      </c>
      <c r="M69" s="45" t="n">
        <v>2.5</v>
      </c>
      <c r="N69" s="45" t="n">
        <v>2.6</v>
      </c>
      <c r="O69" s="45" t="n">
        <v>3.9</v>
      </c>
      <c r="P69" s="45" t="n">
        <v>4.1</v>
      </c>
      <c r="Q69" s="45" t="n">
        <v>5.9</v>
      </c>
      <c r="R69" s="45" t="n">
        <v>3.9</v>
      </c>
      <c r="S69" s="45" t="n">
        <v>8.9</v>
      </c>
      <c r="T69" s="45" t="n">
        <v>7.8</v>
      </c>
      <c r="U69" s="45" t="n">
        <v>1.2</v>
      </c>
      <c r="V69" s="45" t="n">
        <v>2.1</v>
      </c>
      <c r="W69" s="45" t="n">
        <v>3.7</v>
      </c>
      <c r="X69" s="45" t="n">
        <v>5.2</v>
      </c>
      <c r="Y69" s="45" t="n">
        <v>4.9</v>
      </c>
      <c r="Z69" s="45" t="n">
        <v>7.1</v>
      </c>
      <c r="AA69" s="46" t="n">
        <v>9.5</v>
      </c>
      <c r="AB69" s="64" t="n"/>
      <c r="AC69" s="64" t="n"/>
      <c r="AD69" s="64" t="n"/>
      <c r="AF69" s="64" t="n"/>
      <c r="AG69" s="64" t="n"/>
      <c r="BF69" s="286">
        <f>K69*BF$3</f>
        <v/>
      </c>
      <c r="BG69" s="286">
        <f>L69*BG$3</f>
        <v/>
      </c>
      <c r="BH69" s="286">
        <f>M69*BH$3</f>
        <v/>
      </c>
      <c r="BI69" s="286">
        <f>N69*BI$3</f>
        <v/>
      </c>
      <c r="BJ69" s="286">
        <f>O69*BJ$3</f>
        <v/>
      </c>
      <c r="BK69" s="286">
        <f>P69*BK$3</f>
        <v/>
      </c>
      <c r="BL69" s="286" t="n"/>
      <c r="BM69" s="286">
        <f>R69*BM$3</f>
        <v/>
      </c>
      <c r="BN69" s="286">
        <f>S69*BN$3</f>
        <v/>
      </c>
      <c r="BO69" s="286">
        <f>T69*BO$3</f>
        <v/>
      </c>
      <c r="BP69" s="286">
        <f>U69*BP$3</f>
        <v/>
      </c>
      <c r="BQ69" s="286">
        <f>V69*BQ$3</f>
        <v/>
      </c>
      <c r="BR69" s="286">
        <f>W69*BR$3</f>
        <v/>
      </c>
      <c r="BS69" s="286">
        <f>X69*BS$3</f>
        <v/>
      </c>
      <c r="BT69" s="286">
        <f>Y69*BT$3</f>
        <v/>
      </c>
      <c r="BU69" s="286">
        <f>Z69*BU$3</f>
        <v/>
      </c>
      <c r="BV69" s="286">
        <f>AA69*BV$3</f>
        <v/>
      </c>
      <c r="BW69" s="228" t="n"/>
      <c r="BX69" s="228" t="n"/>
      <c r="BY69" s="228" t="n"/>
      <c r="BZ69" s="228" t="n"/>
      <c r="CA69" s="228" t="n"/>
      <c r="CB69" s="228" t="n"/>
      <c r="CC69" s="228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Q69" s="228" t="n"/>
      <c r="CR69">
        <f>SUM(AW69:CP69)</f>
        <v/>
      </c>
    </row>
    <row r="70">
      <c r="A70" s="34" t="inlineStr">
        <is>
          <t>аналоги: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  <c r="CR70">
        <f>SUM(AW70:CP70)</f>
        <v/>
      </c>
    </row>
    <row r="71">
      <c r="A71" s="34" t="inlineStr">
        <is>
          <t>Провод НВ-3-0.2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  <c r="CR71">
        <f>SUM(AW71:CP71)</f>
        <v/>
      </c>
    </row>
    <row r="72">
      <c r="A72" s="34" t="inlineStr">
        <is>
          <t>Провод НВ-5-0.2 ГОСТ 22483-77</t>
        </is>
      </c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  <c r="CR72">
        <f>SUM(AW72:CP72)</f>
        <v/>
      </c>
    </row>
    <row r="73">
      <c r="A73" s="3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46" t="n"/>
      <c r="U73" s="45" t="n"/>
      <c r="V73" s="45" t="n"/>
      <c r="W73" s="45" t="n"/>
      <c r="X73" s="45" t="n"/>
      <c r="Y73" s="45" t="n"/>
      <c r="Z73" s="45" t="n"/>
      <c r="AA73" s="46" t="n"/>
      <c r="AB73" s="64" t="n"/>
      <c r="AC73" s="64" t="n"/>
      <c r="AD73" s="64" t="n"/>
      <c r="AF73" s="64" t="n"/>
      <c r="AG73" s="64" t="n"/>
      <c r="CR73">
        <f>SUM(AW73:CP73)</f>
        <v/>
      </c>
    </row>
    <row r="74">
      <c r="A74" s="42" t="inlineStr">
        <is>
          <t>PBF D:3.0/1.5 мм (черная)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CR74">
        <f>SUM(AW74:CP74)</f>
        <v/>
      </c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  <c r="BF75" s="286">
        <f>K75*BF$3</f>
        <v/>
      </c>
      <c r="BG75" s="286">
        <f>L75*BG$3</f>
        <v/>
      </c>
      <c r="BH75" s="286">
        <f>M75*BH$3</f>
        <v/>
      </c>
      <c r="BI75" s="286">
        <f>N75*BI$3</f>
        <v/>
      </c>
      <c r="BJ75" s="286" t="n"/>
      <c r="BK75" s="286">
        <f>P75*BK$3</f>
        <v/>
      </c>
      <c r="BL75" s="286" t="n"/>
      <c r="BM75" s="286" t="n"/>
      <c r="BN75" s="286">
        <f>S75*BN$3</f>
        <v/>
      </c>
      <c r="BO75" s="286">
        <f>T75*BO$3</f>
        <v/>
      </c>
      <c r="BP75" s="286" t="n"/>
      <c r="BQ75" s="286">
        <f>V75*BQ$3</f>
        <v/>
      </c>
      <c r="BR75" s="286" t="n"/>
      <c r="BS75" s="286" t="n"/>
      <c r="BT75" s="286" t="n"/>
      <c r="BU75" s="286" t="n"/>
      <c r="BV75" s="286" t="n"/>
      <c r="BW75" s="228" t="n"/>
      <c r="BX75" s="228" t="n"/>
      <c r="BY75" s="228" t="n"/>
      <c r="BZ75" s="228" t="n"/>
      <c r="CA75" s="228" t="n"/>
      <c r="CB75" s="228" t="n"/>
      <c r="CC75" s="228" t="n"/>
      <c r="CD75" s="228" t="n"/>
      <c r="CE75" s="228" t="n"/>
      <c r="CF75" s="228" t="n"/>
      <c r="CG75" s="228" t="n"/>
      <c r="CH75" s="228" t="n"/>
      <c r="CI75" s="228" t="n"/>
      <c r="CJ75" s="228" t="n"/>
      <c r="CK75" s="228" t="n"/>
      <c r="CL75" s="228" t="n"/>
      <c r="CM75" s="228" t="n"/>
      <c r="CN75" s="228" t="n"/>
      <c r="CO75" s="228" t="n"/>
      <c r="CQ75" s="228" t="n"/>
      <c r="CR75">
        <f>SUM(AW75:CP75)</f>
        <v/>
      </c>
    </row>
    <row r="76" ht="22.5" customHeight="1" s="107">
      <c r="A76" s="35" t="inlineStr">
        <is>
          <t>BNM2RC-1-2.5 BLK Трубка термоусадочная неклеевая, коэффициент
усадки 2Х, размер 2.5, цвет черный</t>
        </is>
      </c>
      <c r="K76" s="45" t="n"/>
      <c r="L76" s="45" t="n"/>
      <c r="M76" s="45" t="n"/>
      <c r="N76" s="45" t="n"/>
      <c r="O76" s="45" t="n"/>
      <c r="P76" s="45" t="n"/>
      <c r="Q76" s="45" t="n"/>
      <c r="R76" s="45" t="n"/>
      <c r="S76" s="75" t="n"/>
      <c r="T76" s="75" t="n"/>
      <c r="U76" s="45" t="n"/>
      <c r="V76" s="45" t="n"/>
      <c r="W76" s="45" t="n"/>
      <c r="X76" s="45" t="n"/>
      <c r="Y76" s="45" t="n"/>
      <c r="Z76" s="45" t="n"/>
      <c r="AA76" s="75" t="n"/>
      <c r="AB76" s="64" t="n"/>
      <c r="AC76" s="64" t="n"/>
      <c r="AD76" s="64" t="n"/>
      <c r="AF76" s="64" t="n"/>
      <c r="AG76" s="64" t="n"/>
      <c r="CR76">
        <f>SUM(AW76:CP76)</f>
        <v/>
      </c>
    </row>
    <row r="77" ht="33.75" customHeight="1" s="107">
      <c r="A77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7" s="45" t="n">
        <v>1</v>
      </c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73" t="n"/>
      <c r="AB77" s="64" t="n"/>
      <c r="AC77" s="64" t="n"/>
      <c r="AD77" s="64" t="n"/>
      <c r="AF77" s="64" t="n"/>
      <c r="AG77" s="64" t="n"/>
      <c r="BF77" s="286">
        <f>K77*BF$3</f>
        <v/>
      </c>
      <c r="BG77" s="286">
        <f>L77*BG$3</f>
        <v/>
      </c>
      <c r="BH77" s="286">
        <f>M77*BH$3</f>
        <v/>
      </c>
      <c r="BI77" s="286">
        <f>N77*BI$3</f>
        <v/>
      </c>
      <c r="BJ77" s="286">
        <f>O77*BJ$3</f>
        <v/>
      </c>
      <c r="BK77" s="286">
        <f>P77*BK$3</f>
        <v/>
      </c>
      <c r="BL77" s="286" t="n"/>
      <c r="BM77" s="286">
        <f>R77*BM$3</f>
        <v/>
      </c>
      <c r="BN77" s="286">
        <f>S77*BN$3</f>
        <v/>
      </c>
      <c r="BO77" s="286">
        <f>T77*BO$3</f>
        <v/>
      </c>
      <c r="BP77" s="286">
        <f>U77*BP$3</f>
        <v/>
      </c>
      <c r="BQ77" s="286">
        <f>V77*BQ$3</f>
        <v/>
      </c>
      <c r="BR77" s="286">
        <f>W77*BR$3</f>
        <v/>
      </c>
      <c r="BS77" s="286">
        <f>X77*BS$3</f>
        <v/>
      </c>
      <c r="BT77" s="286">
        <f>Y77*BT$3</f>
        <v/>
      </c>
      <c r="BU77" s="286">
        <f>Z77*BU$3</f>
        <v/>
      </c>
      <c r="BV77" s="286">
        <f>AA77*BV$3</f>
        <v/>
      </c>
      <c r="BW77" s="228" t="n"/>
      <c r="BX77" s="228" t="n"/>
      <c r="BY77" s="228" t="n"/>
      <c r="BZ77" s="228" t="n"/>
      <c r="CA77" s="228" t="n"/>
      <c r="CB77" s="228" t="n"/>
      <c r="CC77" s="228" t="n"/>
      <c r="CD77" s="228" t="n"/>
      <c r="CE77" s="228" t="n"/>
      <c r="CF77" s="228" t="n"/>
      <c r="CG77" s="228" t="n"/>
      <c r="CH77" s="228" t="n"/>
      <c r="CI77" s="228" t="n"/>
      <c r="CJ77" s="228" t="n"/>
      <c r="CK77" s="228" t="n"/>
      <c r="CL77" s="228" t="n"/>
      <c r="CM77" s="228" t="n"/>
      <c r="CN77" s="228" t="n"/>
      <c r="CO77" s="228" t="n"/>
      <c r="CQ77" s="228" t="n"/>
      <c r="CR77">
        <f>SUM(AW77:CP77)</f>
        <v/>
      </c>
    </row>
    <row r="78">
      <c r="A78" s="42" t="inlineStr">
        <is>
          <t>PBF D:4.0/2.0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CR78">
        <f>SUM(AW78:CP78)</f>
        <v/>
      </c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  <c r="BF79" s="286">
        <f>K79*BF$3</f>
        <v/>
      </c>
      <c r="BG79" s="286">
        <f>L79*BG$3</f>
        <v/>
      </c>
      <c r="BH79" s="286">
        <f>M79*BH$3</f>
        <v/>
      </c>
      <c r="BI79" s="286">
        <f>N79*BI$3</f>
        <v/>
      </c>
      <c r="BJ79" s="286" t="n"/>
      <c r="BK79" s="286">
        <f>P79*BK$3</f>
        <v/>
      </c>
      <c r="BL79" s="286" t="n"/>
      <c r="BM79" s="286" t="n"/>
      <c r="BN79" s="286">
        <f>S79*BN$3</f>
        <v/>
      </c>
      <c r="BO79" s="286">
        <f>T79*BO$3</f>
        <v/>
      </c>
      <c r="BP79" s="286" t="n"/>
      <c r="BQ79" s="286">
        <f>V79*BQ$3</f>
        <v/>
      </c>
      <c r="BR79" s="286" t="n"/>
      <c r="BS79" s="286" t="n"/>
      <c r="BT79" s="286" t="n"/>
      <c r="BU79" s="286" t="n"/>
      <c r="BV79" s="286" t="n"/>
      <c r="BW79" s="228" t="n"/>
      <c r="BX79" s="228" t="n"/>
      <c r="BY79" s="228" t="n"/>
      <c r="BZ79" s="228" t="n"/>
      <c r="CA79" s="228" t="n"/>
      <c r="CB79" s="228" t="n"/>
      <c r="CC79" s="228" t="n"/>
      <c r="CD79" s="228" t="n"/>
      <c r="CE79" s="228" t="n"/>
      <c r="CF79" s="228" t="n"/>
      <c r="CG79" s="228" t="n"/>
      <c r="CH79" s="228" t="n"/>
      <c r="CI79" s="228" t="n"/>
      <c r="CJ79" s="228" t="n"/>
      <c r="CK79" s="228" t="n"/>
      <c r="CL79" s="228" t="n"/>
      <c r="CM79" s="228" t="n"/>
      <c r="CN79" s="228" t="n"/>
      <c r="CO79" s="228" t="n"/>
      <c r="CQ79" s="228" t="n"/>
      <c r="CR79">
        <f>SUM(AW79:CP79)</f>
        <v/>
      </c>
    </row>
    <row r="80" ht="22.5" customHeight="1" s="107">
      <c r="A80" s="35" t="inlineStr">
        <is>
          <t>BNM2RC-1-4.0 BLK Трубка термоусадочная неклеевая, коэффициент
усадки 2Х, размер 4.0, цвет черный</t>
        </is>
      </c>
      <c r="K80" s="45" t="n"/>
      <c r="L80" s="45" t="n"/>
      <c r="M80" s="45" t="n"/>
      <c r="N80" s="45" t="n"/>
      <c r="O80" s="45" t="n"/>
      <c r="P80" s="45" t="n"/>
      <c r="Q80" s="45" t="n"/>
      <c r="R80" s="45" t="n"/>
      <c r="S80" s="75" t="n"/>
      <c r="T80" s="75" t="n"/>
      <c r="U80" s="45" t="n"/>
      <c r="V80" s="45" t="n"/>
      <c r="W80" s="45" t="n"/>
      <c r="X80" s="45" t="n"/>
      <c r="Y80" s="45" t="n"/>
      <c r="Z80" s="45" t="n"/>
      <c r="AA80" s="75" t="n"/>
      <c r="AB80" s="64" t="n"/>
      <c r="AC80" s="64" t="n"/>
      <c r="AD80" s="64" t="n"/>
      <c r="AF80" s="64" t="n"/>
      <c r="AG80" s="64" t="n"/>
      <c r="CR80">
        <f>SUM(AW80:CP80)</f>
        <v/>
      </c>
    </row>
    <row r="81" ht="33.75" customHeight="1" s="107">
      <c r="A8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1" s="45" t="n">
        <v>1</v>
      </c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73" t="n"/>
      <c r="AB81" s="64" t="n"/>
      <c r="AC81" s="64" t="n"/>
      <c r="AD81" s="64" t="n"/>
      <c r="AF81" s="64" t="n"/>
      <c r="AG81" s="64" t="n"/>
      <c r="BF81" s="286">
        <f>K81*BF$3</f>
        <v/>
      </c>
      <c r="BG81" s="286">
        <f>L81*BG$3</f>
        <v/>
      </c>
      <c r="BH81" s="286">
        <f>M81*BH$3</f>
        <v/>
      </c>
      <c r="BI81" s="286">
        <f>N81*BI$3</f>
        <v/>
      </c>
      <c r="BJ81" s="286">
        <f>O81*BJ$3</f>
        <v/>
      </c>
      <c r="BK81" s="286">
        <f>P81*BK$3</f>
        <v/>
      </c>
      <c r="BL81" s="286" t="n"/>
      <c r="BM81" s="286">
        <f>R81*BM$3</f>
        <v/>
      </c>
      <c r="BN81" s="286">
        <f>S81*BN$3</f>
        <v/>
      </c>
      <c r="BO81" s="286">
        <f>T81*BO$3</f>
        <v/>
      </c>
      <c r="BP81" s="286">
        <f>U81*BP$3</f>
        <v/>
      </c>
      <c r="BQ81" s="286">
        <f>V81*BQ$3</f>
        <v/>
      </c>
      <c r="BR81" s="286">
        <f>W81*BR$3</f>
        <v/>
      </c>
      <c r="BS81" s="286">
        <f>X81*BS$3</f>
        <v/>
      </c>
      <c r="BT81" s="286">
        <f>Y81*BT$3</f>
        <v/>
      </c>
      <c r="BU81" s="286">
        <f>Z81*BU$3</f>
        <v/>
      </c>
      <c r="BV81" s="286">
        <f>AA81*BV$3</f>
        <v/>
      </c>
      <c r="BW81" s="228" t="n"/>
      <c r="BX81" s="228" t="n"/>
      <c r="BY81" s="228" t="n"/>
      <c r="BZ81" s="228" t="n"/>
      <c r="CA81" s="228" t="n"/>
      <c r="CB81" s="228" t="n"/>
      <c r="CC81" s="228" t="n"/>
      <c r="CD81" s="228" t="n"/>
      <c r="CE81" s="228" t="n"/>
      <c r="CF81" s="228" t="n"/>
      <c r="CG81" s="228" t="n"/>
      <c r="CH81" s="228" t="n"/>
      <c r="CI81" s="228" t="n"/>
      <c r="CJ81" s="228" t="n"/>
      <c r="CK81" s="228" t="n"/>
      <c r="CL81" s="228" t="n"/>
      <c r="CM81" s="228" t="n"/>
      <c r="CN81" s="228" t="n"/>
      <c r="CO81" s="228" t="n"/>
      <c r="CQ81" s="228" t="n"/>
      <c r="CR81">
        <f>SUM(AW81:CP81)</f>
        <v/>
      </c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  <c r="CR82">
        <f>SUM(AW82:CP82)</f>
        <v/>
      </c>
    </row>
    <row r="83">
      <c r="A83" s="3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75" t="n"/>
      <c r="T83" s="75" t="n"/>
      <c r="U83" s="45" t="n"/>
      <c r="V83" s="45" t="n"/>
      <c r="W83" s="45" t="n"/>
      <c r="X83" s="45" t="n"/>
      <c r="Y83" s="45" t="n"/>
      <c r="Z83" s="45" t="n"/>
      <c r="AA83" s="75" t="n"/>
      <c r="AB83" s="64" t="n"/>
      <c r="AC83" s="64" t="n"/>
      <c r="AD83" s="64" t="n"/>
      <c r="AF83" s="64" t="n"/>
      <c r="AG83" s="64" t="n"/>
      <c r="CR83">
        <f>SUM(AW83:CP83)</f>
        <v/>
      </c>
    </row>
    <row r="84">
      <c r="A84" s="18" t="inlineStr">
        <is>
          <t>PBF D:4.8/2.4 мм (черная)</t>
        </is>
      </c>
      <c r="K84" s="46" t="n"/>
      <c r="L84" s="46" t="n"/>
      <c r="M84" s="46" t="n"/>
      <c r="N84" s="46" t="n"/>
      <c r="O84" s="46" t="n"/>
      <c r="P84" s="46" t="n"/>
      <c r="Q84" s="45" t="n"/>
      <c r="R84" s="45" t="n"/>
      <c r="S84" s="75" t="n"/>
      <c r="T84" s="46" t="n"/>
      <c r="U84" s="46" t="n"/>
      <c r="V84" s="46" t="n"/>
      <c r="W84" s="46" t="n"/>
      <c r="X84" s="46" t="n"/>
      <c r="Y84" s="46" t="n"/>
      <c r="Z84" s="46" t="n"/>
      <c r="AA84" s="46" t="n"/>
      <c r="AB84" s="65" t="n"/>
      <c r="AC84" s="65" t="n"/>
      <c r="AD84" s="65" t="n"/>
      <c r="AF84" s="65" t="n"/>
      <c r="AG84" s="65" t="n"/>
      <c r="BF84" s="286">
        <f>K84*BF$3</f>
        <v/>
      </c>
      <c r="BG84" s="286">
        <f>L84*BG$3</f>
        <v/>
      </c>
      <c r="BH84" s="286">
        <f>M84*BH$3</f>
        <v/>
      </c>
      <c r="BI84" s="286">
        <f>N84*BI$3</f>
        <v/>
      </c>
      <c r="BJ84" s="286" t="n"/>
      <c r="BK84" s="286">
        <f>P84*BK$3</f>
        <v/>
      </c>
      <c r="BL84" s="286" t="n"/>
      <c r="BM84" s="286" t="n"/>
      <c r="BN84" s="286">
        <f>S84*BN$3</f>
        <v/>
      </c>
      <c r="BO84" s="286">
        <f>T84*BO$3</f>
        <v/>
      </c>
      <c r="BP84" s="286" t="n"/>
      <c r="BQ84" s="286">
        <f>V84*BQ$3</f>
        <v/>
      </c>
      <c r="BR84" s="286" t="n"/>
      <c r="BS84" s="286" t="n"/>
      <c r="BT84" s="286" t="n"/>
      <c r="BU84" s="286" t="n"/>
      <c r="BV84" s="286" t="n"/>
      <c r="BW84" s="228" t="n"/>
      <c r="BX84" s="228" t="n"/>
      <c r="BY84" s="228" t="n"/>
      <c r="BZ84" s="228" t="n"/>
      <c r="CA84" s="228" t="n"/>
      <c r="CB84" s="228" t="n"/>
      <c r="CC84" s="228" t="n"/>
      <c r="CD84" s="228" t="n"/>
      <c r="CE84" s="228" t="n"/>
      <c r="CF84" s="228" t="n"/>
      <c r="CG84" s="228" t="n"/>
      <c r="CH84" s="228" t="n"/>
      <c r="CI84" s="228" t="n"/>
      <c r="CJ84" s="228" t="n"/>
      <c r="CK84" s="228" t="n"/>
      <c r="CL84" s="228" t="n"/>
      <c r="CM84" s="228" t="n"/>
      <c r="CN84" s="228" t="n"/>
      <c r="CO84" s="228" t="n"/>
      <c r="CQ84" s="228" t="n"/>
      <c r="CR84">
        <f>SUM(AW84:CP84)</f>
        <v/>
      </c>
    </row>
    <row r="85">
      <c r="A85" s="34" t="inlineStr">
        <is>
          <t>аналоги:</t>
        </is>
      </c>
      <c r="K85" s="45" t="n"/>
      <c r="L85" s="45" t="n"/>
      <c r="M85" s="45" t="n"/>
      <c r="N85" s="45" t="n"/>
      <c r="O85" s="45" t="n"/>
      <c r="P85" s="45" t="n"/>
      <c r="Q85" s="45" t="n"/>
      <c r="R85" s="45" t="n"/>
      <c r="S85" s="75" t="n"/>
      <c r="T85" s="46" t="n"/>
      <c r="U85" s="45" t="n"/>
      <c r="V85" s="45" t="n"/>
      <c r="W85" s="45" t="n"/>
      <c r="X85" s="45" t="n"/>
      <c r="Y85" s="45" t="n"/>
      <c r="Z85" s="45" t="n"/>
      <c r="AA85" s="77" t="n"/>
      <c r="AB85" s="64" t="n"/>
      <c r="AC85" s="64" t="n"/>
      <c r="AD85" s="64" t="n"/>
      <c r="AF85" s="64" t="n"/>
      <c r="AG85" s="64" t="n"/>
      <c r="CR85">
        <f>SUM(AW85:CP85)</f>
        <v/>
      </c>
    </row>
    <row r="86" ht="22.5" customHeight="1" s="107">
      <c r="A86" s="41" t="inlineStr">
        <is>
          <t>BNM2RC-1-5.0 BLK Трубка термоусадочная неклеевая, коэффициент
усадки 2Х, размер 5.0, цвет черный</t>
        </is>
      </c>
      <c r="K86" s="45" t="n">
        <v>0</v>
      </c>
      <c r="L86" s="45" t="n">
        <v>0</v>
      </c>
      <c r="M86" s="45" t="n">
        <v>0.36</v>
      </c>
      <c r="N86" s="45" t="n">
        <v>0.36</v>
      </c>
      <c r="O86" s="45" t="n">
        <v>0.62</v>
      </c>
      <c r="P86" s="45" t="n">
        <v>0.72</v>
      </c>
      <c r="Q86" s="45" t="n">
        <v>1.1</v>
      </c>
      <c r="R86" s="45" t="n">
        <v>0.63</v>
      </c>
      <c r="S86" s="45" t="n">
        <v>0.63</v>
      </c>
      <c r="T86" s="45" t="n">
        <v>0.63</v>
      </c>
      <c r="U86" s="45" t="n">
        <v>0.41</v>
      </c>
      <c r="V86" s="45" t="n">
        <v>0.26</v>
      </c>
      <c r="W86" s="45" t="n">
        <v>0.76</v>
      </c>
      <c r="X86" s="75" t="n">
        <v>0</v>
      </c>
      <c r="Y86" s="75" t="n">
        <v>0</v>
      </c>
      <c r="Z86" s="75" t="n">
        <v>0</v>
      </c>
      <c r="AA86" s="75" t="n">
        <v>0.31</v>
      </c>
      <c r="AB86" s="66" t="n"/>
      <c r="AC86" s="66" t="n"/>
      <c r="AD86" s="66" t="n"/>
      <c r="AF86" s="66" t="n"/>
      <c r="AG86" s="66" t="n"/>
      <c r="BF86" s="286">
        <f>K86*BF$3</f>
        <v/>
      </c>
      <c r="BG86" s="286">
        <f>L86*BG$3</f>
        <v/>
      </c>
      <c r="BH86" s="286">
        <f>M86*BH$3</f>
        <v/>
      </c>
      <c r="BI86" s="286">
        <f>N86*BI$3</f>
        <v/>
      </c>
      <c r="BJ86" s="286">
        <f>O86*BJ$3</f>
        <v/>
      </c>
      <c r="BK86" s="286">
        <f>P86*BK$3</f>
        <v/>
      </c>
      <c r="BL86" s="286" t="n"/>
      <c r="BM86" s="286">
        <f>R86*BM$3</f>
        <v/>
      </c>
      <c r="BN86" s="286">
        <f>S86*BN$3</f>
        <v/>
      </c>
      <c r="BO86" s="286">
        <f>T86*BO$3</f>
        <v/>
      </c>
      <c r="BP86" s="286">
        <f>U86*BP$3</f>
        <v/>
      </c>
      <c r="BQ86" s="286">
        <f>V86*BQ$3</f>
        <v/>
      </c>
      <c r="BR86" s="286">
        <f>W86*BR$3</f>
        <v/>
      </c>
      <c r="BS86" s="286">
        <f>X86*BS$3</f>
        <v/>
      </c>
      <c r="BT86" s="286">
        <f>Y86*BT$3</f>
        <v/>
      </c>
      <c r="BU86" s="286">
        <f>Z86*BU$3</f>
        <v/>
      </c>
      <c r="BV86" s="286">
        <f>AA86*BV$3</f>
        <v/>
      </c>
      <c r="BW86" s="228" t="n"/>
      <c r="BX86" s="228" t="n"/>
      <c r="BY86" s="228" t="n"/>
      <c r="BZ86" s="228" t="n"/>
      <c r="CA86" s="228" t="n"/>
      <c r="CB86" s="228" t="n"/>
      <c r="CC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Q86" s="228" t="n"/>
      <c r="CR86">
        <f>SUM(AW86:CP86)</f>
        <v/>
      </c>
    </row>
    <row r="87">
      <c r="A87" s="41" t="n"/>
      <c r="K87" s="46" t="n"/>
      <c r="L87" s="46" t="n"/>
      <c r="M87" s="46" t="n"/>
      <c r="N87" s="46" t="n"/>
      <c r="O87" s="46" t="n"/>
      <c r="P87" s="46" t="n"/>
      <c r="Q87" s="45" t="n"/>
      <c r="R87" s="45" t="n"/>
      <c r="S87" s="75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65" t="n"/>
      <c r="AC87" s="65" t="n"/>
      <c r="AD87" s="65" t="n"/>
      <c r="AF87" s="65" t="n"/>
      <c r="AG87" s="65" t="n"/>
      <c r="CR87">
        <f>SUM(AW87:CP87)</f>
        <v/>
      </c>
    </row>
    <row r="88">
      <c r="A88" s="18" t="inlineStr">
        <is>
          <t>PBF D:6.4/3.2 мм (черная)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46" t="n"/>
      <c r="AB88" s="64" t="n"/>
      <c r="AC88" s="64" t="n"/>
      <c r="AD88" s="64" t="n"/>
      <c r="AF88" s="64" t="n"/>
      <c r="AG88" s="64" t="n"/>
      <c r="BF88" s="286">
        <f>K88*BF$3</f>
        <v/>
      </c>
      <c r="BG88" s="286">
        <f>L88*BG$3</f>
        <v/>
      </c>
      <c r="BH88" s="286">
        <f>M88*BH$3</f>
        <v/>
      </c>
      <c r="BI88" s="286">
        <f>N88*BI$3</f>
        <v/>
      </c>
      <c r="BJ88" s="286" t="n"/>
      <c r="BK88" s="286">
        <f>P88*BK$3</f>
        <v/>
      </c>
      <c r="BL88" s="286" t="n"/>
      <c r="BM88" s="286" t="n"/>
      <c r="BN88" s="286">
        <f>S88*BN$3</f>
        <v/>
      </c>
      <c r="BO88" s="286">
        <f>T88*BO$3</f>
        <v/>
      </c>
      <c r="BP88" s="286" t="n"/>
      <c r="BQ88" s="286">
        <f>V88*BQ$3</f>
        <v/>
      </c>
      <c r="BR88" s="286" t="n"/>
      <c r="BS88" s="286" t="n"/>
      <c r="BT88" s="286" t="n"/>
      <c r="BU88" s="286" t="n"/>
      <c r="BV88" s="286" t="n"/>
      <c r="BW88" s="228" t="n"/>
      <c r="BX88" s="228" t="n"/>
      <c r="BY88" s="228" t="n"/>
      <c r="BZ88" s="228" t="n"/>
      <c r="CA88" s="228" t="n"/>
      <c r="CB88" s="228" t="n"/>
      <c r="CC88" s="228" t="n"/>
      <c r="CD88" s="228" t="n"/>
      <c r="CE88" s="228" t="n"/>
      <c r="CF88" s="228" t="n"/>
      <c r="CG88" s="228" t="n"/>
      <c r="CH88" s="228" t="n"/>
      <c r="CI88" s="228" t="n"/>
      <c r="CJ88" s="228" t="n"/>
      <c r="CK88" s="228" t="n"/>
      <c r="CL88" s="228" t="n"/>
      <c r="CM88" s="228" t="n"/>
      <c r="CN88" s="228" t="n"/>
      <c r="CO88" s="228" t="n"/>
      <c r="CQ88" s="228" t="n"/>
      <c r="CR88">
        <f>SUM(AW88:CP88)</f>
        <v/>
      </c>
    </row>
    <row r="89">
      <c r="A89" s="34" t="inlineStr">
        <is>
          <t>аналоги: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75" t="n"/>
      <c r="T89" s="46" t="n"/>
      <c r="U89" s="45" t="n"/>
      <c r="V89" s="45" t="n"/>
      <c r="W89" s="45" t="n"/>
      <c r="X89" s="45" t="n"/>
      <c r="Y89" s="45" t="n"/>
      <c r="Z89" s="45" t="n"/>
      <c r="AA89" s="77" t="n"/>
      <c r="AB89" s="64" t="n"/>
      <c r="AC89" s="64" t="n"/>
      <c r="AD89" s="64" t="n"/>
      <c r="AF89" s="64" t="n"/>
      <c r="AG89" s="64" t="n"/>
      <c r="CR89">
        <f>SUM(AW89:CP89)</f>
        <v/>
      </c>
    </row>
    <row r="90" ht="22.5" customHeight="1" s="107">
      <c r="A90" s="41" t="inlineStr">
        <is>
          <t>BNM2RC-1-6.0 BLK Трубка термоусадочная неклеевая, коэффициент
усадки 2Х, размер 6.0, цвет черный</t>
        </is>
      </c>
      <c r="K90" s="45" t="n">
        <v>0.31</v>
      </c>
      <c r="L90" s="45" t="n">
        <v>0.31</v>
      </c>
      <c r="M90" s="45" t="n">
        <v>0.31</v>
      </c>
      <c r="N90" s="45" t="n">
        <v>0.31</v>
      </c>
      <c r="O90" s="45" t="n">
        <v>0.31</v>
      </c>
      <c r="P90" s="45" t="n">
        <v>0.31</v>
      </c>
      <c r="Q90" s="45" t="n">
        <v>0.31</v>
      </c>
      <c r="R90" s="45" t="n">
        <v>0.21</v>
      </c>
      <c r="S90" s="45" t="n">
        <v>0.31</v>
      </c>
      <c r="T90" s="45" t="n">
        <v>0.31</v>
      </c>
      <c r="U90" s="45" t="n"/>
      <c r="V90" s="45" t="n"/>
      <c r="W90" s="45" t="n"/>
      <c r="X90" s="45" t="n">
        <v>0.8100000000000001</v>
      </c>
      <c r="Y90" s="45" t="n">
        <v>1.01</v>
      </c>
      <c r="Z90" s="45" t="n">
        <v>0.8100000000000001</v>
      </c>
      <c r="AA90" s="75" t="n">
        <v>0.91</v>
      </c>
      <c r="AB90" s="64" t="n"/>
      <c r="AC90" s="64" t="n"/>
      <c r="AD90" s="64" t="n"/>
      <c r="AF90" s="64" t="n"/>
      <c r="AG90" s="64" t="n"/>
      <c r="BF90" s="286">
        <f>K90*BF$3</f>
        <v/>
      </c>
      <c r="BG90" s="286">
        <f>L90*BG$3</f>
        <v/>
      </c>
      <c r="BH90" s="286">
        <f>M90*BH$3</f>
        <v/>
      </c>
      <c r="BI90" s="286">
        <f>N90*BI$3</f>
        <v/>
      </c>
      <c r="BJ90" s="286">
        <f>O90*BJ$3</f>
        <v/>
      </c>
      <c r="BK90" s="286">
        <f>P90*BK$3</f>
        <v/>
      </c>
      <c r="BL90" s="286" t="n"/>
      <c r="BM90" s="286">
        <f>R90*BM$3</f>
        <v/>
      </c>
      <c r="BN90" s="286">
        <f>S90*BN$3</f>
        <v/>
      </c>
      <c r="BO90" s="286">
        <f>T90*BO$3</f>
        <v/>
      </c>
      <c r="BP90" s="286">
        <f>U90*BP$3</f>
        <v/>
      </c>
      <c r="BQ90" s="286">
        <f>V90*BQ$3</f>
        <v/>
      </c>
      <c r="BR90" s="286">
        <f>W90*BR$3</f>
        <v/>
      </c>
      <c r="BS90" s="286">
        <f>X90*BS$3</f>
        <v/>
      </c>
      <c r="BT90" s="286">
        <f>Y90*BT$3</f>
        <v/>
      </c>
      <c r="BU90" s="286">
        <f>Z90*BU$3</f>
        <v/>
      </c>
      <c r="BV90" s="286">
        <f>AA90*BV$3</f>
        <v/>
      </c>
      <c r="BW90" s="228" t="n"/>
      <c r="BX90" s="228" t="n"/>
      <c r="BY90" s="228" t="n"/>
      <c r="BZ90" s="228" t="n"/>
      <c r="CA90" s="228" t="n"/>
      <c r="CB90" s="228" t="n"/>
      <c r="CC90" s="228" t="n"/>
      <c r="CD90" s="228" t="n"/>
      <c r="CE90" s="228" t="n"/>
      <c r="CF90" s="228" t="n"/>
      <c r="CG90" s="228" t="n"/>
      <c r="CH90" s="228" t="n"/>
      <c r="CI90" s="228" t="n"/>
      <c r="CJ90" s="228" t="n"/>
      <c r="CK90" s="228" t="n"/>
      <c r="CL90" s="228" t="n"/>
      <c r="CM90" s="228" t="n"/>
      <c r="CN90" s="228" t="n"/>
      <c r="CO90" s="228" t="n"/>
      <c r="CQ90" s="228" t="n"/>
      <c r="CR90">
        <f>SUM(AW90:CP90)</f>
        <v/>
      </c>
    </row>
    <row r="91">
      <c r="A91" s="41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75" t="n"/>
      <c r="T91" s="46" t="n"/>
      <c r="U91" s="45" t="n"/>
      <c r="V91" s="45" t="n"/>
      <c r="W91" s="45" t="n"/>
      <c r="X91" s="45" t="n"/>
      <c r="Y91" s="45" t="n"/>
      <c r="Z91" s="45" t="n"/>
      <c r="AA91" s="46" t="n"/>
      <c r="AB91" s="64" t="n"/>
      <c r="AC91" s="64" t="n"/>
      <c r="AD91" s="64" t="n"/>
      <c r="AF91" s="64" t="n"/>
      <c r="AG91" s="64" t="n"/>
      <c r="CR91">
        <f>SUM(AW91:CP91)</f>
        <v/>
      </c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F92" s="286">
        <f>K92*BF$3</f>
        <v/>
      </c>
      <c r="BG92" s="286">
        <f>L92*BG$3</f>
        <v/>
      </c>
      <c r="BH92" s="286">
        <f>M92*BH$3</f>
        <v/>
      </c>
      <c r="BI92" s="286">
        <f>N92*BI$3</f>
        <v/>
      </c>
      <c r="BJ92" s="286">
        <f>O92*BJ$3</f>
        <v/>
      </c>
      <c r="BK92" s="286">
        <f>P92*BK$3</f>
        <v/>
      </c>
      <c r="BL92" s="286" t="n"/>
      <c r="BM92" s="286">
        <f>R92*BM$3</f>
        <v/>
      </c>
      <c r="BN92" s="286">
        <f>S92*BN$3</f>
        <v/>
      </c>
      <c r="BO92" s="286">
        <f>T92*BO$3</f>
        <v/>
      </c>
      <c r="BP92" s="286">
        <f>U92*BP$3</f>
        <v/>
      </c>
      <c r="BQ92" s="286">
        <f>V92*BQ$3</f>
        <v/>
      </c>
      <c r="BR92" s="286">
        <f>W92*BR$3</f>
        <v/>
      </c>
      <c r="BS92" s="286">
        <f>X92*BS$3</f>
        <v/>
      </c>
      <c r="BT92" s="286">
        <f>Y92*BT$3</f>
        <v/>
      </c>
      <c r="BU92" s="286">
        <f>Z92*BU$3</f>
        <v/>
      </c>
      <c r="BV92" s="286">
        <f>AA92*BV$3</f>
        <v/>
      </c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Q92" s="228" t="n"/>
      <c r="CR92">
        <f>SUM(AW92:CP92)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F93" s="286">
        <f>K93*BF$3</f>
        <v/>
      </c>
      <c r="BG93" s="286">
        <f>L93*BG$3</f>
        <v/>
      </c>
      <c r="BH93" s="286">
        <f>M93*BH$3</f>
        <v/>
      </c>
      <c r="BI93" s="286">
        <f>N93*BI$3</f>
        <v/>
      </c>
      <c r="BJ93" s="286" t="n"/>
      <c r="BK93" s="286">
        <f>P93*BK$3</f>
        <v/>
      </c>
      <c r="BL93" s="286" t="n"/>
      <c r="BM93" s="286" t="n"/>
      <c r="BN93" s="286">
        <f>S93*BN$3</f>
        <v/>
      </c>
      <c r="BO93" s="286">
        <f>T93*BO$3</f>
        <v/>
      </c>
      <c r="BP93" s="286" t="n"/>
      <c r="BQ93" s="286">
        <f>V93*BQ$3</f>
        <v/>
      </c>
      <c r="BR93" s="286" t="n"/>
      <c r="BS93" s="286" t="n"/>
      <c r="BT93" s="286" t="n"/>
      <c r="BU93" s="286" t="n"/>
      <c r="BV93" s="286" t="n"/>
      <c r="BW93" s="228" t="n"/>
      <c r="BX93" s="228" t="n"/>
      <c r="BY93" s="228" t="n"/>
      <c r="BZ93" s="228" t="n"/>
      <c r="CA93" s="228" t="n"/>
      <c r="CB93" s="228" t="n"/>
      <c r="CC93" s="228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Q93" s="228" t="n"/>
      <c r="CR93">
        <f>SUM(AW93:CP93)</f>
        <v/>
      </c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  <c r="CR94">
        <f>SUM(AW94:CP94)</f>
        <v/>
      </c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F95" s="286">
        <f>K95*BF$3</f>
        <v/>
      </c>
      <c r="BG95" s="286">
        <f>L95*BG$3</f>
        <v/>
      </c>
      <c r="BH95" s="286">
        <f>M95*BH$3</f>
        <v/>
      </c>
      <c r="BI95" s="286">
        <f>N95*BI$3</f>
        <v/>
      </c>
      <c r="BJ95" s="286">
        <f>O95*BJ$3</f>
        <v/>
      </c>
      <c r="BK95" s="286">
        <f>P95*BK$3</f>
        <v/>
      </c>
      <c r="BL95" s="286" t="n"/>
      <c r="BM95" s="286">
        <f>R95*BM$3</f>
        <v/>
      </c>
      <c r="BN95" s="286">
        <f>S95*BN$3</f>
        <v/>
      </c>
      <c r="BO95" s="286">
        <f>T95*BO$3</f>
        <v/>
      </c>
      <c r="BP95" s="286">
        <f>U95*BP$3</f>
        <v/>
      </c>
      <c r="BQ95" s="286">
        <f>V95*BQ$3</f>
        <v/>
      </c>
      <c r="BR95" s="286">
        <f>W95*BR$3</f>
        <v/>
      </c>
      <c r="BS95" s="286">
        <f>X95*BS$3</f>
        <v/>
      </c>
      <c r="BT95" s="286">
        <f>Y95*BT$3</f>
        <v/>
      </c>
      <c r="BU95" s="286">
        <f>Z95*BU$3</f>
        <v/>
      </c>
      <c r="BV95" s="286">
        <f>AA95*BV$3</f>
        <v/>
      </c>
      <c r="BW95" s="228" t="n"/>
      <c r="BX95" s="228" t="n"/>
      <c r="BY95" s="228" t="n"/>
      <c r="BZ95" s="228" t="n"/>
      <c r="CA95" s="228" t="n"/>
      <c r="CB95" s="228" t="n"/>
      <c r="CC95" s="228" t="n"/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Q95" s="228" t="n"/>
      <c r="CR95">
        <f>SUM(AW95:CP95)</f>
        <v/>
      </c>
    </row>
    <row r="96">
      <c r="Q96" s="48" t="n"/>
      <c r="S96" s="76" t="n"/>
      <c r="T96" s="76" t="n"/>
      <c r="V96" s="45" t="n"/>
      <c r="AA96" s="75" t="n"/>
      <c r="CR96">
        <f>SUM(AW96:CP96)</f>
        <v/>
      </c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F97" s="286">
        <f>K97*BF$3</f>
        <v/>
      </c>
      <c r="BG97" s="286">
        <f>L97*BG$3</f>
        <v/>
      </c>
      <c r="BH97" s="286">
        <f>M97*BH$3</f>
        <v/>
      </c>
      <c r="BI97" s="286">
        <f>N97*BI$3</f>
        <v/>
      </c>
      <c r="BJ97" s="286">
        <f>O97*BJ$3</f>
        <v/>
      </c>
      <c r="BK97" s="286">
        <f>P97*BK$3</f>
        <v/>
      </c>
      <c r="BL97" s="286" t="n"/>
      <c r="BM97" s="286">
        <f>R97*BM$3</f>
        <v/>
      </c>
      <c r="BN97" s="286">
        <f>S97*BN$3</f>
        <v/>
      </c>
      <c r="BO97" s="286">
        <f>T97*BO$3</f>
        <v/>
      </c>
      <c r="BP97" s="286">
        <f>U97*BP$3</f>
        <v/>
      </c>
      <c r="BQ97" s="286">
        <f>V97*BQ$3</f>
        <v/>
      </c>
      <c r="BR97" s="286">
        <f>W97*BR$3</f>
        <v/>
      </c>
      <c r="BS97" s="286">
        <f>X97*BS$3</f>
        <v/>
      </c>
      <c r="BT97" s="286">
        <f>Y97*BT$3</f>
        <v/>
      </c>
      <c r="BU97" s="286">
        <f>Z97*BU$3</f>
        <v/>
      </c>
      <c r="BV97" s="286">
        <f>AA97*BV$3</f>
        <v/>
      </c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Q97" s="228" t="n"/>
      <c r="CR97">
        <f>SUM(AW97:CP97)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F98" s="286">
        <f>K98*BF$3</f>
        <v/>
      </c>
      <c r="BG98" s="286">
        <f>L98*BG$3</f>
        <v/>
      </c>
      <c r="BH98" s="286">
        <f>M98*BH$3</f>
        <v/>
      </c>
      <c r="BI98" s="286">
        <f>N98*BI$3</f>
        <v/>
      </c>
      <c r="BJ98" s="286">
        <f>O98*BJ$3</f>
        <v/>
      </c>
      <c r="BK98" s="286">
        <f>P98*BK$3</f>
        <v/>
      </c>
      <c r="BL98" s="286" t="n"/>
      <c r="BM98" s="286">
        <f>R98*BM$3</f>
        <v/>
      </c>
      <c r="BN98" s="286">
        <f>S98*BN$3</f>
        <v/>
      </c>
      <c r="BO98" s="286">
        <f>T98*BO$3</f>
        <v/>
      </c>
      <c r="BP98" s="286">
        <f>U98*BP$3</f>
        <v/>
      </c>
      <c r="BQ98" s="286">
        <f>V98*BQ$3</f>
        <v/>
      </c>
      <c r="BR98" s="286">
        <f>W98*BR$3</f>
        <v/>
      </c>
      <c r="BS98" s="286">
        <f>X98*BS$3</f>
        <v/>
      </c>
      <c r="BT98" s="286">
        <f>Y98*BT$3</f>
        <v/>
      </c>
      <c r="BU98" s="286">
        <f>Z98*BU$3</f>
        <v/>
      </c>
      <c r="BV98" s="286">
        <f>AA98*BV$3</f>
        <v/>
      </c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Q98" s="228" t="n"/>
      <c r="CR98">
        <f>SUM(AW98:CP98)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F99" s="286">
        <f>K99*BF$3</f>
        <v/>
      </c>
      <c r="BG99" s="286">
        <f>L99*BG$3</f>
        <v/>
      </c>
      <c r="BH99" s="286">
        <f>M99*BH$3</f>
        <v/>
      </c>
      <c r="BI99" s="286">
        <f>N99*BI$3</f>
        <v/>
      </c>
      <c r="BJ99" s="286">
        <f>O99*BJ$3</f>
        <v/>
      </c>
      <c r="BK99" s="286">
        <f>P99*BK$3</f>
        <v/>
      </c>
      <c r="BL99" s="286" t="n"/>
      <c r="BM99" s="286">
        <f>R99*BM$3</f>
        <v/>
      </c>
      <c r="BN99" s="286">
        <f>S99*BN$3</f>
        <v/>
      </c>
      <c r="BO99" s="286">
        <f>T99*BO$3</f>
        <v/>
      </c>
      <c r="BP99" s="286">
        <f>U99*BP$3</f>
        <v/>
      </c>
      <c r="BQ99" s="286">
        <f>V99*BQ$3</f>
        <v/>
      </c>
      <c r="BR99" s="286">
        <f>W99*BR$3</f>
        <v/>
      </c>
      <c r="BS99" s="286">
        <f>X99*BS$3</f>
        <v/>
      </c>
      <c r="BT99" s="286">
        <f>Y99*BT$3</f>
        <v/>
      </c>
      <c r="BU99" s="286">
        <f>Z99*BU$3</f>
        <v/>
      </c>
      <c r="BV99" s="286">
        <f>AA99*BV$3</f>
        <v/>
      </c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Q99" s="228" t="n"/>
      <c r="CR99">
        <f>SUM(AW99:CP99)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F100" s="286">
        <f>K100*BF$3</f>
        <v/>
      </c>
      <c r="BG100" s="286">
        <f>L100*BG$3</f>
        <v/>
      </c>
      <c r="BH100" s="286">
        <f>M100*BH$3</f>
        <v/>
      </c>
      <c r="BI100" s="286">
        <f>N100*BI$3</f>
        <v/>
      </c>
      <c r="BJ100" s="286">
        <f>O100*BJ$3</f>
        <v/>
      </c>
      <c r="BK100" s="286">
        <f>P100*BK$3</f>
        <v/>
      </c>
      <c r="BL100" s="286" t="n"/>
      <c r="BM100" s="286">
        <f>R100*BM$3</f>
        <v/>
      </c>
      <c r="BN100" s="286">
        <f>S100*BN$3</f>
        <v/>
      </c>
      <c r="BO100" s="286">
        <f>T100*BO$3</f>
        <v/>
      </c>
      <c r="BP100" s="286">
        <f>U100*BP$3</f>
        <v/>
      </c>
      <c r="BQ100" s="286">
        <f>V100*BQ$3</f>
        <v/>
      </c>
      <c r="BR100" s="286">
        <f>W100*BR$3</f>
        <v/>
      </c>
      <c r="BS100" s="286">
        <f>X100*BS$3</f>
        <v/>
      </c>
      <c r="BT100" s="286">
        <f>Y100*BT$3</f>
        <v/>
      </c>
      <c r="BU100" s="286">
        <f>Z100*BU$3</f>
        <v/>
      </c>
      <c r="BV100" s="286">
        <f>AA100*BV$3</f>
        <v/>
      </c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Q100" s="228" t="n"/>
      <c r="CR100">
        <f>SUM(AW100:CP100)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F101" s="286">
        <f>K101*BF$3</f>
        <v/>
      </c>
      <c r="BG101" s="286">
        <f>L101*BG$3</f>
        <v/>
      </c>
      <c r="BH101" s="286">
        <f>M101*BH$3</f>
        <v/>
      </c>
      <c r="BI101" s="286">
        <f>N101*BI$3</f>
        <v/>
      </c>
      <c r="BJ101" s="286">
        <f>O101*BJ$3</f>
        <v/>
      </c>
      <c r="BK101" s="286">
        <f>P101*BK$3</f>
        <v/>
      </c>
      <c r="BL101" s="286" t="n"/>
      <c r="BM101" s="286">
        <f>R101*BM$3</f>
        <v/>
      </c>
      <c r="BN101" s="286">
        <f>S101*BN$3</f>
        <v/>
      </c>
      <c r="BO101" s="286">
        <f>T101*BO$3</f>
        <v/>
      </c>
      <c r="BP101" s="286">
        <f>U101*BP$3</f>
        <v/>
      </c>
      <c r="BQ101" s="286">
        <f>V101*BQ$3</f>
        <v/>
      </c>
      <c r="BR101" s="286">
        <f>W101*BR$3</f>
        <v/>
      </c>
      <c r="BS101" s="286">
        <f>X101*BS$3</f>
        <v/>
      </c>
      <c r="BT101" s="286">
        <f>Y101*BT$3</f>
        <v/>
      </c>
      <c r="BU101" s="286">
        <f>Z101*BU$3</f>
        <v/>
      </c>
      <c r="BV101" s="286">
        <f>AA101*BV$3</f>
        <v/>
      </c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Q101" s="228" t="n"/>
      <c r="CR101">
        <f>SUM(AW101:CP101)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F102" s="286">
        <f>K102*BF$3</f>
        <v/>
      </c>
      <c r="BG102" s="286">
        <f>L102*BG$3</f>
        <v/>
      </c>
      <c r="BH102" s="286">
        <f>M102*BH$3</f>
        <v/>
      </c>
      <c r="BI102" s="286">
        <f>N102*BI$3</f>
        <v/>
      </c>
      <c r="BJ102" s="286">
        <f>O102*BJ$3</f>
        <v/>
      </c>
      <c r="BK102" s="286">
        <f>P102*BK$3</f>
        <v/>
      </c>
      <c r="BL102" s="286" t="n"/>
      <c r="BM102" s="286">
        <f>R102*BM$3</f>
        <v/>
      </c>
      <c r="BN102" s="286">
        <f>S102*BN$3</f>
        <v/>
      </c>
      <c r="BO102" s="286">
        <f>T102*BO$3</f>
        <v/>
      </c>
      <c r="BP102" s="286">
        <f>U102*BP$3</f>
        <v/>
      </c>
      <c r="BQ102" s="286">
        <f>V102*BQ$3</f>
        <v/>
      </c>
      <c r="BR102" s="286">
        <f>W102*BR$3</f>
        <v/>
      </c>
      <c r="BS102" s="286">
        <f>X102*BS$3</f>
        <v/>
      </c>
      <c r="BT102" s="286">
        <f>Y102*BT$3</f>
        <v/>
      </c>
      <c r="BU102" s="286">
        <f>Z102*BU$3</f>
        <v/>
      </c>
      <c r="BV102" s="286">
        <f>AA102*BV$3</f>
        <v/>
      </c>
      <c r="BW102" s="228" t="n"/>
      <c r="BX102" s="228" t="n"/>
      <c r="BY102" s="228" t="n"/>
      <c r="BZ102" s="228" t="n"/>
      <c r="CA102" s="228" t="n"/>
      <c r="CB102" s="228" t="n"/>
      <c r="CC102" s="228" t="n"/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Q102" s="228" t="n"/>
      <c r="CR102">
        <f>SUM(AW102:CP102)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R101"/>
  <sheetViews>
    <sheetView workbookViewId="0">
      <pane xSplit="1" ySplit="3" topLeftCell="CE4" activePane="bottomRight" state="frozen"/>
      <selection pane="topRight" activeCell="B1" sqref="B1"/>
      <selection pane="bottomLeft" activeCell="A4" sqref="A4"/>
      <selection pane="bottomRight" activeCell="A70" sqref="A70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7"/>
    <col width="11.7109375" customWidth="1" style="107" min="48" max="48"/>
    <col width="12.140625" customWidth="1" style="107" min="49" max="52"/>
    <col width="10.7109375" customWidth="1" style="107" min="53" max="55"/>
    <col width="10.85546875" customWidth="1" style="107" min="56" max="92"/>
    <col width="3.28515625" customWidth="1" style="107" min="93" max="93"/>
    <col width="9.140625" customWidth="1" style="107" min="94" max="95"/>
    <col width="9.140625" customWidth="1" style="108" min="96" max="96"/>
    <col width="9.140625" customWidth="1" style="107" min="9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R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38" t="n"/>
      <c r="AV2" s="70" t="inlineStr">
        <is>
          <t>Перемычка ПТКА.685621. 004</t>
        </is>
      </c>
      <c r="AW2" s="70" t="inlineStr">
        <is>
          <t>Перемычка ПТКА.685621. 004-01</t>
        </is>
      </c>
      <c r="AX2" s="70" t="inlineStr">
        <is>
          <t>Перемычка ПТКА.685621. 004-02</t>
        </is>
      </c>
      <c r="AY2" s="70" t="inlineStr">
        <is>
          <t>Перемычка ПТКА.685621. 004-03</t>
        </is>
      </c>
      <c r="AZ2" s="70" t="inlineStr">
        <is>
          <t>Перемычка ПТКА.685621. 004-04</t>
        </is>
      </c>
      <c r="BA2" s="38" t="inlineStr">
        <is>
          <t>Провод заземления ПТКА.685621. 005</t>
        </is>
      </c>
      <c r="BB2" s="38" t="inlineStr">
        <is>
          <t>Провод заземления ПТКА.685621.  005-01</t>
        </is>
      </c>
      <c r="BC2" s="38" t="inlineStr">
        <is>
          <t>Провод заземления ПТКА.685621.  005-02</t>
        </is>
      </c>
      <c r="BD2" s="38" t="inlineStr">
        <is>
          <t>Провод заземления ПТКА.685621.  005-03</t>
        </is>
      </c>
      <c r="BE2" s="71" t="inlineStr">
        <is>
          <t>Жгут ПТКА.685621.001-01.111</t>
        </is>
      </c>
      <c r="BF2" s="71" t="inlineStr">
        <is>
          <t>Жгут ПТКА.685621. 001-02.121</t>
        </is>
      </c>
      <c r="BG2" s="71" t="inlineStr">
        <is>
          <t>Жгут ПТКА.685621.001-03.131</t>
        </is>
      </c>
      <c r="BH2" s="71" t="inlineStr">
        <is>
          <t>Жгут ПТКА.685621. 001-03.331</t>
        </is>
      </c>
      <c r="BI2" s="71" t="inlineStr">
        <is>
          <t>Жгут ПТКА.685621. 001-04.141</t>
        </is>
      </c>
      <c r="BJ2" s="71" t="inlineStr">
        <is>
          <t>Жгут ПТКА.685621. 001-04.341</t>
        </is>
      </c>
      <c r="BK2" s="71" t="inlineStr">
        <is>
          <t>Жгут ПТКА.685621. 001-05.351</t>
        </is>
      </c>
      <c r="BL2" s="71" t="inlineStr">
        <is>
          <t>Жгут ПТКА.685621. 001-05.602</t>
        </is>
      </c>
      <c r="BM2" s="71" t="inlineStr">
        <is>
          <t>Жгут ПТКА.685621. 001-05.072(1)</t>
        </is>
      </c>
      <c r="BN2" s="71" t="inlineStr">
        <is>
          <t>Жгут ПТКА.685621. 001-05.072(2)</t>
        </is>
      </c>
      <c r="BO2" s="72" t="inlineStr">
        <is>
          <t>Жгут ПТКА.685621. 002-01.281</t>
        </is>
      </c>
      <c r="BP2" s="72" t="inlineStr">
        <is>
          <t>Жгут ПТКА.685621. 002-02.221</t>
        </is>
      </c>
      <c r="BQ2" s="72" t="inlineStr">
        <is>
          <t>Жгут ПТКА.685621. 002-03.231</t>
        </is>
      </c>
      <c r="BR2" s="38" t="inlineStr">
        <is>
          <t>Жгут ПТКА.685621. 003-03.071</t>
        </is>
      </c>
      <c r="BS2" s="38" t="inlineStr">
        <is>
          <t>Жгут ПТКА.685621. 003-03.091</t>
        </is>
      </c>
      <c r="BT2" s="38" t="inlineStr">
        <is>
          <t>Жгут ПТКА.685621. 003-04.071</t>
        </is>
      </c>
      <c r="BU2" s="38" t="inlineStr">
        <is>
          <t>Жгут ПТКА.685621. 003-05.481</t>
        </is>
      </c>
      <c r="BV2" s="38" t="inlineStr">
        <is>
          <t>Кабель питания 9451.051. 03.00.000</t>
        </is>
      </c>
      <c r="BW2" s="38" t="inlineStr">
        <is>
          <t>Кабель питания 9451.631. 07.00.000</t>
        </is>
      </c>
      <c r="BX2" s="38" t="inlineStr">
        <is>
          <t>Кабель для передачи данных 9451.051. 04.00.000</t>
        </is>
      </c>
      <c r="BY2" s="38" t="inlineStr">
        <is>
          <t>Кабель для передачи данных 9451.631. 09.00.000</t>
        </is>
      </c>
      <c r="BZ2" s="70" t="inlineStr">
        <is>
          <t>Кабель питания 9451.541.
00.100</t>
        </is>
      </c>
      <c r="CA2" s="70" t="inlineStr">
        <is>
          <t>Кабель для передачи данных 9451.541.
00.200</t>
        </is>
      </c>
      <c r="CB2" s="110" t="inlineStr">
        <is>
          <t>Кабель питания 9451.621.06.00.000</t>
        </is>
      </c>
      <c r="CC2" s="110" t="inlineStr">
        <is>
          <t>Кабель для передачи данных 9451.621.07.00.000</t>
        </is>
      </c>
      <c r="CD2" s="111" t="inlineStr">
        <is>
          <t>Кабель питания 9451.641.06.00.000</t>
        </is>
      </c>
      <c r="CE2" s="111" t="inlineStr">
        <is>
          <t>Кабель питания 9451.641.07.00.000</t>
        </is>
      </c>
      <c r="CF2" s="111" t="inlineStr">
        <is>
          <t>Кабель для передачи данных 9451.641.08.00.000</t>
        </is>
      </c>
      <c r="CG2" s="111" t="inlineStr">
        <is>
          <t>Кабель для передачи данных 9451.641.09.00.000</t>
        </is>
      </c>
      <c r="CH2" s="71" t="inlineStr">
        <is>
          <t>Кабель датчика давления 
РМ-420.03.000</t>
        </is>
      </c>
      <c r="CI2" s="71" t="inlineStr">
        <is>
          <t>Провод РЕ  
РМ-420.04.000</t>
        </is>
      </c>
      <c r="CJ2" s="71" t="inlineStr">
        <is>
          <t>Провод РЕ 1 
РМ-420.04.000</t>
        </is>
      </c>
      <c r="CK2" s="71" t="inlineStr">
        <is>
          <t>Провод РЕ 2 
РМ-420.08.000</t>
        </is>
      </c>
      <c r="CL2" s="71" t="inlineStr">
        <is>
          <t>Кабель 220В 
РМ-420.05.000</t>
        </is>
      </c>
      <c r="CM2" s="71" t="inlineStr">
        <is>
          <t>Перемычка 
РМ-420.06.000</t>
        </is>
      </c>
      <c r="CN2" s="71" t="inlineStr">
        <is>
          <t>Провод контактора 
РМ-420.07.000</t>
        </is>
      </c>
      <c r="CO2" s="38" t="n"/>
      <c r="CP2" s="38" t="inlineStr">
        <is>
          <t>Сумма</t>
        </is>
      </c>
      <c r="CQ2" s="40" t="n"/>
      <c r="C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/>
      <c r="AV3" s="286" t="n">
        <v>697</v>
      </c>
      <c r="AW3" s="286" t="n">
        <v>72</v>
      </c>
      <c r="AX3" s="286" t="n"/>
      <c r="AY3" s="286" t="n"/>
      <c r="AZ3" s="286" t="n"/>
      <c r="BA3" s="286" t="n"/>
      <c r="BB3" s="286" t="n">
        <v>72</v>
      </c>
      <c r="BC3" s="286" t="n">
        <v>102</v>
      </c>
      <c r="BD3" s="286" t="n"/>
      <c r="BE3" s="286" t="n">
        <v>2</v>
      </c>
      <c r="BF3" s="286" t="n">
        <v>72</v>
      </c>
      <c r="BG3" s="286" t="n">
        <v>16</v>
      </c>
      <c r="BH3" s="286" t="n"/>
      <c r="BI3" s="286" t="n"/>
      <c r="BJ3" s="286" t="n"/>
      <c r="BK3" s="286" t="n">
        <v>2</v>
      </c>
      <c r="BL3" s="286" t="n"/>
      <c r="BM3" s="286" t="n">
        <v>72</v>
      </c>
      <c r="BN3" s="286" t="n">
        <v>72</v>
      </c>
      <c r="BO3" s="286" t="n"/>
      <c r="BP3" s="286" t="n">
        <v>21</v>
      </c>
      <c r="BQ3" s="286" t="n">
        <v>30</v>
      </c>
      <c r="BR3" s="286" t="n"/>
      <c r="BS3" s="286" t="n"/>
      <c r="BT3" s="286" t="n"/>
      <c r="BU3" s="286" t="n"/>
      <c r="BV3" s="286" t="n"/>
      <c r="BW3" s="286" t="n">
        <v>144</v>
      </c>
      <c r="BX3" s="286" t="n"/>
      <c r="BY3" s="286" t="n">
        <v>144</v>
      </c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>
        <v>72</v>
      </c>
      <c r="CI3" s="286" t="n"/>
      <c r="CJ3" s="286" t="n">
        <v>72</v>
      </c>
      <c r="CK3" s="286" t="n">
        <v>72</v>
      </c>
      <c r="CL3" s="286" t="n">
        <v>288</v>
      </c>
      <c r="CM3" s="286" t="n">
        <v>144</v>
      </c>
      <c r="CN3" s="286" t="n">
        <v>144</v>
      </c>
      <c r="C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86">
        <f>B7*AV3</f>
        <v/>
      </c>
      <c r="AW7" s="286">
        <f>C7*AW3</f>
        <v/>
      </c>
      <c r="AX7" s="286">
        <f>D7*AX3</f>
        <v/>
      </c>
      <c r="AY7" s="286">
        <f>E7*AY3</f>
        <v/>
      </c>
      <c r="AZ7" s="286">
        <f>F7*AZ3</f>
        <v/>
      </c>
      <c r="BA7" s="286">
        <f>G7*BA3</f>
        <v/>
      </c>
      <c r="BB7" s="286">
        <f>H7*BB3</f>
        <v/>
      </c>
      <c r="BC7" s="286">
        <f>I7*BC3</f>
        <v/>
      </c>
      <c r="BD7" s="286">
        <f>J7*BD3</f>
        <v/>
      </c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>
        <f>SUM(AV7:BY7)</f>
        <v/>
      </c>
      <c r="CQ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86">
        <f>B9*AV3</f>
        <v/>
      </c>
      <c r="AW9" s="286">
        <f>C9*AW3</f>
        <v/>
      </c>
      <c r="AX9" s="286">
        <f>D9*AX3</f>
        <v/>
      </c>
      <c r="AY9" s="286">
        <f>E9*AY3</f>
        <v/>
      </c>
      <c r="AZ9" s="286">
        <f>F9*AZ3</f>
        <v/>
      </c>
      <c r="BA9" s="286" t="n"/>
      <c r="BB9" s="286" t="n"/>
      <c r="BC9" s="286" t="n"/>
      <c r="BD9" s="286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>
        <f>SUM(AV9:BY9)</f>
        <v/>
      </c>
      <c r="CQ9" t="inlineStr">
        <is>
          <t>м</t>
        </is>
      </c>
      <c r="CR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86">
        <f>B12*AV3</f>
        <v/>
      </c>
      <c r="AW12" s="286">
        <f>C12*AW3</f>
        <v/>
      </c>
      <c r="AX12" s="286">
        <f>D12*AX3</f>
        <v/>
      </c>
      <c r="AY12" s="286">
        <f>E12*AY3</f>
        <v/>
      </c>
      <c r="AZ12" s="286">
        <f>F12*AZ3</f>
        <v/>
      </c>
      <c r="BA12" s="286">
        <f>G12*BA3</f>
        <v/>
      </c>
      <c r="BB12" s="286">
        <f>H12*BB3</f>
        <v/>
      </c>
      <c r="BC12" s="286">
        <f>I12*BC3</f>
        <v/>
      </c>
      <c r="BD12" s="286">
        <f>J12*BD3</f>
        <v/>
      </c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>
        <f>SUM(AV12:CN12)</f>
        <v/>
      </c>
      <c r="CQ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86" t="n"/>
      <c r="AW16" s="286" t="n"/>
      <c r="AX16" s="286" t="n"/>
      <c r="AY16" s="286" t="n"/>
      <c r="AZ16" s="286" t="n"/>
      <c r="BA16" s="286">
        <f>G16*BA3</f>
        <v/>
      </c>
      <c r="BB16" s="286">
        <f>H16*BB3</f>
        <v/>
      </c>
      <c r="BC16" s="286">
        <f>I16*BC3</f>
        <v/>
      </c>
      <c r="BD16" s="286">
        <f>J16*BD3</f>
        <v/>
      </c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>
        <f>SUM(AV16:CN16)</f>
        <v/>
      </c>
      <c r="C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V20" s="286">
        <f>AB20*BV$3</f>
        <v/>
      </c>
      <c r="BW20" s="286">
        <f>AC20*BW$3</f>
        <v/>
      </c>
      <c r="BX20" s="286">
        <f>AD20*BX$3</f>
        <v/>
      </c>
      <c r="BY20" s="286">
        <f>AE20*BY$3</f>
        <v/>
      </c>
      <c r="BZ20" s="286">
        <f>AF20*BZ$3</f>
        <v/>
      </c>
      <c r="CA20" s="286">
        <f>AG20*CA$3</f>
        <v/>
      </c>
      <c r="CB20" s="286">
        <f>AH20*CB$3</f>
        <v/>
      </c>
      <c r="CC20" s="286">
        <f>AI20*CC$3</f>
        <v/>
      </c>
      <c r="CD20" s="286">
        <f>AJ20*CD$3</f>
        <v/>
      </c>
      <c r="CE20" s="286">
        <f>AK20*CE$3</f>
        <v/>
      </c>
      <c r="CF20" s="286">
        <f>AL20*CF$3</f>
        <v/>
      </c>
      <c r="CG20" s="286">
        <f>AM20*CG$3</f>
        <v/>
      </c>
      <c r="CH20" s="286">
        <f>AN20*CH$3</f>
        <v/>
      </c>
      <c r="CI20" s="286">
        <f>AO20*CI$3</f>
        <v/>
      </c>
      <c r="CJ20" s="286">
        <f>AP20*CJ$3</f>
        <v/>
      </c>
      <c r="CK20" s="286">
        <f>AQ20*CK$3</f>
        <v/>
      </c>
      <c r="CL20" s="286">
        <f>AR20*CL$3</f>
        <v/>
      </c>
      <c r="CM20" s="286">
        <f>AS20*CM$3</f>
        <v/>
      </c>
      <c r="CN20" s="286">
        <f>AT20*CN$3</f>
        <v/>
      </c>
      <c r="CO20" s="286" t="n"/>
      <c r="CP20">
        <f>SUM(AV20:CN20)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V21" s="286">
        <f>AB21*BV$3</f>
        <v/>
      </c>
      <c r="BW21" s="286">
        <f>AC21*BW$3</f>
        <v/>
      </c>
      <c r="BX21" s="286">
        <f>AD21*BX$3</f>
        <v/>
      </c>
      <c r="BY21" s="286">
        <f>AE21*BY$3</f>
        <v/>
      </c>
      <c r="BZ21" s="286">
        <f>AF21*BZ$3</f>
        <v/>
      </c>
      <c r="CA21" s="286">
        <f>AG21*CA$3</f>
        <v/>
      </c>
      <c r="CB21" s="286">
        <f>AH21*CB$3</f>
        <v/>
      </c>
      <c r="CC21" s="286">
        <f>AI21*CC$3</f>
        <v/>
      </c>
      <c r="CD21" s="286">
        <f>AJ21*CD$3</f>
        <v/>
      </c>
      <c r="CE21" s="286">
        <f>AK21*CE$3</f>
        <v/>
      </c>
      <c r="CF21" s="286">
        <f>AL21*CF$3</f>
        <v/>
      </c>
      <c r="CG21" s="286">
        <f>AM21*CG$3</f>
        <v/>
      </c>
      <c r="CH21" s="286">
        <f>AN21*CH$3</f>
        <v/>
      </c>
      <c r="CI21" s="286">
        <f>AO21*CI$3</f>
        <v/>
      </c>
      <c r="CJ21" s="286">
        <f>AP21*CJ$3</f>
        <v/>
      </c>
      <c r="CK21" s="286">
        <f>AQ21*CK$3</f>
        <v/>
      </c>
      <c r="CL21" s="286">
        <f>AR21*CL$3</f>
        <v/>
      </c>
      <c r="CM21" s="286">
        <f>AS21*CM$3</f>
        <v/>
      </c>
      <c r="CN21" s="286">
        <f>AT21*CN$3</f>
        <v/>
      </c>
      <c r="CO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V22" s="286">
        <f>AB22*BV$3</f>
        <v/>
      </c>
      <c r="BW22" s="286">
        <f>AC22*BW$3</f>
        <v/>
      </c>
      <c r="BX22" s="286">
        <f>AD22*BX$3</f>
        <v/>
      </c>
      <c r="BY22" s="286">
        <f>AE22*BY$3</f>
        <v/>
      </c>
      <c r="BZ22" s="286">
        <f>AF22*BZ$3</f>
        <v/>
      </c>
      <c r="CA22" s="286">
        <f>AG22*CA$3</f>
        <v/>
      </c>
      <c r="CB22" s="286">
        <f>AH22*CB$3</f>
        <v/>
      </c>
      <c r="CC22" s="286">
        <f>AI22*CC$3</f>
        <v/>
      </c>
      <c r="CD22" s="286">
        <f>AJ22*CD$3</f>
        <v/>
      </c>
      <c r="CE22" s="286">
        <f>AK22*CE$3</f>
        <v/>
      </c>
      <c r="CF22" s="286">
        <f>AL22*CF$3</f>
        <v/>
      </c>
      <c r="CG22" s="286">
        <f>AM22*CG$3</f>
        <v/>
      </c>
      <c r="CH22" s="286">
        <f>AN22*CH$3</f>
        <v/>
      </c>
      <c r="CI22" s="286">
        <f>AO22*CI$3</f>
        <v/>
      </c>
      <c r="CJ22" s="286">
        <f>AP22*CJ$3</f>
        <v/>
      </c>
      <c r="CK22" s="286">
        <f>AQ22*CK$3</f>
        <v/>
      </c>
      <c r="CL22" s="286">
        <f>AR22*CL$3</f>
        <v/>
      </c>
      <c r="CM22" s="286">
        <f>AS22*CM$3</f>
        <v/>
      </c>
      <c r="CN22" s="286">
        <f>AT22*CN$3</f>
        <v/>
      </c>
      <c r="CO22" s="286" t="n"/>
      <c r="CP22">
        <f>SUM(AV22:CN22)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V23" s="286">
        <f>AB23*BV$3</f>
        <v/>
      </c>
      <c r="BW23" s="286">
        <f>AC23*BW$3</f>
        <v/>
      </c>
      <c r="BX23" s="286">
        <f>AD23*BX$3</f>
        <v/>
      </c>
      <c r="BY23" s="286">
        <f>AE23*BY$3</f>
        <v/>
      </c>
      <c r="BZ23" s="286">
        <f>AF23*BZ$3</f>
        <v/>
      </c>
      <c r="CA23" s="286">
        <f>AG23*CA$3</f>
        <v/>
      </c>
      <c r="CB23" s="286">
        <f>AH23*CB$3</f>
        <v/>
      </c>
      <c r="CC23" s="286">
        <f>AI23*CC$3</f>
        <v/>
      </c>
      <c r="CD23" s="286">
        <f>AJ23*CD$3</f>
        <v/>
      </c>
      <c r="CE23" s="286">
        <f>AK23*CE$3</f>
        <v/>
      </c>
      <c r="CF23" s="286">
        <f>AL23*CF$3</f>
        <v/>
      </c>
      <c r="CG23" s="286">
        <f>AM23*CG$3</f>
        <v/>
      </c>
      <c r="CH23" s="286">
        <f>AN23*CH$3</f>
        <v/>
      </c>
      <c r="CI23" s="286">
        <f>AO23*CI$3</f>
        <v/>
      </c>
      <c r="CJ23" s="286">
        <f>AP23*CJ$3</f>
        <v/>
      </c>
      <c r="CK23" s="286">
        <f>AQ23*CK$3</f>
        <v/>
      </c>
      <c r="CL23" s="286">
        <f>AR23*CL$3</f>
        <v/>
      </c>
      <c r="CM23" s="286">
        <f>AS23*CM$3</f>
        <v/>
      </c>
      <c r="CN23" s="286">
        <f>AT23*CN$3</f>
        <v/>
      </c>
      <c r="CO23" s="286" t="n"/>
      <c r="CP23">
        <f>SUM(AV23:CN23)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V24" s="286">
        <f>AB24*BV$3</f>
        <v/>
      </c>
      <c r="BW24" s="286">
        <f>AC24*BW$3</f>
        <v/>
      </c>
      <c r="BX24" s="286">
        <f>AD24*BX$3</f>
        <v/>
      </c>
      <c r="BY24" s="286">
        <f>AE24*BY$3</f>
        <v/>
      </c>
      <c r="BZ24" s="286">
        <f>AF24*BZ$3</f>
        <v/>
      </c>
      <c r="CA24" s="286">
        <f>AG24*CA$3</f>
        <v/>
      </c>
      <c r="CB24" s="286">
        <f>AH24*CB$3</f>
        <v/>
      </c>
      <c r="CC24" s="286">
        <f>AI24*CC$3</f>
        <v/>
      </c>
      <c r="CD24" s="286">
        <f>AJ24*CD$3</f>
        <v/>
      </c>
      <c r="CE24" s="286">
        <f>AK24*CE$3</f>
        <v/>
      </c>
      <c r="CF24" s="286">
        <f>AL24*CF$3</f>
        <v/>
      </c>
      <c r="CG24" s="286">
        <f>AM24*CG$3</f>
        <v/>
      </c>
      <c r="CH24" s="286">
        <f>AN24*CH$3</f>
        <v/>
      </c>
      <c r="CI24" s="286">
        <f>AO24*CI$3</f>
        <v/>
      </c>
      <c r="CJ24" s="286">
        <f>AP24*CJ$3</f>
        <v/>
      </c>
      <c r="CK24" s="286">
        <f>AQ24*CK$3</f>
        <v/>
      </c>
      <c r="CL24" s="286">
        <f>AR24*CL$3</f>
        <v/>
      </c>
      <c r="CM24" s="286">
        <f>AS24*CM$3</f>
        <v/>
      </c>
      <c r="CN24" s="286">
        <f>AT24*CN$3</f>
        <v/>
      </c>
      <c r="CO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V25" s="286">
        <f>AB25*BV$3</f>
        <v/>
      </c>
      <c r="BW25" s="286">
        <f>AC25*BW$3</f>
        <v/>
      </c>
      <c r="BX25" s="286">
        <f>AD25*BX$3</f>
        <v/>
      </c>
      <c r="BY25" s="286">
        <f>AE25*BY$3</f>
        <v/>
      </c>
      <c r="BZ25" s="286">
        <f>AF25*BZ$3</f>
        <v/>
      </c>
      <c r="CA25" s="286">
        <f>AG25*CA$3</f>
        <v/>
      </c>
      <c r="CB25" s="286">
        <f>AH25*CB$3</f>
        <v/>
      </c>
      <c r="CC25" s="286">
        <f>AI25*CC$3</f>
        <v/>
      </c>
      <c r="CD25" s="286">
        <f>AJ25*CD$3</f>
        <v/>
      </c>
      <c r="CE25" s="286">
        <f>AK25*CE$3</f>
        <v/>
      </c>
      <c r="CF25" s="286">
        <f>AL25*CF$3</f>
        <v/>
      </c>
      <c r="CG25" s="286">
        <f>AM25*CG$3</f>
        <v/>
      </c>
      <c r="CH25" s="286">
        <f>AN25*CH$3</f>
        <v/>
      </c>
      <c r="CI25" s="286">
        <f>AO25*CI$3</f>
        <v/>
      </c>
      <c r="CJ25" s="286">
        <f>AP25*CJ$3</f>
        <v/>
      </c>
      <c r="CK25" s="286">
        <f>AQ25*CK$3</f>
        <v/>
      </c>
      <c r="CL25" s="286">
        <f>AR25*CL$3</f>
        <v/>
      </c>
      <c r="CM25" s="286">
        <f>AS25*CM$3</f>
        <v/>
      </c>
      <c r="CN25" s="286">
        <f>AT25*CN$3</f>
        <v/>
      </c>
      <c r="CO25" s="286" t="n"/>
      <c r="CP25">
        <f>SUM(AV25:CN25)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>
        <f>AN26*CH$3</f>
        <v/>
      </c>
      <c r="CI26" s="286">
        <f>AO26*CI$3</f>
        <v/>
      </c>
      <c r="CJ26" s="286">
        <f>AP26*CJ$3</f>
        <v/>
      </c>
      <c r="CK26" s="286">
        <f>AQ26*CK$3</f>
        <v/>
      </c>
      <c r="CL26" s="286">
        <f>AR26*CL$3</f>
        <v/>
      </c>
      <c r="CM26" s="286">
        <f>AS26*CM$3</f>
        <v/>
      </c>
      <c r="CN26" s="286">
        <f>AT26*CN$3</f>
        <v/>
      </c>
      <c r="CO26" s="286" t="n"/>
      <c r="CP26">
        <f>SUM(AV26:CN26)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V27" s="286">
        <f>AB27*BV$3</f>
        <v/>
      </c>
      <c r="BW27" s="286">
        <f>AC27*BW$3</f>
        <v/>
      </c>
      <c r="BX27" s="286">
        <f>AD27*BX$3</f>
        <v/>
      </c>
      <c r="BY27" s="286">
        <f>AE27*BY$3</f>
        <v/>
      </c>
      <c r="BZ27" s="286">
        <f>AF27*BZ$3</f>
        <v/>
      </c>
      <c r="CA27" s="286">
        <f>AG27*CA$3</f>
        <v/>
      </c>
      <c r="CB27" s="286">
        <f>AH27*CB$3</f>
        <v/>
      </c>
      <c r="CC27" s="286">
        <f>AI27*CC$3</f>
        <v/>
      </c>
      <c r="CD27" s="286">
        <f>AJ27*CD$3</f>
        <v/>
      </c>
      <c r="CE27" s="286">
        <f>AK27*CE$3</f>
        <v/>
      </c>
      <c r="CF27" s="286">
        <f>AL27*CF$3</f>
        <v/>
      </c>
      <c r="CG27" s="286">
        <f>AM27*CG$3</f>
        <v/>
      </c>
      <c r="CH27" s="286">
        <f>AN27*CH$3</f>
        <v/>
      </c>
      <c r="CI27" s="286">
        <f>AO27*CI$3</f>
        <v/>
      </c>
      <c r="CJ27" s="286">
        <f>AP27*CJ$3</f>
        <v/>
      </c>
      <c r="CK27" s="286">
        <f>AQ27*CK$3</f>
        <v/>
      </c>
      <c r="CL27" s="286">
        <f>AR27*CL$3</f>
        <v/>
      </c>
      <c r="CM27" s="286">
        <f>AS27*CM$3</f>
        <v/>
      </c>
      <c r="CN27" s="286">
        <f>AT27*CN$3</f>
        <v/>
      </c>
      <c r="CO27" s="286" t="n"/>
      <c r="CP27">
        <f>SUM(AV27:CN27)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>
        <f>AN28*CH$3</f>
        <v/>
      </c>
      <c r="CI28" s="286">
        <f>AO28*CI$3</f>
        <v/>
      </c>
      <c r="CJ28" s="286">
        <f>AP28*CJ$3</f>
        <v/>
      </c>
      <c r="CK28" s="286">
        <f>AQ28*CK$3</f>
        <v/>
      </c>
      <c r="CL28" s="286">
        <f>AR28*CL$3</f>
        <v/>
      </c>
      <c r="CM28" s="286">
        <f>AS28*CM$3</f>
        <v/>
      </c>
      <c r="CN28" s="286">
        <f>AT28*CN$3</f>
        <v/>
      </c>
      <c r="CO28" s="286" t="n"/>
      <c r="CP28">
        <f>SUM(AV28:CN28)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>
        <v>0.2</v>
      </c>
      <c r="AT29" s="286" t="n">
        <v>1</v>
      </c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>
        <f>AN29*CH$3</f>
        <v/>
      </c>
      <c r="CI29" s="286">
        <f>AO29*CI$3</f>
        <v/>
      </c>
      <c r="CJ29" s="286">
        <f>AP29*CJ$3</f>
        <v/>
      </c>
      <c r="CK29" s="286">
        <f>AQ29*CK$3</f>
        <v/>
      </c>
      <c r="CL29" s="286">
        <f>AR29*CL$3</f>
        <v/>
      </c>
      <c r="CM29" s="286">
        <f>AS29*CM$3</f>
        <v/>
      </c>
      <c r="CN29" s="286">
        <f>AT29*CN$3</f>
        <v/>
      </c>
      <c r="CO29" s="286" t="n"/>
      <c r="CP29">
        <f>SUM(AV29:CN29)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>
        <v>0.6</v>
      </c>
      <c r="AP30" s="197" t="n">
        <v>0.4</v>
      </c>
      <c r="AQ30" s="197" t="n">
        <v>1.1</v>
      </c>
      <c r="AR30" s="286" t="n"/>
      <c r="AS30" s="286" t="n"/>
      <c r="AT30" s="286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>
        <f>AN30*CH$3</f>
        <v/>
      </c>
      <c r="CI30" s="286">
        <f>AO30*CI$3</f>
        <v/>
      </c>
      <c r="CJ30" s="286">
        <f>AP30*CJ$3</f>
        <v/>
      </c>
      <c r="CK30" s="286">
        <f>AQ30*CK$3</f>
        <v/>
      </c>
      <c r="CL30" s="286">
        <f>AR30*CL$3</f>
        <v/>
      </c>
      <c r="CM30" s="286">
        <f>AS30*CM$3</f>
        <v/>
      </c>
      <c r="CN30" s="286">
        <f>AT30*CN$3</f>
        <v/>
      </c>
      <c r="CO30" s="286" t="n"/>
      <c r="CP30">
        <f>SUM(AV30:CN30)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86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V31" s="286">
        <f>AB31*BV$3</f>
        <v/>
      </c>
      <c r="BW31" s="286">
        <f>AC31*BW$3</f>
        <v/>
      </c>
      <c r="BX31" s="286">
        <f>AD31*BX$3</f>
        <v/>
      </c>
      <c r="BY31" s="286">
        <f>AE31*BY$3</f>
        <v/>
      </c>
      <c r="BZ31" s="286">
        <f>AF31*BZ$3</f>
        <v/>
      </c>
      <c r="CA31" s="286">
        <f>AG31*CA$3</f>
        <v/>
      </c>
      <c r="CB31" s="286">
        <f>AH31*CB$3</f>
        <v/>
      </c>
      <c r="CC31" s="286">
        <f>AI31*CC$3</f>
        <v/>
      </c>
      <c r="CD31" s="286">
        <f>AJ31*CD$3</f>
        <v/>
      </c>
      <c r="CE31" s="286">
        <f>AK31*CE$3</f>
        <v/>
      </c>
      <c r="CF31" s="286">
        <f>AL31*CF$3</f>
        <v/>
      </c>
      <c r="CG31" s="286">
        <f>AM31*CG$3</f>
        <v/>
      </c>
      <c r="CH31" s="286">
        <f>AN31*CH$3</f>
        <v/>
      </c>
      <c r="CI31" s="286">
        <f>AO31*CI$3</f>
        <v/>
      </c>
      <c r="CJ31" s="286">
        <f>AP31*CJ$3</f>
        <v/>
      </c>
      <c r="CK31" s="286">
        <f>AQ31*CK$3</f>
        <v/>
      </c>
      <c r="CL31" s="286">
        <f>AR31*CL$3</f>
        <v/>
      </c>
      <c r="CM31" s="286">
        <f>AS31*CM$3</f>
        <v/>
      </c>
      <c r="CN31" s="286">
        <f>AT31*CN$3</f>
        <v/>
      </c>
      <c r="CO31" s="286" t="n"/>
      <c r="CP31">
        <f>SUM(AV31:CN31)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</v>
      </c>
      <c r="AG32" s="286" t="n">
        <v>0.15</v>
      </c>
      <c r="AH32" s="286" t="n">
        <v>0.15</v>
      </c>
      <c r="AI32" s="286" t="n"/>
      <c r="AJ32" s="286" t="n">
        <v>0.1</v>
      </c>
      <c r="AK32" s="286" t="n">
        <v>0.1</v>
      </c>
      <c r="AL32" s="286" t="n">
        <v>0.1</v>
      </c>
      <c r="AM32" s="286" t="n">
        <v>0.1</v>
      </c>
      <c r="AN32" s="14" t="n"/>
      <c r="AO32" s="286" t="n"/>
      <c r="AP32" s="286" t="n"/>
      <c r="AQ32" s="286" t="n"/>
      <c r="AR32" s="286" t="n">
        <v>0.05</v>
      </c>
      <c r="AS32" s="286" t="n"/>
      <c r="AT32" s="286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V32" s="286">
        <f>AB32*BV$3</f>
        <v/>
      </c>
      <c r="BW32" s="286">
        <f>AC32*BW$3</f>
        <v/>
      </c>
      <c r="BX32" s="286">
        <f>AD32*BX$3</f>
        <v/>
      </c>
      <c r="BY32" s="286">
        <f>AE32*BY$3</f>
        <v/>
      </c>
      <c r="BZ32" s="286">
        <f>AF32*BZ$3</f>
        <v/>
      </c>
      <c r="CA32" s="286">
        <f>AG32*CA$3</f>
        <v/>
      </c>
      <c r="CB32" s="286">
        <f>AH32*CB$3</f>
        <v/>
      </c>
      <c r="CC32" s="286">
        <f>AI32*CC$3</f>
        <v/>
      </c>
      <c r="CD32" s="286">
        <f>AJ32*CD$3</f>
        <v/>
      </c>
      <c r="CE32" s="286">
        <f>AK32*CE$3</f>
        <v/>
      </c>
      <c r="CF32" s="286">
        <f>AL32*CF$3</f>
        <v/>
      </c>
      <c r="CG32" s="286">
        <f>AM32*CG$3</f>
        <v/>
      </c>
      <c r="CH32" s="286">
        <f>AN32*CH$3</f>
        <v/>
      </c>
      <c r="CI32" s="286">
        <f>AO32*CI$3</f>
        <v/>
      </c>
      <c r="CJ32" s="286">
        <f>AP32*CJ$3</f>
        <v/>
      </c>
      <c r="CK32" s="286">
        <f>AQ32*CK$3</f>
        <v/>
      </c>
      <c r="CL32" s="286">
        <f>AR32*CL$3</f>
        <v/>
      </c>
      <c r="CM32" s="286">
        <f>AS32*CM$3</f>
        <v/>
      </c>
      <c r="CN32" s="286">
        <f>AT32*CN$3</f>
        <v/>
      </c>
      <c r="CO32" s="286" t="n"/>
      <c r="CP32">
        <f>SUM(AV32:CN32)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>
        <v>0.04</v>
      </c>
      <c r="AO33" s="286" t="n"/>
      <c r="AP33" s="286" t="n"/>
      <c r="AQ33" s="286" t="n"/>
      <c r="AR33" s="286" t="n"/>
      <c r="AS33" s="286" t="n"/>
      <c r="AT33" s="286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 t="n"/>
      <c r="CG33" s="286" t="n"/>
      <c r="CH33" s="286">
        <f>AN33*CH$3</f>
        <v/>
      </c>
      <c r="CI33" s="286">
        <f>AO33*CI$3</f>
        <v/>
      </c>
      <c r="CJ33" s="286">
        <f>AP33*CJ$3</f>
        <v/>
      </c>
      <c r="CK33" s="286">
        <f>AQ33*CK$3</f>
        <v/>
      </c>
      <c r="CL33" s="286">
        <f>AR33*CL$3</f>
        <v/>
      </c>
      <c r="CM33" s="286">
        <f>AS33*CM$3</f>
        <v/>
      </c>
      <c r="CN33" s="286">
        <f>AT33*CN$3</f>
        <v/>
      </c>
      <c r="CO33" s="286" t="n"/>
      <c r="CP33">
        <f>SUM(AV33:CN33)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86" t="n">
        <v>1</v>
      </c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V34" s="286">
        <f>AB34*BV$3</f>
        <v/>
      </c>
      <c r="BW34" s="286">
        <f>AC34*BW$3</f>
        <v/>
      </c>
      <c r="BX34" s="286">
        <f>AD34*BX$3</f>
        <v/>
      </c>
      <c r="BY34" s="286">
        <f>AE34*BY$3</f>
        <v/>
      </c>
      <c r="BZ34" s="286">
        <f>AF34*BZ$3</f>
        <v/>
      </c>
      <c r="CA34" s="286">
        <f>AG34*CA$3</f>
        <v/>
      </c>
      <c r="CB34" s="286">
        <f>AH34*CB$3</f>
        <v/>
      </c>
      <c r="CC34" s="286">
        <f>AI34*CC$3</f>
        <v/>
      </c>
      <c r="CD34" s="286">
        <f>AJ34*CD$3</f>
        <v/>
      </c>
      <c r="CE34" s="286">
        <f>AK34*CE$3</f>
        <v/>
      </c>
      <c r="CF34" s="286">
        <f>AL34*CF$3</f>
        <v/>
      </c>
      <c r="CG34" s="286">
        <f>AM34*CG$3</f>
        <v/>
      </c>
      <c r="CH34" s="286">
        <f>AN34*CH$3</f>
        <v/>
      </c>
      <c r="CI34" s="286">
        <f>AO34*CI$3</f>
        <v/>
      </c>
      <c r="CJ34" s="286">
        <f>AP34*CJ$3</f>
        <v/>
      </c>
      <c r="CK34" s="286">
        <f>AQ34*CK$3</f>
        <v/>
      </c>
      <c r="CL34" s="286">
        <f>AR34*CL$3</f>
        <v/>
      </c>
      <c r="CM34" s="286">
        <f>AS34*CM$3</f>
        <v/>
      </c>
      <c r="CN34" s="286">
        <f>AT34*CN$3</f>
        <v/>
      </c>
      <c r="CO34" s="286" t="n"/>
      <c r="CP34">
        <f>SUM(AV34:CN34)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N36" s="84" t="n"/>
      <c r="CO36" s="84" t="n"/>
      <c r="CR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3</v>
      </c>
      <c r="Z39" s="45" t="n">
        <v>4</v>
      </c>
      <c r="AA39" s="74" t="n">
        <v>5</v>
      </c>
      <c r="AB39" s="64" t="n"/>
      <c r="AC39" s="64" t="n"/>
      <c r="AD39" s="64" t="n"/>
      <c r="AE39" s="228" t="n"/>
      <c r="AF39" s="64" t="n"/>
      <c r="AG39" s="64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86">
        <f>K39*BE$3</f>
        <v/>
      </c>
      <c r="BF39" s="286">
        <f>L39*BF$3</f>
        <v/>
      </c>
      <c r="BG39" s="286">
        <f>M39*BG$3</f>
        <v/>
      </c>
      <c r="BH39" s="286">
        <f>N39*BH$3</f>
        <v/>
      </c>
      <c r="BI39" s="286">
        <f>O39*BI$3</f>
        <v/>
      </c>
      <c r="BJ39" s="286">
        <f>P39*BJ$3</f>
        <v/>
      </c>
      <c r="BK39" s="286" t="n"/>
      <c r="BL39" s="286">
        <f>R39*BL$3</f>
        <v/>
      </c>
      <c r="BM39" s="286">
        <f>S39*BM$3</f>
        <v/>
      </c>
      <c r="BN39" s="286">
        <f>T39*BN$3</f>
        <v/>
      </c>
      <c r="BO39" s="286">
        <f>U39*BO$3</f>
        <v/>
      </c>
      <c r="BP39" s="286">
        <f>V39*BP$3</f>
        <v/>
      </c>
      <c r="BQ39" s="286">
        <f>W39*BQ$3</f>
        <v/>
      </c>
      <c r="BR39" s="286">
        <f>X39*BR$3</f>
        <v/>
      </c>
      <c r="BS39" s="286">
        <f>Y39*BS$3</f>
        <v/>
      </c>
      <c r="BT39" s="286">
        <f>Z39*BT$3</f>
        <v/>
      </c>
      <c r="BU39" s="286">
        <f>AA39*BU$3</f>
        <v/>
      </c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>
        <f>SUM(AV39:CN39)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45" t="n"/>
      <c r="AA40" s="74" t="n"/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0.03</v>
      </c>
      <c r="Z41" s="45" t="n">
        <v>0.04</v>
      </c>
      <c r="AA41" s="46" t="n">
        <v>0.05</v>
      </c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86">
        <f>K41*BE$3</f>
        <v/>
      </c>
      <c r="BF41" s="286">
        <f>L41*BF$3</f>
        <v/>
      </c>
      <c r="BG41" s="286">
        <f>M41*BG$3</f>
        <v/>
      </c>
      <c r="BH41" s="286">
        <f>N41*BH$3</f>
        <v/>
      </c>
      <c r="BI41" s="286">
        <f>O41*BI$3</f>
        <v/>
      </c>
      <c r="BJ41" s="286">
        <f>P41*BJ$3</f>
        <v/>
      </c>
      <c r="BK41" s="286" t="n"/>
      <c r="BL41" s="286">
        <f>R41*BL$3</f>
        <v/>
      </c>
      <c r="BM41" s="286">
        <f>S41*BM$3</f>
        <v/>
      </c>
      <c r="BN41" s="286">
        <f>T41*BN$3</f>
        <v/>
      </c>
      <c r="BO41" s="286">
        <f>U41*BO$3</f>
        <v/>
      </c>
      <c r="BP41" s="286">
        <f>V41*BP$3</f>
        <v/>
      </c>
      <c r="BQ41" s="286">
        <f>W41*BQ$3</f>
        <v/>
      </c>
      <c r="BR41" s="286">
        <f>X41*BR$3</f>
        <v/>
      </c>
      <c r="BS41" s="286">
        <f>Y41*BS$3</f>
        <v/>
      </c>
      <c r="BT41" s="286">
        <f>Z41*BT$3</f>
        <v/>
      </c>
      <c r="BU41" s="286">
        <f>AA41*BU$3</f>
        <v/>
      </c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6" t="n"/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45" t="n">
        <v>1</v>
      </c>
      <c r="AA43" s="74" t="n">
        <v>1</v>
      </c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86">
        <f>K43*BE$3</f>
        <v/>
      </c>
      <c r="BF43" s="286">
        <f>L43*BF$3</f>
        <v/>
      </c>
      <c r="BG43" s="286">
        <f>M43*BG$3</f>
        <v/>
      </c>
      <c r="BH43" s="286">
        <f>N43*BH$3</f>
        <v/>
      </c>
      <c r="BI43" s="286">
        <f>O43*BI$3</f>
        <v/>
      </c>
      <c r="BJ43" s="286">
        <f>P43*BJ$3</f>
        <v/>
      </c>
      <c r="BK43" s="286" t="n"/>
      <c r="BL43" s="286">
        <f>R43*BL$3</f>
        <v/>
      </c>
      <c r="BM43" s="286">
        <f>S43*BM$3</f>
        <v/>
      </c>
      <c r="BN43" s="286">
        <f>T43*BN$3</f>
        <v/>
      </c>
      <c r="BO43" s="286">
        <f>U43*BO$3</f>
        <v/>
      </c>
      <c r="BP43" s="286">
        <f>V43*BP$3</f>
        <v/>
      </c>
      <c r="BQ43" s="286">
        <f>W43*BQ$3</f>
        <v/>
      </c>
      <c r="BR43" s="286">
        <f>X43*BR$3</f>
        <v/>
      </c>
      <c r="BS43" s="286">
        <f>Y43*BS$3</f>
        <v/>
      </c>
      <c r="BT43" s="286">
        <f>Z43*BT$3</f>
        <v/>
      </c>
      <c r="BU43" s="286">
        <f>AA43*BU$3</f>
        <v/>
      </c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>
        <f>SUM(AV43:CN43)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45" t="n"/>
      <c r="AA44" s="74" t="n"/>
      <c r="AB44" s="64" t="n"/>
      <c r="AC44" s="64" t="n"/>
      <c r="AD44" s="64" t="n"/>
      <c r="AF44" s="64" t="n"/>
      <c r="AG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45" t="n"/>
      <c r="AA46" s="77" t="n"/>
      <c r="AB46" s="64" t="n"/>
      <c r="AC46" s="64" t="n"/>
      <c r="AD46" s="64" t="n"/>
      <c r="AF46" s="64" t="n"/>
      <c r="AG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E50" s="286">
        <f>K50*BE$3</f>
        <v/>
      </c>
      <c r="BF50" s="286">
        <f>L50*BF$3</f>
        <v/>
      </c>
      <c r="BG50" s="286">
        <f>M50*BG$3</f>
        <v/>
      </c>
      <c r="BH50" s="286">
        <f>N50*BH$3</f>
        <v/>
      </c>
      <c r="BI50" s="286">
        <f>O50*BI$3</f>
        <v/>
      </c>
      <c r="BJ50" s="286">
        <f>P50*BJ$3</f>
        <v/>
      </c>
      <c r="BK50" s="286" t="n"/>
      <c r="BL50" s="286">
        <f>R50*BL$3</f>
        <v/>
      </c>
      <c r="BM50" s="286">
        <f>S50*BM$3</f>
        <v/>
      </c>
      <c r="BN50" s="286">
        <f>T50*BN$3</f>
        <v/>
      </c>
      <c r="BO50" s="286">
        <f>U50*BO$3</f>
        <v/>
      </c>
      <c r="BP50" s="286">
        <f>V50*BP$3</f>
        <v/>
      </c>
      <c r="BQ50" s="286">
        <f>W50*BQ$3</f>
        <v/>
      </c>
      <c r="BR50" s="286">
        <f>X50*BR$3</f>
        <v/>
      </c>
      <c r="BS50" s="286">
        <f>Y50*BS$3</f>
        <v/>
      </c>
      <c r="BT50" s="286">
        <f>Z50*BT$3</f>
        <v/>
      </c>
      <c r="BU50" s="286">
        <f>AA50*BU$3</f>
        <v/>
      </c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>
        <f>SUM(AV50:CN50)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45" t="n">
        <v>3</v>
      </c>
      <c r="AA51" s="74" t="n">
        <v>3</v>
      </c>
      <c r="AB51" s="64" t="n"/>
      <c r="AC51" s="64" t="n"/>
      <c r="AD51" s="64" t="n"/>
      <c r="AF51" s="64" t="n"/>
      <c r="AG51" s="64" t="n"/>
      <c r="BE51" s="286">
        <f>K51*BE$3</f>
        <v/>
      </c>
      <c r="BF51" s="286">
        <f>L51*BF$3</f>
        <v/>
      </c>
      <c r="BG51" s="286">
        <f>M51*BG$3</f>
        <v/>
      </c>
      <c r="BH51" s="286">
        <f>N51*BH$3</f>
        <v/>
      </c>
      <c r="BI51" s="286">
        <f>O51*BI$3</f>
        <v/>
      </c>
      <c r="BJ51" s="286">
        <f>P51*BJ$3</f>
        <v/>
      </c>
      <c r="BK51" s="286" t="n"/>
      <c r="BL51" s="286">
        <f>R51*BL$3</f>
        <v/>
      </c>
      <c r="BM51" s="286">
        <f>S51*BM$3</f>
        <v/>
      </c>
      <c r="BN51" s="286">
        <f>T51*BN$3</f>
        <v/>
      </c>
      <c r="BO51" s="286">
        <f>U51*BO$3</f>
        <v/>
      </c>
      <c r="BP51" s="286">
        <f>V51*BP$3</f>
        <v/>
      </c>
      <c r="BQ51" s="286">
        <f>W51*BQ$3</f>
        <v/>
      </c>
      <c r="BR51" s="286">
        <f>X51*BR$3</f>
        <v/>
      </c>
      <c r="BS51" s="286">
        <f>Y51*BS$3</f>
        <v/>
      </c>
      <c r="BT51" s="286">
        <f>Z51*BT$3</f>
        <v/>
      </c>
      <c r="BU51" s="286">
        <f>AA51*BU$3</f>
        <v/>
      </c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P51">
        <f>SUM(AV51:CN51)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0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E52" s="286">
        <f>K52*BE$3</f>
        <v/>
      </c>
      <c r="BF52" s="286">
        <f>L52*BF$3</f>
        <v/>
      </c>
      <c r="BG52" s="286">
        <f>M52*BG$3</f>
        <v/>
      </c>
      <c r="BH52" s="286">
        <f>N52*BH$3</f>
        <v/>
      </c>
      <c r="BI52" s="286">
        <f>O52*BI$3</f>
        <v/>
      </c>
      <c r="BJ52" s="286">
        <f>P52*BJ$3</f>
        <v/>
      </c>
      <c r="BK52" s="286" t="n"/>
      <c r="BL52" s="286">
        <f>R52*BL$3</f>
        <v/>
      </c>
      <c r="BM52" s="286">
        <f>S52*BM$3</f>
        <v/>
      </c>
      <c r="BN52" s="286">
        <f>T52*BN$3</f>
        <v/>
      </c>
      <c r="BO52" s="286">
        <f>U52*BO$3</f>
        <v/>
      </c>
      <c r="BP52" s="286">
        <f>V52*BP$3</f>
        <v/>
      </c>
      <c r="BQ52" s="286">
        <f>W52*BQ$3</f>
        <v/>
      </c>
      <c r="BR52" s="286">
        <f>X52*BR$3</f>
        <v/>
      </c>
      <c r="BS52" s="286">
        <f>Y52*BS$3</f>
        <v/>
      </c>
      <c r="BT52" s="286">
        <f>Z52*BT$3</f>
        <v/>
      </c>
      <c r="BU52" s="286">
        <f>AA52*BU$3</f>
        <v/>
      </c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>
        <f>SUM(AV52:CN52)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/>
      <c r="Z53" s="45" t="n">
        <v>1</v>
      </c>
      <c r="AA53" s="74" t="n">
        <v>2</v>
      </c>
      <c r="AB53" s="64" t="n"/>
      <c r="AC53" s="64" t="n"/>
      <c r="AD53" s="64" t="n"/>
      <c r="AF53" s="64" t="n"/>
      <c r="AG53" s="64" t="n"/>
      <c r="BE53" s="286">
        <f>K53*BE$3</f>
        <v/>
      </c>
      <c r="BF53" s="286">
        <f>L53*BF$3</f>
        <v/>
      </c>
      <c r="BG53" s="286">
        <f>M53*BG$3</f>
        <v/>
      </c>
      <c r="BH53" s="286">
        <f>N53*BH$3</f>
        <v/>
      </c>
      <c r="BI53" s="286">
        <f>O53*BI$3</f>
        <v/>
      </c>
      <c r="BJ53" s="286">
        <f>P53*BJ$3</f>
        <v/>
      </c>
      <c r="BK53" s="286" t="n"/>
      <c r="BL53" s="286">
        <f>R53*BL$3</f>
        <v/>
      </c>
      <c r="BM53" s="286">
        <f>S53*BM$3</f>
        <v/>
      </c>
      <c r="BN53" s="286">
        <f>T53*BN$3</f>
        <v/>
      </c>
      <c r="BO53" s="286">
        <f>U53*BO$3</f>
        <v/>
      </c>
      <c r="BP53" s="286">
        <f>V53*BP$3</f>
        <v/>
      </c>
      <c r="BQ53" s="286">
        <f>W53*BQ$3</f>
        <v/>
      </c>
      <c r="BR53" s="286">
        <f>X53*BR$3</f>
        <v/>
      </c>
      <c r="BS53" s="286">
        <f>Y53*BS$3</f>
        <v/>
      </c>
      <c r="BT53" s="286">
        <f>Z53*BT$3</f>
        <v/>
      </c>
      <c r="BU53" s="286">
        <f>AA53*BU$3</f>
        <v/>
      </c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P53">
        <f>SUM(AV53:CN53)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E54" s="286">
        <f>K54*BE$3</f>
        <v/>
      </c>
      <c r="BF54" s="286">
        <f>L54*BF$3</f>
        <v/>
      </c>
      <c r="BG54" s="286">
        <f>M54*BG$3</f>
        <v/>
      </c>
      <c r="BH54" s="286">
        <f>N54*BH$3</f>
        <v/>
      </c>
      <c r="BI54" s="286">
        <f>O54*BI$3</f>
        <v/>
      </c>
      <c r="BJ54" s="286">
        <f>P54*BJ$3</f>
        <v/>
      </c>
      <c r="BK54" s="286" t="n"/>
      <c r="BL54" s="286">
        <f>R54*BL$3</f>
        <v/>
      </c>
      <c r="BM54" s="286">
        <f>S54*BM$3</f>
        <v/>
      </c>
      <c r="BN54" s="286">
        <f>T54*BN$3</f>
        <v/>
      </c>
      <c r="BO54" s="286">
        <f>U54*BO$3</f>
        <v/>
      </c>
      <c r="BP54" s="286">
        <f>V54*BP$3</f>
        <v/>
      </c>
      <c r="BQ54" s="286">
        <f>W54*BQ$3</f>
        <v/>
      </c>
      <c r="BR54" s="286">
        <f>X54*BR$3</f>
        <v/>
      </c>
      <c r="BS54" s="286">
        <f>Y54*BS$3</f>
        <v/>
      </c>
      <c r="BT54" s="286">
        <f>Z54*BT$3</f>
        <v/>
      </c>
      <c r="BU54" s="286">
        <f>AA54*BU$3</f>
        <v/>
      </c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>
        <f>SUM(AV54:CN54)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45" t="n">
        <v>1</v>
      </c>
      <c r="AA56" s="74" t="n">
        <v>1</v>
      </c>
      <c r="AB56" s="64" t="n"/>
      <c r="AC56" s="64" t="n"/>
      <c r="AD56" s="64" t="n"/>
      <c r="AF56" s="64" t="n"/>
      <c r="AG56" s="64" t="n"/>
      <c r="BE56" s="286">
        <f>K56*BE$3</f>
        <v/>
      </c>
      <c r="BF56" s="286">
        <f>L56*BF$3</f>
        <v/>
      </c>
      <c r="BG56" s="286">
        <f>M56*BG$3</f>
        <v/>
      </c>
      <c r="BH56" s="286">
        <f>N56*BH$3</f>
        <v/>
      </c>
      <c r="BI56" s="286">
        <f>O56*BI$3</f>
        <v/>
      </c>
      <c r="BJ56" s="286">
        <f>P56*BJ$3</f>
        <v/>
      </c>
      <c r="BK56" s="286" t="n"/>
      <c r="BL56" s="286">
        <f>R56*BL$3</f>
        <v/>
      </c>
      <c r="BM56" s="286">
        <f>S56*BM$3</f>
        <v/>
      </c>
      <c r="BN56" s="286">
        <f>T56*BN$3</f>
        <v/>
      </c>
      <c r="BO56" s="286">
        <f>U56*BO$3</f>
        <v/>
      </c>
      <c r="BP56" s="286">
        <f>V56*BP$3</f>
        <v/>
      </c>
      <c r="BQ56" s="286">
        <f>W56*BQ$3</f>
        <v/>
      </c>
      <c r="BR56" s="286">
        <f>X56*BR$3</f>
        <v/>
      </c>
      <c r="BS56" s="286">
        <f>Y56*BS$3</f>
        <v/>
      </c>
      <c r="BT56" s="286">
        <f>Z56*BT$3</f>
        <v/>
      </c>
      <c r="BU56" s="286">
        <f>AA56*BU$3</f>
        <v/>
      </c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>
        <f>SUM(AV56:CN56)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45" t="n"/>
      <c r="AA57" s="74" t="n"/>
      <c r="AB57" s="64" t="n"/>
      <c r="AC57" s="64" t="n"/>
      <c r="AD57" s="64" t="n"/>
      <c r="AF57" s="64" t="n"/>
      <c r="AG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45" t="n">
        <v>1</v>
      </c>
      <c r="AA58" s="74" t="n">
        <v>1</v>
      </c>
      <c r="AB58" s="64" t="n"/>
      <c r="AC58" s="64" t="n"/>
      <c r="AD58" s="64" t="n"/>
      <c r="AF58" s="64" t="n"/>
      <c r="AG58" s="64" t="n"/>
      <c r="BE58" s="286">
        <f>K58*BE$3</f>
        <v/>
      </c>
      <c r="BF58" s="286">
        <f>L58*BF$3</f>
        <v/>
      </c>
      <c r="BG58" s="286">
        <f>M58*BG$3</f>
        <v/>
      </c>
      <c r="BH58" s="286">
        <f>N58*BH$3</f>
        <v/>
      </c>
      <c r="BI58" s="286">
        <f>O58*BI$3</f>
        <v/>
      </c>
      <c r="BJ58" s="286">
        <f>P58*BJ$3</f>
        <v/>
      </c>
      <c r="BK58" s="286" t="n"/>
      <c r="BL58" s="286">
        <f>R58*BL$3</f>
        <v/>
      </c>
      <c r="BM58" s="286">
        <f>S58*BM$3</f>
        <v/>
      </c>
      <c r="BN58" s="286">
        <f>T58*BN$3</f>
        <v/>
      </c>
      <c r="BO58" s="286">
        <f>U58*BO$3</f>
        <v/>
      </c>
      <c r="BP58" s="286">
        <f>V58*BP$3</f>
        <v/>
      </c>
      <c r="BQ58" s="286">
        <f>W58*BQ$3</f>
        <v/>
      </c>
      <c r="BR58" s="286">
        <f>X58*BR$3</f>
        <v/>
      </c>
      <c r="BS58" s="286">
        <f>Y58*BS$3</f>
        <v/>
      </c>
      <c r="BT58" s="286">
        <f>Z58*BT$3</f>
        <v/>
      </c>
      <c r="BU58" s="286">
        <f>AA58*BU$3</f>
        <v/>
      </c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  <c r="CN58" s="228" t="n"/>
      <c r="CO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45" t="n"/>
      <c r="AA59" s="74" t="n"/>
      <c r="AB59" s="64" t="n"/>
      <c r="AC59" s="64" t="n"/>
      <c r="AD59" s="64" t="n"/>
      <c r="AF59" s="64" t="n"/>
      <c r="AG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45" t="n">
        <v>1</v>
      </c>
      <c r="AA60" s="74" t="n">
        <v>1</v>
      </c>
      <c r="AB60" s="64" t="n"/>
      <c r="AC60" s="64" t="n"/>
      <c r="AD60" s="64" t="n"/>
      <c r="AF60" s="64" t="n"/>
      <c r="AG60" s="64" t="n"/>
      <c r="BE60" s="286">
        <f>K60*BE$3</f>
        <v/>
      </c>
      <c r="BF60" s="286">
        <f>L60*BF$3</f>
        <v/>
      </c>
      <c r="BG60" s="286">
        <f>M60*BG$3</f>
        <v/>
      </c>
      <c r="BH60" s="286">
        <f>N60*BH$3</f>
        <v/>
      </c>
      <c r="BI60" s="286">
        <f>O60*BI$3</f>
        <v/>
      </c>
      <c r="BJ60" s="286">
        <f>P60*BJ$3</f>
        <v/>
      </c>
      <c r="BK60" s="286" t="n"/>
      <c r="BL60" s="286">
        <f>R60*BL$3</f>
        <v/>
      </c>
      <c r="BM60" s="286">
        <f>S60*BM$3</f>
        <v/>
      </c>
      <c r="BN60" s="286">
        <f>T60*BN$3</f>
        <v/>
      </c>
      <c r="BO60" s="286">
        <f>U60*BO$3</f>
        <v/>
      </c>
      <c r="BP60" s="286">
        <f>V60*BP$3</f>
        <v/>
      </c>
      <c r="BQ60" s="286">
        <f>W60*BQ$3</f>
        <v/>
      </c>
      <c r="BR60" s="286">
        <f>X60*BR$3</f>
        <v/>
      </c>
      <c r="BS60" s="286">
        <f>Y60*BS$3</f>
        <v/>
      </c>
      <c r="BT60" s="286">
        <f>Z60*BT$3</f>
        <v/>
      </c>
      <c r="BU60" s="286">
        <f>AA60*BU$3</f>
        <v/>
      </c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 s="228" t="n"/>
      <c r="CO60" s="228" t="n"/>
      <c r="CP60">
        <f>SUM(AV60:CN60)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45" t="n"/>
      <c r="AA61" s="74" t="n"/>
      <c r="AB61" s="64" t="n"/>
      <c r="AC61" s="64" t="n"/>
      <c r="AD61" s="64" t="n"/>
      <c r="AF61" s="64" t="n"/>
      <c r="AG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45" t="n">
        <v>0</v>
      </c>
      <c r="Z62" s="14" t="n">
        <v>0</v>
      </c>
      <c r="AA62" s="74" t="n"/>
      <c r="BE62" s="286">
        <f>K62*BE$3</f>
        <v/>
      </c>
      <c r="BF62" s="286">
        <f>L62*BF$3</f>
        <v/>
      </c>
      <c r="BG62" s="286">
        <f>M62*BG$3</f>
        <v/>
      </c>
      <c r="BH62" s="286">
        <f>N62*BH$3</f>
        <v/>
      </c>
      <c r="BI62" s="286">
        <f>O62*BI$3</f>
        <v/>
      </c>
      <c r="BJ62" s="286">
        <f>P62*BJ$3</f>
        <v/>
      </c>
      <c r="BK62" s="286" t="n"/>
      <c r="BL62" s="286">
        <f>R62*BL$3</f>
        <v/>
      </c>
      <c r="BM62" s="286">
        <f>S62*BM$3</f>
        <v/>
      </c>
      <c r="BN62" s="286">
        <f>T62*BN$3</f>
        <v/>
      </c>
      <c r="BO62" s="286">
        <f>U62*BO$3</f>
        <v/>
      </c>
      <c r="BP62" s="286">
        <f>V62*BP$3</f>
        <v/>
      </c>
      <c r="BQ62" s="286">
        <f>W62*BQ$3</f>
        <v/>
      </c>
      <c r="BR62" s="286">
        <f>X62*BR$3</f>
        <v/>
      </c>
      <c r="BS62" s="286">
        <f>Y62*BS$3</f>
        <v/>
      </c>
      <c r="BT62" s="286">
        <f>Z62*BT$3</f>
        <v/>
      </c>
      <c r="BU62" s="286">
        <f>AA62*BU$3</f>
        <v/>
      </c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 s="228" t="n"/>
      <c r="CO62" s="228" t="n"/>
      <c r="CP62">
        <f>SUM(AV62:CN62)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Y63" s="45" t="n"/>
      <c r="AA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1.5</v>
      </c>
      <c r="Z64" s="45" t="n">
        <v>1.4</v>
      </c>
      <c r="AA64" s="46" t="n">
        <v>1.85</v>
      </c>
      <c r="AB64" s="64" t="n"/>
      <c r="AC64" s="64" t="n"/>
      <c r="AD64" s="64" t="n"/>
      <c r="AF64" s="64" t="n"/>
      <c r="AG64" s="64" t="n"/>
      <c r="BE64" s="286">
        <f>K64*BE$3</f>
        <v/>
      </c>
      <c r="BF64" s="286">
        <f>L64*BF$3</f>
        <v/>
      </c>
      <c r="BG64" s="286">
        <f>M64*BG$3</f>
        <v/>
      </c>
      <c r="BH64" s="286">
        <f>N64*BH$3</f>
        <v/>
      </c>
      <c r="BI64" s="286">
        <f>O64*BI$3</f>
        <v/>
      </c>
      <c r="BJ64" s="286">
        <f>P64*BJ$3</f>
        <v/>
      </c>
      <c r="BK64" s="286" t="n"/>
      <c r="BL64" s="286">
        <f>R64*BL$3</f>
        <v/>
      </c>
      <c r="BM64" s="286">
        <f>S64*BM$3</f>
        <v/>
      </c>
      <c r="BN64" s="286">
        <f>T64*BN$3</f>
        <v/>
      </c>
      <c r="BO64" s="286">
        <f>U64*BO$3</f>
        <v/>
      </c>
      <c r="BP64" s="286">
        <f>V64*BP$3</f>
        <v/>
      </c>
      <c r="BQ64" s="286">
        <f>W64*BQ$3</f>
        <v/>
      </c>
      <c r="BR64" s="286">
        <f>X64*BR$3</f>
        <v/>
      </c>
      <c r="BS64" s="286">
        <f>Y64*BS$3</f>
        <v/>
      </c>
      <c r="BT64" s="286">
        <f>Z64*BT$3</f>
        <v/>
      </c>
      <c r="BU64" s="286">
        <f>AA64*BU$3</f>
        <v/>
      </c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>
        <f>SUM(AV64:CN64)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5" t="n"/>
      <c r="AA65" s="46" t="n"/>
      <c r="AB65" s="64" t="n"/>
      <c r="AC65" s="64" t="n"/>
      <c r="AD65" s="64" t="n"/>
      <c r="AF65" s="64" t="n"/>
      <c r="AG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BE66" s="286">
        <f>K66*BE$3</f>
        <v/>
      </c>
      <c r="BF66" s="286">
        <f>L66*BF$3</f>
        <v/>
      </c>
      <c r="BG66" s="286">
        <f>M66*BG$3</f>
        <v/>
      </c>
      <c r="BH66" s="286">
        <f>N66*BH$3</f>
        <v/>
      </c>
      <c r="BI66" s="286" t="n"/>
      <c r="BJ66" s="286">
        <f>P66*BJ$3</f>
        <v/>
      </c>
      <c r="BK66" s="286" t="n"/>
      <c r="BL66" s="286" t="n"/>
      <c r="BM66" s="286">
        <f>S66*BM$3</f>
        <v/>
      </c>
      <c r="BN66" s="286">
        <f>T66*BN$3</f>
        <v/>
      </c>
      <c r="BO66" s="286" t="n"/>
      <c r="BP66" s="286">
        <f>V66*BP$3</f>
        <v/>
      </c>
      <c r="BQ66" s="286" t="n"/>
      <c r="BR66" s="286" t="n"/>
      <c r="BS66" s="286" t="n"/>
      <c r="BT66" s="286" t="n"/>
      <c r="BU66" s="286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4.9</v>
      </c>
      <c r="Z68" s="45" t="n">
        <v>7.1</v>
      </c>
      <c r="AA68" s="46" t="n">
        <v>9.5</v>
      </c>
      <c r="AB68" s="64" t="n"/>
      <c r="AC68" s="64" t="n"/>
      <c r="AD68" s="64" t="n"/>
      <c r="AF68" s="64" t="n"/>
      <c r="AG68" s="64" t="n"/>
      <c r="BE68" s="286">
        <f>K68*BE$3</f>
        <v/>
      </c>
      <c r="BF68" s="286">
        <f>L68*BF$3</f>
        <v/>
      </c>
      <c r="BG68" s="286">
        <f>M68*BG$3</f>
        <v/>
      </c>
      <c r="BH68" s="286">
        <f>N68*BH$3</f>
        <v/>
      </c>
      <c r="BI68" s="286">
        <f>O68*BI$3</f>
        <v/>
      </c>
      <c r="BJ68" s="286">
        <f>P68*BJ$3</f>
        <v/>
      </c>
      <c r="BK68" s="286" t="n"/>
      <c r="BL68" s="286">
        <f>R68*BL$3</f>
        <v/>
      </c>
      <c r="BM68" s="286">
        <f>S68*BM$3</f>
        <v/>
      </c>
      <c r="BN68" s="286">
        <f>T68*BN$3</f>
        <v/>
      </c>
      <c r="BO68" s="286">
        <f>U68*BO$3</f>
        <v/>
      </c>
      <c r="BP68" s="286">
        <f>V68*BP$3</f>
        <v/>
      </c>
      <c r="BQ68" s="286">
        <f>W68*BQ$3</f>
        <v/>
      </c>
      <c r="BR68" s="286">
        <f>X68*BR$3</f>
        <v/>
      </c>
      <c r="BS68" s="286">
        <f>Y68*BS$3</f>
        <v/>
      </c>
      <c r="BT68" s="286">
        <f>Z68*BT$3</f>
        <v/>
      </c>
      <c r="BU68" s="286">
        <f>AA68*BU$3</f>
        <v/>
      </c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 s="228" t="n"/>
      <c r="CO68" s="228" t="n"/>
      <c r="CP68">
        <f>SUM(AV68:CN68)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5" t="n"/>
      <c r="AA69" s="46" t="n"/>
      <c r="AB69" s="64" t="n"/>
      <c r="AC69" s="64" t="n"/>
      <c r="AD69" s="64" t="n"/>
      <c r="AF69" s="64" t="n"/>
      <c r="AG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BE74" s="286">
        <f>K74*BE$3</f>
        <v/>
      </c>
      <c r="BF74" s="286">
        <f>L74*BF$3</f>
        <v/>
      </c>
      <c r="BG74" s="286">
        <f>M74*BG$3</f>
        <v/>
      </c>
      <c r="BH74" s="286">
        <f>N74*BH$3</f>
        <v/>
      </c>
      <c r="BI74" s="286" t="n"/>
      <c r="BJ74" s="286">
        <f>P74*BJ$3</f>
        <v/>
      </c>
      <c r="BK74" s="286" t="n"/>
      <c r="BL74" s="286" t="n"/>
      <c r="BM74" s="286">
        <f>S74*BM$3</f>
        <v/>
      </c>
      <c r="BN74" s="286">
        <f>T74*BN$3</f>
        <v/>
      </c>
      <c r="BO74" s="286" t="n"/>
      <c r="BP74" s="286">
        <f>V74*BP$3</f>
        <v/>
      </c>
      <c r="BQ74" s="286" t="n"/>
      <c r="BR74" s="286" t="n"/>
      <c r="BS74" s="286" t="n"/>
      <c r="BT74" s="286" t="n"/>
      <c r="BU74" s="286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73" t="n"/>
      <c r="AB76" s="64" t="n"/>
      <c r="AC76" s="64" t="n"/>
      <c r="AD76" s="64" t="n"/>
      <c r="AF76" s="64" t="n"/>
      <c r="AG76" s="64" t="n"/>
      <c r="BE76" s="286">
        <f>K76*BE$3</f>
        <v/>
      </c>
      <c r="BF76" s="286">
        <f>L76*BF$3</f>
        <v/>
      </c>
      <c r="BG76" s="286">
        <f>M76*BG$3</f>
        <v/>
      </c>
      <c r="BH76" s="286">
        <f>N76*BH$3</f>
        <v/>
      </c>
      <c r="BI76" s="286">
        <f>O76*BI$3</f>
        <v/>
      </c>
      <c r="BJ76" s="286">
        <f>P76*BJ$3</f>
        <v/>
      </c>
      <c r="BK76" s="286" t="n"/>
      <c r="BL76" s="286">
        <f>R76*BL$3</f>
        <v/>
      </c>
      <c r="BM76" s="286">
        <f>S76*BM$3</f>
        <v/>
      </c>
      <c r="BN76" s="286">
        <f>T76*BN$3</f>
        <v/>
      </c>
      <c r="BO76" s="286">
        <f>U76*BO$3</f>
        <v/>
      </c>
      <c r="BP76" s="286">
        <f>V76*BP$3</f>
        <v/>
      </c>
      <c r="BQ76" s="286">
        <f>W76*BQ$3</f>
        <v/>
      </c>
      <c r="BR76" s="286">
        <f>X76*BR$3</f>
        <v/>
      </c>
      <c r="BS76" s="286">
        <f>Y76*BS$3</f>
        <v/>
      </c>
      <c r="BT76" s="286">
        <f>Z76*BT$3</f>
        <v/>
      </c>
      <c r="BU76" s="286">
        <f>AA76*BU$3</f>
        <v/>
      </c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45" t="n"/>
      <c r="AA77" s="75" t="n"/>
      <c r="AB77" s="64" t="n"/>
      <c r="AC77" s="64" t="n"/>
      <c r="AD77" s="64" t="n"/>
      <c r="AF77" s="64" t="n"/>
      <c r="AG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BE78" s="286">
        <f>K78*BE$3</f>
        <v/>
      </c>
      <c r="BF78" s="286">
        <f>L78*BF$3</f>
        <v/>
      </c>
      <c r="BG78" s="286">
        <f>M78*BG$3</f>
        <v/>
      </c>
      <c r="BH78" s="286">
        <f>N78*BH$3</f>
        <v/>
      </c>
      <c r="BI78" s="286" t="n"/>
      <c r="BJ78" s="286">
        <f>P78*BJ$3</f>
        <v/>
      </c>
      <c r="BK78" s="286" t="n"/>
      <c r="BL78" s="286" t="n"/>
      <c r="BM78" s="286">
        <f>S78*BM$3</f>
        <v/>
      </c>
      <c r="BN78" s="286">
        <f>T78*BN$3</f>
        <v/>
      </c>
      <c r="BO78" s="286" t="n"/>
      <c r="BP78" s="286">
        <f>V78*BP$3</f>
        <v/>
      </c>
      <c r="BQ78" s="286" t="n"/>
      <c r="BR78" s="286" t="n"/>
      <c r="BS78" s="286" t="n"/>
      <c r="BT78" s="286" t="n"/>
      <c r="BU78" s="286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73" t="n"/>
      <c r="AB80" s="64" t="n"/>
      <c r="AC80" s="64" t="n"/>
      <c r="AD80" s="64" t="n"/>
      <c r="AF80" s="64" t="n"/>
      <c r="AG80" s="64" t="n"/>
      <c r="BE80" s="286">
        <f>K80*BE$3</f>
        <v/>
      </c>
      <c r="BF80" s="286">
        <f>L80*BF$3</f>
        <v/>
      </c>
      <c r="BG80" s="286">
        <f>M80*BG$3</f>
        <v/>
      </c>
      <c r="BH80" s="286">
        <f>N80*BH$3</f>
        <v/>
      </c>
      <c r="BI80" s="286">
        <f>O80*BI$3</f>
        <v/>
      </c>
      <c r="BJ80" s="286">
        <f>P80*BJ$3</f>
        <v/>
      </c>
      <c r="BK80" s="286" t="n"/>
      <c r="BL80" s="286">
        <f>R80*BL$3</f>
        <v/>
      </c>
      <c r="BM80" s="286">
        <f>S80*BM$3</f>
        <v/>
      </c>
      <c r="BN80" s="286">
        <f>T80*BN$3</f>
        <v/>
      </c>
      <c r="BO80" s="286">
        <f>U80*BO$3</f>
        <v/>
      </c>
      <c r="BP80" s="286">
        <f>V80*BP$3</f>
        <v/>
      </c>
      <c r="BQ80" s="286">
        <f>W80*BQ$3</f>
        <v/>
      </c>
      <c r="BR80" s="286">
        <f>X80*BR$3</f>
        <v/>
      </c>
      <c r="BS80" s="286">
        <f>Y80*BS$3</f>
        <v/>
      </c>
      <c r="BT80" s="286">
        <f>Z80*BT$3</f>
        <v/>
      </c>
      <c r="BU80" s="286">
        <f>AA80*BU$3</f>
        <v/>
      </c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45" t="n"/>
      <c r="AA81" s="75" t="n"/>
      <c r="AB81" s="64" t="n"/>
      <c r="AC81" s="64" t="n"/>
      <c r="AD81" s="64" t="n"/>
      <c r="AF81" s="64" t="n"/>
      <c r="AG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65" t="n"/>
      <c r="AC83" s="65" t="n"/>
      <c r="AD83" s="65" t="n"/>
      <c r="AF83" s="65" t="n"/>
      <c r="AG83" s="65" t="n"/>
      <c r="BE83" s="286">
        <f>K83*BE$3</f>
        <v/>
      </c>
      <c r="BF83" s="286">
        <f>L83*BF$3</f>
        <v/>
      </c>
      <c r="BG83" s="286">
        <f>M83*BG$3</f>
        <v/>
      </c>
      <c r="BH83" s="286">
        <f>N83*BH$3</f>
        <v/>
      </c>
      <c r="BI83" s="286" t="n"/>
      <c r="BJ83" s="286">
        <f>P83*BJ$3</f>
        <v/>
      </c>
      <c r="BK83" s="286" t="n"/>
      <c r="BL83" s="286" t="n"/>
      <c r="BM83" s="286">
        <f>S83*BM$3</f>
        <v/>
      </c>
      <c r="BN83" s="286">
        <f>T83*BN$3</f>
        <v/>
      </c>
      <c r="BO83" s="286" t="n"/>
      <c r="BP83" s="286">
        <f>V83*BP$3</f>
        <v/>
      </c>
      <c r="BQ83" s="286" t="n"/>
      <c r="BR83" s="286" t="n"/>
      <c r="BS83" s="286" t="n"/>
      <c r="BT83" s="286" t="n"/>
      <c r="BU83" s="286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  <c r="CN83" s="228" t="n"/>
      <c r="CO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45" t="n"/>
      <c r="AA84" s="77" t="n"/>
      <c r="AB84" s="64" t="n"/>
      <c r="AC84" s="64" t="n"/>
      <c r="AD84" s="64" t="n"/>
      <c r="AF84" s="64" t="n"/>
      <c r="AG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</v>
      </c>
      <c r="AA85" s="75" t="n">
        <v>0.31</v>
      </c>
      <c r="AB85" s="66" t="n"/>
      <c r="AC85" s="66" t="n"/>
      <c r="AD85" s="66" t="n"/>
      <c r="AF85" s="66" t="n"/>
      <c r="AG85" s="66" t="n"/>
      <c r="BE85" s="286">
        <f>K85*BE$3</f>
        <v/>
      </c>
      <c r="BF85" s="286">
        <f>L85*BF$3</f>
        <v/>
      </c>
      <c r="BG85" s="286">
        <f>M85*BG$3</f>
        <v/>
      </c>
      <c r="BH85" s="286">
        <f>N85*BH$3</f>
        <v/>
      </c>
      <c r="BI85" s="286">
        <f>O85*BI$3</f>
        <v/>
      </c>
      <c r="BJ85" s="286">
        <f>P85*BJ$3</f>
        <v/>
      </c>
      <c r="BK85" s="286" t="n"/>
      <c r="BL85" s="286">
        <f>R85*BL$3</f>
        <v/>
      </c>
      <c r="BM85" s="286">
        <f>S85*BM$3</f>
        <v/>
      </c>
      <c r="BN85" s="286">
        <f>T85*BN$3</f>
        <v/>
      </c>
      <c r="BO85" s="286">
        <f>U85*BO$3</f>
        <v/>
      </c>
      <c r="BP85" s="286">
        <f>V85*BP$3</f>
        <v/>
      </c>
      <c r="BQ85" s="286">
        <f>W85*BQ$3</f>
        <v/>
      </c>
      <c r="BR85" s="286">
        <f>X85*BR$3</f>
        <v/>
      </c>
      <c r="BS85" s="286">
        <f>Y85*BS$3</f>
        <v/>
      </c>
      <c r="BT85" s="286">
        <f>Z85*BT$3</f>
        <v/>
      </c>
      <c r="BU85" s="286">
        <f>AA85*BU$3</f>
        <v/>
      </c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 s="228" t="n"/>
      <c r="CO85" s="228" t="n"/>
      <c r="CP85">
        <f>SUM(AV85:CN85)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65" t="n"/>
      <c r="AC86" s="65" t="n"/>
      <c r="AD86" s="65" t="n"/>
      <c r="AF86" s="65" t="n"/>
      <c r="AG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5" t="n"/>
      <c r="AA87" s="46" t="n"/>
      <c r="AB87" s="64" t="n"/>
      <c r="AC87" s="64" t="n"/>
      <c r="AD87" s="64" t="n"/>
      <c r="AF87" s="64" t="n"/>
      <c r="AG87" s="64" t="n"/>
      <c r="BE87" s="286">
        <f>K87*BE$3</f>
        <v/>
      </c>
      <c r="BF87" s="286">
        <f>L87*BF$3</f>
        <v/>
      </c>
      <c r="BG87" s="286">
        <f>M87*BG$3</f>
        <v/>
      </c>
      <c r="BH87" s="286">
        <f>N87*BH$3</f>
        <v/>
      </c>
      <c r="BI87" s="286" t="n"/>
      <c r="BJ87" s="286">
        <f>P87*BJ$3</f>
        <v/>
      </c>
      <c r="BK87" s="286" t="n"/>
      <c r="BL87" s="286" t="n"/>
      <c r="BM87" s="286">
        <f>S87*BM$3</f>
        <v/>
      </c>
      <c r="BN87" s="286">
        <f>T87*BN$3</f>
        <v/>
      </c>
      <c r="BO87" s="286" t="n"/>
      <c r="BP87" s="286">
        <f>V87*BP$3</f>
        <v/>
      </c>
      <c r="BQ87" s="286" t="n"/>
      <c r="BR87" s="286" t="n"/>
      <c r="BS87" s="286" t="n"/>
      <c r="BT87" s="286" t="n"/>
      <c r="BU87" s="286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  <c r="CN87" s="228" t="n"/>
      <c r="CO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1.01</v>
      </c>
      <c r="Z89" s="45" t="n">
        <v>0.8100000000000001</v>
      </c>
      <c r="AA89" s="75" t="n">
        <v>0.91</v>
      </c>
      <c r="AB89" s="64" t="n"/>
      <c r="AC89" s="64" t="n"/>
      <c r="AD89" s="64" t="n"/>
      <c r="AF89" s="64" t="n"/>
      <c r="AG89" s="64" t="n"/>
      <c r="BE89" s="286">
        <f>K89*BE$3</f>
        <v/>
      </c>
      <c r="BF89" s="286">
        <f>L89*BF$3</f>
        <v/>
      </c>
      <c r="BG89" s="286">
        <f>M89*BG$3</f>
        <v/>
      </c>
      <c r="BH89" s="286">
        <f>N89*BH$3</f>
        <v/>
      </c>
      <c r="BI89" s="286">
        <f>O89*BI$3</f>
        <v/>
      </c>
      <c r="BJ89" s="286">
        <f>P89*BJ$3</f>
        <v/>
      </c>
      <c r="BK89" s="286" t="n"/>
      <c r="BL89" s="286">
        <f>R89*BL$3</f>
        <v/>
      </c>
      <c r="BM89" s="286">
        <f>S89*BM$3</f>
        <v/>
      </c>
      <c r="BN89" s="286">
        <f>T89*BN$3</f>
        <v/>
      </c>
      <c r="BO89" s="286">
        <f>U89*BO$3</f>
        <v/>
      </c>
      <c r="BP89" s="286">
        <f>V89*BP$3</f>
        <v/>
      </c>
      <c r="BQ89" s="286">
        <f>W89*BQ$3</f>
        <v/>
      </c>
      <c r="BR89" s="286">
        <f>X89*BR$3</f>
        <v/>
      </c>
      <c r="BS89" s="286">
        <f>Y89*BS$3</f>
        <v/>
      </c>
      <c r="BT89" s="286">
        <f>Z89*BT$3</f>
        <v/>
      </c>
      <c r="BU89" s="286">
        <f>AA89*BU$3</f>
        <v/>
      </c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 s="228" t="n"/>
      <c r="CO89" s="228" t="n"/>
      <c r="CP89">
        <f>SUM(AV89:CN89)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5" t="n"/>
      <c r="AA90" s="46" t="n"/>
      <c r="AB90" s="64" t="n"/>
      <c r="AC90" s="64" t="n"/>
      <c r="AD90" s="64" t="n"/>
      <c r="AF90" s="64" t="n"/>
      <c r="AG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67" t="n"/>
      <c r="AC91" s="67" t="n"/>
      <c r="AD91" s="67" t="n"/>
      <c r="AF91" s="67" t="n"/>
      <c r="AG91" s="67" t="n"/>
      <c r="BE91" s="286">
        <f>K91*BE$3</f>
        <v/>
      </c>
      <c r="BF91" s="286">
        <f>L91*BF$3</f>
        <v/>
      </c>
      <c r="BG91" s="286">
        <f>M91*BG$3</f>
        <v/>
      </c>
      <c r="BH91" s="286">
        <f>N91*BH$3</f>
        <v/>
      </c>
      <c r="BI91" s="286">
        <f>O91*BI$3</f>
        <v/>
      </c>
      <c r="BJ91" s="286">
        <f>P91*BJ$3</f>
        <v/>
      </c>
      <c r="BK91" s="286" t="n"/>
      <c r="BL91" s="286">
        <f>R91*BL$3</f>
        <v/>
      </c>
      <c r="BM91" s="286">
        <f>S91*BM$3</f>
        <v/>
      </c>
      <c r="BN91" s="286">
        <f>T91*BN$3</f>
        <v/>
      </c>
      <c r="BO91" s="286">
        <f>U91*BO$3</f>
        <v/>
      </c>
      <c r="BP91" s="286">
        <f>V91*BP$3</f>
        <v/>
      </c>
      <c r="BQ91" s="286">
        <f>W91*BQ$3</f>
        <v/>
      </c>
      <c r="BR91" s="286">
        <f>X91*BR$3</f>
        <v/>
      </c>
      <c r="BS91" s="286">
        <f>Y91*BS$3</f>
        <v/>
      </c>
      <c r="BT91" s="286">
        <f>Z91*BT$3</f>
        <v/>
      </c>
      <c r="BU91" s="286">
        <f>AA91*BU$3</f>
        <v/>
      </c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>
        <f>SUM(AV91:CN91)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48" t="n"/>
      <c r="AA92" s="76" t="n"/>
      <c r="AB92" s="68" t="n"/>
      <c r="AC92" s="68" t="n"/>
      <c r="AD92" s="68" t="n"/>
      <c r="AF92" s="68" t="n"/>
      <c r="AG92" s="68" t="n"/>
      <c r="BE92" s="286">
        <f>K92*BE$3</f>
        <v/>
      </c>
      <c r="BF92" s="286">
        <f>L92*BF$3</f>
        <v/>
      </c>
      <c r="BG92" s="286">
        <f>M92*BG$3</f>
        <v/>
      </c>
      <c r="BH92" s="286">
        <f>N92*BH$3</f>
        <v/>
      </c>
      <c r="BI92" s="286" t="n"/>
      <c r="BJ92" s="286">
        <f>P92*BJ$3</f>
        <v/>
      </c>
      <c r="BK92" s="286" t="n"/>
      <c r="BL92" s="286" t="n"/>
      <c r="BM92" s="286">
        <f>S92*BM$3</f>
        <v/>
      </c>
      <c r="BN92" s="286">
        <f>T92*BN$3</f>
        <v/>
      </c>
      <c r="BO92" s="286" t="n"/>
      <c r="BP92" s="286">
        <f>V92*BP$3</f>
        <v/>
      </c>
      <c r="BQ92" s="286" t="n"/>
      <c r="BR92" s="286" t="n"/>
      <c r="BS92" s="286" t="n"/>
      <c r="BT92" s="286" t="n"/>
      <c r="BU92" s="286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45" t="n"/>
      <c r="AA93" s="75" t="n"/>
      <c r="AB93" s="64" t="n"/>
      <c r="AC93" s="64" t="n"/>
      <c r="AD93" s="64" t="n"/>
      <c r="AF93" s="64" t="n"/>
      <c r="AG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5" t="n">
        <v>1</v>
      </c>
      <c r="Z94" s="47" t="n">
        <v>1</v>
      </c>
      <c r="AA94" s="47" t="n">
        <v>1</v>
      </c>
      <c r="AB94" s="64" t="n"/>
      <c r="AC94" s="64" t="n"/>
      <c r="AD94" s="64" t="n"/>
      <c r="AF94" s="64" t="n"/>
      <c r="AG94" s="64" t="n"/>
      <c r="BE94" s="286">
        <f>K94*BE$3</f>
        <v/>
      </c>
      <c r="BF94" s="286">
        <f>L94*BF$3</f>
        <v/>
      </c>
      <c r="BG94" s="286">
        <f>M94*BG$3</f>
        <v/>
      </c>
      <c r="BH94" s="286">
        <f>N94*BH$3</f>
        <v/>
      </c>
      <c r="BI94" s="286">
        <f>O94*BI$3</f>
        <v/>
      </c>
      <c r="BJ94" s="286">
        <f>P94*BJ$3</f>
        <v/>
      </c>
      <c r="BK94" s="286" t="n"/>
      <c r="BL94" s="286">
        <f>R94*BL$3</f>
        <v/>
      </c>
      <c r="BM94" s="286">
        <f>S94*BM$3</f>
        <v/>
      </c>
      <c r="BN94" s="286">
        <f>T94*BN$3</f>
        <v/>
      </c>
      <c r="BO94" s="286">
        <f>U94*BO$3</f>
        <v/>
      </c>
      <c r="BP94" s="286">
        <f>V94*BP$3</f>
        <v/>
      </c>
      <c r="BQ94" s="286">
        <f>W94*BQ$3</f>
        <v/>
      </c>
      <c r="BR94" s="286">
        <f>X94*BR$3</f>
        <v/>
      </c>
      <c r="BS94" s="286">
        <f>Y94*BS$3</f>
        <v/>
      </c>
      <c r="BT94" s="286">
        <f>Z94*BT$3</f>
        <v/>
      </c>
      <c r="BU94" s="286">
        <f>AA94*BU$3</f>
        <v/>
      </c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 s="228" t="n"/>
      <c r="CO94" s="228" t="n"/>
      <c r="CP94">
        <f>SUM(AV94:CN94)</f>
        <v/>
      </c>
    </row>
    <row r="95">
      <c r="Q95" s="48" t="n"/>
      <c r="S95" s="76" t="n"/>
      <c r="T95" s="76" t="n"/>
      <c r="V95" s="45" t="n"/>
      <c r="AA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197" t="n">
        <v>1</v>
      </c>
      <c r="AA96" s="45" t="n">
        <v>1</v>
      </c>
      <c r="AB96" s="69" t="n"/>
      <c r="AC96" s="69" t="n"/>
      <c r="AD96" s="69" t="n"/>
      <c r="AF96" s="69" t="n"/>
      <c r="AG96" s="69" t="n"/>
      <c r="BE96" s="286">
        <f>K96*BE$3</f>
        <v/>
      </c>
      <c r="BF96" s="286">
        <f>L96*BF$3</f>
        <v/>
      </c>
      <c r="BG96" s="286">
        <f>M96*BG$3</f>
        <v/>
      </c>
      <c r="BH96" s="286">
        <f>N96*BH$3</f>
        <v/>
      </c>
      <c r="BI96" s="286">
        <f>O96*BI$3</f>
        <v/>
      </c>
      <c r="BJ96" s="286">
        <f>P96*BJ$3</f>
        <v/>
      </c>
      <c r="BK96" s="286" t="n"/>
      <c r="BL96" s="286">
        <f>R96*BL$3</f>
        <v/>
      </c>
      <c r="BM96" s="286">
        <f>S96*BM$3</f>
        <v/>
      </c>
      <c r="BN96" s="286">
        <f>T96*BN$3</f>
        <v/>
      </c>
      <c r="BO96" s="286">
        <f>U96*BO$3</f>
        <v/>
      </c>
      <c r="BP96" s="286">
        <f>V96*BP$3</f>
        <v/>
      </c>
      <c r="BQ96" s="286">
        <f>W96*BQ$3</f>
        <v/>
      </c>
      <c r="BR96" s="286">
        <f>X96*BR$3</f>
        <v/>
      </c>
      <c r="BS96" s="286">
        <f>Y96*BS$3</f>
        <v/>
      </c>
      <c r="BT96" s="286">
        <f>Z96*BT$3</f>
        <v/>
      </c>
      <c r="BU96" s="286">
        <f>AA96*BU$3</f>
        <v/>
      </c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 s="228" t="n"/>
      <c r="CO96" s="228" t="n"/>
      <c r="CP96">
        <f>SUM(AV96:CN96)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197" t="n">
        <v>1</v>
      </c>
      <c r="AB97" s="69" t="n"/>
      <c r="AC97" s="69" t="n"/>
      <c r="AD97" s="69" t="n"/>
      <c r="AF97" s="69" t="n"/>
      <c r="AG97" s="69" t="n"/>
      <c r="BE97" s="286">
        <f>K97*BE$3</f>
        <v/>
      </c>
      <c r="BF97" s="286">
        <f>L97*BF$3</f>
        <v/>
      </c>
      <c r="BG97" s="286">
        <f>M97*BG$3</f>
        <v/>
      </c>
      <c r="BH97" s="286">
        <f>N97*BH$3</f>
        <v/>
      </c>
      <c r="BI97" s="286">
        <f>O97*BI$3</f>
        <v/>
      </c>
      <c r="BJ97" s="286">
        <f>P97*BJ$3</f>
        <v/>
      </c>
      <c r="BK97" s="286" t="n"/>
      <c r="BL97" s="286">
        <f>R97*BL$3</f>
        <v/>
      </c>
      <c r="BM97" s="286">
        <f>S97*BM$3</f>
        <v/>
      </c>
      <c r="BN97" s="286">
        <f>T97*BN$3</f>
        <v/>
      </c>
      <c r="BO97" s="286">
        <f>U97*BO$3</f>
        <v/>
      </c>
      <c r="BP97" s="286">
        <f>V97*BP$3</f>
        <v/>
      </c>
      <c r="BQ97" s="286">
        <f>W97*BQ$3</f>
        <v/>
      </c>
      <c r="BR97" s="286">
        <f>X97*BR$3</f>
        <v/>
      </c>
      <c r="BS97" s="286">
        <f>Y97*BS$3</f>
        <v/>
      </c>
      <c r="BT97" s="286">
        <f>Z97*BT$3</f>
        <v/>
      </c>
      <c r="BU97" s="286">
        <f>AA97*BU$3</f>
        <v/>
      </c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>
        <f>SUM(AV97:CN97)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E98" s="286">
        <f>K98*BE$3</f>
        <v/>
      </c>
      <c r="BF98" s="286">
        <f>L98*BF$3</f>
        <v/>
      </c>
      <c r="BG98" s="286">
        <f>M98*BG$3</f>
        <v/>
      </c>
      <c r="BH98" s="286">
        <f>N98*BH$3</f>
        <v/>
      </c>
      <c r="BI98" s="286">
        <f>O98*BI$3</f>
        <v/>
      </c>
      <c r="BJ98" s="286">
        <f>P98*BJ$3</f>
        <v/>
      </c>
      <c r="BK98" s="286" t="n"/>
      <c r="BL98" s="286">
        <f>R98*BL$3</f>
        <v/>
      </c>
      <c r="BM98" s="286">
        <f>S98*BM$3</f>
        <v/>
      </c>
      <c r="BN98" s="286">
        <f>T98*BN$3</f>
        <v/>
      </c>
      <c r="BO98" s="286">
        <f>U98*BO$3</f>
        <v/>
      </c>
      <c r="BP98" s="286">
        <f>V98*BP$3</f>
        <v/>
      </c>
      <c r="BQ98" s="286">
        <f>W98*BQ$3</f>
        <v/>
      </c>
      <c r="BR98" s="286">
        <f>X98*BR$3</f>
        <v/>
      </c>
      <c r="BS98" s="286">
        <f>Y98*BS$3</f>
        <v/>
      </c>
      <c r="BT98" s="286">
        <f>Z98*BT$3</f>
        <v/>
      </c>
      <c r="BU98" s="286">
        <f>AA98*BU$3</f>
        <v/>
      </c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>
        <f>SUM(AV98:CN98)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/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E99" s="286">
        <f>K99*BE$3</f>
        <v/>
      </c>
      <c r="BF99" s="286">
        <f>L99*BF$3</f>
        <v/>
      </c>
      <c r="BG99" s="286">
        <f>M99*BG$3</f>
        <v/>
      </c>
      <c r="BH99" s="286">
        <f>N99*BH$3</f>
        <v/>
      </c>
      <c r="BI99" s="286">
        <f>O99*BI$3</f>
        <v/>
      </c>
      <c r="BJ99" s="286">
        <f>P99*BJ$3</f>
        <v/>
      </c>
      <c r="BK99" s="286" t="n"/>
      <c r="BL99" s="286">
        <f>R99*BL$3</f>
        <v/>
      </c>
      <c r="BM99" s="286">
        <f>S99*BM$3</f>
        <v/>
      </c>
      <c r="BN99" s="286">
        <f>T99*BN$3</f>
        <v/>
      </c>
      <c r="BO99" s="286">
        <f>U99*BO$3</f>
        <v/>
      </c>
      <c r="BP99" s="286">
        <f>V99*BP$3</f>
        <v/>
      </c>
      <c r="BQ99" s="286">
        <f>W99*BQ$3</f>
        <v/>
      </c>
      <c r="BR99" s="286">
        <f>X99*BR$3</f>
        <v/>
      </c>
      <c r="BS99" s="286">
        <f>Y99*BS$3</f>
        <v/>
      </c>
      <c r="BT99" s="286">
        <f>Z99*BT$3</f>
        <v/>
      </c>
      <c r="BU99" s="286">
        <f>AA99*BU$3</f>
        <v/>
      </c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>
        <f>SUM(AV99:CN99)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/>
      <c r="AA100" s="197" t="n">
        <v>1</v>
      </c>
      <c r="AB100" s="69" t="n"/>
      <c r="AC100" s="69" t="n"/>
      <c r="AD100" s="69" t="n"/>
      <c r="AF100" s="69" t="n"/>
      <c r="AG100" s="69" t="n"/>
      <c r="BE100" s="286">
        <f>K100*BE$3</f>
        <v/>
      </c>
      <c r="BF100" s="286">
        <f>L100*BF$3</f>
        <v/>
      </c>
      <c r="BG100" s="286">
        <f>M100*BG$3</f>
        <v/>
      </c>
      <c r="BH100" s="286">
        <f>N100*BH$3</f>
        <v/>
      </c>
      <c r="BI100" s="286">
        <f>O100*BI$3</f>
        <v/>
      </c>
      <c r="BJ100" s="286">
        <f>P100*BJ$3</f>
        <v/>
      </c>
      <c r="BK100" s="286" t="n"/>
      <c r="BL100" s="286">
        <f>R100*BL$3</f>
        <v/>
      </c>
      <c r="BM100" s="286">
        <f>S100*BM$3</f>
        <v/>
      </c>
      <c r="BN100" s="286">
        <f>T100*BN$3</f>
        <v/>
      </c>
      <c r="BO100" s="286">
        <f>U100*BO$3</f>
        <v/>
      </c>
      <c r="BP100" s="286">
        <f>V100*BP$3</f>
        <v/>
      </c>
      <c r="BQ100" s="286">
        <f>W100*BQ$3</f>
        <v/>
      </c>
      <c r="BR100" s="286">
        <f>X100*BR$3</f>
        <v/>
      </c>
      <c r="BS100" s="286">
        <f>Y100*BS$3</f>
        <v/>
      </c>
      <c r="BT100" s="286">
        <f>Z100*BT$3</f>
        <v/>
      </c>
      <c r="BU100" s="286">
        <f>AA100*BU$3</f>
        <v/>
      </c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>
        <f>SUM(AV100:CN100)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197" t="n">
        <v>1</v>
      </c>
      <c r="AB101" s="69" t="n"/>
      <c r="AC101" s="69" t="n"/>
      <c r="AD101" s="69" t="n"/>
      <c r="AF101" s="69" t="n"/>
      <c r="AG101" s="69" t="n"/>
      <c r="BE101" s="286">
        <f>K101*BE$3</f>
        <v/>
      </c>
      <c r="BF101" s="286">
        <f>L101*BF$3</f>
        <v/>
      </c>
      <c r="BG101" s="286">
        <f>M101*BG$3</f>
        <v/>
      </c>
      <c r="BH101" s="286">
        <f>N101*BH$3</f>
        <v/>
      </c>
      <c r="BI101" s="286">
        <f>O101*BI$3</f>
        <v/>
      </c>
      <c r="BJ101" s="286">
        <f>P101*BJ$3</f>
        <v/>
      </c>
      <c r="BK101" s="286" t="n"/>
      <c r="BL101" s="286">
        <f>R101*BL$3</f>
        <v/>
      </c>
      <c r="BM101" s="286">
        <f>S101*BM$3</f>
        <v/>
      </c>
      <c r="BN101" s="286">
        <f>T101*BN$3</f>
        <v/>
      </c>
      <c r="BO101" s="286">
        <f>U101*BO$3</f>
        <v/>
      </c>
      <c r="BP101" s="286">
        <f>V101*BP$3</f>
        <v/>
      </c>
      <c r="BQ101" s="286">
        <f>W101*BQ$3</f>
        <v/>
      </c>
      <c r="BR101" s="286">
        <f>X101*BR$3</f>
        <v/>
      </c>
      <c r="BS101" s="286">
        <f>Y101*BS$3</f>
        <v/>
      </c>
      <c r="BT101" s="286">
        <f>Z101*BT$3</f>
        <v/>
      </c>
      <c r="BU101" s="286">
        <f>AA101*BU$3</f>
        <v/>
      </c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>
        <f>SUM(AV101:CN101)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W96"/>
  <sheetViews>
    <sheetView workbookViewId="0">
      <pane xSplit="1" ySplit="3" topLeftCell="BL79" activePane="bottomRight" state="frozen"/>
      <selection pane="topRight" activeCell="B1" sqref="B1"/>
      <selection pane="bottomLeft" activeCell="A4" sqref="A4"/>
      <selection pane="bottomRight" activeCell="A102" sqref="A102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85546875" customWidth="1" style="107" min="19" max="19"/>
    <col width="10.7109375" customWidth="1" style="107" min="20" max="21"/>
    <col width="11.42578125" customWidth="1" style="107" min="22" max="35"/>
    <col width="11.42578125" customWidth="1" style="137" min="36" max="36"/>
    <col width="11.7109375" customWidth="1" style="107" min="37" max="37"/>
    <col width="12.140625" customWidth="1" style="107" min="38" max="41"/>
    <col width="10.7109375" customWidth="1" style="107" min="42" max="44"/>
    <col width="10.85546875" customWidth="1" style="107" min="45" max="70"/>
    <col width="3.7109375" customWidth="1" style="107" min="71" max="71"/>
    <col width="9.140625" customWidth="1" style="107" min="72" max="73"/>
    <col width="9.140625" customWidth="1" style="108" min="74" max="74"/>
    <col width="9.140625" customWidth="1" style="107" min="7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n"/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134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V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1" t="inlineStr">
        <is>
          <t>Жгут ПТКА.685621.001-05.351</t>
        </is>
      </c>
      <c r="T2" s="72" t="inlineStr">
        <is>
          <t>Жгут ПТКА.685621. 002-01.281</t>
        </is>
      </c>
      <c r="U2" s="72" t="inlineStr">
        <is>
          <t>Жгут ПТКА.685621. 002-02.221</t>
        </is>
      </c>
      <c r="V2" s="72" t="inlineStr">
        <is>
          <t>Жгут ПТКА.685621. 002-03.231</t>
        </is>
      </c>
      <c r="W2" s="38" t="inlineStr">
        <is>
          <t>Жгут ПТКА.685621. 003-03.071</t>
        </is>
      </c>
      <c r="X2" s="38" t="inlineStr">
        <is>
          <t>Жгут ПТКА.685621. 003-04.071</t>
        </is>
      </c>
      <c r="Y2" s="38" t="inlineStr">
        <is>
          <t>Жгут ПТКА.685621. 003-05.481</t>
        </is>
      </c>
      <c r="Z2" s="38" t="inlineStr">
        <is>
          <t>Кабель питания 9451.051. 03.00.000</t>
        </is>
      </c>
      <c r="AA2" s="38" t="inlineStr">
        <is>
          <t>Кабель питания 9451.631. 07.00.000</t>
        </is>
      </c>
      <c r="AB2" s="38" t="inlineStr">
        <is>
          <t>Кабель для передачи данных 9451.051. 04.00.000</t>
        </is>
      </c>
      <c r="AC2" s="38" t="inlineStr">
        <is>
          <t>Кабель для передачи данных 9451.631. 09.00.000</t>
        </is>
      </c>
      <c r="AD2" s="110" t="inlineStr">
        <is>
          <t>Кабель питания 9451.621.06.00.000</t>
        </is>
      </c>
      <c r="AE2" s="110" t="inlineStr">
        <is>
          <t>Кабель для передачи данных 9451.621.07.00.000</t>
        </is>
      </c>
      <c r="AF2" s="111" t="inlineStr">
        <is>
          <t>Кабель питания 9451.641.06.00.000</t>
        </is>
      </c>
      <c r="AG2" s="111" t="inlineStr">
        <is>
          <t>Кабель питания 9451.641.07.00.000</t>
        </is>
      </c>
      <c r="AH2" s="111" t="inlineStr">
        <is>
          <t>Кабель для передачи данных 9451.641.08.00.000</t>
        </is>
      </c>
      <c r="AI2" s="111" t="inlineStr">
        <is>
          <t>Кабель для передачи данных 9451.641.09.00.000</t>
        </is>
      </c>
      <c r="AJ2" s="135" t="n"/>
      <c r="AK2" s="70" t="inlineStr">
        <is>
          <t>Перемычка ПТКА.685621. 004</t>
        </is>
      </c>
      <c r="AL2" s="70" t="inlineStr">
        <is>
          <t>Перемычка ПТКА.685621. 004-01</t>
        </is>
      </c>
      <c r="AM2" s="70" t="inlineStr">
        <is>
          <t>Перемычка ПТКА.685621. 004-02</t>
        </is>
      </c>
      <c r="AN2" s="70" t="inlineStr">
        <is>
          <t>Перемычка ПТКА.685621. 004-03</t>
        </is>
      </c>
      <c r="AO2" s="70" t="inlineStr">
        <is>
          <t>Перемычка ПТКА.685621. 004-04</t>
        </is>
      </c>
      <c r="AP2" s="38" t="inlineStr">
        <is>
          <t>Провод заземления ПТКА.685621. 005</t>
        </is>
      </c>
      <c r="AQ2" s="38" t="inlineStr">
        <is>
          <t>Провод заземления ПТКА.685621.  005-01</t>
        </is>
      </c>
      <c r="AR2" s="38" t="inlineStr">
        <is>
          <t>Провод заземления ПТКА.685621.  005-02</t>
        </is>
      </c>
      <c r="AS2" s="38" t="inlineStr">
        <is>
          <t>Провод заземления ПТКА.685621.  005-03</t>
        </is>
      </c>
      <c r="AT2" s="71" t="inlineStr">
        <is>
          <t>Жгут ПТКА.685621.001-01.111</t>
        </is>
      </c>
      <c r="AU2" s="71" t="inlineStr">
        <is>
          <t>Жгут ПТКА.685621. 001-02.121</t>
        </is>
      </c>
      <c r="AV2" s="71" t="inlineStr">
        <is>
          <t>Жгут ПТКА.685621. 001-03.331</t>
        </is>
      </c>
      <c r="AW2" s="71" t="inlineStr">
        <is>
          <t>Жгут ПТКА.685621. 001-04.141</t>
        </is>
      </c>
      <c r="AX2" s="71" t="inlineStr">
        <is>
          <t>Жгут ПТКА.685621. 001-04.341</t>
        </is>
      </c>
      <c r="AY2" s="71" t="inlineStr">
        <is>
          <t>Жгут ПТКА.685621. 001-05.602</t>
        </is>
      </c>
      <c r="AZ2" s="71" t="inlineStr">
        <is>
          <t>Жгут ПТКА.685621. 001-05.072(1)</t>
        </is>
      </c>
      <c r="BA2" s="71" t="inlineStr">
        <is>
          <t>Жгут ПТКА.685621. 001-05.072(2)</t>
        </is>
      </c>
      <c r="BB2" s="71" t="inlineStr">
        <is>
          <t>Жгут ПТКА.685621.001-05.351</t>
        </is>
      </c>
      <c r="BC2" s="72" t="inlineStr">
        <is>
          <t>Жгут ПТКА.685621. 002-01.281</t>
        </is>
      </c>
      <c r="BD2" s="72" t="inlineStr">
        <is>
          <t>Жгут ПТКА.685621. 002-02.221</t>
        </is>
      </c>
      <c r="BE2" s="72" t="inlineStr">
        <is>
          <t>Жгут ПТКА.685621. 002-03.231</t>
        </is>
      </c>
      <c r="BF2" s="38" t="inlineStr">
        <is>
          <t>Жгут ПТКА.685621. 003-03.071</t>
        </is>
      </c>
      <c r="BG2" s="38" t="inlineStr">
        <is>
          <t>Жгут ПТКА.685621. 003-04.071</t>
        </is>
      </c>
      <c r="BH2" s="38" t="inlineStr">
        <is>
          <t>Жгут ПТКА.685621. 003-05.481</t>
        </is>
      </c>
      <c r="BI2" s="38" t="inlineStr">
        <is>
          <t>Кабель питания 9451.051. 03.00.000</t>
        </is>
      </c>
      <c r="BJ2" s="38" t="inlineStr">
        <is>
          <t>Кабель питания 9451.631. 07.00.000</t>
        </is>
      </c>
      <c r="BK2" s="38" t="inlineStr">
        <is>
          <t>Кабель для передачи данных 9451.051. 04.00.000</t>
        </is>
      </c>
      <c r="BL2" s="38" t="inlineStr">
        <is>
          <t>Кабель для передачи данных 9451.631. 09.00.000</t>
        </is>
      </c>
      <c r="BM2" s="110" t="inlineStr">
        <is>
          <t>Кабель питания 9451.621.06.00.000</t>
        </is>
      </c>
      <c r="BN2" s="110" t="inlineStr">
        <is>
          <t>Кабель для передачи данных 9451.621.07.00.000</t>
        </is>
      </c>
      <c r="BO2" s="111" t="inlineStr">
        <is>
          <t>Кабель питания 9451.641.06.00.000</t>
        </is>
      </c>
      <c r="BP2" s="111" t="inlineStr">
        <is>
          <t>Кабель питания 9451.641.07.00.000</t>
        </is>
      </c>
      <c r="BQ2" s="111" t="inlineStr">
        <is>
          <t>Кабель для передачи данных 9451.641.08.00.000</t>
        </is>
      </c>
      <c r="BR2" s="111" t="inlineStr">
        <is>
          <t>Кабель для передачи данных 9451.641.09.00.000</t>
        </is>
      </c>
      <c r="BS2" s="38" t="n"/>
      <c r="BT2" s="38" t="inlineStr">
        <is>
          <t>Сумма</t>
        </is>
      </c>
      <c r="BU2" s="40" t="n"/>
      <c r="BV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136" t="n"/>
      <c r="AK3" s="286" t="n"/>
      <c r="AL3" s="286" t="n">
        <v>12</v>
      </c>
      <c r="AM3" s="286" t="n"/>
      <c r="AN3" s="286" t="n">
        <v>16</v>
      </c>
      <c r="AO3" s="286" t="n">
        <v>96</v>
      </c>
      <c r="AP3" s="286" t="n"/>
      <c r="AQ3" s="286" t="n"/>
      <c r="AR3" s="286" t="n"/>
      <c r="AS3" s="286" t="n"/>
      <c r="AT3" s="286" t="n"/>
      <c r="AU3" s="286" t="n">
        <v>12</v>
      </c>
      <c r="AV3" s="286" t="n"/>
      <c r="AW3" s="286" t="n"/>
      <c r="AX3" s="286" t="n"/>
      <c r="AY3" s="286" t="n">
        <v>4</v>
      </c>
      <c r="AZ3" s="286" t="n">
        <v>12</v>
      </c>
      <c r="BA3" s="286" t="n">
        <v>12</v>
      </c>
      <c r="BB3" s="286" t="n"/>
      <c r="BC3" s="286" t="n"/>
      <c r="BD3" s="286" t="n"/>
      <c r="BE3" s="286" t="n"/>
      <c r="BF3" s="286" t="n"/>
      <c r="BG3" s="286" t="n"/>
      <c r="BH3" s="286" t="n"/>
      <c r="BI3" s="286" t="n"/>
      <c r="BJ3" s="286" t="n">
        <v>24</v>
      </c>
      <c r="BK3" s="286" t="n"/>
      <c r="BL3" s="286" t="n">
        <v>24</v>
      </c>
      <c r="BM3" s="228" t="n">
        <v>6</v>
      </c>
      <c r="BN3" s="228" t="n">
        <v>4</v>
      </c>
      <c r="BO3" s="228" t="n"/>
      <c r="BP3" s="228" t="n"/>
      <c r="BQ3" s="228" t="n"/>
      <c r="BR3" s="228" t="n"/>
      <c r="BS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136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136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136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136" t="n"/>
      <c r="AK7" s="286">
        <f>B7*AK3</f>
        <v/>
      </c>
      <c r="AL7" s="286">
        <f>C7*AL3</f>
        <v/>
      </c>
      <c r="AM7" s="286">
        <f>D7*AM3</f>
        <v/>
      </c>
      <c r="AN7" s="286">
        <f>E7*AN3</f>
        <v/>
      </c>
      <c r="AO7" s="286">
        <f>F7*AO3</f>
        <v/>
      </c>
      <c r="AP7" s="286">
        <f>G7*AP3</f>
        <v/>
      </c>
      <c r="AQ7" s="286">
        <f>H7*AQ3</f>
        <v/>
      </c>
      <c r="AR7" s="286">
        <f>I7*AR3</f>
        <v/>
      </c>
      <c r="AS7" s="286">
        <f>J7*AS3</f>
        <v/>
      </c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>
        <f>SUM(AK7:BL7)</f>
        <v/>
      </c>
      <c r="BU7" t="inlineStr">
        <is>
          <t>шт</t>
        </is>
      </c>
      <c r="BV7" s="108" t="n">
        <v>300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13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136" t="n"/>
      <c r="AK9" s="286">
        <f>B9*AK3</f>
        <v/>
      </c>
      <c r="AL9" s="286">
        <f>C9*AL3</f>
        <v/>
      </c>
      <c r="AM9" s="286">
        <f>D9*AM3</f>
        <v/>
      </c>
      <c r="AN9" s="286">
        <f>E9*AN3</f>
        <v/>
      </c>
      <c r="AO9" s="286">
        <f>F9*AO3</f>
        <v/>
      </c>
      <c r="AP9" s="286" t="n"/>
      <c r="AQ9" s="286" t="n"/>
      <c r="AR9" s="286" t="n"/>
      <c r="AS9" s="286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>
        <f>SUM(AK9:BL9)</f>
        <v/>
      </c>
      <c r="BU9" t="inlineStr">
        <is>
          <t>м</t>
        </is>
      </c>
      <c r="BV9" s="108" t="n">
        <v>75</v>
      </c>
      <c r="BW9" t="n">
        <v>110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13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13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136" t="n"/>
      <c r="AK12" s="286">
        <f>B12*AK3</f>
        <v/>
      </c>
      <c r="AL12" s="286">
        <f>C12*AL3</f>
        <v/>
      </c>
      <c r="AM12" s="286">
        <f>D12*AM3</f>
        <v/>
      </c>
      <c r="AN12" s="286">
        <f>E12*AN3</f>
        <v/>
      </c>
      <c r="AO12" s="286">
        <f>F12*AO3</f>
        <v/>
      </c>
      <c r="AP12" s="286">
        <f>G12*AP3</f>
        <v/>
      </c>
      <c r="AQ12" s="286">
        <f>H12*AQ3</f>
        <v/>
      </c>
      <c r="AR12" s="286">
        <f>I12*AR3</f>
        <v/>
      </c>
      <c r="AS12" s="286">
        <f>J12*AS3</f>
        <v/>
      </c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>
        <f>SUM(AK12:BL12)</f>
        <v/>
      </c>
      <c r="BU12" t="inlineStr">
        <is>
          <t>м</t>
        </is>
      </c>
      <c r="BV12" s="108" t="n">
        <v>7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136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86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13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13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136" t="n"/>
      <c r="AK16" s="286" t="n"/>
      <c r="AL16" s="286" t="n"/>
      <c r="AM16" s="286" t="n"/>
      <c r="AN16" s="286" t="n"/>
      <c r="AO16" s="286" t="n"/>
      <c r="AP16" s="286">
        <f>G16*AP3</f>
        <v/>
      </c>
      <c r="AQ16" s="286">
        <f>H16*AQ3</f>
        <v/>
      </c>
      <c r="AR16" s="286">
        <f>I16*AR3</f>
        <v/>
      </c>
      <c r="AS16" s="286">
        <f>J16*AS3</f>
        <v/>
      </c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>
        <f>SUM(AK16:BL16)</f>
        <v/>
      </c>
      <c r="BU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136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136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V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136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86" t="n"/>
      <c r="AA20" s="286" t="n"/>
      <c r="AB20" s="286" t="n"/>
      <c r="AC20" s="286" t="n"/>
      <c r="AD20" s="286" t="n"/>
      <c r="AE20" s="286" t="n">
        <v>4</v>
      </c>
      <c r="AF20" s="286" t="n"/>
      <c r="AG20" s="286" t="n"/>
      <c r="AH20" s="286" t="n"/>
      <c r="AI20" s="286" t="n"/>
      <c r="AJ20" s="136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I20" s="286">
        <f>Z20*BI$3</f>
        <v/>
      </c>
      <c r="BJ20" s="286">
        <f>AA20*BJ$3</f>
        <v/>
      </c>
      <c r="BK20" s="286">
        <f>AB20*BK$3</f>
        <v/>
      </c>
      <c r="BL20" s="286">
        <f>AC20*BL$3</f>
        <v/>
      </c>
      <c r="BM20" s="286">
        <f>AD20*BM$3</f>
        <v/>
      </c>
      <c r="BN20" s="286">
        <f>AE20*BN$3</f>
        <v/>
      </c>
      <c r="BO20" s="286">
        <f>AF20*BO$3</f>
        <v/>
      </c>
      <c r="BP20" s="286">
        <f>AG20*BP$3</f>
        <v/>
      </c>
      <c r="BQ20" s="286">
        <f>AH20*BQ$3</f>
        <v/>
      </c>
      <c r="BR20" s="286">
        <f>AI20*BR$3</f>
        <v/>
      </c>
      <c r="BS20" s="228" t="n"/>
      <c r="BT20">
        <f>SUM(AK20:BR20)</f>
        <v/>
      </c>
      <c r="BV20" s="108" t="n">
        <v>20</v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136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I21" s="286">
        <f>Z21*BI$3</f>
        <v/>
      </c>
      <c r="BJ21" s="286">
        <f>AA21*BJ$3</f>
        <v/>
      </c>
      <c r="BK21" s="286">
        <f>AB21*BK$3</f>
        <v/>
      </c>
      <c r="BL21" s="286">
        <f>AC21*BL$3</f>
        <v/>
      </c>
      <c r="BM21" s="286">
        <f>AD21*BM$3</f>
        <v/>
      </c>
      <c r="BN21" s="286">
        <f>AE21*BN$3</f>
        <v/>
      </c>
      <c r="BO21" s="286">
        <f>AF21*BO$3</f>
        <v/>
      </c>
      <c r="BP21" s="286">
        <f>AG21*BP$3</f>
        <v/>
      </c>
      <c r="BQ21" s="286">
        <f>AH21*BQ$3</f>
        <v/>
      </c>
      <c r="BR21" s="286">
        <f>AI21*BR$3</f>
        <v/>
      </c>
      <c r="BS21" s="228" t="n"/>
      <c r="BT21">
        <f>SUM(AK21:BR21)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136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I22" s="286">
        <f>Z22*BI$3</f>
        <v/>
      </c>
      <c r="BJ22" s="286">
        <f>AA22*BJ$3</f>
        <v/>
      </c>
      <c r="BK22" s="286">
        <f>AB22*BK$3</f>
        <v/>
      </c>
      <c r="BL22" s="286">
        <f>AC22*BL$3</f>
        <v/>
      </c>
      <c r="BM22" s="286">
        <f>AD22*BM$3</f>
        <v/>
      </c>
      <c r="BN22" s="286">
        <f>AE22*BN$3</f>
        <v/>
      </c>
      <c r="BO22" s="286">
        <f>AF22*BO$3</f>
        <v/>
      </c>
      <c r="BP22" s="286">
        <f>AG22*BP$3</f>
        <v/>
      </c>
      <c r="BQ22" s="286">
        <f>AH22*BQ$3</f>
        <v/>
      </c>
      <c r="BR22" s="286">
        <f>AI22*BR$3</f>
        <v/>
      </c>
      <c r="BS22" s="228" t="n"/>
      <c r="BT22">
        <f>SUM(AK22:BR22)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86" t="n">
        <v>4</v>
      </c>
      <c r="AA23" s="286" t="n">
        <v>4</v>
      </c>
      <c r="AB23" s="286" t="n"/>
      <c r="AC23" s="286" t="n"/>
      <c r="AD23" s="286" t="n">
        <v>4</v>
      </c>
      <c r="AE23" s="286" t="n"/>
      <c r="AF23" s="286" t="n">
        <v>4</v>
      </c>
      <c r="AG23" s="286" t="n">
        <v>4</v>
      </c>
      <c r="AH23" s="286" t="n"/>
      <c r="AI23" s="286" t="n"/>
      <c r="AJ23" s="136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I23" s="286">
        <f>Z23*BI$3</f>
        <v/>
      </c>
      <c r="BJ23" s="286">
        <f>AA23*BJ$3</f>
        <v/>
      </c>
      <c r="BK23" s="286">
        <f>AB23*BK$3</f>
        <v/>
      </c>
      <c r="BL23" s="286">
        <f>AC23*BL$3</f>
        <v/>
      </c>
      <c r="BM23" s="286">
        <f>AD23*BM$3</f>
        <v/>
      </c>
      <c r="BN23" s="286">
        <f>AE23*BN$3</f>
        <v/>
      </c>
      <c r="BO23" s="286">
        <f>AF23*BO$3</f>
        <v/>
      </c>
      <c r="BP23" s="286">
        <f>AG23*BP$3</f>
        <v/>
      </c>
      <c r="BQ23" s="286">
        <f>AH23*BQ$3</f>
        <v/>
      </c>
      <c r="BR23" s="286">
        <f>AI23*BR$3</f>
        <v/>
      </c>
      <c r="BS23" s="228" t="n"/>
      <c r="BT23">
        <f>SUM(AK23:BR23)</f>
        <v/>
      </c>
      <c r="BV23" s="108" t="n">
        <v>150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136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I24" s="286">
        <f>Z24*BI$3</f>
        <v/>
      </c>
      <c r="BJ24" s="286">
        <f>AA24*BJ$3</f>
        <v/>
      </c>
      <c r="BK24" s="286">
        <f>AB24*BK$3</f>
        <v/>
      </c>
      <c r="BL24" s="286">
        <f>AC24*BL$3</f>
        <v/>
      </c>
      <c r="BM24" s="286">
        <f>AD24*BM$3</f>
        <v/>
      </c>
      <c r="BN24" s="286">
        <f>AE24*BN$3</f>
        <v/>
      </c>
      <c r="BO24" s="286">
        <f>AF24*BO$3</f>
        <v/>
      </c>
      <c r="BP24" s="286">
        <f>AG24*BP$3</f>
        <v/>
      </c>
      <c r="BQ24" s="286">
        <f>AH24*BQ$3</f>
        <v/>
      </c>
      <c r="BR24" s="286">
        <f>AI24*BR$3</f>
        <v/>
      </c>
      <c r="BS24" s="228" t="n"/>
      <c r="BT24">
        <f>SUM(AK24:BR24)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86" t="n"/>
      <c r="AA25" s="286" t="n"/>
      <c r="AB25" s="286" t="n">
        <v>1.7</v>
      </c>
      <c r="AC25" s="286" t="n">
        <v>0.4</v>
      </c>
      <c r="AD25" s="286" t="n"/>
      <c r="AE25" s="286" t="n">
        <v>0.2</v>
      </c>
      <c r="AF25" s="286" t="n"/>
      <c r="AG25" s="286" t="n"/>
      <c r="AH25" s="286" t="n">
        <v>2.2</v>
      </c>
      <c r="AI25" s="286" t="n"/>
      <c r="AJ25" s="136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I25" s="286">
        <f>Z25*BI$3</f>
        <v/>
      </c>
      <c r="BJ25" s="286">
        <f>AA25*BJ$3</f>
        <v/>
      </c>
      <c r="BK25" s="286">
        <f>AB25*BK$3</f>
        <v/>
      </c>
      <c r="BL25" s="286">
        <f>AC25*BL$3</f>
        <v/>
      </c>
      <c r="BM25" s="286">
        <f>AD25*BM$3</f>
        <v/>
      </c>
      <c r="BN25" s="286">
        <f>AE25*BN$3</f>
        <v/>
      </c>
      <c r="BO25" s="286">
        <f>AF25*BO$3</f>
        <v/>
      </c>
      <c r="BP25" s="286">
        <f>AG25*BP$3</f>
        <v/>
      </c>
      <c r="BQ25" s="286">
        <f>AH25*BQ$3</f>
        <v/>
      </c>
      <c r="BR25" s="286">
        <f>AI25*BR$3</f>
        <v/>
      </c>
      <c r="BS25" s="228" t="n"/>
      <c r="BT25">
        <f>SUM(AK25:BR25)</f>
        <v/>
      </c>
      <c r="BV25" s="108" t="n">
        <v>12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86" t="n">
        <v>1.7</v>
      </c>
      <c r="AA26" s="286" t="n">
        <v>0.4</v>
      </c>
      <c r="AB26" s="286" t="n"/>
      <c r="AC26" s="286" t="n"/>
      <c r="AD26" s="286" t="n">
        <v>0.2</v>
      </c>
      <c r="AE26" s="286" t="n"/>
      <c r="AF26" s="286" t="n">
        <v>0.2</v>
      </c>
      <c r="AG26" s="286" t="n">
        <v>2.2</v>
      </c>
      <c r="AH26" s="286" t="n"/>
      <c r="AI26" s="286" t="n">
        <v>0.2</v>
      </c>
      <c r="AJ26" s="136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I26" s="286">
        <f>Z26*BI$3</f>
        <v/>
      </c>
      <c r="BJ26" s="286">
        <f>AA26*BJ$3</f>
        <v/>
      </c>
      <c r="BK26" s="286">
        <f>AB26*BK$3</f>
        <v/>
      </c>
      <c r="BL26" s="286">
        <f>AC26*BL$3</f>
        <v/>
      </c>
      <c r="BM26" s="286">
        <f>AD26*BM$3</f>
        <v/>
      </c>
      <c r="BN26" s="286">
        <f>AE26*BN$3</f>
        <v/>
      </c>
      <c r="BO26" s="286">
        <f>AF26*BO$3</f>
        <v/>
      </c>
      <c r="BP26" s="286">
        <f>AG26*BP$3</f>
        <v/>
      </c>
      <c r="BQ26" s="286">
        <f>AH26*BQ$3</f>
        <v/>
      </c>
      <c r="BR26" s="286">
        <f>AI26*BR$3</f>
        <v/>
      </c>
      <c r="BS26" s="228" t="n"/>
      <c r="BT26">
        <f>SUM(AK26:BR26)</f>
        <v/>
      </c>
      <c r="BV26" s="108" t="n">
        <v>12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86" t="n"/>
      <c r="AJ27" s="136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I27" s="286">
        <f>Z27*BI$3</f>
        <v/>
      </c>
      <c r="BJ27" s="286">
        <f>AA27*BJ$3</f>
        <v/>
      </c>
      <c r="BK27" s="286">
        <f>AB27*BK$3</f>
        <v/>
      </c>
      <c r="BL27" s="286">
        <f>AC27*BL$3</f>
        <v/>
      </c>
      <c r="BM27" s="286">
        <f>AD27*BM$3</f>
        <v/>
      </c>
      <c r="BN27" s="286">
        <f>AE27*BN$3</f>
        <v/>
      </c>
      <c r="BO27" s="286">
        <f>AF27*BO$3</f>
        <v/>
      </c>
      <c r="BP27" s="286">
        <f>AG27*BP$3</f>
        <v/>
      </c>
      <c r="BQ27" s="286">
        <f>AH27*BQ$3</f>
        <v/>
      </c>
      <c r="BR27" s="286">
        <f>AI27*BR$3</f>
        <v/>
      </c>
      <c r="BS27" s="228" t="n"/>
      <c r="BT27">
        <f>SUM(AK27:BR27)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86" t="n">
        <v>0.1</v>
      </c>
      <c r="AA28" s="286" t="n">
        <v>0.1</v>
      </c>
      <c r="AB28" s="286" t="n">
        <v>0.1</v>
      </c>
      <c r="AC28" s="286" t="n">
        <v>0.1</v>
      </c>
      <c r="AD28" s="286" t="n"/>
      <c r="AE28" s="286" t="n"/>
      <c r="AF28" s="286" t="n">
        <v>0.1</v>
      </c>
      <c r="AG28" s="286" t="n">
        <v>0.1</v>
      </c>
      <c r="AH28" s="286" t="n">
        <v>0.1</v>
      </c>
      <c r="AI28" s="286" t="n">
        <v>0.1</v>
      </c>
      <c r="AJ28" s="136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I28" s="286">
        <f>Z28*BI$3</f>
        <v/>
      </c>
      <c r="BJ28" s="286">
        <f>AA28*BJ$3</f>
        <v/>
      </c>
      <c r="BK28" s="286">
        <f>AB28*BK$3</f>
        <v/>
      </c>
      <c r="BL28" s="286">
        <f>AC28*BL$3</f>
        <v/>
      </c>
      <c r="BM28" s="286">
        <f>AD28*BM$3</f>
        <v/>
      </c>
      <c r="BN28" s="286">
        <f>AE28*BN$3</f>
        <v/>
      </c>
      <c r="BO28" s="286">
        <f>AF28*BO$3</f>
        <v/>
      </c>
      <c r="BP28" s="286">
        <f>AG28*BP$3</f>
        <v/>
      </c>
      <c r="BQ28" s="286">
        <f>AH28*BQ$3</f>
        <v/>
      </c>
      <c r="BR28" s="286">
        <f>AI28*BR$3</f>
        <v/>
      </c>
      <c r="BS28" s="228" t="n"/>
      <c r="BT28">
        <f>SUM(AK28:BR28)</f>
        <v/>
      </c>
      <c r="BV28" s="108" t="n">
        <v>5</v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86" t="n">
        <v>1</v>
      </c>
      <c r="AJ29" s="136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I29" s="286">
        <f>Z29*BI$3</f>
        <v/>
      </c>
      <c r="BJ29" s="286">
        <f>AA29*BJ$3</f>
        <v/>
      </c>
      <c r="BK29" s="286">
        <f>AB29*BK$3</f>
        <v/>
      </c>
      <c r="BL29" s="286">
        <f>AC29*BL$3</f>
        <v/>
      </c>
      <c r="BM29" s="286">
        <f>AD29*BM$3</f>
        <v/>
      </c>
      <c r="BN29" s="286">
        <f>AE29*BN$3</f>
        <v/>
      </c>
      <c r="BO29" s="286">
        <f>AF29*BO$3</f>
        <v/>
      </c>
      <c r="BP29" s="286">
        <f>AG29*BP$3</f>
        <v/>
      </c>
      <c r="BQ29" s="286">
        <f>AH29*BQ$3</f>
        <v/>
      </c>
      <c r="BR29" s="286">
        <f>AI29*BR$3</f>
        <v/>
      </c>
      <c r="BS29" s="228" t="n"/>
      <c r="BT29">
        <f>SUM(AK29:BR29)</f>
        <v/>
      </c>
      <c r="BV29" s="91" t="n">
        <v>100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136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136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R31" s="84" t="n"/>
      <c r="BS31" s="84" t="n"/>
      <c r="BV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136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136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4</v>
      </c>
      <c r="O34" s="45" t="n">
        <v>4</v>
      </c>
      <c r="P34" s="45" t="n">
        <v>5</v>
      </c>
      <c r="Q34" s="45" t="n">
        <v>5</v>
      </c>
      <c r="R34" s="45" t="n">
        <v>5</v>
      </c>
      <c r="S34" s="45" t="n">
        <v>5</v>
      </c>
      <c r="T34" s="45" t="n">
        <v>1</v>
      </c>
      <c r="U34" s="45" t="n">
        <v>2</v>
      </c>
      <c r="V34" s="45" t="n">
        <v>3</v>
      </c>
      <c r="W34" s="45" t="n">
        <v>3</v>
      </c>
      <c r="X34" s="45" t="n">
        <v>4</v>
      </c>
      <c r="Y34" s="74" t="n">
        <v>5</v>
      </c>
      <c r="Z34" s="64" t="n"/>
      <c r="AA34" s="64" t="n"/>
      <c r="AB34" s="64" t="n"/>
      <c r="AC34" s="228" t="n"/>
      <c r="AD34" s="228" t="n"/>
      <c r="AE34" s="228" t="n"/>
      <c r="AF34" s="228" t="n"/>
      <c r="AG34" s="228" t="n"/>
      <c r="AH34" s="228" t="n"/>
      <c r="AI34" s="228" t="n"/>
      <c r="AJ34" s="136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28" t="n"/>
      <c r="AT34" s="286">
        <f>K34*AT$3</f>
        <v/>
      </c>
      <c r="AU34" s="286">
        <f>L34*AU$3</f>
        <v/>
      </c>
      <c r="AV34" s="286">
        <f>M34*AV$3</f>
        <v/>
      </c>
      <c r="AW34" s="286">
        <f>N34*AW$3</f>
        <v/>
      </c>
      <c r="AX34" s="286">
        <f>O34*AX$3</f>
        <v/>
      </c>
      <c r="AY34" s="286">
        <f>P34*AY$3</f>
        <v/>
      </c>
      <c r="AZ34" s="286">
        <f>Q34*AZ$3</f>
        <v/>
      </c>
      <c r="BA34" s="286">
        <f>R34*BA$3</f>
        <v/>
      </c>
      <c r="BB34" s="286">
        <f>S34*BB$3</f>
        <v/>
      </c>
      <c r="BC34" s="286">
        <f>T34*BC$3</f>
        <v/>
      </c>
      <c r="BD34" s="286">
        <f>U34*BD$3</f>
        <v/>
      </c>
      <c r="BE34" s="286">
        <f>V34*BE$3</f>
        <v/>
      </c>
      <c r="BF34" s="286">
        <f>W34*BF$3</f>
        <v/>
      </c>
      <c r="BG34" s="286">
        <f>X34*BG$3</f>
        <v/>
      </c>
      <c r="BH34" s="286">
        <f>Y34*BH$3</f>
        <v/>
      </c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>
        <f>SUM(AK34:BL34)</f>
        <v/>
      </c>
      <c r="BV34" s="91" t="n">
        <v>100</v>
      </c>
      <c r="BW34" t="n">
        <v>200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73" t="n"/>
      <c r="R35" s="74" t="n"/>
      <c r="S35" s="74" t="n"/>
      <c r="T35" s="45" t="n"/>
      <c r="U35" s="45" t="n"/>
      <c r="V35" s="45" t="n"/>
      <c r="W35" s="45" t="n"/>
      <c r="X35" s="45" t="n"/>
      <c r="Y35" s="74" t="n"/>
      <c r="Z35" s="64" t="n"/>
      <c r="AA35" s="64" t="n"/>
      <c r="AB35" s="64" t="n"/>
      <c r="AC35" s="228" t="n"/>
      <c r="AD35" s="228" t="n"/>
      <c r="AE35" s="228" t="n"/>
      <c r="AF35" s="228" t="n"/>
      <c r="AG35" s="228" t="n"/>
      <c r="AH35" s="228" t="n"/>
      <c r="AI35" s="228" t="n"/>
      <c r="AJ35" s="136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0.04</v>
      </c>
      <c r="O36" s="45" t="n">
        <v>0.04</v>
      </c>
      <c r="P36" s="45" t="n">
        <v>0.05</v>
      </c>
      <c r="Q36" s="45" t="n">
        <v>0.05</v>
      </c>
      <c r="R36" s="45" t="n">
        <v>0.05</v>
      </c>
      <c r="S36" s="45" t="n">
        <v>0.05</v>
      </c>
      <c r="T36" s="45" t="n">
        <v>0.01</v>
      </c>
      <c r="U36" s="45" t="n">
        <v>0.02</v>
      </c>
      <c r="V36" s="45" t="n">
        <v>0.03</v>
      </c>
      <c r="W36" s="45" t="n">
        <v>0.03</v>
      </c>
      <c r="X36" s="45" t="n">
        <v>0.04</v>
      </c>
      <c r="Y36" s="46" t="n">
        <v>0.05</v>
      </c>
      <c r="Z36" s="64" t="n"/>
      <c r="AA36" s="64" t="n"/>
      <c r="AB36" s="64" t="n"/>
      <c r="AC36" s="228" t="n"/>
      <c r="AD36" s="228" t="n"/>
      <c r="AE36" s="228" t="n"/>
      <c r="AF36" s="228" t="n"/>
      <c r="AG36" s="228" t="n"/>
      <c r="AH36" s="228" t="n"/>
      <c r="AI36" s="228" t="n"/>
      <c r="AJ36" s="136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86">
        <f>K36*AT$3</f>
        <v/>
      </c>
      <c r="AU36" s="286">
        <f>L36*AU$3</f>
        <v/>
      </c>
      <c r="AV36" s="286">
        <f>M36*AV$3</f>
        <v/>
      </c>
      <c r="AW36" s="286">
        <f>N36*AW$3</f>
        <v/>
      </c>
      <c r="AX36" s="286">
        <f>O36*AX$3</f>
        <v/>
      </c>
      <c r="AY36" s="286">
        <f>P36*AY$3</f>
        <v/>
      </c>
      <c r="AZ36" s="286">
        <f>Q36*AZ$3</f>
        <v/>
      </c>
      <c r="BA36" s="286">
        <f>R36*BA$3</f>
        <v/>
      </c>
      <c r="BB36" s="286">
        <f>S36*BB$3</f>
        <v/>
      </c>
      <c r="BC36" s="286">
        <f>T36*BC$3</f>
        <v/>
      </c>
      <c r="BD36" s="286">
        <f>U36*BD$3</f>
        <v/>
      </c>
      <c r="BE36" s="286">
        <f>V36*BE$3</f>
        <v/>
      </c>
      <c r="BF36" s="286">
        <f>W36*BF$3</f>
        <v/>
      </c>
      <c r="BG36" s="286">
        <f>X36*BG$3</f>
        <v/>
      </c>
      <c r="BH36" s="286">
        <f>Y36*BH$3</f>
        <v/>
      </c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6" t="n"/>
      <c r="Z37" s="64" t="n"/>
      <c r="AA37" s="64" t="n"/>
      <c r="AB37" s="64" t="n"/>
      <c r="AC37" s="228" t="n"/>
      <c r="AD37" s="228" t="n"/>
      <c r="AE37" s="228" t="n"/>
      <c r="AF37" s="228" t="n"/>
      <c r="AG37" s="228" t="n"/>
      <c r="AH37" s="228" t="n"/>
      <c r="AI37" s="228" t="n"/>
      <c r="AJ37" s="136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74" t="n">
        <v>1</v>
      </c>
      <c r="Z38" s="64" t="n"/>
      <c r="AA38" s="64" t="n"/>
      <c r="AB38" s="64" t="n"/>
      <c r="AC38" s="228" t="n"/>
      <c r="AD38" s="228" t="n"/>
      <c r="AE38" s="228" t="n"/>
      <c r="AF38" s="228" t="n"/>
      <c r="AG38" s="228" t="n"/>
      <c r="AH38" s="228" t="n"/>
      <c r="AI38" s="228" t="n"/>
      <c r="AJ38" s="136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86">
        <f>K38*AT$3</f>
        <v/>
      </c>
      <c r="AU38" s="286">
        <f>L38*AU$3</f>
        <v/>
      </c>
      <c r="AV38" s="286">
        <f>M38*AV$3</f>
        <v/>
      </c>
      <c r="AW38" s="286">
        <f>N38*AW$3</f>
        <v/>
      </c>
      <c r="AX38" s="286">
        <f>O38*AX$3</f>
        <v/>
      </c>
      <c r="AY38" s="286">
        <f>P38*AY$3</f>
        <v/>
      </c>
      <c r="AZ38" s="286">
        <f>Q38*AZ$3</f>
        <v/>
      </c>
      <c r="BA38" s="286">
        <f>R38*BA$3</f>
        <v/>
      </c>
      <c r="BB38" s="286">
        <f>S38*BB$3</f>
        <v/>
      </c>
      <c r="BC38" s="286">
        <f>T38*BC$3</f>
        <v/>
      </c>
      <c r="BD38" s="286">
        <f>U38*BD$3</f>
        <v/>
      </c>
      <c r="BE38" s="286">
        <f>V38*BE$3</f>
        <v/>
      </c>
      <c r="BF38" s="286">
        <f>W38*BF$3</f>
        <v/>
      </c>
      <c r="BG38" s="286">
        <f>X38*BG$3</f>
        <v/>
      </c>
      <c r="BH38" s="286">
        <f>Y38*BH$3</f>
        <v/>
      </c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>
        <f>SUM(AK38:BL38)</f>
        <v/>
      </c>
      <c r="BV38" s="108" t="n">
        <v>16</v>
      </c>
      <c r="BW38" t="n">
        <v>100</v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73" t="n"/>
      <c r="R39" s="74" t="n"/>
      <c r="S39" s="74" t="n"/>
      <c r="T39" s="45" t="n"/>
      <c r="U39" s="45" t="n"/>
      <c r="V39" s="45" t="n"/>
      <c r="W39" s="45" t="n"/>
      <c r="X39" s="45" t="n"/>
      <c r="Y39" s="74" t="n"/>
      <c r="Z39" s="64" t="n"/>
      <c r="AA39" s="64" t="n"/>
      <c r="AB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73" t="n"/>
      <c r="R40" s="74" t="n"/>
      <c r="S40" s="74" t="n"/>
      <c r="T40" s="45" t="n"/>
      <c r="U40" s="45" t="n"/>
      <c r="V40" s="45" t="n"/>
      <c r="W40" s="45" t="n"/>
      <c r="X40" s="45" t="n"/>
      <c r="Y40" s="74" t="n"/>
      <c r="Z40" s="64" t="n"/>
      <c r="AA40" s="64" t="n"/>
      <c r="AB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75" t="n"/>
      <c r="R41" s="46" t="n"/>
      <c r="S41" s="46" t="n"/>
      <c r="T41" s="45" t="n"/>
      <c r="U41" s="45" t="n"/>
      <c r="V41" s="45" t="n"/>
      <c r="W41" s="45" t="n"/>
      <c r="X41" s="45" t="n"/>
      <c r="Y41" s="77" t="n"/>
      <c r="Z41" s="64" t="n"/>
      <c r="AA41" s="64" t="n"/>
      <c r="AB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64" t="n"/>
      <c r="AA42" s="64" t="n"/>
      <c r="AB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64" t="n"/>
      <c r="AA43" s="64" t="n"/>
      <c r="AB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64" t="n"/>
      <c r="AA44" s="64" t="n"/>
      <c r="AB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74" t="n">
        <v>1</v>
      </c>
      <c r="Z45" s="64" t="n"/>
      <c r="AA45" s="64" t="n"/>
      <c r="AB45" s="64" t="n"/>
      <c r="AT45" s="286">
        <f>K45*AT$3</f>
        <v/>
      </c>
      <c r="AU45" s="286">
        <f>L45*AU$3</f>
        <v/>
      </c>
      <c r="AV45" s="286">
        <f>M45*AV$3</f>
        <v/>
      </c>
      <c r="AW45" s="286">
        <f>N45*AW$3</f>
        <v/>
      </c>
      <c r="AX45" s="286">
        <f>O45*AX$3</f>
        <v/>
      </c>
      <c r="AY45" s="286">
        <f>P45*AY$3</f>
        <v/>
      </c>
      <c r="AZ45" s="286">
        <f>Q45*AZ$3</f>
        <v/>
      </c>
      <c r="BA45" s="286">
        <f>R45*BA$3</f>
        <v/>
      </c>
      <c r="BB45" s="286">
        <f>S45*BB$3</f>
        <v/>
      </c>
      <c r="BC45" s="286">
        <f>T45*BC$3</f>
        <v/>
      </c>
      <c r="BD45" s="286">
        <f>U45*BD$3</f>
        <v/>
      </c>
      <c r="BE45" s="286">
        <f>V45*BE$3</f>
        <v/>
      </c>
      <c r="BF45" s="286">
        <f>W45*BF$3</f>
        <v/>
      </c>
      <c r="BG45" s="286">
        <f>X45*BG$3</f>
        <v/>
      </c>
      <c r="BH45" s="286">
        <f>Y45*BH$3</f>
        <v/>
      </c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>
        <f>SUM(AK45:BL45)</f>
        <v/>
      </c>
      <c r="BV45" s="108" t="n">
        <v>16</v>
      </c>
      <c r="BW45" t="n">
        <v>40</v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73" t="n">
        <v>3</v>
      </c>
      <c r="R46" s="74" t="n">
        <v>3</v>
      </c>
      <c r="S46" s="74" t="n">
        <v>3</v>
      </c>
      <c r="T46" s="45" t="n">
        <v>1</v>
      </c>
      <c r="U46" s="45" t="n">
        <v>2</v>
      </c>
      <c r="V46" s="45" t="n">
        <v>3</v>
      </c>
      <c r="W46" s="45" t="n">
        <v>3</v>
      </c>
      <c r="X46" s="45" t="n">
        <v>3</v>
      </c>
      <c r="Y46" s="74" t="n">
        <v>3</v>
      </c>
      <c r="Z46" s="64" t="n"/>
      <c r="AA46" s="64" t="n"/>
      <c r="AB46" s="64" t="n"/>
      <c r="AT46" s="286">
        <f>K46*AT$3</f>
        <v/>
      </c>
      <c r="AU46" s="286">
        <f>L46*AU$3</f>
        <v/>
      </c>
      <c r="AV46" s="286">
        <f>M46*AV$3</f>
        <v/>
      </c>
      <c r="AW46" s="286">
        <f>N46*AW$3</f>
        <v/>
      </c>
      <c r="AX46" s="286">
        <f>O46*AX$3</f>
        <v/>
      </c>
      <c r="AY46" s="286">
        <f>P46*AY$3</f>
        <v/>
      </c>
      <c r="AZ46" s="286">
        <f>Q46*AZ$3</f>
        <v/>
      </c>
      <c r="BA46" s="286">
        <f>R46*BA$3</f>
        <v/>
      </c>
      <c r="BB46" s="286">
        <f>S46*BB$3</f>
        <v/>
      </c>
      <c r="BC46" s="286">
        <f>T46*BC$3</f>
        <v/>
      </c>
      <c r="BD46" s="286">
        <f>U46*BD$3</f>
        <v/>
      </c>
      <c r="BE46" s="286">
        <f>V46*BE$3</f>
        <v/>
      </c>
      <c r="BF46" s="286">
        <f>W46*BF$3</f>
        <v/>
      </c>
      <c r="BG46" s="286">
        <f>X46*BG$3</f>
        <v/>
      </c>
      <c r="BH46" s="286">
        <f>Y46*BH$3</f>
        <v/>
      </c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>
        <f>SUM(AK46:BL46)</f>
        <v/>
      </c>
      <c r="BV46" s="108" t="n">
        <v>164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0</v>
      </c>
      <c r="U47" s="45" t="n">
        <v>0</v>
      </c>
      <c r="V47" s="45" t="n">
        <v>0</v>
      </c>
      <c r="W47" s="45" t="n">
        <v>0</v>
      </c>
      <c r="X47" s="45" t="n">
        <v>1</v>
      </c>
      <c r="Y47" s="74" t="n">
        <v>1</v>
      </c>
      <c r="Z47" s="64" t="n"/>
      <c r="AA47" s="64" t="n"/>
      <c r="AB47" s="64" t="n"/>
      <c r="AT47" s="286">
        <f>K47*AT$3</f>
        <v/>
      </c>
      <c r="AU47" s="286">
        <f>L47*AU$3</f>
        <v/>
      </c>
      <c r="AV47" s="286">
        <f>M47*AV$3</f>
        <v/>
      </c>
      <c r="AW47" s="286">
        <f>N47*AW$3</f>
        <v/>
      </c>
      <c r="AX47" s="286">
        <f>O47*AX$3</f>
        <v/>
      </c>
      <c r="AY47" s="286">
        <f>P47*AY$3</f>
        <v/>
      </c>
      <c r="AZ47" s="286">
        <f>Q47*AZ$3</f>
        <v/>
      </c>
      <c r="BA47" s="286">
        <f>R47*BA$3</f>
        <v/>
      </c>
      <c r="BB47" s="286">
        <f>S47*BB$3</f>
        <v/>
      </c>
      <c r="BC47" s="286">
        <f>T47*BC$3</f>
        <v/>
      </c>
      <c r="BD47" s="286">
        <f>U47*BD$3</f>
        <v/>
      </c>
      <c r="BE47" s="286">
        <f>V47*BE$3</f>
        <v/>
      </c>
      <c r="BF47" s="286">
        <f>W47*BF$3</f>
        <v/>
      </c>
      <c r="BG47" s="286">
        <f>X47*BG$3</f>
        <v/>
      </c>
      <c r="BH47" s="286">
        <f>Y47*BH$3</f>
        <v/>
      </c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>
        <f>SUM(AK47:BL47)</f>
        <v/>
      </c>
      <c r="BV47" s="108" t="n">
        <v>4</v>
      </c>
      <c r="BW47" t="n">
        <v>28</v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1</v>
      </c>
      <c r="O48" s="45" t="n">
        <v>1</v>
      </c>
      <c r="P48" s="45" t="n">
        <v>2</v>
      </c>
      <c r="Q48" s="73" t="n">
        <v>2</v>
      </c>
      <c r="R48" s="74" t="n">
        <v>2</v>
      </c>
      <c r="S48" s="74" t="n">
        <v>2</v>
      </c>
      <c r="T48" s="45" t="n"/>
      <c r="U48" s="45" t="n">
        <v>0</v>
      </c>
      <c r="V48" s="45" t="n"/>
      <c r="W48" s="45" t="n"/>
      <c r="X48" s="45" t="n">
        <v>1</v>
      </c>
      <c r="Y48" s="74" t="n">
        <v>2</v>
      </c>
      <c r="Z48" s="64" t="n"/>
      <c r="AA48" s="64" t="n"/>
      <c r="AB48" s="64" t="n"/>
      <c r="AT48" s="286">
        <f>K48*AT$3</f>
        <v/>
      </c>
      <c r="AU48" s="286">
        <f>L48*AU$3</f>
        <v/>
      </c>
      <c r="AV48" s="286">
        <f>M48*AV$3</f>
        <v/>
      </c>
      <c r="AW48" s="286">
        <f>N48*AW$3</f>
        <v/>
      </c>
      <c r="AX48" s="286">
        <f>O48*AX$3</f>
        <v/>
      </c>
      <c r="AY48" s="286">
        <f>P48*AY$3</f>
        <v/>
      </c>
      <c r="AZ48" s="286">
        <f>Q48*AZ$3</f>
        <v/>
      </c>
      <c r="BA48" s="286">
        <f>R48*BA$3</f>
        <v/>
      </c>
      <c r="BB48" s="286">
        <f>S48*BB$3</f>
        <v/>
      </c>
      <c r="BC48" s="286">
        <f>T48*BC$3</f>
        <v/>
      </c>
      <c r="BD48" s="286">
        <f>U48*BD$3</f>
        <v/>
      </c>
      <c r="BE48" s="286">
        <f>V48*BE$3</f>
        <v/>
      </c>
      <c r="BF48" s="286">
        <f>W48*BF$3</f>
        <v/>
      </c>
      <c r="BG48" s="286">
        <f>X48*BG$3</f>
        <v/>
      </c>
      <c r="BH48" s="286">
        <f>Y48*BH$3</f>
        <v/>
      </c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>
        <f>SUM(AK48:BL48)</f>
        <v/>
      </c>
      <c r="BV48" s="108" t="inlineStr">
        <is>
          <t>-</t>
        </is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74" t="n">
        <v>1</v>
      </c>
      <c r="Z49" s="64" t="n"/>
      <c r="AA49" s="64" t="n"/>
      <c r="AB49" s="64" t="n"/>
      <c r="AT49" s="286">
        <f>K49*AT$3</f>
        <v/>
      </c>
      <c r="AU49" s="286">
        <f>L49*AU$3</f>
        <v/>
      </c>
      <c r="AV49" s="286">
        <f>M49*AV$3</f>
        <v/>
      </c>
      <c r="AW49" s="286">
        <f>N49*AW$3</f>
        <v/>
      </c>
      <c r="AX49" s="286">
        <f>O49*AX$3</f>
        <v/>
      </c>
      <c r="AY49" s="286">
        <f>P49*AY$3</f>
        <v/>
      </c>
      <c r="AZ49" s="286">
        <f>Q49*AZ$3</f>
        <v/>
      </c>
      <c r="BA49" s="286">
        <f>R49*BA$3</f>
        <v/>
      </c>
      <c r="BB49" s="286">
        <f>S49*BB$3</f>
        <v/>
      </c>
      <c r="BC49" s="286">
        <f>T49*BC$3</f>
        <v/>
      </c>
      <c r="BD49" s="286">
        <f>U49*BD$3</f>
        <v/>
      </c>
      <c r="BE49" s="286">
        <f>V49*BE$3</f>
        <v/>
      </c>
      <c r="BF49" s="286">
        <f>W49*BF$3</f>
        <v/>
      </c>
      <c r="BG49" s="286">
        <f>X49*BG$3</f>
        <v/>
      </c>
      <c r="BH49" s="286">
        <f>Y49*BH$3</f>
        <v/>
      </c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>
        <f>SUM(AK49:BL49)</f>
        <v/>
      </c>
      <c r="BV49" s="108" t="n">
        <v>17</v>
      </c>
      <c r="BW49" t="n">
        <v>40</v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73" t="n"/>
      <c r="R50" s="74" t="n"/>
      <c r="S50" s="74" t="n"/>
      <c r="T50" s="45" t="n"/>
      <c r="U50" s="45" t="n"/>
      <c r="V50" s="45" t="n"/>
      <c r="W50" s="45" t="n"/>
      <c r="X50" s="45" t="n"/>
      <c r="Y50" s="74" t="n"/>
      <c r="Z50" s="64" t="n"/>
      <c r="AA50" s="64" t="n"/>
      <c r="AB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74" t="n">
        <v>1</v>
      </c>
      <c r="Z51" s="64" t="n"/>
      <c r="AA51" s="64" t="n"/>
      <c r="AB51" s="64" t="n"/>
      <c r="AT51" s="286">
        <f>K51*AT$3</f>
        <v/>
      </c>
      <c r="AU51" s="286">
        <f>L51*AU$3</f>
        <v/>
      </c>
      <c r="AV51" s="286">
        <f>M51*AV$3</f>
        <v/>
      </c>
      <c r="AW51" s="286">
        <f>N51*AW$3</f>
        <v/>
      </c>
      <c r="AX51" s="286">
        <f>O51*AX$3</f>
        <v/>
      </c>
      <c r="AY51" s="286">
        <f>P51*AY$3</f>
        <v/>
      </c>
      <c r="AZ51" s="286">
        <f>Q51*AZ$3</f>
        <v/>
      </c>
      <c r="BA51" s="286">
        <f>R51*BA$3</f>
        <v/>
      </c>
      <c r="BB51" s="286">
        <f>S51*BB$3</f>
        <v/>
      </c>
      <c r="BC51" s="286">
        <f>T51*BC$3</f>
        <v/>
      </c>
      <c r="BD51" s="286">
        <f>U51*BD$3</f>
        <v/>
      </c>
      <c r="BE51" s="286">
        <f>V51*BE$3</f>
        <v/>
      </c>
      <c r="BF51" s="286">
        <f>W51*BF$3</f>
        <v/>
      </c>
      <c r="BG51" s="286">
        <f>X51*BG$3</f>
        <v/>
      </c>
      <c r="BH51" s="286">
        <f>Y51*BH$3</f>
        <v/>
      </c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>
        <f>SUM(AK51:BL51)</f>
        <v/>
      </c>
      <c r="BV51" s="108" t="n">
        <v>17</v>
      </c>
      <c r="BW51" t="n">
        <v>40</v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73" t="n"/>
      <c r="R52" s="74" t="n"/>
      <c r="S52" s="74" t="n"/>
      <c r="T52" s="45" t="n"/>
      <c r="U52" s="45" t="n"/>
      <c r="V52" s="45" t="n"/>
      <c r="W52" s="45" t="n"/>
      <c r="X52" s="45" t="n"/>
      <c r="Y52" s="74" t="n"/>
      <c r="Z52" s="64" t="n"/>
      <c r="AA52" s="64" t="n"/>
      <c r="AB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>
        <v>1</v>
      </c>
      <c r="O53" s="45" t="n"/>
      <c r="P53" s="45" t="n">
        <v>1</v>
      </c>
      <c r="Q53" s="45" t="n"/>
      <c r="R53" s="45" t="n"/>
      <c r="S53" s="45" t="n">
        <v>1</v>
      </c>
      <c r="T53" s="45" t="n">
        <v>1</v>
      </c>
      <c r="U53" s="45" t="n">
        <v>1</v>
      </c>
      <c r="V53" s="45" t="n">
        <v>1</v>
      </c>
      <c r="W53" s="45" t="n">
        <v>1</v>
      </c>
      <c r="X53" s="45" t="n">
        <v>1</v>
      </c>
      <c r="Y53" s="74" t="n">
        <v>1</v>
      </c>
      <c r="Z53" s="64" t="n"/>
      <c r="AA53" s="64" t="n"/>
      <c r="AB53" s="64" t="n"/>
      <c r="AT53" s="286">
        <f>K53*AT$3</f>
        <v/>
      </c>
      <c r="AU53" s="286">
        <f>L53*AU$3</f>
        <v/>
      </c>
      <c r="AV53" s="286">
        <f>M53*AV$3</f>
        <v/>
      </c>
      <c r="AW53" s="286">
        <f>N53*AW$3</f>
        <v/>
      </c>
      <c r="AX53" s="286">
        <f>O53*AX$3</f>
        <v/>
      </c>
      <c r="AY53" s="286">
        <f>P53*AY$3</f>
        <v/>
      </c>
      <c r="AZ53" s="286">
        <f>Q53*AZ$3</f>
        <v/>
      </c>
      <c r="BA53" s="286">
        <f>R53*BA$3</f>
        <v/>
      </c>
      <c r="BB53" s="286">
        <f>S53*BB$3</f>
        <v/>
      </c>
      <c r="BC53" s="286">
        <f>T53*BC$3</f>
        <v/>
      </c>
      <c r="BD53" s="286">
        <f>U53*BD$3</f>
        <v/>
      </c>
      <c r="BE53" s="286">
        <f>V53*BE$3</f>
        <v/>
      </c>
      <c r="BF53" s="286">
        <f>W53*BF$3</f>
        <v/>
      </c>
      <c r="BG53" s="286">
        <f>X53*BG$3</f>
        <v/>
      </c>
      <c r="BH53" s="286">
        <f>Y53*BH$3</f>
        <v/>
      </c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  <c r="BR53" s="228" t="n"/>
      <c r="BS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73" t="n"/>
      <c r="R54" s="74" t="n"/>
      <c r="S54" s="74" t="n"/>
      <c r="T54" s="45" t="n"/>
      <c r="U54" s="45" t="n"/>
      <c r="V54" s="45" t="n"/>
      <c r="W54" s="45" t="n"/>
      <c r="X54" s="45" t="n"/>
      <c r="Y54" s="74" t="n"/>
      <c r="Z54" s="64" t="n"/>
      <c r="AA54" s="64" t="n"/>
      <c r="AB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74" t="n">
        <v>1</v>
      </c>
      <c r="Z55" s="64" t="n"/>
      <c r="AA55" s="64" t="n"/>
      <c r="AB55" s="64" t="n"/>
      <c r="AT55" s="286">
        <f>K55*AT$3</f>
        <v/>
      </c>
      <c r="AU55" s="286">
        <f>L55*AU$3</f>
        <v/>
      </c>
      <c r="AV55" s="286">
        <f>M55*AV$3</f>
        <v/>
      </c>
      <c r="AW55" s="286">
        <f>N55*AW$3</f>
        <v/>
      </c>
      <c r="AX55" s="286">
        <f>O55*AX$3</f>
        <v/>
      </c>
      <c r="AY55" s="286">
        <f>P55*AY$3</f>
        <v/>
      </c>
      <c r="AZ55" s="286">
        <f>Q55*AZ$3</f>
        <v/>
      </c>
      <c r="BA55" s="286">
        <f>R55*BA$3</f>
        <v/>
      </c>
      <c r="BB55" s="286">
        <f>S55*BB$3</f>
        <v/>
      </c>
      <c r="BC55" s="286">
        <f>T55*BC$3</f>
        <v/>
      </c>
      <c r="BD55" s="286">
        <f>U55*BD$3</f>
        <v/>
      </c>
      <c r="BE55" s="286">
        <f>V55*BE$3</f>
        <v/>
      </c>
      <c r="BF55" s="286">
        <f>W55*BF$3</f>
        <v/>
      </c>
      <c r="BG55" s="286">
        <f>X55*BG$3</f>
        <v/>
      </c>
      <c r="BH55" s="286">
        <f>Y55*BH$3</f>
        <v/>
      </c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 s="228" t="n"/>
      <c r="BS55" s="228" t="n"/>
      <c r="BT55">
        <f>SUM(AK55:BL55)</f>
        <v/>
      </c>
      <c r="BV55" s="108" t="n">
        <v>16</v>
      </c>
      <c r="BW55" t="n">
        <v>40</v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73" t="n"/>
      <c r="R56" s="74" t="n"/>
      <c r="S56" s="74" t="n"/>
      <c r="T56" s="45" t="n"/>
      <c r="U56" s="45" t="n"/>
      <c r="V56" s="45" t="n"/>
      <c r="W56" s="45" t="n"/>
      <c r="X56" s="45" t="n"/>
      <c r="Y56" s="74" t="n"/>
      <c r="Z56" s="64" t="n"/>
      <c r="AA56" s="64" t="n"/>
      <c r="AB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0</v>
      </c>
      <c r="Q57" s="45" t="n">
        <v>0</v>
      </c>
      <c r="R57" s="45" t="n">
        <v>0</v>
      </c>
      <c r="S57" s="45" t="n">
        <v>1</v>
      </c>
      <c r="T57" s="14" t="n">
        <v>0</v>
      </c>
      <c r="U57" s="45" t="n"/>
      <c r="V57" s="14" t="n">
        <v>0</v>
      </c>
      <c r="W57" s="14" t="n">
        <v>0</v>
      </c>
      <c r="X57" s="14" t="n">
        <v>0</v>
      </c>
      <c r="Y57" s="74" t="n"/>
      <c r="AT57" s="286">
        <f>K57*AT$3</f>
        <v/>
      </c>
      <c r="AU57" s="286">
        <f>L57*AU$3</f>
        <v/>
      </c>
      <c r="AV57" s="286">
        <f>M57*AV$3</f>
        <v/>
      </c>
      <c r="AW57" s="286">
        <f>N57*AW$3</f>
        <v/>
      </c>
      <c r="AX57" s="286">
        <f>O57*AX$3</f>
        <v/>
      </c>
      <c r="AY57" s="286">
        <f>P57*AY$3</f>
        <v/>
      </c>
      <c r="AZ57" s="286">
        <f>Q57*AZ$3</f>
        <v/>
      </c>
      <c r="BA57" s="286">
        <f>R57*BA$3</f>
        <v/>
      </c>
      <c r="BB57" s="286">
        <f>S57*BB$3</f>
        <v/>
      </c>
      <c r="BC57" s="286">
        <f>T57*BC$3</f>
        <v/>
      </c>
      <c r="BD57" s="286">
        <f>U57*BD$3</f>
        <v/>
      </c>
      <c r="BE57" s="286">
        <f>V57*BE$3</f>
        <v/>
      </c>
      <c r="BF57" s="286">
        <f>W57*BF$3</f>
        <v/>
      </c>
      <c r="BG57" s="286">
        <f>X57*BG$3</f>
        <v/>
      </c>
      <c r="BH57" s="286">
        <f>Y57*BH$3</f>
        <v/>
      </c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 s="228" t="n"/>
      <c r="BS57" s="228" t="n"/>
      <c r="BT57">
        <f>SUM(AK57:BL57)</f>
        <v/>
      </c>
      <c r="BV57" s="108" t="n">
        <v>12</v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73" t="n"/>
      <c r="R58" s="74" t="n"/>
      <c r="S58" s="138" t="n"/>
      <c r="U58" s="45" t="n"/>
      <c r="Y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0.9</v>
      </c>
      <c r="N59" s="45" t="n">
        <v>0.8</v>
      </c>
      <c r="O59" s="45" t="n">
        <v>0.9</v>
      </c>
      <c r="P59" s="45" t="n">
        <v>0.7</v>
      </c>
      <c r="Q59" s="45" t="n">
        <v>1.35</v>
      </c>
      <c r="R59" s="45" t="n">
        <v>1.45</v>
      </c>
      <c r="S59" s="45" t="n">
        <v>0.9</v>
      </c>
      <c r="T59" s="45" t="n">
        <v>0.75</v>
      </c>
      <c r="U59" s="45" t="n">
        <v>0.55</v>
      </c>
      <c r="V59" s="45" t="n">
        <v>0.55</v>
      </c>
      <c r="W59" s="45" t="n">
        <v>1.4</v>
      </c>
      <c r="X59" s="45" t="n">
        <v>1.4</v>
      </c>
      <c r="Y59" s="46" t="n">
        <v>1.85</v>
      </c>
      <c r="Z59" s="64" t="n"/>
      <c r="AA59" s="64" t="n"/>
      <c r="AB59" s="64" t="n"/>
      <c r="AT59" s="286">
        <f>K59*AT$3</f>
        <v/>
      </c>
      <c r="AU59" s="286">
        <f>L59*AU$3</f>
        <v/>
      </c>
      <c r="AV59" s="286">
        <f>M59*AV$3</f>
        <v/>
      </c>
      <c r="AW59" s="286">
        <f>N59*AW$3</f>
        <v/>
      </c>
      <c r="AX59" s="286">
        <f>O59*AX$3</f>
        <v/>
      </c>
      <c r="AY59" s="286">
        <f>P59*AY$3</f>
        <v/>
      </c>
      <c r="AZ59" s="286">
        <f>Q59*AZ$3</f>
        <v/>
      </c>
      <c r="BA59" s="286">
        <f>R59*BA$3</f>
        <v/>
      </c>
      <c r="BB59" s="286">
        <f>S59*BB$3</f>
        <v/>
      </c>
      <c r="BC59" s="286">
        <f>T59*BC$3</f>
        <v/>
      </c>
      <c r="BD59" s="286">
        <f>U59*BD$3</f>
        <v/>
      </c>
      <c r="BE59" s="286">
        <f>V59*BE$3</f>
        <v/>
      </c>
      <c r="BF59" s="286">
        <f>W59*BF$3</f>
        <v/>
      </c>
      <c r="BG59" s="286">
        <f>X59*BG$3</f>
        <v/>
      </c>
      <c r="BH59" s="286">
        <f>Y59*BH$3</f>
        <v/>
      </c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 s="228" t="n"/>
      <c r="BS59" s="228" t="n"/>
      <c r="BT59">
        <f>SUM(AK59:BL59)</f>
        <v/>
      </c>
      <c r="BV59" s="108" t="inlineStr">
        <is>
          <t>-</t>
        </is>
      </c>
      <c r="BW59" t="inlineStr">
        <is>
          <t>-</t>
        </is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75" t="n"/>
      <c r="R60" s="46" t="n"/>
      <c r="S60" s="46" t="n"/>
      <c r="T60" s="45" t="n"/>
      <c r="U60" s="45" t="n"/>
      <c r="V60" s="45" t="n"/>
      <c r="W60" s="45" t="n"/>
      <c r="X60" s="45" t="n"/>
      <c r="Y60" s="46" t="n"/>
      <c r="Z60" s="64" t="n"/>
      <c r="AA60" s="64" t="n"/>
      <c r="AB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75" t="n"/>
      <c r="R61" s="46" t="n"/>
      <c r="S61" s="46" t="n"/>
      <c r="T61" s="45" t="n"/>
      <c r="U61" s="45" t="n"/>
      <c r="V61" s="45" t="n"/>
      <c r="W61" s="45" t="n"/>
      <c r="X61" s="45" t="n"/>
      <c r="Y61" s="46" t="n"/>
      <c r="Z61" s="64" t="n"/>
      <c r="AA61" s="64" t="n"/>
      <c r="AB61" s="64" t="n"/>
      <c r="AT61" s="286">
        <f>K61*AT$3</f>
        <v/>
      </c>
      <c r="AU61" s="286">
        <f>L61*AU$3</f>
        <v/>
      </c>
      <c r="AV61" s="286">
        <f>M61*AV$3</f>
        <v/>
      </c>
      <c r="AW61" s="286" t="n"/>
      <c r="AX61" s="286">
        <f>O61*AX$3</f>
        <v/>
      </c>
      <c r="AY61" s="286" t="n"/>
      <c r="AZ61" s="286">
        <f>Q61*AZ$3</f>
        <v/>
      </c>
      <c r="BA61" s="286">
        <f>R61*BA$3</f>
        <v/>
      </c>
      <c r="BB61" s="286">
        <f>S61*BB$3</f>
        <v/>
      </c>
      <c r="BC61" s="286" t="n"/>
      <c r="BD61" s="286">
        <f>U61*BD$3</f>
        <v/>
      </c>
      <c r="BE61" s="286" t="n"/>
      <c r="BF61" s="286" t="n"/>
      <c r="BG61" s="286" t="n"/>
      <c r="BH61" s="286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  <c r="BR61" s="228" t="n"/>
      <c r="BS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75" t="n"/>
      <c r="R62" s="46" t="n"/>
      <c r="S62" s="46" t="n"/>
      <c r="T62" s="45" t="n"/>
      <c r="U62" s="45" t="n"/>
      <c r="V62" s="45" t="n"/>
      <c r="W62" s="45" t="n"/>
      <c r="X62" s="45" t="n"/>
      <c r="Y62" s="46" t="n"/>
      <c r="Z62" s="64" t="n"/>
      <c r="AA62" s="64" t="n"/>
      <c r="AB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2.6</v>
      </c>
      <c r="N63" s="45" t="n">
        <v>3.9</v>
      </c>
      <c r="O63" s="45" t="n">
        <v>4.1</v>
      </c>
      <c r="P63" s="45" t="n">
        <v>3.9</v>
      </c>
      <c r="Q63" s="45" t="n">
        <v>8.9</v>
      </c>
      <c r="R63" s="45" t="n">
        <v>7.8</v>
      </c>
      <c r="S63" s="45" t="n">
        <v>5.9</v>
      </c>
      <c r="T63" s="45" t="n">
        <v>1.2</v>
      </c>
      <c r="U63" s="45" t="n">
        <v>2.1</v>
      </c>
      <c r="V63" s="45" t="n">
        <v>3.7</v>
      </c>
      <c r="W63" s="45" t="n">
        <v>5.2</v>
      </c>
      <c r="X63" s="45" t="n">
        <v>7.1</v>
      </c>
      <c r="Y63" s="46" t="n">
        <v>9.5</v>
      </c>
      <c r="Z63" s="64" t="n"/>
      <c r="AA63" s="64" t="n"/>
      <c r="AB63" s="64" t="n"/>
      <c r="AT63" s="286">
        <f>K63*AT$3</f>
        <v/>
      </c>
      <c r="AU63" s="286">
        <f>L63*AU$3</f>
        <v/>
      </c>
      <c r="AV63" s="286">
        <f>M63*AV$3</f>
        <v/>
      </c>
      <c r="AW63" s="286">
        <f>N63*AW$3</f>
        <v/>
      </c>
      <c r="AX63" s="286">
        <f>O63*AX$3</f>
        <v/>
      </c>
      <c r="AY63" s="286">
        <f>P63*AY$3</f>
        <v/>
      </c>
      <c r="AZ63" s="286">
        <f>Q63*AZ$3</f>
        <v/>
      </c>
      <c r="BA63" s="286">
        <f>R63*BA$3</f>
        <v/>
      </c>
      <c r="BB63" s="286">
        <f>S63*BB$3</f>
        <v/>
      </c>
      <c r="BC63" s="286">
        <f>T63*BC$3</f>
        <v/>
      </c>
      <c r="BD63" s="286">
        <f>U63*BD$3</f>
        <v/>
      </c>
      <c r="BE63" s="286">
        <f>V63*BE$3</f>
        <v/>
      </c>
      <c r="BF63" s="286">
        <f>W63*BF$3</f>
        <v/>
      </c>
      <c r="BG63" s="286">
        <f>X63*BG$3</f>
        <v/>
      </c>
      <c r="BH63" s="286">
        <f>Y63*BH$3</f>
        <v/>
      </c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 s="228" t="n"/>
      <c r="BS63" s="228" t="n"/>
      <c r="BT63">
        <f>SUM(AK63:BL63)</f>
        <v/>
      </c>
      <c r="BV63" s="108" t="n">
        <v>33</v>
      </c>
      <c r="BW63" t="n">
        <v>240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75" t="n"/>
      <c r="R64" s="46" t="n"/>
      <c r="S64" s="46" t="n"/>
      <c r="T64" s="45" t="n"/>
      <c r="U64" s="45" t="n"/>
      <c r="V64" s="45" t="n"/>
      <c r="W64" s="45" t="n"/>
      <c r="X64" s="45" t="n"/>
      <c r="Y64" s="46" t="n"/>
      <c r="Z64" s="64" t="n"/>
      <c r="AA64" s="64" t="n"/>
      <c r="AB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6" t="n"/>
      <c r="T65" s="45" t="n"/>
      <c r="U65" s="45" t="n"/>
      <c r="V65" s="45" t="n"/>
      <c r="W65" s="45" t="n"/>
      <c r="X65" s="45" t="n"/>
      <c r="Y65" s="46" t="n"/>
      <c r="Z65" s="64" t="n"/>
      <c r="AA65" s="64" t="n"/>
      <c r="AB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6" t="n"/>
      <c r="T66" s="45" t="n"/>
      <c r="U66" s="45" t="n"/>
      <c r="V66" s="45" t="n"/>
      <c r="W66" s="45" t="n"/>
      <c r="X66" s="45" t="n"/>
      <c r="Y66" s="46" t="n"/>
      <c r="Z66" s="64" t="n"/>
      <c r="AA66" s="64" t="n"/>
      <c r="AB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6" t="n"/>
      <c r="T67" s="45" t="n"/>
      <c r="U67" s="45" t="n"/>
      <c r="V67" s="45" t="n"/>
      <c r="W67" s="45" t="n"/>
      <c r="X67" s="45" t="n"/>
      <c r="Y67" s="46" t="n"/>
      <c r="Z67" s="64" t="n"/>
      <c r="AA67" s="64" t="n"/>
      <c r="AB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75" t="n"/>
      <c r="R68" s="75" t="n"/>
      <c r="S68" s="75" t="n"/>
      <c r="T68" s="45" t="n"/>
      <c r="U68" s="45" t="n"/>
      <c r="V68" s="45" t="n"/>
      <c r="W68" s="45" t="n"/>
      <c r="X68" s="45" t="n"/>
      <c r="Y68" s="75" t="n"/>
      <c r="Z68" s="64" t="n"/>
      <c r="AA68" s="64" t="n"/>
      <c r="AB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75" t="n"/>
      <c r="S69" s="75" t="n"/>
      <c r="T69" s="45" t="n"/>
      <c r="U69" s="45" t="n"/>
      <c r="V69" s="45" t="n"/>
      <c r="W69" s="45" t="n"/>
      <c r="X69" s="45" t="n"/>
      <c r="Y69" s="75" t="n"/>
      <c r="Z69" s="64" t="n"/>
      <c r="AA69" s="64" t="n"/>
      <c r="AB69" s="64" t="n"/>
      <c r="AT69" s="286">
        <f>K69*AT$3</f>
        <v/>
      </c>
      <c r="AU69" s="286">
        <f>L69*AU$3</f>
        <v/>
      </c>
      <c r="AV69" s="286">
        <f>M69*AV$3</f>
        <v/>
      </c>
      <c r="AW69" s="286" t="n"/>
      <c r="AX69" s="286">
        <f>O69*AX$3</f>
        <v/>
      </c>
      <c r="AY69" s="286" t="n"/>
      <c r="AZ69" s="286">
        <f>Q69*AZ$3</f>
        <v/>
      </c>
      <c r="BA69" s="286">
        <f>R69*BA$3</f>
        <v/>
      </c>
      <c r="BB69" s="286">
        <f>S69*BB$3</f>
        <v/>
      </c>
      <c r="BC69" s="286" t="n"/>
      <c r="BD69" s="286">
        <f>U69*BD$3</f>
        <v/>
      </c>
      <c r="BE69" s="286" t="n"/>
      <c r="BF69" s="286" t="n"/>
      <c r="BG69" s="286" t="n"/>
      <c r="BH69" s="286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  <c r="BR69" s="228" t="n"/>
      <c r="BS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75" t="n"/>
      <c r="R70" s="75" t="n"/>
      <c r="S70" s="75" t="n"/>
      <c r="T70" s="45" t="n"/>
      <c r="U70" s="45" t="n"/>
      <c r="V70" s="45" t="n"/>
      <c r="W70" s="45" t="n"/>
      <c r="X70" s="45" t="n"/>
      <c r="Y70" s="75" t="n"/>
      <c r="Z70" s="64" t="n"/>
      <c r="AA70" s="64" t="n"/>
      <c r="AB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73" t="n"/>
      <c r="Z71" s="64" t="n"/>
      <c r="AA71" s="64" t="n"/>
      <c r="AB71" s="64" t="n"/>
      <c r="AT71" s="286">
        <f>K71*AT$3</f>
        <v/>
      </c>
      <c r="AU71" s="286">
        <f>L71*AU$3</f>
        <v/>
      </c>
      <c r="AV71" s="286">
        <f>M71*AV$3</f>
        <v/>
      </c>
      <c r="AW71" s="286">
        <f>N71*AW$3</f>
        <v/>
      </c>
      <c r="AX71" s="286">
        <f>O71*AX$3</f>
        <v/>
      </c>
      <c r="AY71" s="286">
        <f>P71*AY$3</f>
        <v/>
      </c>
      <c r="AZ71" s="286">
        <f>Q71*AZ$3</f>
        <v/>
      </c>
      <c r="BA71" s="286">
        <f>R71*BA$3</f>
        <v/>
      </c>
      <c r="BB71" s="286">
        <f>S71*BB$3</f>
        <v/>
      </c>
      <c r="BC71" s="286">
        <f>T71*BC$3</f>
        <v/>
      </c>
      <c r="BD71" s="286">
        <f>U71*BD$3</f>
        <v/>
      </c>
      <c r="BE71" s="286">
        <f>V71*BE$3</f>
        <v/>
      </c>
      <c r="BF71" s="286">
        <f>W71*BF$3</f>
        <v/>
      </c>
      <c r="BG71" s="286">
        <f>X71*BG$3</f>
        <v/>
      </c>
      <c r="BH71" s="286">
        <f>Y71*BH$3</f>
        <v/>
      </c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  <c r="BR71" s="228" t="n"/>
      <c r="BS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75" t="n"/>
      <c r="R72" s="75" t="n"/>
      <c r="S72" s="75" t="n"/>
      <c r="T72" s="45" t="n"/>
      <c r="U72" s="45" t="n"/>
      <c r="V72" s="45" t="n"/>
      <c r="W72" s="45" t="n"/>
      <c r="X72" s="45" t="n"/>
      <c r="Y72" s="75" t="n"/>
      <c r="Z72" s="64" t="n"/>
      <c r="AA72" s="64" t="n"/>
      <c r="AB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75" t="n"/>
      <c r="T73" s="45" t="n"/>
      <c r="U73" s="45" t="n"/>
      <c r="V73" s="45" t="n"/>
      <c r="W73" s="45" t="n"/>
      <c r="X73" s="45" t="n"/>
      <c r="Y73" s="75" t="n"/>
      <c r="Z73" s="64" t="n"/>
      <c r="AA73" s="64" t="n"/>
      <c r="AB73" s="64" t="n"/>
      <c r="AT73" s="286">
        <f>K73*AT$3</f>
        <v/>
      </c>
      <c r="AU73" s="286">
        <f>L73*AU$3</f>
        <v/>
      </c>
      <c r="AV73" s="286">
        <f>M73*AV$3</f>
        <v/>
      </c>
      <c r="AW73" s="286" t="n"/>
      <c r="AX73" s="286">
        <f>O73*AX$3</f>
        <v/>
      </c>
      <c r="AY73" s="286" t="n"/>
      <c r="AZ73" s="286">
        <f>Q73*AZ$3</f>
        <v/>
      </c>
      <c r="BA73" s="286">
        <f>R73*BA$3</f>
        <v/>
      </c>
      <c r="BB73" s="286">
        <f>S73*BB$3</f>
        <v/>
      </c>
      <c r="BC73" s="286" t="n"/>
      <c r="BD73" s="286">
        <f>U73*BD$3</f>
        <v/>
      </c>
      <c r="BE73" s="286" t="n"/>
      <c r="BF73" s="286" t="n"/>
      <c r="BG73" s="286" t="n"/>
      <c r="BH73" s="286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  <c r="BR73" s="228" t="n"/>
      <c r="BS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75" t="n"/>
      <c r="T74" s="45" t="n"/>
      <c r="U74" s="45" t="n"/>
      <c r="V74" s="45" t="n"/>
      <c r="W74" s="45" t="n"/>
      <c r="X74" s="45" t="n"/>
      <c r="Y74" s="75" t="n"/>
      <c r="Z74" s="64" t="n"/>
      <c r="AA74" s="64" t="n"/>
      <c r="AB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73" t="n"/>
      <c r="Z75" s="64" t="n"/>
      <c r="AA75" s="64" t="n"/>
      <c r="AB75" s="64" t="n"/>
      <c r="AT75" s="286">
        <f>K75*AT$3</f>
        <v/>
      </c>
      <c r="AU75" s="286">
        <f>L75*AU$3</f>
        <v/>
      </c>
      <c r="AV75" s="286">
        <f>M75*AV$3</f>
        <v/>
      </c>
      <c r="AW75" s="286">
        <f>N75*AW$3</f>
        <v/>
      </c>
      <c r="AX75" s="286">
        <f>O75*AX$3</f>
        <v/>
      </c>
      <c r="AY75" s="286">
        <f>P75*AY$3</f>
        <v/>
      </c>
      <c r="AZ75" s="286">
        <f>Q75*AZ$3</f>
        <v/>
      </c>
      <c r="BA75" s="286">
        <f>R75*BA$3</f>
        <v/>
      </c>
      <c r="BB75" s="286">
        <f>S75*BB$3</f>
        <v/>
      </c>
      <c r="BC75" s="286">
        <f>T75*BC$3</f>
        <v/>
      </c>
      <c r="BD75" s="286">
        <f>U75*BD$3</f>
        <v/>
      </c>
      <c r="BE75" s="286">
        <f>V75*BE$3</f>
        <v/>
      </c>
      <c r="BF75" s="286">
        <f>W75*BF$3</f>
        <v/>
      </c>
      <c r="BG75" s="286">
        <f>X75*BG$3</f>
        <v/>
      </c>
      <c r="BH75" s="286">
        <f>Y75*BH$3</f>
        <v/>
      </c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  <c r="BR75" s="228" t="n"/>
      <c r="BS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75" t="n"/>
      <c r="R76" s="75" t="n"/>
      <c r="S76" s="75" t="n"/>
      <c r="T76" s="45" t="n"/>
      <c r="U76" s="45" t="n"/>
      <c r="V76" s="45" t="n"/>
      <c r="W76" s="45" t="n"/>
      <c r="X76" s="45" t="n"/>
      <c r="Y76" s="75" t="n"/>
      <c r="Z76" s="64" t="n"/>
      <c r="AA76" s="64" t="n"/>
      <c r="AB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75" t="n"/>
      <c r="R77" s="75" t="n"/>
      <c r="S77" s="75" t="n"/>
      <c r="T77" s="45" t="n"/>
      <c r="U77" s="45" t="n"/>
      <c r="V77" s="45" t="n"/>
      <c r="W77" s="45" t="n"/>
      <c r="X77" s="45" t="n"/>
      <c r="Y77" s="75" t="n"/>
      <c r="Z77" s="64" t="n"/>
      <c r="AA77" s="64" t="n"/>
      <c r="AB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5" t="n"/>
      <c r="Q78" s="75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65" t="n"/>
      <c r="AA78" s="65" t="n"/>
      <c r="AB78" s="65" t="n"/>
      <c r="AT78" s="286">
        <f>K78*AT$3</f>
        <v/>
      </c>
      <c r="AU78" s="286">
        <f>L78*AU$3</f>
        <v/>
      </c>
      <c r="AV78" s="286">
        <f>M78*AV$3</f>
        <v/>
      </c>
      <c r="AW78" s="286" t="n"/>
      <c r="AX78" s="286">
        <f>O78*AX$3</f>
        <v/>
      </c>
      <c r="AY78" s="286" t="n"/>
      <c r="AZ78" s="286">
        <f>Q78*AZ$3</f>
        <v/>
      </c>
      <c r="BA78" s="286">
        <f>R78*BA$3</f>
        <v/>
      </c>
      <c r="BB78" s="286">
        <f>S78*BB$3</f>
        <v/>
      </c>
      <c r="BC78" s="286" t="n"/>
      <c r="BD78" s="286">
        <f>U78*BD$3</f>
        <v/>
      </c>
      <c r="BE78" s="286" t="n"/>
      <c r="BF78" s="286" t="n"/>
      <c r="BG78" s="286" t="n"/>
      <c r="BH78" s="286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  <c r="BR78" s="228" t="n"/>
      <c r="BS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75" t="n"/>
      <c r="R79" s="46" t="n"/>
      <c r="S79" s="46" t="n"/>
      <c r="T79" s="45" t="n"/>
      <c r="U79" s="45" t="n"/>
      <c r="V79" s="45" t="n"/>
      <c r="W79" s="45" t="n"/>
      <c r="X79" s="45" t="n"/>
      <c r="Y79" s="77" t="n"/>
      <c r="Z79" s="64" t="n"/>
      <c r="AA79" s="64" t="n"/>
      <c r="AB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0.62</v>
      </c>
      <c r="O80" s="45" t="n">
        <v>0.72</v>
      </c>
      <c r="P80" s="45" t="n">
        <v>0.63</v>
      </c>
      <c r="Q80" s="45" t="n">
        <v>0.63</v>
      </c>
      <c r="R80" s="45" t="n">
        <v>0.63</v>
      </c>
      <c r="S80" s="45" t="n">
        <v>1.1</v>
      </c>
      <c r="T80" s="45" t="n">
        <v>0.41</v>
      </c>
      <c r="U80" s="45" t="n">
        <v>0.26</v>
      </c>
      <c r="V80" s="45" t="n">
        <v>0.76</v>
      </c>
      <c r="W80" s="75" t="n">
        <v>0</v>
      </c>
      <c r="X80" s="75" t="n">
        <v>0</v>
      </c>
      <c r="Y80" s="75" t="n">
        <v>0.31</v>
      </c>
      <c r="Z80" s="66" t="n"/>
      <c r="AA80" s="66" t="n"/>
      <c r="AB80" s="66" t="n"/>
      <c r="AT80" s="286">
        <f>K80*AT$3</f>
        <v/>
      </c>
      <c r="AU80" s="286">
        <f>L80*AU$3</f>
        <v/>
      </c>
      <c r="AV80" s="286">
        <f>M80*AV$3</f>
        <v/>
      </c>
      <c r="AW80" s="286">
        <f>N80*AW$3</f>
        <v/>
      </c>
      <c r="AX80" s="286">
        <f>O80*AX$3</f>
        <v/>
      </c>
      <c r="AY80" s="286">
        <f>P80*AY$3</f>
        <v/>
      </c>
      <c r="AZ80" s="286">
        <f>Q80*AZ$3</f>
        <v/>
      </c>
      <c r="BA80" s="286">
        <f>R80*BA$3</f>
        <v/>
      </c>
      <c r="BB80" s="286">
        <f>S80*BB$3</f>
        <v/>
      </c>
      <c r="BC80" s="286">
        <f>T80*BC$3</f>
        <v/>
      </c>
      <c r="BD80" s="286">
        <f>U80*BD$3</f>
        <v/>
      </c>
      <c r="BE80" s="286">
        <f>V80*BE$3</f>
        <v/>
      </c>
      <c r="BF80" s="286">
        <f>W80*BF$3</f>
        <v/>
      </c>
      <c r="BG80" s="286">
        <f>X80*BG$3</f>
        <v/>
      </c>
      <c r="BH80" s="286">
        <f>Y80*BH$3</f>
        <v/>
      </c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 s="228" t="n"/>
      <c r="BS80" s="228" t="n"/>
      <c r="BT80">
        <f>SUM(AK80:BL80)</f>
        <v/>
      </c>
      <c r="BV80" s="108" t="n">
        <v>3</v>
      </c>
      <c r="BW80" t="n">
        <v>25</v>
      </c>
    </row>
    <row r="81">
      <c r="A81" s="41" t="n"/>
      <c r="K81" s="46" t="n"/>
      <c r="L81" s="46" t="n"/>
      <c r="M81" s="46" t="n"/>
      <c r="N81" s="46" t="n"/>
      <c r="O81" s="46" t="n"/>
      <c r="P81" s="45" t="n"/>
      <c r="Q81" s="75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65" t="n"/>
      <c r="AA81" s="65" t="n"/>
      <c r="AB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75" t="n"/>
      <c r="R82" s="46" t="n"/>
      <c r="S82" s="46" t="n"/>
      <c r="T82" s="45" t="n"/>
      <c r="U82" s="45" t="n"/>
      <c r="V82" s="45" t="n"/>
      <c r="W82" s="45" t="n"/>
      <c r="X82" s="45" t="n"/>
      <c r="Y82" s="46" t="n"/>
      <c r="Z82" s="64" t="n"/>
      <c r="AA82" s="64" t="n"/>
      <c r="AB82" s="64" t="n"/>
      <c r="AT82" s="286">
        <f>K82*AT$3</f>
        <v/>
      </c>
      <c r="AU82" s="286">
        <f>L82*AU$3</f>
        <v/>
      </c>
      <c r="AV82" s="286">
        <f>M82*AV$3</f>
        <v/>
      </c>
      <c r="AW82" s="286" t="n"/>
      <c r="AX82" s="286">
        <f>O82*AX$3</f>
        <v/>
      </c>
      <c r="AY82" s="286" t="n"/>
      <c r="AZ82" s="286">
        <f>Q82*AZ$3</f>
        <v/>
      </c>
      <c r="BA82" s="286">
        <f>R82*BA$3</f>
        <v/>
      </c>
      <c r="BB82" s="286">
        <f>S82*BB$3</f>
        <v/>
      </c>
      <c r="BC82" s="286" t="n"/>
      <c r="BD82" s="286">
        <f>U82*BD$3</f>
        <v/>
      </c>
      <c r="BE82" s="286" t="n"/>
      <c r="BF82" s="286" t="n"/>
      <c r="BG82" s="286" t="n"/>
      <c r="BH82" s="286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  <c r="BR82" s="228" t="n"/>
      <c r="BS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75" t="n"/>
      <c r="R83" s="46" t="n"/>
      <c r="S83" s="46" t="n"/>
      <c r="T83" s="45" t="n"/>
      <c r="U83" s="45" t="n"/>
      <c r="V83" s="45" t="n"/>
      <c r="W83" s="45" t="n"/>
      <c r="X83" s="45" t="n"/>
      <c r="Y83" s="77" t="n"/>
      <c r="Z83" s="64" t="n"/>
      <c r="AA83" s="64" t="n"/>
      <c r="AB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0.21</v>
      </c>
      <c r="Q84" s="45" t="n">
        <v>0.31</v>
      </c>
      <c r="R84" s="45" t="n">
        <v>0.31</v>
      </c>
      <c r="S84" s="45" t="n">
        <v>0.31</v>
      </c>
      <c r="T84" s="45" t="n"/>
      <c r="U84" s="45" t="n"/>
      <c r="V84" s="45" t="n"/>
      <c r="W84" s="45" t="n">
        <v>0.8100000000000001</v>
      </c>
      <c r="X84" s="45" t="n">
        <v>0.8100000000000001</v>
      </c>
      <c r="Y84" s="75" t="n">
        <v>0.91</v>
      </c>
      <c r="Z84" s="64" t="n"/>
      <c r="AA84" s="64" t="n"/>
      <c r="AB84" s="64" t="n"/>
      <c r="AT84" s="286">
        <f>K84*AT$3</f>
        <v/>
      </c>
      <c r="AU84" s="286">
        <f>L84*AU$3</f>
        <v/>
      </c>
      <c r="AV84" s="286">
        <f>M84*AV$3</f>
        <v/>
      </c>
      <c r="AW84" s="286">
        <f>N84*AW$3</f>
        <v/>
      </c>
      <c r="AX84" s="286">
        <f>O84*AX$3</f>
        <v/>
      </c>
      <c r="AY84" s="286">
        <f>P84*AY$3</f>
        <v/>
      </c>
      <c r="AZ84" s="286">
        <f>Q84*AZ$3</f>
        <v/>
      </c>
      <c r="BA84" s="286">
        <f>R84*BA$3</f>
        <v/>
      </c>
      <c r="BB84" s="286">
        <f>S84*BB$3</f>
        <v/>
      </c>
      <c r="BC84" s="286">
        <f>T84*BC$3</f>
        <v/>
      </c>
      <c r="BD84" s="286">
        <f>U84*BD$3</f>
        <v/>
      </c>
      <c r="BE84" s="286">
        <f>V84*BE$3</f>
        <v/>
      </c>
      <c r="BF84" s="286">
        <f>W84*BF$3</f>
        <v/>
      </c>
      <c r="BG84" s="286">
        <f>X84*BG$3</f>
        <v/>
      </c>
      <c r="BH84" s="286">
        <f>Y84*BH$3</f>
        <v/>
      </c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 s="228" t="n"/>
      <c r="BS84" s="228" t="n"/>
      <c r="BT84">
        <f>SUM(AK84:BL84)</f>
        <v/>
      </c>
      <c r="BV84" s="108" t="n">
        <v>5</v>
      </c>
      <c r="BW84" t="n">
        <v>15</v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75" t="n"/>
      <c r="R85" s="46" t="n"/>
      <c r="S85" s="46" t="n"/>
      <c r="T85" s="45" t="n"/>
      <c r="U85" s="45" t="n"/>
      <c r="V85" s="45" t="n"/>
      <c r="W85" s="45" t="n"/>
      <c r="X85" s="45" t="n"/>
      <c r="Y85" s="46" t="n"/>
      <c r="Z85" s="64" t="n"/>
      <c r="AA85" s="64" t="n"/>
      <c r="AB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67" t="n"/>
      <c r="AA86" s="67" t="n"/>
      <c r="AB86" s="67" t="n"/>
      <c r="AT86" s="286">
        <f>K86*AT$3</f>
        <v/>
      </c>
      <c r="AU86" s="286">
        <f>L86*AU$3</f>
        <v/>
      </c>
      <c r="AV86" s="286">
        <f>M86*AV$3</f>
        <v/>
      </c>
      <c r="AW86" s="286">
        <f>N86*AW$3</f>
        <v/>
      </c>
      <c r="AX86" s="286">
        <f>O86*AX$3</f>
        <v/>
      </c>
      <c r="AY86" s="286">
        <f>P86*AY$3</f>
        <v/>
      </c>
      <c r="AZ86" s="286">
        <f>Q86*AZ$3</f>
        <v/>
      </c>
      <c r="BA86" s="286">
        <f>R86*BA$3</f>
        <v/>
      </c>
      <c r="BB86" s="286">
        <f>S86*BB$3</f>
        <v/>
      </c>
      <c r="BC86" s="286">
        <f>T86*BC$3</f>
        <v/>
      </c>
      <c r="BD86" s="286">
        <f>U86*BD$3</f>
        <v/>
      </c>
      <c r="BE86" s="286">
        <f>V86*BE$3</f>
        <v/>
      </c>
      <c r="BF86" s="286">
        <f>W86*BF$3</f>
        <v/>
      </c>
      <c r="BG86" s="286">
        <f>X86*BG$3</f>
        <v/>
      </c>
      <c r="BH86" s="286">
        <f>Y86*BH$3</f>
        <v/>
      </c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>
        <f>SUM(AK86:BL86)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76" t="n"/>
      <c r="R87" s="76" t="n"/>
      <c r="S87" s="76" t="n"/>
      <c r="T87" s="48" t="n"/>
      <c r="U87" s="48" t="n"/>
      <c r="V87" s="48" t="n"/>
      <c r="W87" s="48" t="n"/>
      <c r="X87" s="48" t="n"/>
      <c r="Y87" s="76" t="n"/>
      <c r="Z87" s="68" t="n"/>
      <c r="AA87" s="68" t="n"/>
      <c r="AB87" s="68" t="n"/>
      <c r="AT87" s="286">
        <f>K87*AT$3</f>
        <v/>
      </c>
      <c r="AU87" s="286">
        <f>L87*AU$3</f>
        <v/>
      </c>
      <c r="AV87" s="286">
        <f>M87*AV$3</f>
        <v/>
      </c>
      <c r="AW87" s="286" t="n"/>
      <c r="AX87" s="286">
        <f>O87*AX$3</f>
        <v/>
      </c>
      <c r="AY87" s="286" t="n"/>
      <c r="AZ87" s="286">
        <f>Q87*AZ$3</f>
        <v/>
      </c>
      <c r="BA87" s="286">
        <f>R87*BA$3</f>
        <v/>
      </c>
      <c r="BB87" s="286">
        <f>S87*BB$3</f>
        <v/>
      </c>
      <c r="BC87" s="286" t="n"/>
      <c r="BD87" s="286">
        <f>U87*BD$3</f>
        <v/>
      </c>
      <c r="BE87" s="286" t="n"/>
      <c r="BF87" s="286" t="n"/>
      <c r="BG87" s="286" t="n"/>
      <c r="BH87" s="286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  <c r="BR87" s="228" t="n"/>
      <c r="BS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75" t="n"/>
      <c r="R88" s="75" t="n"/>
      <c r="S88" s="75" t="n"/>
      <c r="T88" s="45" t="n"/>
      <c r="U88" s="45" t="n"/>
      <c r="V88" s="45" t="n"/>
      <c r="W88" s="45" t="n"/>
      <c r="X88" s="45" t="n"/>
      <c r="Y88" s="75" t="n"/>
      <c r="Z88" s="64" t="n"/>
      <c r="AA88" s="64" t="n"/>
      <c r="AB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47" t="n">
        <v>1</v>
      </c>
      <c r="Z89" s="64" t="n"/>
      <c r="AA89" s="64" t="n"/>
      <c r="AB89" s="64" t="n"/>
      <c r="AT89" s="286">
        <f>K89*AT$3</f>
        <v/>
      </c>
      <c r="AU89" s="286">
        <f>L89*AU$3</f>
        <v/>
      </c>
      <c r="AV89" s="286">
        <f>M89*AV$3</f>
        <v/>
      </c>
      <c r="AW89" s="286">
        <f>N89*AW$3</f>
        <v/>
      </c>
      <c r="AX89" s="286">
        <f>O89*AX$3</f>
        <v/>
      </c>
      <c r="AY89" s="286">
        <f>P89*AY$3</f>
        <v/>
      </c>
      <c r="AZ89" s="286">
        <f>Q89*AZ$3</f>
        <v/>
      </c>
      <c r="BA89" s="286">
        <f>R89*BA$3</f>
        <v/>
      </c>
      <c r="BB89" s="286">
        <f>S89*BB$3</f>
        <v/>
      </c>
      <c r="BC89" s="286">
        <f>T89*BC$3</f>
        <v/>
      </c>
      <c r="BD89" s="286">
        <f>U89*BD$3</f>
        <v/>
      </c>
      <c r="BE89" s="286">
        <f>V89*BE$3</f>
        <v/>
      </c>
      <c r="BF89" s="286">
        <f>W89*BF$3</f>
        <v/>
      </c>
      <c r="BG89" s="286">
        <f>X89*BG$3</f>
        <v/>
      </c>
      <c r="BH89" s="286">
        <f>Y89*BH$3</f>
        <v/>
      </c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 s="228" t="n"/>
      <c r="BS89" s="228" t="n"/>
      <c r="BT89">
        <f>SUM(AK89:BL89)</f>
        <v/>
      </c>
      <c r="BV89" s="108" t="n">
        <v>16</v>
      </c>
      <c r="BW89" t="n">
        <v>40</v>
      </c>
    </row>
    <row r="90">
      <c r="Q90" s="76" t="n"/>
      <c r="R90" s="76" t="n"/>
      <c r="S90" s="139" t="n"/>
      <c r="U90" s="45" t="n"/>
      <c r="Y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197" t="n">
        <v>1</v>
      </c>
      <c r="Y91" s="45" t="n">
        <v>1</v>
      </c>
      <c r="Z91" s="69" t="n"/>
      <c r="AA91" s="69" t="n"/>
      <c r="AB91" s="69" t="n"/>
      <c r="AT91" s="286">
        <f>K91*AT$3</f>
        <v/>
      </c>
      <c r="AU91" s="286">
        <f>L91*AU$3</f>
        <v/>
      </c>
      <c r="AV91" s="286">
        <f>M91*AV$3</f>
        <v/>
      </c>
      <c r="AW91" s="286">
        <f>N91*AW$3</f>
        <v/>
      </c>
      <c r="AX91" s="286">
        <f>O91*AX$3</f>
        <v/>
      </c>
      <c r="AY91" s="286">
        <f>P91*AY$3</f>
        <v/>
      </c>
      <c r="AZ91" s="286">
        <f>Q91*AZ$3</f>
        <v/>
      </c>
      <c r="BA91" s="286">
        <f>R91*BA$3</f>
        <v/>
      </c>
      <c r="BB91" s="286">
        <f>S91*BB$3</f>
        <v/>
      </c>
      <c r="BC91" s="286">
        <f>T91*BC$3</f>
        <v/>
      </c>
      <c r="BD91" s="286">
        <f>U91*BD$3</f>
        <v/>
      </c>
      <c r="BE91" s="286">
        <f>V91*BE$3</f>
        <v/>
      </c>
      <c r="BF91" s="286">
        <f>W91*BF$3</f>
        <v/>
      </c>
      <c r="BG91" s="286">
        <f>X91*BG$3</f>
        <v/>
      </c>
      <c r="BH91" s="286">
        <f>Y91*BH$3</f>
        <v/>
      </c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>
        <f>SUM(AK91:BL91)</f>
        <v/>
      </c>
      <c r="BV91" s="108" t="n">
        <v>16</v>
      </c>
      <c r="BW91" t="n">
        <v>40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>
        <v>1</v>
      </c>
      <c r="T92" s="197" t="n"/>
      <c r="U92" s="197" t="n">
        <v>1</v>
      </c>
      <c r="V92" s="197" t="n">
        <v>1</v>
      </c>
      <c r="W92" s="197" t="n">
        <v>1</v>
      </c>
      <c r="X92" s="197" t="n">
        <v>1</v>
      </c>
      <c r="Y92" s="197" t="n">
        <v>1</v>
      </c>
      <c r="Z92" s="69" t="n"/>
      <c r="AA92" s="69" t="n"/>
      <c r="AB92" s="69" t="n"/>
      <c r="AT92" s="286">
        <f>K92*AT$3</f>
        <v/>
      </c>
      <c r="AU92" s="286">
        <f>L92*AU$3</f>
        <v/>
      </c>
      <c r="AV92" s="286">
        <f>M92*AV$3</f>
        <v/>
      </c>
      <c r="AW92" s="286">
        <f>N92*AW$3</f>
        <v/>
      </c>
      <c r="AX92" s="286">
        <f>O92*AX$3</f>
        <v/>
      </c>
      <c r="AY92" s="286">
        <f>P92*AY$3</f>
        <v/>
      </c>
      <c r="AZ92" s="286">
        <f>Q92*AZ$3</f>
        <v/>
      </c>
      <c r="BA92" s="286">
        <f>R92*BA$3</f>
        <v/>
      </c>
      <c r="BB92" s="286">
        <f>S92*BB$3</f>
        <v/>
      </c>
      <c r="BC92" s="286">
        <f>T92*BC$3</f>
        <v/>
      </c>
      <c r="BD92" s="286">
        <f>U92*BD$3</f>
        <v/>
      </c>
      <c r="BE92" s="286">
        <f>V92*BE$3</f>
        <v/>
      </c>
      <c r="BF92" s="286">
        <f>W92*BF$3</f>
        <v/>
      </c>
      <c r="BG92" s="286">
        <f>X92*BG$3</f>
        <v/>
      </c>
      <c r="BH92" s="286">
        <f>Y92*BH$3</f>
        <v/>
      </c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 s="228" t="n"/>
      <c r="BS92" s="228" t="n"/>
      <c r="BT92">
        <f>SUM(AK92:BL92)</f>
        <v/>
      </c>
      <c r="BV92" s="108" t="n">
        <v>16</v>
      </c>
      <c r="BW92" t="n">
        <v>40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>
        <v>1</v>
      </c>
      <c r="T93" s="197" t="n"/>
      <c r="U93" s="197" t="n"/>
      <c r="V93" s="197" t="n">
        <v>1</v>
      </c>
      <c r="W93" s="197" t="n">
        <v>1</v>
      </c>
      <c r="X93" s="197" t="n">
        <v>1</v>
      </c>
      <c r="Y93" s="197" t="n">
        <v>1</v>
      </c>
      <c r="Z93" s="69" t="n"/>
      <c r="AA93" s="69" t="n"/>
      <c r="AB93" s="69" t="n"/>
      <c r="AT93" s="286">
        <f>K93*AT$3</f>
        <v/>
      </c>
      <c r="AU93" s="286">
        <f>L93*AU$3</f>
        <v/>
      </c>
      <c r="AV93" s="286">
        <f>M93*AV$3</f>
        <v/>
      </c>
      <c r="AW93" s="286">
        <f>N93*AW$3</f>
        <v/>
      </c>
      <c r="AX93" s="286">
        <f>O93*AX$3</f>
        <v/>
      </c>
      <c r="AY93" s="286">
        <f>P93*AY$3</f>
        <v/>
      </c>
      <c r="AZ93" s="286">
        <f>Q93*AZ$3</f>
        <v/>
      </c>
      <c r="BA93" s="286">
        <f>R93*BA$3</f>
        <v/>
      </c>
      <c r="BB93" s="286">
        <f>S93*BB$3</f>
        <v/>
      </c>
      <c r="BC93" s="286">
        <f>T93*BC$3</f>
        <v/>
      </c>
      <c r="BD93" s="286">
        <f>U93*BD$3</f>
        <v/>
      </c>
      <c r="BE93" s="286">
        <f>V93*BE$3</f>
        <v/>
      </c>
      <c r="BF93" s="286">
        <f>W93*BF$3</f>
        <v/>
      </c>
      <c r="BG93" s="286">
        <f>X93*BG$3</f>
        <v/>
      </c>
      <c r="BH93" s="286">
        <f>Y93*BH$3</f>
        <v/>
      </c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 s="228" t="n"/>
      <c r="BS93" s="228" t="n"/>
      <c r="BT93">
        <f>SUM(AK93:BL93)</f>
        <v/>
      </c>
      <c r="BV93" s="108" t="n">
        <v>4</v>
      </c>
      <c r="BW93" t="n">
        <v>28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97" t="n"/>
      <c r="N94" s="197" t="n">
        <v>1</v>
      </c>
      <c r="O94" s="197" t="n">
        <v>1</v>
      </c>
      <c r="P94" s="197" t="n">
        <v>1</v>
      </c>
      <c r="Q94" s="197" t="n">
        <v>1</v>
      </c>
      <c r="R94" s="197" t="n">
        <v>1</v>
      </c>
      <c r="S94" s="197" t="n">
        <v>1</v>
      </c>
      <c r="T94" s="197" t="n"/>
      <c r="U94" s="197" t="n"/>
      <c r="V94" s="197" t="n"/>
      <c r="W94" s="197" t="n"/>
      <c r="X94" s="197" t="n">
        <v>1</v>
      </c>
      <c r="Y94" s="197" t="n">
        <v>1</v>
      </c>
      <c r="Z94" s="69" t="n"/>
      <c r="AA94" s="69" t="n"/>
      <c r="AB94" s="69" t="n"/>
      <c r="AT94" s="286">
        <f>K94*AT$3</f>
        <v/>
      </c>
      <c r="AU94" s="286">
        <f>L94*AU$3</f>
        <v/>
      </c>
      <c r="AV94" s="286">
        <f>M94*AV$3</f>
        <v/>
      </c>
      <c r="AW94" s="286">
        <f>N94*AW$3</f>
        <v/>
      </c>
      <c r="AX94" s="286">
        <f>O94*AX$3</f>
        <v/>
      </c>
      <c r="AY94" s="286">
        <f>P94*AY$3</f>
        <v/>
      </c>
      <c r="AZ94" s="286">
        <f>Q94*AZ$3</f>
        <v/>
      </c>
      <c r="BA94" s="286">
        <f>R94*BA$3</f>
        <v/>
      </c>
      <c r="BB94" s="286">
        <f>S94*BB$3</f>
        <v/>
      </c>
      <c r="BC94" s="286">
        <f>T94*BC$3</f>
        <v/>
      </c>
      <c r="BD94" s="286">
        <f>U94*BD$3</f>
        <v/>
      </c>
      <c r="BE94" s="286">
        <f>V94*BE$3</f>
        <v/>
      </c>
      <c r="BF94" s="286">
        <f>W94*BF$3</f>
        <v/>
      </c>
      <c r="BG94" s="286">
        <f>X94*BG$3</f>
        <v/>
      </c>
      <c r="BH94" s="286">
        <f>Y94*BH$3</f>
        <v/>
      </c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 s="228" t="n"/>
      <c r="BS94" s="228" t="n"/>
      <c r="BT94">
        <f>SUM(AK94:BL94)</f>
        <v/>
      </c>
      <c r="BV94" s="108" t="n">
        <v>4</v>
      </c>
      <c r="BW94" t="n">
        <v>28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97" t="n"/>
      <c r="N95" s="197" t="n"/>
      <c r="O95" s="197" t="n"/>
      <c r="P95" s="197" t="n">
        <v>1</v>
      </c>
      <c r="Q95" s="197" t="n">
        <v>1</v>
      </c>
      <c r="R95" s="197" t="n">
        <v>1</v>
      </c>
      <c r="S95" s="197" t="n">
        <v>1</v>
      </c>
      <c r="T95" s="197" t="n"/>
      <c r="U95" s="197" t="n"/>
      <c r="V95" s="197" t="n"/>
      <c r="W95" s="197" t="n"/>
      <c r="X95" s="197" t="n"/>
      <c r="Y95" s="197" t="n">
        <v>1</v>
      </c>
      <c r="Z95" s="69" t="n"/>
      <c r="AA95" s="69" t="n"/>
      <c r="AB95" s="69" t="n"/>
      <c r="AT95" s="286">
        <f>K95*AT$3</f>
        <v/>
      </c>
      <c r="AU95" s="286">
        <f>L95*AU$3</f>
        <v/>
      </c>
      <c r="AV95" s="286">
        <f>M95*AV$3</f>
        <v/>
      </c>
      <c r="AW95" s="286">
        <f>N95*AW$3</f>
        <v/>
      </c>
      <c r="AX95" s="286">
        <f>O95*AX$3</f>
        <v/>
      </c>
      <c r="AY95" s="286">
        <f>P95*AY$3</f>
        <v/>
      </c>
      <c r="AZ95" s="286">
        <f>Q95*AZ$3</f>
        <v/>
      </c>
      <c r="BA95" s="286">
        <f>R95*BA$3</f>
        <v/>
      </c>
      <c r="BB95" s="286">
        <f>S95*BB$3</f>
        <v/>
      </c>
      <c r="BC95" s="286">
        <f>T95*BC$3</f>
        <v/>
      </c>
      <c r="BD95" s="286">
        <f>U95*BD$3</f>
        <v/>
      </c>
      <c r="BE95" s="286">
        <f>V95*BE$3</f>
        <v/>
      </c>
      <c r="BF95" s="286">
        <f>W95*BF$3</f>
        <v/>
      </c>
      <c r="BG95" s="286">
        <f>X95*BG$3</f>
        <v/>
      </c>
      <c r="BH95" s="286">
        <f>Y95*BH$3</f>
        <v/>
      </c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 s="228" t="n"/>
      <c r="BS95" s="228" t="n"/>
      <c r="BT95">
        <f>SUM(AK95:BL95)</f>
        <v/>
      </c>
      <c r="BV95" s="108" t="n">
        <v>4</v>
      </c>
      <c r="BW95" t="n">
        <v>28</v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69" t="n"/>
      <c r="AA96" s="69" t="n"/>
      <c r="AB96" s="69" t="n"/>
      <c r="AT96" s="286">
        <f>K96*AT$3</f>
        <v/>
      </c>
      <c r="AU96" s="286">
        <f>L96*AU$3</f>
        <v/>
      </c>
      <c r="AV96" s="286">
        <f>M96*AV$3</f>
        <v/>
      </c>
      <c r="AW96" s="286">
        <f>N96*AW$3</f>
        <v/>
      </c>
      <c r="AX96" s="286">
        <f>O96*AX$3</f>
        <v/>
      </c>
      <c r="AY96" s="286">
        <f>P96*AY$3</f>
        <v/>
      </c>
      <c r="AZ96" s="286">
        <f>Q96*AZ$3</f>
        <v/>
      </c>
      <c r="BA96" s="286">
        <f>R96*BA$3</f>
        <v/>
      </c>
      <c r="BB96" s="286">
        <f>S96*BB$3</f>
        <v/>
      </c>
      <c r="BC96" s="286">
        <f>T96*BC$3</f>
        <v/>
      </c>
      <c r="BD96" s="286">
        <f>U96*BD$3</f>
        <v/>
      </c>
      <c r="BE96" s="286">
        <f>V96*BE$3</f>
        <v/>
      </c>
      <c r="BF96" s="286">
        <f>W96*BF$3</f>
        <v/>
      </c>
      <c r="BG96" s="286">
        <f>X96*BG$3</f>
        <v/>
      </c>
      <c r="BH96" s="286">
        <f>Y96*BH$3</f>
        <v/>
      </c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>
        <f>SUM(AK96:BL96)</f>
        <v/>
      </c>
      <c r="BV96" s="108" t="n">
        <v>16</v>
      </c>
      <c r="BW96" t="n">
        <v>40</v>
      </c>
    </row>
  </sheetData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V96"/>
  <sheetViews>
    <sheetView zoomScale="115" zoomScaleNormal="115" workbookViewId="0">
      <pane xSplit="1" ySplit="3" topLeftCell="BN4" activePane="bottomRight" state="frozen"/>
      <selection pane="topRight" activeCell="B1" sqref="B1"/>
      <selection pane="bottomLeft" activeCell="A4" sqref="A4"/>
      <selection pane="bottomRight" activeCell="A1" sqref="A1:XFD1048576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85546875" customWidth="1" style="107" min="19" max="19"/>
    <col width="10.7109375" customWidth="1" style="107" min="20" max="21"/>
    <col width="11.42578125" customWidth="1" style="107" min="22" max="35"/>
    <col width="11.42578125" customWidth="1" style="137" min="36" max="36"/>
    <col width="11.7109375" customWidth="1" style="107" min="37" max="37"/>
    <col width="12.140625" customWidth="1" style="107" min="38" max="41"/>
    <col width="10.7109375" customWidth="1" style="107" min="42" max="44"/>
    <col width="10.85546875" customWidth="1" style="107" min="45" max="70"/>
    <col width="3.7109375" customWidth="1" style="107" min="71" max="71"/>
    <col width="9.140625" customWidth="1" style="107" min="72" max="73"/>
    <col width="9.140625" customWidth="1" style="108" min="74" max="74"/>
    <col width="9.140625" customWidth="1" style="107" min="7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n"/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134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V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1" t="inlineStr">
        <is>
          <t>Жгут ПТКА.685621.001-05.351</t>
        </is>
      </c>
      <c r="T2" s="72" t="inlineStr">
        <is>
          <t>Жгут ПТКА.685621. 002-01.281</t>
        </is>
      </c>
      <c r="U2" s="72" t="inlineStr">
        <is>
          <t>Жгут ПТКА.685621. 002-02.221</t>
        </is>
      </c>
      <c r="V2" s="72" t="inlineStr">
        <is>
          <t>Жгут ПТКА.685621. 002-03.231</t>
        </is>
      </c>
      <c r="W2" s="38" t="inlineStr">
        <is>
          <t>Жгут ПТКА.685621. 003-03.071</t>
        </is>
      </c>
      <c r="X2" s="38" t="inlineStr">
        <is>
          <t>Жгут ПТКА.685621. 003-04.071</t>
        </is>
      </c>
      <c r="Y2" s="38" t="inlineStr">
        <is>
          <t>Жгут ПТКА.685621. 003-05.481</t>
        </is>
      </c>
      <c r="Z2" s="38" t="inlineStr">
        <is>
          <t>Кабель питания 9451.051. 03.00.000</t>
        </is>
      </c>
      <c r="AA2" s="38" t="inlineStr">
        <is>
          <t>Кабель питания 9451.631. 07.00.000</t>
        </is>
      </c>
      <c r="AB2" s="38" t="inlineStr">
        <is>
          <t>Кабель для передачи данных 9451.051. 04.00.000</t>
        </is>
      </c>
      <c r="AC2" s="38" t="inlineStr">
        <is>
          <t>Кабель для передачи данных 9451.631. 09.00.000</t>
        </is>
      </c>
      <c r="AD2" s="110" t="inlineStr">
        <is>
          <t>Кабель питания 9451.621.06.00.000</t>
        </is>
      </c>
      <c r="AE2" s="110" t="inlineStr">
        <is>
          <t>Кабель для передачи данных 9451.621.07.00.000</t>
        </is>
      </c>
      <c r="AF2" s="111" t="inlineStr">
        <is>
          <t>Кабель питания 9451.641.06.00.000</t>
        </is>
      </c>
      <c r="AG2" s="111" t="inlineStr">
        <is>
          <t>Кабель питания 9451.641.07.00.000</t>
        </is>
      </c>
      <c r="AH2" s="111" t="inlineStr">
        <is>
          <t>Кабель для передачи данных 9451.641.08.00.000</t>
        </is>
      </c>
      <c r="AI2" s="111" t="inlineStr">
        <is>
          <t>Кабель для передачи данных 9451.641.09.00.000</t>
        </is>
      </c>
      <c r="AJ2" s="135" t="n"/>
      <c r="AK2" s="70" t="inlineStr">
        <is>
          <t>Перемычка ПТКА.685621. 004</t>
        </is>
      </c>
      <c r="AL2" s="70" t="inlineStr">
        <is>
          <t>Перемычка ПТКА.685621. 004-01</t>
        </is>
      </c>
      <c r="AM2" s="70" t="inlineStr">
        <is>
          <t>Перемычка ПТКА.685621. 004-02</t>
        </is>
      </c>
      <c r="AN2" s="70" t="inlineStr">
        <is>
          <t>Перемычка ПТКА.685621. 004-03</t>
        </is>
      </c>
      <c r="AO2" s="70" t="inlineStr">
        <is>
          <t>Перемычка ПТКА.685621. 004-04</t>
        </is>
      </c>
      <c r="AP2" s="38" t="inlineStr">
        <is>
          <t>Провод заземления ПТКА.685621. 005</t>
        </is>
      </c>
      <c r="AQ2" s="38" t="inlineStr">
        <is>
          <t>Провод заземления ПТКА.685621.  005-01</t>
        </is>
      </c>
      <c r="AR2" s="38" t="inlineStr">
        <is>
          <t>Провод заземления ПТКА.685621.  005-02</t>
        </is>
      </c>
      <c r="AS2" s="38" t="inlineStr">
        <is>
          <t>Провод заземления ПТКА.685621.  005-03</t>
        </is>
      </c>
      <c r="AT2" s="71" t="inlineStr">
        <is>
          <t>Жгут ПТКА.685621.001-01.111</t>
        </is>
      </c>
      <c r="AU2" s="71" t="inlineStr">
        <is>
          <t>Жгут ПТКА.685621. 001-02.121</t>
        </is>
      </c>
      <c r="AV2" s="71" t="inlineStr">
        <is>
          <t>Жгут ПТКА.685621. 001-03.331</t>
        </is>
      </c>
      <c r="AW2" s="71" t="inlineStr">
        <is>
          <t>Жгут ПТКА.685621. 001-04.141</t>
        </is>
      </c>
      <c r="AX2" s="71" t="inlineStr">
        <is>
          <t>Жгут ПТКА.685621. 001-04.341</t>
        </is>
      </c>
      <c r="AY2" s="71" t="inlineStr">
        <is>
          <t>Жгут ПТКА.685621. 001-05.602</t>
        </is>
      </c>
      <c r="AZ2" s="71" t="inlineStr">
        <is>
          <t>Жгут ПТКА.685621. 001-05.072(1)</t>
        </is>
      </c>
      <c r="BA2" s="71" t="inlineStr">
        <is>
          <t>Жгут ПТКА.685621. 001-05.072(2)</t>
        </is>
      </c>
      <c r="BB2" s="71" t="inlineStr">
        <is>
          <t>Жгут ПТКА.685621.001-05.351</t>
        </is>
      </c>
      <c r="BC2" s="72" t="inlineStr">
        <is>
          <t>Жгут ПТКА.685621. 002-01.281</t>
        </is>
      </c>
      <c r="BD2" s="72" t="inlineStr">
        <is>
          <t>Жгут ПТКА.685621. 002-02.221</t>
        </is>
      </c>
      <c r="BE2" s="72" t="inlineStr">
        <is>
          <t>Жгут ПТКА.685621. 002-03.231</t>
        </is>
      </c>
      <c r="BF2" s="38" t="inlineStr">
        <is>
          <t>Жгут ПТКА.685621. 003-03.071</t>
        </is>
      </c>
      <c r="BG2" s="38" t="inlineStr">
        <is>
          <t>Жгут ПТКА.685621. 003-04.071</t>
        </is>
      </c>
      <c r="BH2" s="38" t="inlineStr">
        <is>
          <t>Жгут ПТКА.685621. 003-05.481</t>
        </is>
      </c>
      <c r="BI2" s="38" t="inlineStr">
        <is>
          <t>Кабель питания 9451.051. 03.00.000</t>
        </is>
      </c>
      <c r="BJ2" s="38" t="inlineStr">
        <is>
          <t>Кабель питания 9451.631. 07.00.000</t>
        </is>
      </c>
      <c r="BK2" s="38" t="inlineStr">
        <is>
          <t>Кабель для передачи данных 9451.051. 04.00.000</t>
        </is>
      </c>
      <c r="BL2" s="38" t="inlineStr">
        <is>
          <t>Кабель для передачи данных 9451.631. 09.00.000</t>
        </is>
      </c>
      <c r="BM2" s="110" t="inlineStr">
        <is>
          <t>Кабель питания 9451.621.06.00.000</t>
        </is>
      </c>
      <c r="BN2" s="110" t="inlineStr">
        <is>
          <t>Кабель для передачи данных 9451.621.07.00.000</t>
        </is>
      </c>
      <c r="BO2" s="111" t="inlineStr">
        <is>
          <t>Кабель питания 9451.641.06.00.000</t>
        </is>
      </c>
      <c r="BP2" s="111" t="inlineStr">
        <is>
          <t>Кабель питания 9451.641.07.00.000</t>
        </is>
      </c>
      <c r="BQ2" s="111" t="inlineStr">
        <is>
          <t>Кабель для передачи данных 9451.641.08.00.000</t>
        </is>
      </c>
      <c r="BR2" s="111" t="inlineStr">
        <is>
          <t>Кабель для передачи данных 9451.641.09.00.000</t>
        </is>
      </c>
      <c r="BS2" s="38" t="n"/>
      <c r="BT2" s="38" t="inlineStr">
        <is>
          <t>Сумма</t>
        </is>
      </c>
      <c r="BU2" s="40" t="n"/>
      <c r="BV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136" t="n"/>
      <c r="AK3" s="286" t="n"/>
      <c r="AL3" s="286" t="n"/>
      <c r="AM3" s="286" t="n"/>
      <c r="AN3" s="286" t="n">
        <v>16</v>
      </c>
      <c r="AO3" s="286" t="n"/>
      <c r="AP3" s="286" t="n"/>
      <c r="AQ3" s="286" t="n"/>
      <c r="AR3" s="286" t="n"/>
      <c r="AS3" s="286" t="n"/>
      <c r="AT3" s="286" t="n">
        <v>4</v>
      </c>
      <c r="AU3" s="286" t="n">
        <v>4</v>
      </c>
      <c r="AV3" s="286" t="n">
        <v>9</v>
      </c>
      <c r="AW3" s="286" t="n"/>
      <c r="AX3" s="286" t="n">
        <v>5</v>
      </c>
      <c r="AY3" s="286" t="n">
        <v>4</v>
      </c>
      <c r="AZ3" s="286" t="n"/>
      <c r="BA3" s="286" t="n"/>
      <c r="BB3" s="286" t="n">
        <v>1</v>
      </c>
      <c r="BC3" s="286" t="n"/>
      <c r="BD3" s="286" t="n"/>
      <c r="BE3" s="286" t="n"/>
      <c r="BF3" s="286" t="n"/>
      <c r="BG3" s="286" t="n"/>
      <c r="BH3" s="286" t="n"/>
      <c r="BI3" s="286" t="n"/>
      <c r="BJ3" s="286" t="n"/>
      <c r="BK3" s="286" t="n"/>
      <c r="BL3" s="286" t="n"/>
      <c r="BM3" s="228" t="n"/>
      <c r="BN3" s="228" t="n"/>
      <c r="BO3" s="228" t="n">
        <v>2</v>
      </c>
      <c r="BP3" s="228" t="n">
        <v>1</v>
      </c>
      <c r="BQ3" s="228" t="n">
        <v>2</v>
      </c>
      <c r="BR3" s="228" t="n">
        <v>1</v>
      </c>
      <c r="BS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136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136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136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136" t="n"/>
      <c r="AK7" s="286">
        <f>B7*AK3</f>
        <v/>
      </c>
      <c r="AL7" s="286">
        <f>C7*AL3</f>
        <v/>
      </c>
      <c r="AM7" s="286">
        <f>D7*AM3</f>
        <v/>
      </c>
      <c r="AN7" s="286">
        <f>E7*AN3</f>
        <v/>
      </c>
      <c r="AO7" s="286">
        <f>F7*AO3</f>
        <v/>
      </c>
      <c r="AP7" s="286">
        <f>G7*AP3</f>
        <v/>
      </c>
      <c r="AQ7" s="286">
        <f>H7*AQ3</f>
        <v/>
      </c>
      <c r="AR7" s="286">
        <f>I7*AR3</f>
        <v/>
      </c>
      <c r="AS7" s="286">
        <f>J7*AS3</f>
        <v/>
      </c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>
        <f>SUM(AK7:BL7)</f>
        <v/>
      </c>
      <c r="BU7" t="inlineStr">
        <is>
          <t>шт</t>
        </is>
      </c>
      <c r="BV7" s="108" t="n">
        <v>100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13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136" t="n"/>
      <c r="AK9" s="286">
        <f>B9*AK3</f>
        <v/>
      </c>
      <c r="AL9" s="286">
        <f>C9*AL3</f>
        <v/>
      </c>
      <c r="AM9" s="286">
        <f>D9*AM3</f>
        <v/>
      </c>
      <c r="AN9" s="286">
        <f>E9*AN3</f>
        <v/>
      </c>
      <c r="AO9" s="286">
        <f>F9*AO3</f>
        <v/>
      </c>
      <c r="AP9" s="286" t="n"/>
      <c r="AQ9" s="286" t="n"/>
      <c r="AR9" s="286" t="n"/>
      <c r="AS9" s="286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>
        <f>SUM(AK9:BL9)</f>
        <v/>
      </c>
      <c r="BU9" t="inlineStr">
        <is>
          <t>м</t>
        </is>
      </c>
      <c r="BV9" s="91" t="n">
        <v>32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13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13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136" t="n"/>
      <c r="AK12" s="286">
        <f>B12*AK3</f>
        <v/>
      </c>
      <c r="AL12" s="286">
        <f>C12*AL3</f>
        <v/>
      </c>
      <c r="AM12" s="286">
        <f>D12*AM3</f>
        <v/>
      </c>
      <c r="AN12" s="286">
        <f>E12*AN3</f>
        <v/>
      </c>
      <c r="AO12" s="286">
        <f>F12*AO3</f>
        <v/>
      </c>
      <c r="AP12" s="286">
        <f>G12*AP3</f>
        <v/>
      </c>
      <c r="AQ12" s="286">
        <f>H12*AQ3</f>
        <v/>
      </c>
      <c r="AR12" s="286">
        <f>I12*AR3</f>
        <v/>
      </c>
      <c r="AS12" s="286">
        <f>J12*AS3</f>
        <v/>
      </c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>
        <f>SUM(AK12:BL12)</f>
        <v/>
      </c>
      <c r="BU12" t="inlineStr">
        <is>
          <t>м</t>
        </is>
      </c>
      <c r="BV12" s="108" t="n">
        <v>0.8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136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86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13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13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136" t="n"/>
      <c r="AK16" s="286" t="n"/>
      <c r="AL16" s="286" t="n"/>
      <c r="AM16" s="286" t="n"/>
      <c r="AN16" s="286" t="n"/>
      <c r="AO16" s="286" t="n"/>
      <c r="AP16" s="286">
        <f>G16*AP3</f>
        <v/>
      </c>
      <c r="AQ16" s="286">
        <f>H16*AQ3</f>
        <v/>
      </c>
      <c r="AR16" s="286">
        <f>I16*AR3</f>
        <v/>
      </c>
      <c r="AS16" s="286">
        <f>J16*AS3</f>
        <v/>
      </c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>
        <f>SUM(AK16:BL16)</f>
        <v/>
      </c>
      <c r="BU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136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136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V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136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86" t="n"/>
      <c r="AA20" s="286" t="n"/>
      <c r="AB20" s="286" t="n"/>
      <c r="AC20" s="286" t="n"/>
      <c r="AD20" s="286" t="n"/>
      <c r="AE20" s="286" t="n">
        <v>4</v>
      </c>
      <c r="AF20" s="286" t="n"/>
      <c r="AG20" s="286" t="n"/>
      <c r="AH20" s="286" t="n"/>
      <c r="AI20" s="286" t="n"/>
      <c r="AJ20" s="136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I20" s="286">
        <f>Z20*BI$3</f>
        <v/>
      </c>
      <c r="BJ20" s="286">
        <f>AA20*BJ$3</f>
        <v/>
      </c>
      <c r="BK20" s="286">
        <f>AB20*BK$3</f>
        <v/>
      </c>
      <c r="BL20" s="286">
        <f>AC20*BL$3</f>
        <v/>
      </c>
      <c r="BM20" s="286">
        <f>AD20*BM$3</f>
        <v/>
      </c>
      <c r="BN20" s="286">
        <f>AE20*BN$3</f>
        <v/>
      </c>
      <c r="BO20" s="286">
        <f>AF20*BO$3</f>
        <v/>
      </c>
      <c r="BP20" s="286">
        <f>AG20*BP$3</f>
        <v/>
      </c>
      <c r="BQ20" s="286">
        <f>AH20*BQ$3</f>
        <v/>
      </c>
      <c r="BR20" s="286">
        <f>AI20*BR$3</f>
        <v/>
      </c>
      <c r="BS20" s="228" t="n"/>
      <c r="BT20">
        <f>SUM(AK20:BR20)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136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I21" s="286">
        <f>Z21*BI$3</f>
        <v/>
      </c>
      <c r="BJ21" s="286">
        <f>AA21*BJ$3</f>
        <v/>
      </c>
      <c r="BK21" s="286">
        <f>AB21*BK$3</f>
        <v/>
      </c>
      <c r="BL21" s="286">
        <f>AC21*BL$3</f>
        <v/>
      </c>
      <c r="BM21" s="286">
        <f>AD21*BM$3</f>
        <v/>
      </c>
      <c r="BN21" s="286">
        <f>AE21*BN$3</f>
        <v/>
      </c>
      <c r="BO21" s="286">
        <f>AF21*BO$3</f>
        <v/>
      </c>
      <c r="BP21" s="286">
        <f>AG21*BP$3</f>
        <v/>
      </c>
      <c r="BQ21" s="286">
        <f>AH21*BQ$3</f>
        <v/>
      </c>
      <c r="BR21" s="286">
        <f>AI21*BR$3</f>
        <v/>
      </c>
      <c r="BS21" s="228" t="n"/>
      <c r="BT21">
        <f>SUM(AK21:BR21)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136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I22" s="286">
        <f>Z22*BI$3</f>
        <v/>
      </c>
      <c r="BJ22" s="286">
        <f>AA22*BJ$3</f>
        <v/>
      </c>
      <c r="BK22" s="286">
        <f>AB22*BK$3</f>
        <v/>
      </c>
      <c r="BL22" s="286">
        <f>AC22*BL$3</f>
        <v/>
      </c>
      <c r="BM22" s="286">
        <f>AD22*BM$3</f>
        <v/>
      </c>
      <c r="BN22" s="286">
        <f>AE22*BN$3</f>
        <v/>
      </c>
      <c r="BO22" s="286">
        <f>AF22*BO$3</f>
        <v/>
      </c>
      <c r="BP22" s="286">
        <f>AG22*BP$3</f>
        <v/>
      </c>
      <c r="BQ22" s="286">
        <f>AH22*BQ$3</f>
        <v/>
      </c>
      <c r="BR22" s="286">
        <f>AI22*BR$3</f>
        <v/>
      </c>
      <c r="BS22" s="228" t="n"/>
      <c r="BT22">
        <f>SUM(AK22:BR22)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86" t="n">
        <v>4</v>
      </c>
      <c r="AA23" s="286" t="n">
        <v>4</v>
      </c>
      <c r="AB23" s="286" t="n"/>
      <c r="AC23" s="286" t="n"/>
      <c r="AD23" s="286" t="n">
        <v>4</v>
      </c>
      <c r="AE23" s="286" t="n"/>
      <c r="AF23" s="286" t="n">
        <v>4</v>
      </c>
      <c r="AG23" s="286" t="n">
        <v>4</v>
      </c>
      <c r="AH23" s="286" t="n"/>
      <c r="AI23" s="286" t="n"/>
      <c r="AJ23" s="136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I23" s="286">
        <f>Z23*BI$3</f>
        <v/>
      </c>
      <c r="BJ23" s="286">
        <f>AA23*BJ$3</f>
        <v/>
      </c>
      <c r="BK23" s="286">
        <f>AB23*BK$3</f>
        <v/>
      </c>
      <c r="BL23" s="286">
        <f>AC23*BL$3</f>
        <v/>
      </c>
      <c r="BM23" s="286">
        <f>AD23*BM$3</f>
        <v/>
      </c>
      <c r="BN23" s="286">
        <f>AE23*BN$3</f>
        <v/>
      </c>
      <c r="BO23" s="286">
        <f>AF23*BO$3</f>
        <v/>
      </c>
      <c r="BP23" s="286">
        <f>AG23*BP$3</f>
        <v/>
      </c>
      <c r="BQ23" s="286">
        <f>AH23*BQ$3</f>
        <v/>
      </c>
      <c r="BR23" s="286">
        <f>AI23*BR$3</f>
        <v/>
      </c>
      <c r="BS23" s="228" t="n"/>
      <c r="BT23">
        <f>SUM(AK23:BR23)</f>
        <v/>
      </c>
      <c r="BV23" s="108" t="n">
        <v>12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136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I24" s="286">
        <f>Z24*BI$3</f>
        <v/>
      </c>
      <c r="BJ24" s="286">
        <f>AA24*BJ$3</f>
        <v/>
      </c>
      <c r="BK24" s="286">
        <f>AB24*BK$3</f>
        <v/>
      </c>
      <c r="BL24" s="286">
        <f>AC24*BL$3</f>
        <v/>
      </c>
      <c r="BM24" s="286">
        <f>AD24*BM$3</f>
        <v/>
      </c>
      <c r="BN24" s="286">
        <f>AE24*BN$3</f>
        <v/>
      </c>
      <c r="BO24" s="286">
        <f>AF24*BO$3</f>
        <v/>
      </c>
      <c r="BP24" s="286">
        <f>AG24*BP$3</f>
        <v/>
      </c>
      <c r="BQ24" s="286">
        <f>AH24*BQ$3</f>
        <v/>
      </c>
      <c r="BR24" s="286">
        <f>AI24*BR$3</f>
        <v/>
      </c>
      <c r="BS24" s="228" t="n"/>
      <c r="BT24">
        <f>SUM(AK24:BR24)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86" t="n"/>
      <c r="AA25" s="286" t="n"/>
      <c r="AB25" s="286" t="n">
        <v>1.7</v>
      </c>
      <c r="AC25" s="286" t="n">
        <v>0.4</v>
      </c>
      <c r="AD25" s="286" t="n"/>
      <c r="AE25" s="286" t="n">
        <v>0.2</v>
      </c>
      <c r="AF25" s="286" t="n"/>
      <c r="AG25" s="286" t="n"/>
      <c r="AH25" s="286" t="n">
        <v>2.2</v>
      </c>
      <c r="AI25" s="286" t="n"/>
      <c r="AJ25" s="136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I25" s="286">
        <f>Z25*BI$3</f>
        <v/>
      </c>
      <c r="BJ25" s="286">
        <f>AA25*BJ$3</f>
        <v/>
      </c>
      <c r="BK25" s="286">
        <f>AB25*BK$3</f>
        <v/>
      </c>
      <c r="BL25" s="286">
        <f>AC25*BL$3</f>
        <v/>
      </c>
      <c r="BM25" s="286">
        <f>AD25*BM$3</f>
        <v/>
      </c>
      <c r="BN25" s="286">
        <f>AE25*BN$3</f>
        <v/>
      </c>
      <c r="BO25" s="286">
        <f>AF25*BO$3</f>
        <v/>
      </c>
      <c r="BP25" s="286">
        <f>AG25*BP$3</f>
        <v/>
      </c>
      <c r="BQ25" s="286">
        <f>AH25*BQ$3</f>
        <v/>
      </c>
      <c r="BR25" s="286">
        <f>AI25*BR$3</f>
        <v/>
      </c>
      <c r="BS25" s="228" t="n"/>
      <c r="BT25">
        <f>SUM(AK25:BR25)</f>
        <v/>
      </c>
      <c r="BV25" s="108" t="n">
        <v>5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86" t="n">
        <v>1.7</v>
      </c>
      <c r="AA26" s="286" t="n">
        <v>0.4</v>
      </c>
      <c r="AB26" s="286" t="n"/>
      <c r="AC26" s="286" t="n"/>
      <c r="AD26" s="286" t="n">
        <v>0.2</v>
      </c>
      <c r="AE26" s="286" t="n"/>
      <c r="AF26" s="286" t="n">
        <v>0.2</v>
      </c>
      <c r="AG26" s="286" t="n">
        <v>2.2</v>
      </c>
      <c r="AH26" s="286" t="n"/>
      <c r="AI26" s="286" t="n">
        <v>0.2</v>
      </c>
      <c r="AJ26" s="136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I26" s="286">
        <f>Z26*BI$3</f>
        <v/>
      </c>
      <c r="BJ26" s="286">
        <f>AA26*BJ$3</f>
        <v/>
      </c>
      <c r="BK26" s="286">
        <f>AB26*BK$3</f>
        <v/>
      </c>
      <c r="BL26" s="286">
        <f>AC26*BL$3</f>
        <v/>
      </c>
      <c r="BM26" s="286">
        <f>AD26*BM$3</f>
        <v/>
      </c>
      <c r="BN26" s="286">
        <f>AE26*BN$3</f>
        <v/>
      </c>
      <c r="BO26" s="286">
        <f>AF26*BO$3</f>
        <v/>
      </c>
      <c r="BP26" s="286">
        <f>AG26*BP$3</f>
        <v/>
      </c>
      <c r="BQ26" s="286">
        <f>AH26*BQ$3</f>
        <v/>
      </c>
      <c r="BR26" s="286">
        <f>AI26*BR$3</f>
        <v/>
      </c>
      <c r="BS26" s="228" t="n"/>
      <c r="BT26">
        <f>SUM(AK26:BR26)</f>
        <v/>
      </c>
      <c r="BV26" s="108" t="n">
        <v>3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86" t="n"/>
      <c r="AJ27" s="136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I27" s="286">
        <f>Z27*BI$3</f>
        <v/>
      </c>
      <c r="BJ27" s="286">
        <f>AA27*BJ$3</f>
        <v/>
      </c>
      <c r="BK27" s="286">
        <f>AB27*BK$3</f>
        <v/>
      </c>
      <c r="BL27" s="286">
        <f>AC27*BL$3</f>
        <v/>
      </c>
      <c r="BM27" s="286">
        <f>AD27*BM$3</f>
        <v/>
      </c>
      <c r="BN27" s="286">
        <f>AE27*BN$3</f>
        <v/>
      </c>
      <c r="BO27" s="286">
        <f>AF27*BO$3</f>
        <v/>
      </c>
      <c r="BP27" s="286">
        <f>AG27*BP$3</f>
        <v/>
      </c>
      <c r="BQ27" s="286">
        <f>AH27*BQ$3</f>
        <v/>
      </c>
      <c r="BR27" s="286">
        <f>AI27*BR$3</f>
        <v/>
      </c>
      <c r="BS27" s="228" t="n"/>
      <c r="BT27">
        <f>SUM(AK27:BR27)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86" t="n">
        <v>0.1</v>
      </c>
      <c r="AA28" s="286" t="n">
        <v>0.1</v>
      </c>
      <c r="AB28" s="286" t="n">
        <v>0.1</v>
      </c>
      <c r="AC28" s="286" t="n">
        <v>0.1</v>
      </c>
      <c r="AD28" s="286" t="n"/>
      <c r="AE28" s="286" t="n"/>
      <c r="AF28" s="286" t="n">
        <v>0.1</v>
      </c>
      <c r="AG28" s="286" t="n">
        <v>0.1</v>
      </c>
      <c r="AH28" s="286" t="n">
        <v>0.1</v>
      </c>
      <c r="AI28" s="286" t="n">
        <v>0.1</v>
      </c>
      <c r="AJ28" s="136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I28" s="286">
        <f>Z28*BI$3</f>
        <v/>
      </c>
      <c r="BJ28" s="286">
        <f>AA28*BJ$3</f>
        <v/>
      </c>
      <c r="BK28" s="286">
        <f>AB28*BK$3</f>
        <v/>
      </c>
      <c r="BL28" s="286">
        <f>AC28*BL$3</f>
        <v/>
      </c>
      <c r="BM28" s="286">
        <f>AD28*BM$3</f>
        <v/>
      </c>
      <c r="BN28" s="286">
        <f>AE28*BN$3</f>
        <v/>
      </c>
      <c r="BO28" s="286">
        <f>AF28*BO$3</f>
        <v/>
      </c>
      <c r="BP28" s="286">
        <f>AG28*BP$3</f>
        <v/>
      </c>
      <c r="BQ28" s="286">
        <f>AH28*BQ$3</f>
        <v/>
      </c>
      <c r="BR28" s="286">
        <f>AI28*BR$3</f>
        <v/>
      </c>
      <c r="BS28" s="228" t="n"/>
      <c r="BT28">
        <f>SUM(AK28:BR28)</f>
        <v/>
      </c>
      <c r="BV28" s="108" t="n">
        <v>0.6</v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86" t="n">
        <v>1</v>
      </c>
      <c r="AJ29" s="136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I29" s="286">
        <f>Z29*BI$3</f>
        <v/>
      </c>
      <c r="BJ29" s="286">
        <f>AA29*BJ$3</f>
        <v/>
      </c>
      <c r="BK29" s="286">
        <f>AB29*BK$3</f>
        <v/>
      </c>
      <c r="BL29" s="286">
        <f>AC29*BL$3</f>
        <v/>
      </c>
      <c r="BM29" s="286">
        <f>AD29*BM$3</f>
        <v/>
      </c>
      <c r="BN29" s="286">
        <f>AE29*BN$3</f>
        <v/>
      </c>
      <c r="BO29" s="286">
        <f>AF29*BO$3</f>
        <v/>
      </c>
      <c r="BP29" s="286">
        <f>AG29*BP$3</f>
        <v/>
      </c>
      <c r="BQ29" s="286">
        <f>AH29*BQ$3</f>
        <v/>
      </c>
      <c r="BR29" s="286">
        <f>AI29*BR$3</f>
        <v/>
      </c>
      <c r="BS29" s="228" t="n"/>
      <c r="BT29">
        <f>SUM(AK29:BR29)</f>
        <v/>
      </c>
      <c r="BV29" s="108" t="n">
        <v>6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136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136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R31" s="84" t="n"/>
      <c r="BS31" s="84" t="n"/>
      <c r="BV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136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136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4</v>
      </c>
      <c r="O34" s="45" t="n">
        <v>4</v>
      </c>
      <c r="P34" s="45" t="n">
        <v>5</v>
      </c>
      <c r="Q34" s="45" t="n">
        <v>5</v>
      </c>
      <c r="R34" s="45" t="n">
        <v>5</v>
      </c>
      <c r="S34" s="45" t="n">
        <v>5</v>
      </c>
      <c r="T34" s="45" t="n">
        <v>1</v>
      </c>
      <c r="U34" s="45" t="n">
        <v>2</v>
      </c>
      <c r="V34" s="45" t="n">
        <v>3</v>
      </c>
      <c r="W34" s="45" t="n">
        <v>3</v>
      </c>
      <c r="X34" s="45" t="n">
        <v>4</v>
      </c>
      <c r="Y34" s="74" t="n">
        <v>5</v>
      </c>
      <c r="Z34" s="64" t="n"/>
      <c r="AA34" s="64" t="n"/>
      <c r="AB34" s="64" t="n"/>
      <c r="AC34" s="228" t="n"/>
      <c r="AD34" s="228" t="n"/>
      <c r="AE34" s="228" t="n"/>
      <c r="AF34" s="228" t="n"/>
      <c r="AG34" s="228" t="n"/>
      <c r="AH34" s="228" t="n"/>
      <c r="AI34" s="228" t="n"/>
      <c r="AJ34" s="136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28" t="n"/>
      <c r="AT34" s="286">
        <f>K34*AT$3</f>
        <v/>
      </c>
      <c r="AU34" s="286">
        <f>L34*AU$3</f>
        <v/>
      </c>
      <c r="AV34" s="286">
        <f>M34*AV$3</f>
        <v/>
      </c>
      <c r="AW34" s="286">
        <f>N34*AW$3</f>
        <v/>
      </c>
      <c r="AX34" s="286">
        <f>O34*AX$3</f>
        <v/>
      </c>
      <c r="AY34" s="286">
        <f>P34*AY$3</f>
        <v/>
      </c>
      <c r="AZ34" s="286">
        <f>Q34*AZ$3</f>
        <v/>
      </c>
      <c r="BA34" s="286">
        <f>R34*BA$3</f>
        <v/>
      </c>
      <c r="BB34" s="286">
        <f>S34*BB$3</f>
        <v/>
      </c>
      <c r="BC34" s="286">
        <f>T34*BC$3</f>
        <v/>
      </c>
      <c r="BD34" s="286">
        <f>U34*BD$3</f>
        <v/>
      </c>
      <c r="BE34" s="286">
        <f>V34*BE$3</f>
        <v/>
      </c>
      <c r="BF34" s="286">
        <f>W34*BF$3</f>
        <v/>
      </c>
      <c r="BG34" s="286">
        <f>X34*BG$3</f>
        <v/>
      </c>
      <c r="BH34" s="286">
        <f>Y34*BH$3</f>
        <v/>
      </c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>
        <f>SUM(AK34:BL34)</f>
        <v/>
      </c>
      <c r="BV34" s="108" t="n">
        <v>100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73" t="n"/>
      <c r="R35" s="74" t="n"/>
      <c r="S35" s="74" t="n"/>
      <c r="T35" s="45" t="n"/>
      <c r="U35" s="45" t="n"/>
      <c r="V35" s="45" t="n"/>
      <c r="W35" s="45" t="n"/>
      <c r="X35" s="45" t="n"/>
      <c r="Y35" s="74" t="n"/>
      <c r="Z35" s="64" t="n"/>
      <c r="AA35" s="64" t="n"/>
      <c r="AB35" s="64" t="n"/>
      <c r="AC35" s="228" t="n"/>
      <c r="AD35" s="228" t="n"/>
      <c r="AE35" s="228" t="n"/>
      <c r="AF35" s="228" t="n"/>
      <c r="AG35" s="228" t="n"/>
      <c r="AH35" s="228" t="n"/>
      <c r="AI35" s="228" t="n"/>
      <c r="AJ35" s="136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0.04</v>
      </c>
      <c r="O36" s="45" t="n">
        <v>0.04</v>
      </c>
      <c r="P36" s="45" t="n">
        <v>0.05</v>
      </c>
      <c r="Q36" s="45" t="n">
        <v>0.05</v>
      </c>
      <c r="R36" s="45" t="n">
        <v>0.05</v>
      </c>
      <c r="S36" s="45" t="n">
        <v>0.05</v>
      </c>
      <c r="T36" s="45" t="n">
        <v>0.01</v>
      </c>
      <c r="U36" s="45" t="n">
        <v>0.02</v>
      </c>
      <c r="V36" s="45" t="n">
        <v>0.03</v>
      </c>
      <c r="W36" s="45" t="n">
        <v>0.03</v>
      </c>
      <c r="X36" s="45" t="n">
        <v>0.04</v>
      </c>
      <c r="Y36" s="46" t="n">
        <v>0.05</v>
      </c>
      <c r="Z36" s="64" t="n"/>
      <c r="AA36" s="64" t="n"/>
      <c r="AB36" s="64" t="n"/>
      <c r="AC36" s="228" t="n"/>
      <c r="AD36" s="228" t="n"/>
      <c r="AE36" s="228" t="n"/>
      <c r="AF36" s="228" t="n"/>
      <c r="AG36" s="228" t="n"/>
      <c r="AH36" s="228" t="n"/>
      <c r="AI36" s="228" t="n"/>
      <c r="AJ36" s="136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86">
        <f>K36*AT$3</f>
        <v/>
      </c>
      <c r="AU36" s="286">
        <f>L36*AU$3</f>
        <v/>
      </c>
      <c r="AV36" s="286">
        <f>M36*AV$3</f>
        <v/>
      </c>
      <c r="AW36" s="286">
        <f>N36*AW$3</f>
        <v/>
      </c>
      <c r="AX36" s="286">
        <f>O36*AX$3</f>
        <v/>
      </c>
      <c r="AY36" s="286">
        <f>P36*AY$3</f>
        <v/>
      </c>
      <c r="AZ36" s="286">
        <f>Q36*AZ$3</f>
        <v/>
      </c>
      <c r="BA36" s="286">
        <f>R36*BA$3</f>
        <v/>
      </c>
      <c r="BB36" s="286">
        <f>S36*BB$3</f>
        <v/>
      </c>
      <c r="BC36" s="286">
        <f>T36*BC$3</f>
        <v/>
      </c>
      <c r="BD36" s="286">
        <f>U36*BD$3</f>
        <v/>
      </c>
      <c r="BE36" s="286">
        <f>V36*BE$3</f>
        <v/>
      </c>
      <c r="BF36" s="286">
        <f>W36*BF$3</f>
        <v/>
      </c>
      <c r="BG36" s="286">
        <f>X36*BG$3</f>
        <v/>
      </c>
      <c r="BH36" s="286">
        <f>Y36*BH$3</f>
        <v/>
      </c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6" t="n"/>
      <c r="Z37" s="64" t="n"/>
      <c r="AA37" s="64" t="n"/>
      <c r="AB37" s="64" t="n"/>
      <c r="AC37" s="228" t="n"/>
      <c r="AD37" s="228" t="n"/>
      <c r="AE37" s="228" t="n"/>
      <c r="AF37" s="228" t="n"/>
      <c r="AG37" s="228" t="n"/>
      <c r="AH37" s="228" t="n"/>
      <c r="AI37" s="228" t="n"/>
      <c r="AJ37" s="136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74" t="n">
        <v>1</v>
      </c>
      <c r="Z38" s="64" t="n"/>
      <c r="AA38" s="64" t="n"/>
      <c r="AB38" s="64" t="n"/>
      <c r="AC38" s="228" t="n"/>
      <c r="AD38" s="228" t="n"/>
      <c r="AE38" s="228" t="n"/>
      <c r="AF38" s="228" t="n"/>
      <c r="AG38" s="228" t="n"/>
      <c r="AH38" s="228" t="n"/>
      <c r="AI38" s="228" t="n"/>
      <c r="AJ38" s="136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86">
        <f>K38*AT$3</f>
        <v/>
      </c>
      <c r="AU38" s="286">
        <f>L38*AU$3</f>
        <v/>
      </c>
      <c r="AV38" s="286">
        <f>M38*AV$3</f>
        <v/>
      </c>
      <c r="AW38" s="286">
        <f>N38*AW$3</f>
        <v/>
      </c>
      <c r="AX38" s="286">
        <f>O38*AX$3</f>
        <v/>
      </c>
      <c r="AY38" s="286">
        <f>P38*AY$3</f>
        <v/>
      </c>
      <c r="AZ38" s="286">
        <f>Q38*AZ$3</f>
        <v/>
      </c>
      <c r="BA38" s="286">
        <f>R38*BA$3</f>
        <v/>
      </c>
      <c r="BB38" s="286">
        <f>S38*BB$3</f>
        <v/>
      </c>
      <c r="BC38" s="286">
        <f>T38*BC$3</f>
        <v/>
      </c>
      <c r="BD38" s="286">
        <f>U38*BD$3</f>
        <v/>
      </c>
      <c r="BE38" s="286">
        <f>V38*BE$3</f>
        <v/>
      </c>
      <c r="BF38" s="286">
        <f>W38*BF$3</f>
        <v/>
      </c>
      <c r="BG38" s="286">
        <f>X38*BG$3</f>
        <v/>
      </c>
      <c r="BH38" s="286">
        <f>Y38*BH$3</f>
        <v/>
      </c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>
        <f>SUM(AK38:BL38)</f>
        <v/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73" t="n"/>
      <c r="R39" s="74" t="n"/>
      <c r="S39" s="74" t="n"/>
      <c r="T39" s="45" t="n"/>
      <c r="U39" s="45" t="n"/>
      <c r="V39" s="45" t="n"/>
      <c r="W39" s="45" t="n"/>
      <c r="X39" s="45" t="n"/>
      <c r="Y39" s="74" t="n"/>
      <c r="Z39" s="64" t="n"/>
      <c r="AA39" s="64" t="n"/>
      <c r="AB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73" t="n"/>
      <c r="R40" s="74" t="n"/>
      <c r="S40" s="74" t="n"/>
      <c r="T40" s="45" t="n"/>
      <c r="U40" s="45" t="n"/>
      <c r="V40" s="45" t="n"/>
      <c r="W40" s="45" t="n"/>
      <c r="X40" s="45" t="n"/>
      <c r="Y40" s="74" t="n"/>
      <c r="Z40" s="64" t="n"/>
      <c r="AA40" s="64" t="n"/>
      <c r="AB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75" t="n"/>
      <c r="R41" s="46" t="n"/>
      <c r="S41" s="46" t="n"/>
      <c r="T41" s="45" t="n"/>
      <c r="U41" s="45" t="n"/>
      <c r="V41" s="45" t="n"/>
      <c r="W41" s="45" t="n"/>
      <c r="X41" s="45" t="n"/>
      <c r="Y41" s="77" t="n"/>
      <c r="Z41" s="64" t="n"/>
      <c r="AA41" s="64" t="n"/>
      <c r="AB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64" t="n"/>
      <c r="AA42" s="64" t="n"/>
      <c r="AB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64" t="n"/>
      <c r="AA43" s="64" t="n"/>
      <c r="AB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64" t="n"/>
      <c r="AA44" s="64" t="n"/>
      <c r="AB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74" t="n">
        <v>1</v>
      </c>
      <c r="Z45" s="64" t="n"/>
      <c r="AA45" s="64" t="n"/>
      <c r="AB45" s="64" t="n"/>
      <c r="AT45" s="286">
        <f>K45*AT$3</f>
        <v/>
      </c>
      <c r="AU45" s="286">
        <f>L45*AU$3</f>
        <v/>
      </c>
      <c r="AV45" s="286">
        <f>M45*AV$3</f>
        <v/>
      </c>
      <c r="AW45" s="286">
        <f>N45*AW$3</f>
        <v/>
      </c>
      <c r="AX45" s="286">
        <f>O45*AX$3</f>
        <v/>
      </c>
      <c r="AY45" s="286">
        <f>P45*AY$3</f>
        <v/>
      </c>
      <c r="AZ45" s="286">
        <f>Q45*AZ$3</f>
        <v/>
      </c>
      <c r="BA45" s="286">
        <f>R45*BA$3</f>
        <v/>
      </c>
      <c r="BB45" s="286">
        <f>S45*BB$3</f>
        <v/>
      </c>
      <c r="BC45" s="286">
        <f>T45*BC$3</f>
        <v/>
      </c>
      <c r="BD45" s="286">
        <f>U45*BD$3</f>
        <v/>
      </c>
      <c r="BE45" s="286">
        <f>V45*BE$3</f>
        <v/>
      </c>
      <c r="BF45" s="286">
        <f>W45*BF$3</f>
        <v/>
      </c>
      <c r="BG45" s="286">
        <f>X45*BG$3</f>
        <v/>
      </c>
      <c r="BH45" s="286">
        <f>Y45*BH$3</f>
        <v/>
      </c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>
        <f>SUM(AK45:BL45)</f>
        <v/>
      </c>
      <c r="BV45" s="108" t="n">
        <v>27</v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73" t="n">
        <v>3</v>
      </c>
      <c r="R46" s="74" t="n">
        <v>3</v>
      </c>
      <c r="S46" s="74" t="n">
        <v>3</v>
      </c>
      <c r="T46" s="45" t="n">
        <v>1</v>
      </c>
      <c r="U46" s="45" t="n">
        <v>2</v>
      </c>
      <c r="V46" s="45" t="n">
        <v>3</v>
      </c>
      <c r="W46" s="45" t="n">
        <v>3</v>
      </c>
      <c r="X46" s="45" t="n">
        <v>3</v>
      </c>
      <c r="Y46" s="74" t="n">
        <v>3</v>
      </c>
      <c r="Z46" s="64" t="n"/>
      <c r="AA46" s="64" t="n"/>
      <c r="AB46" s="64" t="n"/>
      <c r="AT46" s="286">
        <f>K46*AT$3</f>
        <v/>
      </c>
      <c r="AU46" s="286">
        <f>L46*AU$3</f>
        <v/>
      </c>
      <c r="AV46" s="286">
        <f>M46*AV$3</f>
        <v/>
      </c>
      <c r="AW46" s="286">
        <f>N46*AW$3</f>
        <v/>
      </c>
      <c r="AX46" s="286">
        <f>O46*AX$3</f>
        <v/>
      </c>
      <c r="AY46" s="286">
        <f>P46*AY$3</f>
        <v/>
      </c>
      <c r="AZ46" s="286">
        <f>Q46*AZ$3</f>
        <v/>
      </c>
      <c r="BA46" s="286">
        <f>R46*BA$3</f>
        <v/>
      </c>
      <c r="BB46" s="286">
        <f>S46*BB$3</f>
        <v/>
      </c>
      <c r="BC46" s="286">
        <f>T46*BC$3</f>
        <v/>
      </c>
      <c r="BD46" s="286">
        <f>U46*BD$3</f>
        <v/>
      </c>
      <c r="BE46" s="286">
        <f>V46*BE$3</f>
        <v/>
      </c>
      <c r="BF46" s="286">
        <f>W46*BF$3</f>
        <v/>
      </c>
      <c r="BG46" s="286">
        <f>X46*BG$3</f>
        <v/>
      </c>
      <c r="BH46" s="286">
        <f>Y46*BH$3</f>
        <v/>
      </c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>
        <f>SUM(AK46:BL46)</f>
        <v/>
      </c>
      <c r="BV46" s="108" t="n">
        <v>65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0</v>
      </c>
      <c r="U47" s="45" t="n">
        <v>0</v>
      </c>
      <c r="V47" s="45" t="n">
        <v>0</v>
      </c>
      <c r="W47" s="45" t="n">
        <v>0</v>
      </c>
      <c r="X47" s="45" t="n">
        <v>1</v>
      </c>
      <c r="Y47" s="74" t="n">
        <v>1</v>
      </c>
      <c r="Z47" s="64" t="n"/>
      <c r="AA47" s="64" t="n"/>
      <c r="AB47" s="64" t="n"/>
      <c r="AT47" s="286">
        <f>K47*AT$3</f>
        <v/>
      </c>
      <c r="AU47" s="286">
        <f>L47*AU$3</f>
        <v/>
      </c>
      <c r="AV47" s="286">
        <f>M47*AV$3</f>
        <v/>
      </c>
      <c r="AW47" s="286">
        <f>N47*AW$3</f>
        <v/>
      </c>
      <c r="AX47" s="286">
        <f>O47*AX$3</f>
        <v/>
      </c>
      <c r="AY47" s="286">
        <f>P47*AY$3</f>
        <v/>
      </c>
      <c r="AZ47" s="286">
        <f>Q47*AZ$3</f>
        <v/>
      </c>
      <c r="BA47" s="286">
        <f>R47*BA$3</f>
        <v/>
      </c>
      <c r="BB47" s="286">
        <f>S47*BB$3</f>
        <v/>
      </c>
      <c r="BC47" s="286">
        <f>T47*BC$3</f>
        <v/>
      </c>
      <c r="BD47" s="286">
        <f>U47*BD$3</f>
        <v/>
      </c>
      <c r="BE47" s="286">
        <f>V47*BE$3</f>
        <v/>
      </c>
      <c r="BF47" s="286">
        <f>W47*BF$3</f>
        <v/>
      </c>
      <c r="BG47" s="286">
        <f>X47*BG$3</f>
        <v/>
      </c>
      <c r="BH47" s="286">
        <f>Y47*BH$3</f>
        <v/>
      </c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>
        <f>SUM(AK47:BL47)</f>
        <v/>
      </c>
      <c r="BV47" s="108" t="n">
        <v>10</v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1</v>
      </c>
      <c r="O48" s="45" t="n">
        <v>1</v>
      </c>
      <c r="P48" s="45" t="n">
        <v>2</v>
      </c>
      <c r="Q48" s="73" t="n">
        <v>2</v>
      </c>
      <c r="R48" s="74" t="n">
        <v>2</v>
      </c>
      <c r="S48" s="74" t="n">
        <v>2</v>
      </c>
      <c r="T48" s="45" t="n"/>
      <c r="U48" s="45" t="n">
        <v>0</v>
      </c>
      <c r="V48" s="45" t="n"/>
      <c r="W48" s="45" t="n"/>
      <c r="X48" s="45" t="n">
        <v>1</v>
      </c>
      <c r="Y48" s="74" t="n">
        <v>2</v>
      </c>
      <c r="Z48" s="64" t="n"/>
      <c r="AA48" s="64" t="n"/>
      <c r="AB48" s="64" t="n"/>
      <c r="AT48" s="286">
        <f>K48*AT$3</f>
        <v/>
      </c>
      <c r="AU48" s="286">
        <f>L48*AU$3</f>
        <v/>
      </c>
      <c r="AV48" s="286">
        <f>M48*AV$3</f>
        <v/>
      </c>
      <c r="AW48" s="286">
        <f>N48*AW$3</f>
        <v/>
      </c>
      <c r="AX48" s="286">
        <f>O48*AX$3</f>
        <v/>
      </c>
      <c r="AY48" s="286">
        <f>P48*AY$3</f>
        <v/>
      </c>
      <c r="AZ48" s="286">
        <f>Q48*AZ$3</f>
        <v/>
      </c>
      <c r="BA48" s="286">
        <f>R48*BA$3</f>
        <v/>
      </c>
      <c r="BB48" s="286">
        <f>S48*BB$3</f>
        <v/>
      </c>
      <c r="BC48" s="286">
        <f>T48*BC$3</f>
        <v/>
      </c>
      <c r="BD48" s="286">
        <f>U48*BD$3</f>
        <v/>
      </c>
      <c r="BE48" s="286">
        <f>V48*BE$3</f>
        <v/>
      </c>
      <c r="BF48" s="286">
        <f>W48*BF$3</f>
        <v/>
      </c>
      <c r="BG48" s="286">
        <f>X48*BG$3</f>
        <v/>
      </c>
      <c r="BH48" s="286">
        <f>Y48*BH$3</f>
        <v/>
      </c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>
        <f>SUM(AK48:BL48)</f>
        <v/>
      </c>
      <c r="BV48" s="108" t="n">
        <v>15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74" t="n">
        <v>1</v>
      </c>
      <c r="Z49" s="64" t="n"/>
      <c r="AA49" s="64" t="n"/>
      <c r="AB49" s="64" t="n"/>
      <c r="AT49" s="286">
        <f>K49*AT$3</f>
        <v/>
      </c>
      <c r="AU49" s="286">
        <f>L49*AU$3</f>
        <v/>
      </c>
      <c r="AV49" s="286">
        <f>M49*AV$3</f>
        <v/>
      </c>
      <c r="AW49" s="286">
        <f>N49*AW$3</f>
        <v/>
      </c>
      <c r="AX49" s="286">
        <f>O49*AX$3</f>
        <v/>
      </c>
      <c r="AY49" s="286">
        <f>P49*AY$3</f>
        <v/>
      </c>
      <c r="AZ49" s="286">
        <f>Q49*AZ$3</f>
        <v/>
      </c>
      <c r="BA49" s="286">
        <f>R49*BA$3</f>
        <v/>
      </c>
      <c r="BB49" s="286">
        <f>S49*BB$3</f>
        <v/>
      </c>
      <c r="BC49" s="286">
        <f>T49*BC$3</f>
        <v/>
      </c>
      <c r="BD49" s="286">
        <f>U49*BD$3</f>
        <v/>
      </c>
      <c r="BE49" s="286">
        <f>V49*BE$3</f>
        <v/>
      </c>
      <c r="BF49" s="286">
        <f>W49*BF$3</f>
        <v/>
      </c>
      <c r="BG49" s="286">
        <f>X49*BG$3</f>
        <v/>
      </c>
      <c r="BH49" s="286">
        <f>Y49*BH$3</f>
        <v/>
      </c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>
        <f>SUM(AK49:BL49)</f>
        <v/>
      </c>
      <c r="BV49" s="108" t="n">
        <v>27</v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73" t="n"/>
      <c r="R50" s="74" t="n"/>
      <c r="S50" s="74" t="n"/>
      <c r="T50" s="45" t="n"/>
      <c r="U50" s="45" t="n"/>
      <c r="V50" s="45" t="n"/>
      <c r="W50" s="45" t="n"/>
      <c r="X50" s="45" t="n"/>
      <c r="Y50" s="74" t="n"/>
      <c r="Z50" s="64" t="n"/>
      <c r="AA50" s="64" t="n"/>
      <c r="AB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74" t="n">
        <v>1</v>
      </c>
      <c r="Z51" s="64" t="n"/>
      <c r="AA51" s="64" t="n"/>
      <c r="AB51" s="64" t="n"/>
      <c r="AT51" s="286">
        <f>K51*AT$3</f>
        <v/>
      </c>
      <c r="AU51" s="286">
        <f>L51*AU$3</f>
        <v/>
      </c>
      <c r="AV51" s="286">
        <f>M51*AV$3</f>
        <v/>
      </c>
      <c r="AW51" s="286">
        <f>N51*AW$3</f>
        <v/>
      </c>
      <c r="AX51" s="286">
        <f>O51*AX$3</f>
        <v/>
      </c>
      <c r="AY51" s="286">
        <f>P51*AY$3</f>
        <v/>
      </c>
      <c r="AZ51" s="286">
        <f>Q51*AZ$3</f>
        <v/>
      </c>
      <c r="BA51" s="286">
        <f>R51*BA$3</f>
        <v/>
      </c>
      <c r="BB51" s="286">
        <f>S51*BB$3</f>
        <v/>
      </c>
      <c r="BC51" s="286">
        <f>T51*BC$3</f>
        <v/>
      </c>
      <c r="BD51" s="286">
        <f>U51*BD$3</f>
        <v/>
      </c>
      <c r="BE51" s="286">
        <f>V51*BE$3</f>
        <v/>
      </c>
      <c r="BF51" s="286">
        <f>W51*BF$3</f>
        <v/>
      </c>
      <c r="BG51" s="286">
        <f>X51*BG$3</f>
        <v/>
      </c>
      <c r="BH51" s="286">
        <f>Y51*BH$3</f>
        <v/>
      </c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>
        <f>SUM(AK51:BL51)</f>
        <v/>
      </c>
      <c r="BV51" s="108" t="n">
        <v>27</v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73" t="n"/>
      <c r="R52" s="74" t="n"/>
      <c r="S52" s="74" t="n"/>
      <c r="T52" s="45" t="n"/>
      <c r="U52" s="45" t="n"/>
      <c r="V52" s="45" t="n"/>
      <c r="W52" s="45" t="n"/>
      <c r="X52" s="45" t="n"/>
      <c r="Y52" s="74" t="n"/>
      <c r="Z52" s="64" t="n"/>
      <c r="AA52" s="64" t="n"/>
      <c r="AB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>
        <v>1</v>
      </c>
      <c r="O53" s="45" t="n"/>
      <c r="P53" s="45" t="n">
        <v>1</v>
      </c>
      <c r="Q53" s="45" t="n"/>
      <c r="R53" s="45" t="n"/>
      <c r="S53" s="45" t="n">
        <v>1</v>
      </c>
      <c r="T53" s="45" t="n">
        <v>1</v>
      </c>
      <c r="U53" s="45" t="n">
        <v>1</v>
      </c>
      <c r="V53" s="45" t="n">
        <v>1</v>
      </c>
      <c r="W53" s="45" t="n">
        <v>1</v>
      </c>
      <c r="X53" s="45" t="n">
        <v>1</v>
      </c>
      <c r="Y53" s="74" t="n">
        <v>1</v>
      </c>
      <c r="Z53" s="64" t="n"/>
      <c r="AA53" s="64" t="n"/>
      <c r="AB53" s="64" t="n"/>
      <c r="AT53" s="286">
        <f>K53*AT$3</f>
        <v/>
      </c>
      <c r="AU53" s="286">
        <f>L53*AU$3</f>
        <v/>
      </c>
      <c r="AV53" s="286">
        <f>M53*AV$3</f>
        <v/>
      </c>
      <c r="AW53" s="286">
        <f>N53*AW$3</f>
        <v/>
      </c>
      <c r="AX53" s="286">
        <f>O53*AX$3</f>
        <v/>
      </c>
      <c r="AY53" s="286">
        <f>P53*AY$3</f>
        <v/>
      </c>
      <c r="AZ53" s="286">
        <f>Q53*AZ$3</f>
        <v/>
      </c>
      <c r="BA53" s="286">
        <f>R53*BA$3</f>
        <v/>
      </c>
      <c r="BB53" s="286">
        <f>S53*BB$3</f>
        <v/>
      </c>
      <c r="BC53" s="286">
        <f>T53*BC$3</f>
        <v/>
      </c>
      <c r="BD53" s="286">
        <f>U53*BD$3</f>
        <v/>
      </c>
      <c r="BE53" s="286">
        <f>V53*BE$3</f>
        <v/>
      </c>
      <c r="BF53" s="286">
        <f>W53*BF$3</f>
        <v/>
      </c>
      <c r="BG53" s="286">
        <f>X53*BG$3</f>
        <v/>
      </c>
      <c r="BH53" s="286">
        <f>Y53*BH$3</f>
        <v/>
      </c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  <c r="BR53" s="228" t="n"/>
      <c r="BS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73" t="n"/>
      <c r="R54" s="74" t="n"/>
      <c r="S54" s="74" t="n"/>
      <c r="T54" s="45" t="n"/>
      <c r="U54" s="45" t="n"/>
      <c r="V54" s="45" t="n"/>
      <c r="W54" s="45" t="n"/>
      <c r="X54" s="45" t="n"/>
      <c r="Y54" s="74" t="n"/>
      <c r="Z54" s="64" t="n"/>
      <c r="AA54" s="64" t="n"/>
      <c r="AB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74" t="n">
        <v>1</v>
      </c>
      <c r="Z55" s="64" t="n"/>
      <c r="AA55" s="64" t="n"/>
      <c r="AB55" s="64" t="n"/>
      <c r="AT55" s="286">
        <f>K55*AT$3</f>
        <v/>
      </c>
      <c r="AU55" s="286">
        <f>L55*AU$3</f>
        <v/>
      </c>
      <c r="AV55" s="286">
        <f>M55*AV$3</f>
        <v/>
      </c>
      <c r="AW55" s="286">
        <f>N55*AW$3</f>
        <v/>
      </c>
      <c r="AX55" s="286">
        <f>O55*AX$3</f>
        <v/>
      </c>
      <c r="AY55" s="286">
        <f>P55*AY$3</f>
        <v/>
      </c>
      <c r="AZ55" s="286">
        <f>Q55*AZ$3</f>
        <v/>
      </c>
      <c r="BA55" s="286">
        <f>R55*BA$3</f>
        <v/>
      </c>
      <c r="BB55" s="286">
        <f>S55*BB$3</f>
        <v/>
      </c>
      <c r="BC55" s="286">
        <f>T55*BC$3</f>
        <v/>
      </c>
      <c r="BD55" s="286">
        <f>U55*BD$3</f>
        <v/>
      </c>
      <c r="BE55" s="286">
        <f>V55*BE$3</f>
        <v/>
      </c>
      <c r="BF55" s="286">
        <f>W55*BF$3</f>
        <v/>
      </c>
      <c r="BG55" s="286">
        <f>X55*BG$3</f>
        <v/>
      </c>
      <c r="BH55" s="286">
        <f>Y55*BH$3</f>
        <v/>
      </c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 s="228" t="n"/>
      <c r="BS55" s="228" t="n"/>
      <c r="BT55">
        <f>SUM(AK55:BL55)</f>
        <v/>
      </c>
      <c r="BV55" s="108" t="n">
        <v>27</v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73" t="n"/>
      <c r="R56" s="74" t="n"/>
      <c r="S56" s="74" t="n"/>
      <c r="T56" s="45" t="n"/>
      <c r="U56" s="45" t="n"/>
      <c r="V56" s="45" t="n"/>
      <c r="W56" s="45" t="n"/>
      <c r="X56" s="45" t="n"/>
      <c r="Y56" s="74" t="n"/>
      <c r="Z56" s="64" t="n"/>
      <c r="AA56" s="64" t="n"/>
      <c r="AB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0</v>
      </c>
      <c r="Q57" s="45" t="n">
        <v>0</v>
      </c>
      <c r="R57" s="45" t="n">
        <v>0</v>
      </c>
      <c r="S57" s="45" t="n">
        <v>1</v>
      </c>
      <c r="T57" s="14" t="n">
        <v>0</v>
      </c>
      <c r="U57" s="45" t="n"/>
      <c r="V57" s="14" t="n">
        <v>0</v>
      </c>
      <c r="W57" s="14" t="n">
        <v>0</v>
      </c>
      <c r="X57" s="14" t="n">
        <v>0</v>
      </c>
      <c r="Y57" s="74" t="n"/>
      <c r="AT57" s="286">
        <f>K57*AT$3</f>
        <v/>
      </c>
      <c r="AU57" s="286">
        <f>L57*AU$3</f>
        <v/>
      </c>
      <c r="AV57" s="286">
        <f>M57*AV$3</f>
        <v/>
      </c>
      <c r="AW57" s="286">
        <f>N57*AW$3</f>
        <v/>
      </c>
      <c r="AX57" s="286">
        <f>O57*AX$3</f>
        <v/>
      </c>
      <c r="AY57" s="286">
        <f>P57*AY$3</f>
        <v/>
      </c>
      <c r="AZ57" s="286">
        <f>Q57*AZ$3</f>
        <v/>
      </c>
      <c r="BA57" s="286">
        <f>R57*BA$3</f>
        <v/>
      </c>
      <c r="BB57" s="286">
        <f>S57*BB$3</f>
        <v/>
      </c>
      <c r="BC57" s="286">
        <f>T57*BC$3</f>
        <v/>
      </c>
      <c r="BD57" s="286">
        <f>U57*BD$3</f>
        <v/>
      </c>
      <c r="BE57" s="286">
        <f>V57*BE$3</f>
        <v/>
      </c>
      <c r="BF57" s="286">
        <f>W57*BF$3</f>
        <v/>
      </c>
      <c r="BG57" s="286">
        <f>X57*BG$3</f>
        <v/>
      </c>
      <c r="BH57" s="286">
        <f>Y57*BH$3</f>
        <v/>
      </c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 s="228" t="n"/>
      <c r="BS57" s="228" t="n"/>
      <c r="BT57">
        <f>SUM(AK57:BL57)</f>
        <v/>
      </c>
      <c r="BV57" s="108" t="n">
        <v>23</v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73" t="n"/>
      <c r="R58" s="74" t="n"/>
      <c r="S58" s="138" t="n"/>
      <c r="U58" s="45" t="n"/>
      <c r="Y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0.9</v>
      </c>
      <c r="N59" s="45" t="n">
        <v>0.8</v>
      </c>
      <c r="O59" s="45" t="n">
        <v>0.9</v>
      </c>
      <c r="P59" s="45" t="n">
        <v>0.7</v>
      </c>
      <c r="Q59" s="45" t="n">
        <v>1.35</v>
      </c>
      <c r="R59" s="45" t="n">
        <v>1.45</v>
      </c>
      <c r="S59" s="45" t="n">
        <v>0.9</v>
      </c>
      <c r="T59" s="45" t="n">
        <v>0.75</v>
      </c>
      <c r="U59" s="45" t="n">
        <v>0.55</v>
      </c>
      <c r="V59" s="45" t="n">
        <v>0.55</v>
      </c>
      <c r="W59" s="45" t="n">
        <v>1.4</v>
      </c>
      <c r="X59" s="45" t="n">
        <v>1.4</v>
      </c>
      <c r="Y59" s="46" t="n">
        <v>1.85</v>
      </c>
      <c r="Z59" s="64" t="n"/>
      <c r="AA59" s="64" t="n"/>
      <c r="AB59" s="64" t="n"/>
      <c r="AT59" s="286">
        <f>K59*AT$3</f>
        <v/>
      </c>
      <c r="AU59" s="286">
        <f>L59*AU$3</f>
        <v/>
      </c>
      <c r="AV59" s="286">
        <f>M59*AV$3</f>
        <v/>
      </c>
      <c r="AW59" s="286">
        <f>N59*AW$3</f>
        <v/>
      </c>
      <c r="AX59" s="286">
        <f>O59*AX$3</f>
        <v/>
      </c>
      <c r="AY59" s="286">
        <f>P59*AY$3</f>
        <v/>
      </c>
      <c r="AZ59" s="286">
        <f>Q59*AZ$3</f>
        <v/>
      </c>
      <c r="BA59" s="286">
        <f>R59*BA$3</f>
        <v/>
      </c>
      <c r="BB59" s="286">
        <f>S59*BB$3</f>
        <v/>
      </c>
      <c r="BC59" s="286">
        <f>T59*BC$3</f>
        <v/>
      </c>
      <c r="BD59" s="286">
        <f>U59*BD$3</f>
        <v/>
      </c>
      <c r="BE59" s="286">
        <f>V59*BE$3</f>
        <v/>
      </c>
      <c r="BF59" s="286">
        <f>W59*BF$3</f>
        <v/>
      </c>
      <c r="BG59" s="286">
        <f>X59*BG$3</f>
        <v/>
      </c>
      <c r="BH59" s="286">
        <f>Y59*BH$3</f>
        <v/>
      </c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 s="228" t="n"/>
      <c r="BS59" s="228" t="n"/>
      <c r="BT59">
        <f>SUM(AK59:BL59)</f>
        <v/>
      </c>
      <c r="BV59" s="108" t="n">
        <v>23</v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75" t="n"/>
      <c r="R60" s="46" t="n"/>
      <c r="S60" s="46" t="n"/>
      <c r="T60" s="45" t="n"/>
      <c r="U60" s="45" t="n"/>
      <c r="V60" s="45" t="n"/>
      <c r="W60" s="45" t="n"/>
      <c r="X60" s="45" t="n"/>
      <c r="Y60" s="46" t="n"/>
      <c r="Z60" s="64" t="n"/>
      <c r="AA60" s="64" t="n"/>
      <c r="AB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75" t="n"/>
      <c r="R61" s="46" t="n"/>
      <c r="S61" s="46" t="n"/>
      <c r="T61" s="45" t="n"/>
      <c r="U61" s="45" t="n"/>
      <c r="V61" s="45" t="n"/>
      <c r="W61" s="45" t="n"/>
      <c r="X61" s="45" t="n"/>
      <c r="Y61" s="46" t="n"/>
      <c r="Z61" s="64" t="n"/>
      <c r="AA61" s="64" t="n"/>
      <c r="AB61" s="64" t="n"/>
      <c r="AT61" s="286">
        <f>K61*AT$3</f>
        <v/>
      </c>
      <c r="AU61" s="286">
        <f>L61*AU$3</f>
        <v/>
      </c>
      <c r="AV61" s="286">
        <f>M61*AV$3</f>
        <v/>
      </c>
      <c r="AW61" s="286" t="n"/>
      <c r="AX61" s="286">
        <f>O61*AX$3</f>
        <v/>
      </c>
      <c r="AY61" s="286" t="n"/>
      <c r="AZ61" s="286">
        <f>Q61*AZ$3</f>
        <v/>
      </c>
      <c r="BA61" s="286">
        <f>R61*BA$3</f>
        <v/>
      </c>
      <c r="BB61" s="286">
        <f>S61*BB$3</f>
        <v/>
      </c>
      <c r="BC61" s="286" t="n"/>
      <c r="BD61" s="286">
        <f>U61*BD$3</f>
        <v/>
      </c>
      <c r="BE61" s="286" t="n"/>
      <c r="BF61" s="286" t="n"/>
      <c r="BG61" s="286" t="n"/>
      <c r="BH61" s="286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  <c r="BR61" s="228" t="n"/>
      <c r="BS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75" t="n"/>
      <c r="R62" s="46" t="n"/>
      <c r="S62" s="46" t="n"/>
      <c r="T62" s="45" t="n"/>
      <c r="U62" s="45" t="n"/>
      <c r="V62" s="45" t="n"/>
      <c r="W62" s="45" t="n"/>
      <c r="X62" s="45" t="n"/>
      <c r="Y62" s="46" t="n"/>
      <c r="Z62" s="64" t="n"/>
      <c r="AA62" s="64" t="n"/>
      <c r="AB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2.6</v>
      </c>
      <c r="N63" s="45" t="n">
        <v>3.9</v>
      </c>
      <c r="O63" s="45" t="n">
        <v>4.1</v>
      </c>
      <c r="P63" s="45" t="n">
        <v>3.9</v>
      </c>
      <c r="Q63" s="45" t="n">
        <v>8.9</v>
      </c>
      <c r="R63" s="45" t="n">
        <v>7.8</v>
      </c>
      <c r="S63" s="45" t="n">
        <v>5.9</v>
      </c>
      <c r="T63" s="45" t="n">
        <v>1.2</v>
      </c>
      <c r="U63" s="45" t="n">
        <v>2.1</v>
      </c>
      <c r="V63" s="45" t="n">
        <v>3.7</v>
      </c>
      <c r="W63" s="45" t="n">
        <v>5.2</v>
      </c>
      <c r="X63" s="45" t="n">
        <v>7.1</v>
      </c>
      <c r="Y63" s="46" t="n">
        <v>9.5</v>
      </c>
      <c r="Z63" s="64" t="n"/>
      <c r="AA63" s="64" t="n"/>
      <c r="AB63" s="64" t="n"/>
      <c r="AT63" s="286">
        <f>K63*AT$3</f>
        <v/>
      </c>
      <c r="AU63" s="286">
        <f>L63*AU$3</f>
        <v/>
      </c>
      <c r="AV63" s="286">
        <f>M63*AV$3</f>
        <v/>
      </c>
      <c r="AW63" s="286">
        <f>N63*AW$3</f>
        <v/>
      </c>
      <c r="AX63" s="286">
        <f>O63*AX$3</f>
        <v/>
      </c>
      <c r="AY63" s="286">
        <f>P63*AY$3</f>
        <v/>
      </c>
      <c r="AZ63" s="286">
        <f>Q63*AZ$3</f>
        <v/>
      </c>
      <c r="BA63" s="286">
        <f>R63*BA$3</f>
        <v/>
      </c>
      <c r="BB63" s="286">
        <f>S63*BB$3</f>
        <v/>
      </c>
      <c r="BC63" s="286">
        <f>T63*BC$3</f>
        <v/>
      </c>
      <c r="BD63" s="286">
        <f>U63*BD$3</f>
        <v/>
      </c>
      <c r="BE63" s="286">
        <f>V63*BE$3</f>
        <v/>
      </c>
      <c r="BF63" s="286">
        <f>W63*BF$3</f>
        <v/>
      </c>
      <c r="BG63" s="286">
        <f>X63*BG$3</f>
        <v/>
      </c>
      <c r="BH63" s="286">
        <f>Y63*BH$3</f>
        <v/>
      </c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 s="228" t="n"/>
      <c r="BS63" s="228" t="n"/>
      <c r="BT63">
        <f>SUM(AK63:BL63)</f>
        <v/>
      </c>
      <c r="BV63" s="108" t="n">
        <v>73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75" t="n"/>
      <c r="R64" s="46" t="n"/>
      <c r="S64" s="46" t="n"/>
      <c r="T64" s="45" t="n"/>
      <c r="U64" s="45" t="n"/>
      <c r="V64" s="45" t="n"/>
      <c r="W64" s="45" t="n"/>
      <c r="X64" s="45" t="n"/>
      <c r="Y64" s="46" t="n"/>
      <c r="Z64" s="64" t="n"/>
      <c r="AA64" s="64" t="n"/>
      <c r="AB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6" t="n"/>
      <c r="T65" s="45" t="n"/>
      <c r="U65" s="45" t="n"/>
      <c r="V65" s="45" t="n"/>
      <c r="W65" s="45" t="n"/>
      <c r="X65" s="45" t="n"/>
      <c r="Y65" s="46" t="n"/>
      <c r="Z65" s="64" t="n"/>
      <c r="AA65" s="64" t="n"/>
      <c r="AB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6" t="n"/>
      <c r="T66" s="45" t="n"/>
      <c r="U66" s="45" t="n"/>
      <c r="V66" s="45" t="n"/>
      <c r="W66" s="45" t="n"/>
      <c r="X66" s="45" t="n"/>
      <c r="Y66" s="46" t="n"/>
      <c r="Z66" s="64" t="n"/>
      <c r="AA66" s="64" t="n"/>
      <c r="AB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6" t="n"/>
      <c r="T67" s="45" t="n"/>
      <c r="U67" s="45" t="n"/>
      <c r="V67" s="45" t="n"/>
      <c r="W67" s="45" t="n"/>
      <c r="X67" s="45" t="n"/>
      <c r="Y67" s="46" t="n"/>
      <c r="Z67" s="64" t="n"/>
      <c r="AA67" s="64" t="n"/>
      <c r="AB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75" t="n"/>
      <c r="R68" s="75" t="n"/>
      <c r="S68" s="75" t="n"/>
      <c r="T68" s="45" t="n"/>
      <c r="U68" s="45" t="n"/>
      <c r="V68" s="45" t="n"/>
      <c r="W68" s="45" t="n"/>
      <c r="X68" s="45" t="n"/>
      <c r="Y68" s="75" t="n"/>
      <c r="Z68" s="64" t="n"/>
      <c r="AA68" s="64" t="n"/>
      <c r="AB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75" t="n"/>
      <c r="S69" s="75" t="n"/>
      <c r="T69" s="45" t="n"/>
      <c r="U69" s="45" t="n"/>
      <c r="V69" s="45" t="n"/>
      <c r="W69" s="45" t="n"/>
      <c r="X69" s="45" t="n"/>
      <c r="Y69" s="75" t="n"/>
      <c r="Z69" s="64" t="n"/>
      <c r="AA69" s="64" t="n"/>
      <c r="AB69" s="64" t="n"/>
      <c r="AT69" s="286">
        <f>K69*AT$3</f>
        <v/>
      </c>
      <c r="AU69" s="286">
        <f>L69*AU$3</f>
        <v/>
      </c>
      <c r="AV69" s="286">
        <f>M69*AV$3</f>
        <v/>
      </c>
      <c r="AW69" s="286" t="n"/>
      <c r="AX69" s="286">
        <f>O69*AX$3</f>
        <v/>
      </c>
      <c r="AY69" s="286" t="n"/>
      <c r="AZ69" s="286">
        <f>Q69*AZ$3</f>
        <v/>
      </c>
      <c r="BA69" s="286">
        <f>R69*BA$3</f>
        <v/>
      </c>
      <c r="BB69" s="286">
        <f>S69*BB$3</f>
        <v/>
      </c>
      <c r="BC69" s="286" t="n"/>
      <c r="BD69" s="286">
        <f>U69*BD$3</f>
        <v/>
      </c>
      <c r="BE69" s="286" t="n"/>
      <c r="BF69" s="286" t="n"/>
      <c r="BG69" s="286" t="n"/>
      <c r="BH69" s="286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  <c r="BR69" s="228" t="n"/>
      <c r="BS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75" t="n"/>
      <c r="R70" s="75" t="n"/>
      <c r="S70" s="75" t="n"/>
      <c r="T70" s="45" t="n"/>
      <c r="U70" s="45" t="n"/>
      <c r="V70" s="45" t="n"/>
      <c r="W70" s="45" t="n"/>
      <c r="X70" s="45" t="n"/>
      <c r="Y70" s="75" t="n"/>
      <c r="Z70" s="64" t="n"/>
      <c r="AA70" s="64" t="n"/>
      <c r="AB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73" t="n"/>
      <c r="Z71" s="64" t="n"/>
      <c r="AA71" s="64" t="n"/>
      <c r="AB71" s="64" t="n"/>
      <c r="AT71" s="286">
        <f>K71*AT$3</f>
        <v/>
      </c>
      <c r="AU71" s="286">
        <f>L71*AU$3</f>
        <v/>
      </c>
      <c r="AV71" s="286">
        <f>M71*AV$3</f>
        <v/>
      </c>
      <c r="AW71" s="286">
        <f>N71*AW$3</f>
        <v/>
      </c>
      <c r="AX71" s="286">
        <f>O71*AX$3</f>
        <v/>
      </c>
      <c r="AY71" s="286">
        <f>P71*AY$3</f>
        <v/>
      </c>
      <c r="AZ71" s="286">
        <f>Q71*AZ$3</f>
        <v/>
      </c>
      <c r="BA71" s="286">
        <f>R71*BA$3</f>
        <v/>
      </c>
      <c r="BB71" s="286">
        <f>S71*BB$3</f>
        <v/>
      </c>
      <c r="BC71" s="286">
        <f>T71*BC$3</f>
        <v/>
      </c>
      <c r="BD71" s="286">
        <f>U71*BD$3</f>
        <v/>
      </c>
      <c r="BE71" s="286">
        <f>V71*BE$3</f>
        <v/>
      </c>
      <c r="BF71" s="286">
        <f>W71*BF$3</f>
        <v/>
      </c>
      <c r="BG71" s="286">
        <f>X71*BG$3</f>
        <v/>
      </c>
      <c r="BH71" s="286">
        <f>Y71*BH$3</f>
        <v/>
      </c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  <c r="BR71" s="228" t="n"/>
      <c r="BS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75" t="n"/>
      <c r="R72" s="75" t="n"/>
      <c r="S72" s="75" t="n"/>
      <c r="T72" s="45" t="n"/>
      <c r="U72" s="45" t="n"/>
      <c r="V72" s="45" t="n"/>
      <c r="W72" s="45" t="n"/>
      <c r="X72" s="45" t="n"/>
      <c r="Y72" s="75" t="n"/>
      <c r="Z72" s="64" t="n"/>
      <c r="AA72" s="64" t="n"/>
      <c r="AB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75" t="n"/>
      <c r="T73" s="45" t="n"/>
      <c r="U73" s="45" t="n"/>
      <c r="V73" s="45" t="n"/>
      <c r="W73" s="45" t="n"/>
      <c r="X73" s="45" t="n"/>
      <c r="Y73" s="75" t="n"/>
      <c r="Z73" s="64" t="n"/>
      <c r="AA73" s="64" t="n"/>
      <c r="AB73" s="64" t="n"/>
      <c r="AT73" s="286">
        <f>K73*AT$3</f>
        <v/>
      </c>
      <c r="AU73" s="286">
        <f>L73*AU$3</f>
        <v/>
      </c>
      <c r="AV73" s="286">
        <f>M73*AV$3</f>
        <v/>
      </c>
      <c r="AW73" s="286" t="n"/>
      <c r="AX73" s="286">
        <f>O73*AX$3</f>
        <v/>
      </c>
      <c r="AY73" s="286" t="n"/>
      <c r="AZ73" s="286">
        <f>Q73*AZ$3</f>
        <v/>
      </c>
      <c r="BA73" s="286">
        <f>R73*BA$3</f>
        <v/>
      </c>
      <c r="BB73" s="286">
        <f>S73*BB$3</f>
        <v/>
      </c>
      <c r="BC73" s="286" t="n"/>
      <c r="BD73" s="286">
        <f>U73*BD$3</f>
        <v/>
      </c>
      <c r="BE73" s="286" t="n"/>
      <c r="BF73" s="286" t="n"/>
      <c r="BG73" s="286" t="n"/>
      <c r="BH73" s="286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  <c r="BR73" s="228" t="n"/>
      <c r="BS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75" t="n"/>
      <c r="T74" s="45" t="n"/>
      <c r="U74" s="45" t="n"/>
      <c r="V74" s="45" t="n"/>
      <c r="W74" s="45" t="n"/>
      <c r="X74" s="45" t="n"/>
      <c r="Y74" s="75" t="n"/>
      <c r="Z74" s="64" t="n"/>
      <c r="AA74" s="64" t="n"/>
      <c r="AB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73" t="n"/>
      <c r="Z75" s="64" t="n"/>
      <c r="AA75" s="64" t="n"/>
      <c r="AB75" s="64" t="n"/>
      <c r="AT75" s="286">
        <f>K75*AT$3</f>
        <v/>
      </c>
      <c r="AU75" s="286">
        <f>L75*AU$3</f>
        <v/>
      </c>
      <c r="AV75" s="286">
        <f>M75*AV$3</f>
        <v/>
      </c>
      <c r="AW75" s="286">
        <f>N75*AW$3</f>
        <v/>
      </c>
      <c r="AX75" s="286">
        <f>O75*AX$3</f>
        <v/>
      </c>
      <c r="AY75" s="286">
        <f>P75*AY$3</f>
        <v/>
      </c>
      <c r="AZ75" s="286">
        <f>Q75*AZ$3</f>
        <v/>
      </c>
      <c r="BA75" s="286">
        <f>R75*BA$3</f>
        <v/>
      </c>
      <c r="BB75" s="286">
        <f>S75*BB$3</f>
        <v/>
      </c>
      <c r="BC75" s="286">
        <f>T75*BC$3</f>
        <v/>
      </c>
      <c r="BD75" s="286">
        <f>U75*BD$3</f>
        <v/>
      </c>
      <c r="BE75" s="286">
        <f>V75*BE$3</f>
        <v/>
      </c>
      <c r="BF75" s="286">
        <f>W75*BF$3</f>
        <v/>
      </c>
      <c r="BG75" s="286">
        <f>X75*BG$3</f>
        <v/>
      </c>
      <c r="BH75" s="286">
        <f>Y75*BH$3</f>
        <v/>
      </c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  <c r="BR75" s="228" t="n"/>
      <c r="BS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75" t="n"/>
      <c r="R76" s="75" t="n"/>
      <c r="S76" s="75" t="n"/>
      <c r="T76" s="45" t="n"/>
      <c r="U76" s="45" t="n"/>
      <c r="V76" s="45" t="n"/>
      <c r="W76" s="45" t="n"/>
      <c r="X76" s="45" t="n"/>
      <c r="Y76" s="75" t="n"/>
      <c r="Z76" s="64" t="n"/>
      <c r="AA76" s="64" t="n"/>
      <c r="AB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75" t="n"/>
      <c r="R77" s="75" t="n"/>
      <c r="S77" s="75" t="n"/>
      <c r="T77" s="45" t="n"/>
      <c r="U77" s="45" t="n"/>
      <c r="V77" s="45" t="n"/>
      <c r="W77" s="45" t="n"/>
      <c r="X77" s="45" t="n"/>
      <c r="Y77" s="75" t="n"/>
      <c r="Z77" s="64" t="n"/>
      <c r="AA77" s="64" t="n"/>
      <c r="AB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5" t="n"/>
      <c r="Q78" s="75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65" t="n"/>
      <c r="AA78" s="65" t="n"/>
      <c r="AB78" s="65" t="n"/>
      <c r="AT78" s="286">
        <f>K78*AT$3</f>
        <v/>
      </c>
      <c r="AU78" s="286">
        <f>L78*AU$3</f>
        <v/>
      </c>
      <c r="AV78" s="286">
        <f>M78*AV$3</f>
        <v/>
      </c>
      <c r="AW78" s="286" t="n"/>
      <c r="AX78" s="286">
        <f>O78*AX$3</f>
        <v/>
      </c>
      <c r="AY78" s="286" t="n"/>
      <c r="AZ78" s="286">
        <f>Q78*AZ$3</f>
        <v/>
      </c>
      <c r="BA78" s="286">
        <f>R78*BA$3</f>
        <v/>
      </c>
      <c r="BB78" s="286">
        <f>S78*BB$3</f>
        <v/>
      </c>
      <c r="BC78" s="286" t="n"/>
      <c r="BD78" s="286">
        <f>U78*BD$3</f>
        <v/>
      </c>
      <c r="BE78" s="286" t="n"/>
      <c r="BF78" s="286" t="n"/>
      <c r="BG78" s="286" t="n"/>
      <c r="BH78" s="286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  <c r="BR78" s="228" t="n"/>
      <c r="BS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75" t="n"/>
      <c r="R79" s="46" t="n"/>
      <c r="S79" s="46" t="n"/>
      <c r="T79" s="45" t="n"/>
      <c r="U79" s="45" t="n"/>
      <c r="V79" s="45" t="n"/>
      <c r="W79" s="45" t="n"/>
      <c r="X79" s="45" t="n"/>
      <c r="Y79" s="77" t="n"/>
      <c r="Z79" s="64" t="n"/>
      <c r="AA79" s="64" t="n"/>
      <c r="AB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0.62</v>
      </c>
      <c r="O80" s="45" t="n">
        <v>0.72</v>
      </c>
      <c r="P80" s="45" t="n">
        <v>0.63</v>
      </c>
      <c r="Q80" s="45" t="n">
        <v>0.63</v>
      </c>
      <c r="R80" s="45" t="n">
        <v>0.63</v>
      </c>
      <c r="S80" s="45" t="n">
        <v>1.1</v>
      </c>
      <c r="T80" s="45" t="n">
        <v>0.41</v>
      </c>
      <c r="U80" s="45" t="n">
        <v>0.26</v>
      </c>
      <c r="V80" s="45" t="n">
        <v>0.76</v>
      </c>
      <c r="W80" s="75" t="n">
        <v>0</v>
      </c>
      <c r="X80" s="75" t="n">
        <v>0</v>
      </c>
      <c r="Y80" s="75" t="n">
        <v>0.31</v>
      </c>
      <c r="Z80" s="66" t="n"/>
      <c r="AA80" s="66" t="n"/>
      <c r="AB80" s="66" t="n"/>
      <c r="AT80" s="286">
        <f>K80*AT$3</f>
        <v/>
      </c>
      <c r="AU80" s="286">
        <f>L80*AU$3</f>
        <v/>
      </c>
      <c r="AV80" s="286">
        <f>M80*AV$3</f>
        <v/>
      </c>
      <c r="AW80" s="286">
        <f>N80*AW$3</f>
        <v/>
      </c>
      <c r="AX80" s="286">
        <f>O80*AX$3</f>
        <v/>
      </c>
      <c r="AY80" s="286">
        <f>P80*AY$3</f>
        <v/>
      </c>
      <c r="AZ80" s="286">
        <f>Q80*AZ$3</f>
        <v/>
      </c>
      <c r="BA80" s="286">
        <f>R80*BA$3</f>
        <v/>
      </c>
      <c r="BB80" s="286">
        <f>S80*BB$3</f>
        <v/>
      </c>
      <c r="BC80" s="286">
        <f>T80*BC$3</f>
        <v/>
      </c>
      <c r="BD80" s="286">
        <f>U80*BD$3</f>
        <v/>
      </c>
      <c r="BE80" s="286">
        <f>V80*BE$3</f>
        <v/>
      </c>
      <c r="BF80" s="286">
        <f>W80*BF$3</f>
        <v/>
      </c>
      <c r="BG80" s="286">
        <f>X80*BG$3</f>
        <v/>
      </c>
      <c r="BH80" s="286">
        <f>Y80*BH$3</f>
        <v/>
      </c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 s="228" t="n"/>
      <c r="BS80" s="228" t="n"/>
      <c r="BT80">
        <f>SUM(AK80:BL80)</f>
        <v/>
      </c>
      <c r="BV80" s="108" t="n">
        <v>11</v>
      </c>
    </row>
    <row r="81">
      <c r="A81" s="41" t="n"/>
      <c r="K81" s="46" t="n"/>
      <c r="L81" s="46" t="n"/>
      <c r="M81" s="46" t="n"/>
      <c r="N81" s="46" t="n"/>
      <c r="O81" s="46" t="n"/>
      <c r="P81" s="45" t="n"/>
      <c r="Q81" s="75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65" t="n"/>
      <c r="AA81" s="65" t="n"/>
      <c r="AB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75" t="n"/>
      <c r="R82" s="46" t="n"/>
      <c r="S82" s="46" t="n"/>
      <c r="T82" s="45" t="n"/>
      <c r="U82" s="45" t="n"/>
      <c r="V82" s="45" t="n"/>
      <c r="W82" s="45" t="n"/>
      <c r="X82" s="45" t="n"/>
      <c r="Y82" s="46" t="n"/>
      <c r="Z82" s="64" t="n"/>
      <c r="AA82" s="64" t="n"/>
      <c r="AB82" s="64" t="n"/>
      <c r="AT82" s="286">
        <f>K82*AT$3</f>
        <v/>
      </c>
      <c r="AU82" s="286">
        <f>L82*AU$3</f>
        <v/>
      </c>
      <c r="AV82" s="286">
        <f>M82*AV$3</f>
        <v/>
      </c>
      <c r="AW82" s="286" t="n"/>
      <c r="AX82" s="286">
        <f>O82*AX$3</f>
        <v/>
      </c>
      <c r="AY82" s="286" t="n"/>
      <c r="AZ82" s="286">
        <f>Q82*AZ$3</f>
        <v/>
      </c>
      <c r="BA82" s="286">
        <f>R82*BA$3</f>
        <v/>
      </c>
      <c r="BB82" s="286">
        <f>S82*BB$3</f>
        <v/>
      </c>
      <c r="BC82" s="286" t="n"/>
      <c r="BD82" s="286">
        <f>U82*BD$3</f>
        <v/>
      </c>
      <c r="BE82" s="286" t="n"/>
      <c r="BF82" s="286" t="n"/>
      <c r="BG82" s="286" t="n"/>
      <c r="BH82" s="286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  <c r="BR82" s="228" t="n"/>
      <c r="BS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75" t="n"/>
      <c r="R83" s="46" t="n"/>
      <c r="S83" s="46" t="n"/>
      <c r="T83" s="45" t="n"/>
      <c r="U83" s="45" t="n"/>
      <c r="V83" s="45" t="n"/>
      <c r="W83" s="45" t="n"/>
      <c r="X83" s="45" t="n"/>
      <c r="Y83" s="77" t="n"/>
      <c r="Z83" s="64" t="n"/>
      <c r="AA83" s="64" t="n"/>
      <c r="AB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0.21</v>
      </c>
      <c r="Q84" s="45" t="n">
        <v>0.31</v>
      </c>
      <c r="R84" s="45" t="n">
        <v>0.31</v>
      </c>
      <c r="S84" s="45" t="n">
        <v>0.31</v>
      </c>
      <c r="T84" s="45" t="n"/>
      <c r="U84" s="45" t="n"/>
      <c r="V84" s="45" t="n"/>
      <c r="W84" s="45" t="n">
        <v>0.8100000000000001</v>
      </c>
      <c r="X84" s="45" t="n">
        <v>0.8100000000000001</v>
      </c>
      <c r="Y84" s="75" t="n">
        <v>0.91</v>
      </c>
      <c r="Z84" s="64" t="n"/>
      <c r="AA84" s="64" t="n"/>
      <c r="AB84" s="64" t="n"/>
      <c r="AT84" s="286">
        <f>K84*AT$3</f>
        <v/>
      </c>
      <c r="AU84" s="286">
        <f>L84*AU$3</f>
        <v/>
      </c>
      <c r="AV84" s="286">
        <f>M84*AV$3</f>
        <v/>
      </c>
      <c r="AW84" s="286">
        <f>N84*AW$3</f>
        <v/>
      </c>
      <c r="AX84" s="286">
        <f>O84*AX$3</f>
        <v/>
      </c>
      <c r="AY84" s="286">
        <f>P84*AY$3</f>
        <v/>
      </c>
      <c r="AZ84" s="286">
        <f>Q84*AZ$3</f>
        <v/>
      </c>
      <c r="BA84" s="286">
        <f>R84*BA$3</f>
        <v/>
      </c>
      <c r="BB84" s="286">
        <f>S84*BB$3</f>
        <v/>
      </c>
      <c r="BC84" s="286">
        <f>T84*BC$3</f>
        <v/>
      </c>
      <c r="BD84" s="286">
        <f>U84*BD$3</f>
        <v/>
      </c>
      <c r="BE84" s="286">
        <f>V84*BE$3</f>
        <v/>
      </c>
      <c r="BF84" s="286">
        <f>W84*BF$3</f>
        <v/>
      </c>
      <c r="BG84" s="286">
        <f>X84*BG$3</f>
        <v/>
      </c>
      <c r="BH84" s="286">
        <f>Y84*BH$3</f>
        <v/>
      </c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 s="228" t="n"/>
      <c r="BS84" s="228" t="n"/>
      <c r="BT84">
        <f>SUM(AK84:BL84)</f>
        <v/>
      </c>
      <c r="BV84" s="108" t="n">
        <v>8</v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75" t="n"/>
      <c r="R85" s="46" t="n"/>
      <c r="S85" s="46" t="n"/>
      <c r="T85" s="45" t="n"/>
      <c r="U85" s="45" t="n"/>
      <c r="V85" s="45" t="n"/>
      <c r="W85" s="45" t="n"/>
      <c r="X85" s="45" t="n"/>
      <c r="Y85" s="46" t="n"/>
      <c r="Z85" s="64" t="n"/>
      <c r="AA85" s="64" t="n"/>
      <c r="AB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67" t="n"/>
      <c r="AA86" s="67" t="n"/>
      <c r="AB86" s="67" t="n"/>
      <c r="AT86" s="286">
        <f>K86*AT$3</f>
        <v/>
      </c>
      <c r="AU86" s="286">
        <f>L86*AU$3</f>
        <v/>
      </c>
      <c r="AV86" s="286">
        <f>M86*AV$3</f>
        <v/>
      </c>
      <c r="AW86" s="286">
        <f>N86*AW$3</f>
        <v/>
      </c>
      <c r="AX86" s="286">
        <f>O86*AX$3</f>
        <v/>
      </c>
      <c r="AY86" s="286">
        <f>P86*AY$3</f>
        <v/>
      </c>
      <c r="AZ86" s="286">
        <f>Q86*AZ$3</f>
        <v/>
      </c>
      <c r="BA86" s="286">
        <f>R86*BA$3</f>
        <v/>
      </c>
      <c r="BB86" s="286">
        <f>S86*BB$3</f>
        <v/>
      </c>
      <c r="BC86" s="286">
        <f>T86*BC$3</f>
        <v/>
      </c>
      <c r="BD86" s="286">
        <f>U86*BD$3</f>
        <v/>
      </c>
      <c r="BE86" s="286">
        <f>V86*BE$3</f>
        <v/>
      </c>
      <c r="BF86" s="286">
        <f>W86*BF$3</f>
        <v/>
      </c>
      <c r="BG86" s="286">
        <f>X86*BG$3</f>
        <v/>
      </c>
      <c r="BH86" s="286">
        <f>Y86*BH$3</f>
        <v/>
      </c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>
        <f>SUM(AK86:BL86)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76" t="n"/>
      <c r="R87" s="76" t="n"/>
      <c r="S87" s="76" t="n"/>
      <c r="T87" s="48" t="n"/>
      <c r="U87" s="48" t="n"/>
      <c r="V87" s="48" t="n"/>
      <c r="W87" s="48" t="n"/>
      <c r="X87" s="48" t="n"/>
      <c r="Y87" s="76" t="n"/>
      <c r="Z87" s="68" t="n"/>
      <c r="AA87" s="68" t="n"/>
      <c r="AB87" s="68" t="n"/>
      <c r="AT87" s="286">
        <f>K87*AT$3</f>
        <v/>
      </c>
      <c r="AU87" s="286">
        <f>L87*AU$3</f>
        <v/>
      </c>
      <c r="AV87" s="286">
        <f>M87*AV$3</f>
        <v/>
      </c>
      <c r="AW87" s="286" t="n"/>
      <c r="AX87" s="286">
        <f>O87*AX$3</f>
        <v/>
      </c>
      <c r="AY87" s="286" t="n"/>
      <c r="AZ87" s="286">
        <f>Q87*AZ$3</f>
        <v/>
      </c>
      <c r="BA87" s="286">
        <f>R87*BA$3</f>
        <v/>
      </c>
      <c r="BB87" s="286">
        <f>S87*BB$3</f>
        <v/>
      </c>
      <c r="BC87" s="286" t="n"/>
      <c r="BD87" s="286">
        <f>U87*BD$3</f>
        <v/>
      </c>
      <c r="BE87" s="286" t="n"/>
      <c r="BF87" s="286" t="n"/>
      <c r="BG87" s="286" t="n"/>
      <c r="BH87" s="286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  <c r="BR87" s="228" t="n"/>
      <c r="BS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75" t="n"/>
      <c r="R88" s="75" t="n"/>
      <c r="S88" s="75" t="n"/>
      <c r="T88" s="45" t="n"/>
      <c r="U88" s="45" t="n"/>
      <c r="V88" s="45" t="n"/>
      <c r="W88" s="45" t="n"/>
      <c r="X88" s="45" t="n"/>
      <c r="Y88" s="75" t="n"/>
      <c r="Z88" s="64" t="n"/>
      <c r="AA88" s="64" t="n"/>
      <c r="AB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47" t="n">
        <v>1</v>
      </c>
      <c r="Z89" s="64" t="n"/>
      <c r="AA89" s="64" t="n"/>
      <c r="AB89" s="64" t="n"/>
      <c r="AT89" s="286">
        <f>K89*AT$3</f>
        <v/>
      </c>
      <c r="AU89" s="286">
        <f>L89*AU$3</f>
        <v/>
      </c>
      <c r="AV89" s="286">
        <f>M89*AV$3</f>
        <v/>
      </c>
      <c r="AW89" s="286">
        <f>N89*AW$3</f>
        <v/>
      </c>
      <c r="AX89" s="286">
        <f>O89*AX$3</f>
        <v/>
      </c>
      <c r="AY89" s="286">
        <f>P89*AY$3</f>
        <v/>
      </c>
      <c r="AZ89" s="286">
        <f>Q89*AZ$3</f>
        <v/>
      </c>
      <c r="BA89" s="286">
        <f>R89*BA$3</f>
        <v/>
      </c>
      <c r="BB89" s="286">
        <f>S89*BB$3</f>
        <v/>
      </c>
      <c r="BC89" s="286">
        <f>T89*BC$3</f>
        <v/>
      </c>
      <c r="BD89" s="286">
        <f>U89*BD$3</f>
        <v/>
      </c>
      <c r="BE89" s="286">
        <f>V89*BE$3</f>
        <v/>
      </c>
      <c r="BF89" s="286">
        <f>W89*BF$3</f>
        <v/>
      </c>
      <c r="BG89" s="286">
        <f>X89*BG$3</f>
        <v/>
      </c>
      <c r="BH89" s="286">
        <f>Y89*BH$3</f>
        <v/>
      </c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 s="228" t="n"/>
      <c r="BS89" s="228" t="n"/>
      <c r="BT89">
        <f>SUM(AK89:BL89)</f>
        <v/>
      </c>
      <c r="BV89" s="108" t="n">
        <v>27</v>
      </c>
    </row>
    <row r="90">
      <c r="Q90" s="76" t="n"/>
      <c r="R90" s="76" t="n"/>
      <c r="S90" s="139" t="n"/>
      <c r="U90" s="45" t="n"/>
      <c r="Y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197" t="n">
        <v>1</v>
      </c>
      <c r="Y91" s="45" t="n">
        <v>1</v>
      </c>
      <c r="Z91" s="69" t="n"/>
      <c r="AA91" s="69" t="n"/>
      <c r="AB91" s="69" t="n"/>
      <c r="AT91" s="286">
        <f>K91*AT$3</f>
        <v/>
      </c>
      <c r="AU91" s="286">
        <f>L91*AU$3</f>
        <v/>
      </c>
      <c r="AV91" s="286">
        <f>M91*AV$3</f>
        <v/>
      </c>
      <c r="AW91" s="286">
        <f>N91*AW$3</f>
        <v/>
      </c>
      <c r="AX91" s="286">
        <f>O91*AX$3</f>
        <v/>
      </c>
      <c r="AY91" s="286">
        <f>P91*AY$3</f>
        <v/>
      </c>
      <c r="AZ91" s="286">
        <f>Q91*AZ$3</f>
        <v/>
      </c>
      <c r="BA91" s="286">
        <f>R91*BA$3</f>
        <v/>
      </c>
      <c r="BB91" s="286">
        <f>S91*BB$3</f>
        <v/>
      </c>
      <c r="BC91" s="286">
        <f>T91*BC$3</f>
        <v/>
      </c>
      <c r="BD91" s="286">
        <f>U91*BD$3</f>
        <v/>
      </c>
      <c r="BE91" s="286">
        <f>V91*BE$3</f>
        <v/>
      </c>
      <c r="BF91" s="286">
        <f>W91*BF$3</f>
        <v/>
      </c>
      <c r="BG91" s="286">
        <f>X91*BG$3</f>
        <v/>
      </c>
      <c r="BH91" s="286">
        <f>Y91*BH$3</f>
        <v/>
      </c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>
        <f>SUM(AK91:BL91)</f>
        <v/>
      </c>
      <c r="BV91" s="108" t="n">
        <v>27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>
        <v>1</v>
      </c>
      <c r="T92" s="197" t="n"/>
      <c r="U92" s="197" t="n">
        <v>1</v>
      </c>
      <c r="V92" s="197" t="n">
        <v>1</v>
      </c>
      <c r="W92" s="197" t="n">
        <v>1</v>
      </c>
      <c r="X92" s="197" t="n">
        <v>1</v>
      </c>
      <c r="Y92" s="197" t="n">
        <v>1</v>
      </c>
      <c r="Z92" s="69" t="n"/>
      <c r="AA92" s="69" t="n"/>
      <c r="AB92" s="69" t="n"/>
      <c r="AT92" s="286">
        <f>K92*AT$3</f>
        <v/>
      </c>
      <c r="AU92" s="286">
        <f>L92*AU$3</f>
        <v/>
      </c>
      <c r="AV92" s="286">
        <f>M92*AV$3</f>
        <v/>
      </c>
      <c r="AW92" s="286">
        <f>N92*AW$3</f>
        <v/>
      </c>
      <c r="AX92" s="286">
        <f>O92*AX$3</f>
        <v/>
      </c>
      <c r="AY92" s="286">
        <f>P92*AY$3</f>
        <v/>
      </c>
      <c r="AZ92" s="286">
        <f>Q92*AZ$3</f>
        <v/>
      </c>
      <c r="BA92" s="286">
        <f>R92*BA$3</f>
        <v/>
      </c>
      <c r="BB92" s="286">
        <f>S92*BB$3</f>
        <v/>
      </c>
      <c r="BC92" s="286">
        <f>T92*BC$3</f>
        <v/>
      </c>
      <c r="BD92" s="286">
        <f>U92*BD$3</f>
        <v/>
      </c>
      <c r="BE92" s="286">
        <f>V92*BE$3</f>
        <v/>
      </c>
      <c r="BF92" s="286">
        <f>W92*BF$3</f>
        <v/>
      </c>
      <c r="BG92" s="286">
        <f>X92*BG$3</f>
        <v/>
      </c>
      <c r="BH92" s="286">
        <f>Y92*BH$3</f>
        <v/>
      </c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 s="228" t="n"/>
      <c r="BS92" s="228" t="n"/>
      <c r="BT92">
        <f>SUM(AK92:BL92)</f>
        <v/>
      </c>
      <c r="BV92" s="108" t="n">
        <v>23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>
        <v>1</v>
      </c>
      <c r="T93" s="197" t="n"/>
      <c r="U93" s="197" t="n"/>
      <c r="V93" s="197" t="n">
        <v>1</v>
      </c>
      <c r="W93" s="197" t="n">
        <v>1</v>
      </c>
      <c r="X93" s="197" t="n">
        <v>1</v>
      </c>
      <c r="Y93" s="197" t="n">
        <v>1</v>
      </c>
      <c r="Z93" s="69" t="n"/>
      <c r="AA93" s="69" t="n"/>
      <c r="AB93" s="69" t="n"/>
      <c r="AT93" s="286">
        <f>K93*AT$3</f>
        <v/>
      </c>
      <c r="AU93" s="286">
        <f>L93*AU$3</f>
        <v/>
      </c>
      <c r="AV93" s="286">
        <f>M93*AV$3</f>
        <v/>
      </c>
      <c r="AW93" s="286">
        <f>N93*AW$3</f>
        <v/>
      </c>
      <c r="AX93" s="286">
        <f>O93*AX$3</f>
        <v/>
      </c>
      <c r="AY93" s="286">
        <f>P93*AY$3</f>
        <v/>
      </c>
      <c r="AZ93" s="286">
        <f>Q93*AZ$3</f>
        <v/>
      </c>
      <c r="BA93" s="286">
        <f>R93*BA$3</f>
        <v/>
      </c>
      <c r="BB93" s="286">
        <f>S93*BB$3</f>
        <v/>
      </c>
      <c r="BC93" s="286">
        <f>T93*BC$3</f>
        <v/>
      </c>
      <c r="BD93" s="286">
        <f>U93*BD$3</f>
        <v/>
      </c>
      <c r="BE93" s="286">
        <f>V93*BE$3</f>
        <v/>
      </c>
      <c r="BF93" s="286">
        <f>W93*BF$3</f>
        <v/>
      </c>
      <c r="BG93" s="286">
        <f>X93*BG$3</f>
        <v/>
      </c>
      <c r="BH93" s="286">
        <f>Y93*BH$3</f>
        <v/>
      </c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 s="228" t="n"/>
      <c r="BS93" s="228" t="n"/>
      <c r="BT93">
        <f>SUM(AK93:BL93)</f>
        <v/>
      </c>
      <c r="BV93" s="108" t="n">
        <v>19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97" t="n"/>
      <c r="N94" s="197" t="n">
        <v>1</v>
      </c>
      <c r="O94" s="197" t="n">
        <v>1</v>
      </c>
      <c r="P94" s="197" t="n">
        <v>1</v>
      </c>
      <c r="Q94" s="197" t="n">
        <v>1</v>
      </c>
      <c r="R94" s="197" t="n">
        <v>1</v>
      </c>
      <c r="S94" s="197" t="n">
        <v>1</v>
      </c>
      <c r="T94" s="197" t="n"/>
      <c r="U94" s="197" t="n"/>
      <c r="V94" s="197" t="n"/>
      <c r="W94" s="197" t="n"/>
      <c r="X94" s="197" t="n">
        <v>1</v>
      </c>
      <c r="Y94" s="197" t="n">
        <v>1</v>
      </c>
      <c r="Z94" s="69" t="n"/>
      <c r="AA94" s="69" t="n"/>
      <c r="AB94" s="69" t="n"/>
      <c r="AT94" s="286">
        <f>K94*AT$3</f>
        <v/>
      </c>
      <c r="AU94" s="286">
        <f>L94*AU$3</f>
        <v/>
      </c>
      <c r="AV94" s="286">
        <f>M94*AV$3</f>
        <v/>
      </c>
      <c r="AW94" s="286">
        <f>N94*AW$3</f>
        <v/>
      </c>
      <c r="AX94" s="286">
        <f>O94*AX$3</f>
        <v/>
      </c>
      <c r="AY94" s="286">
        <f>P94*AY$3</f>
        <v/>
      </c>
      <c r="AZ94" s="286">
        <f>Q94*AZ$3</f>
        <v/>
      </c>
      <c r="BA94" s="286">
        <f>R94*BA$3</f>
        <v/>
      </c>
      <c r="BB94" s="286">
        <f>S94*BB$3</f>
        <v/>
      </c>
      <c r="BC94" s="286">
        <f>T94*BC$3</f>
        <v/>
      </c>
      <c r="BD94" s="286">
        <f>U94*BD$3</f>
        <v/>
      </c>
      <c r="BE94" s="286">
        <f>V94*BE$3</f>
        <v/>
      </c>
      <c r="BF94" s="286">
        <f>W94*BF$3</f>
        <v/>
      </c>
      <c r="BG94" s="286">
        <f>X94*BG$3</f>
        <v/>
      </c>
      <c r="BH94" s="286">
        <f>Y94*BH$3</f>
        <v/>
      </c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 s="228" t="n"/>
      <c r="BS94" s="228" t="n"/>
      <c r="BT94">
        <f>SUM(AK94:BL94)</f>
        <v/>
      </c>
      <c r="BV94" s="108" t="n">
        <v>10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97" t="n"/>
      <c r="N95" s="197" t="n"/>
      <c r="O95" s="197" t="n"/>
      <c r="P95" s="197" t="n">
        <v>1</v>
      </c>
      <c r="Q95" s="197" t="n">
        <v>1</v>
      </c>
      <c r="R95" s="197" t="n">
        <v>1</v>
      </c>
      <c r="S95" s="197" t="n">
        <v>1</v>
      </c>
      <c r="T95" s="197" t="n"/>
      <c r="U95" s="197" t="n"/>
      <c r="V95" s="197" t="n"/>
      <c r="W95" s="197" t="n"/>
      <c r="X95" s="197" t="n"/>
      <c r="Y95" s="197" t="n">
        <v>1</v>
      </c>
      <c r="Z95" s="69" t="n"/>
      <c r="AA95" s="69" t="n"/>
      <c r="AB95" s="69" t="n"/>
      <c r="AT95" s="286">
        <f>K95*AT$3</f>
        <v/>
      </c>
      <c r="AU95" s="286">
        <f>L95*AU$3</f>
        <v/>
      </c>
      <c r="AV95" s="286">
        <f>M95*AV$3</f>
        <v/>
      </c>
      <c r="AW95" s="286">
        <f>N95*AW$3</f>
        <v/>
      </c>
      <c r="AX95" s="286">
        <f>O95*AX$3</f>
        <v/>
      </c>
      <c r="AY95" s="286">
        <f>P95*AY$3</f>
        <v/>
      </c>
      <c r="AZ95" s="286">
        <f>Q95*AZ$3</f>
        <v/>
      </c>
      <c r="BA95" s="286">
        <f>R95*BA$3</f>
        <v/>
      </c>
      <c r="BB95" s="286">
        <f>S95*BB$3</f>
        <v/>
      </c>
      <c r="BC95" s="286">
        <f>T95*BC$3</f>
        <v/>
      </c>
      <c r="BD95" s="286">
        <f>U95*BD$3</f>
        <v/>
      </c>
      <c r="BE95" s="286">
        <f>V95*BE$3</f>
        <v/>
      </c>
      <c r="BF95" s="286">
        <f>W95*BF$3</f>
        <v/>
      </c>
      <c r="BG95" s="286">
        <f>X95*BG$3</f>
        <v/>
      </c>
      <c r="BH95" s="286">
        <f>Y95*BH$3</f>
        <v/>
      </c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 s="228" t="n"/>
      <c r="BS95" s="228" t="n"/>
      <c r="BT95">
        <f>SUM(AK95:BL95)</f>
        <v/>
      </c>
      <c r="BV95" s="108" t="n">
        <v>5</v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69" t="n"/>
      <c r="AA96" s="69" t="n"/>
      <c r="AB96" s="69" t="n"/>
      <c r="AT96" s="286">
        <f>K96*AT$3</f>
        <v/>
      </c>
      <c r="AU96" s="286">
        <f>L96*AU$3</f>
        <v/>
      </c>
      <c r="AV96" s="286">
        <f>M96*AV$3</f>
        <v/>
      </c>
      <c r="AW96" s="286">
        <f>N96*AW$3</f>
        <v/>
      </c>
      <c r="AX96" s="286">
        <f>O96*AX$3</f>
        <v/>
      </c>
      <c r="AY96" s="286">
        <f>P96*AY$3</f>
        <v/>
      </c>
      <c r="AZ96" s="286">
        <f>Q96*AZ$3</f>
        <v/>
      </c>
      <c r="BA96" s="286">
        <f>R96*BA$3</f>
        <v/>
      </c>
      <c r="BB96" s="286">
        <f>S96*BB$3</f>
        <v/>
      </c>
      <c r="BC96" s="286">
        <f>T96*BC$3</f>
        <v/>
      </c>
      <c r="BD96" s="286">
        <f>U96*BD$3</f>
        <v/>
      </c>
      <c r="BE96" s="286">
        <f>V96*BE$3</f>
        <v/>
      </c>
      <c r="BF96" s="286">
        <f>W96*BF$3</f>
        <v/>
      </c>
      <c r="BG96" s="286">
        <f>X96*BG$3</f>
        <v/>
      </c>
      <c r="BH96" s="286">
        <f>Y96*BH$3</f>
        <v/>
      </c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>
        <f>SUM(AK96:BL96)</f>
        <v/>
      </c>
      <c r="BV96" s="108" t="n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V96"/>
  <sheetViews>
    <sheetView workbookViewId="0">
      <pane xSplit="1" ySplit="3" topLeftCell="BR79" activePane="bottomRight" state="frozen"/>
      <selection pane="topRight" activeCell="B1" sqref="B1"/>
      <selection pane="bottomLeft" activeCell="A4" sqref="A4"/>
      <selection pane="bottomRight" activeCell="A53" sqref="A53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85546875" customWidth="1" style="107" min="19" max="19"/>
    <col width="10.7109375" customWidth="1" style="107" min="20" max="21"/>
    <col width="11.42578125" customWidth="1" style="107" min="22" max="35"/>
    <col width="11.42578125" customWidth="1" style="137" min="36" max="36"/>
    <col width="11.7109375" customWidth="1" style="107" min="37" max="37"/>
    <col width="12.140625" customWidth="1" style="107" min="38" max="41"/>
    <col width="10.7109375" customWidth="1" style="107" min="42" max="44"/>
    <col width="10.85546875" customWidth="1" style="107" min="45" max="70"/>
    <col width="3.7109375" customWidth="1" style="107" min="71" max="71"/>
    <col width="9.140625" customWidth="1" style="107" min="72" max="73"/>
    <col width="9.140625" customWidth="1" style="108" min="74" max="74"/>
    <col width="9.140625" customWidth="1" style="107" min="7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n"/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134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V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1" t="inlineStr">
        <is>
          <t>Жгут ПТКА.685621.001-05.351</t>
        </is>
      </c>
      <c r="T2" s="72" t="inlineStr">
        <is>
          <t>Жгут ПТКА.685621. 002-01.281</t>
        </is>
      </c>
      <c r="U2" s="72" t="inlineStr">
        <is>
          <t>Жгут ПТКА.685621. 002-02.221</t>
        </is>
      </c>
      <c r="V2" s="72" t="inlineStr">
        <is>
          <t>Жгут ПТКА.685621. 002-03.231</t>
        </is>
      </c>
      <c r="W2" s="38" t="inlineStr">
        <is>
          <t>Жгут ПТКА.685621. 003-03.071</t>
        </is>
      </c>
      <c r="X2" s="38" t="inlineStr">
        <is>
          <t>Жгут ПТКА.685621. 003-04.071</t>
        </is>
      </c>
      <c r="Y2" s="38" t="inlineStr">
        <is>
          <t>Жгут ПТКА.685621. 003-05.481</t>
        </is>
      </c>
      <c r="Z2" s="38" t="inlineStr">
        <is>
          <t>Кабель питания 9451.051. 03.00.000</t>
        </is>
      </c>
      <c r="AA2" s="38" t="inlineStr">
        <is>
          <t>Кабель питания 9451.631. 07.00.000</t>
        </is>
      </c>
      <c r="AB2" s="38" t="inlineStr">
        <is>
          <t>Кабель для передачи данных 9451.051. 04.00.000</t>
        </is>
      </c>
      <c r="AC2" s="38" t="inlineStr">
        <is>
          <t>Кабель для передачи данных 9451.631. 09.00.000</t>
        </is>
      </c>
      <c r="AD2" s="110" t="inlineStr">
        <is>
          <t>Кабель питания 9451.621.06.00.000</t>
        </is>
      </c>
      <c r="AE2" s="110" t="inlineStr">
        <is>
          <t>Кабель для передачи данных 9451.621.07.00.000</t>
        </is>
      </c>
      <c r="AF2" s="111" t="inlineStr">
        <is>
          <t>Кабель питания 9451.641.06.00.000</t>
        </is>
      </c>
      <c r="AG2" s="111" t="inlineStr">
        <is>
          <t>Кабель питания 9451.641.07.00.000</t>
        </is>
      </c>
      <c r="AH2" s="111" t="inlineStr">
        <is>
          <t>Кабель для передачи данных 9451.641.08.00.000</t>
        </is>
      </c>
      <c r="AI2" s="111" t="inlineStr">
        <is>
          <t>Кабель для передачи данных 9451.641.09.00.000</t>
        </is>
      </c>
      <c r="AJ2" s="135" t="n"/>
      <c r="AK2" s="70" t="inlineStr">
        <is>
          <t>Перемычка ПТКА.685621. 004</t>
        </is>
      </c>
      <c r="AL2" s="70" t="inlineStr">
        <is>
          <t>Перемычка ПТКА.685621. 004-01</t>
        </is>
      </c>
      <c r="AM2" s="70" t="inlineStr">
        <is>
          <t>Перемычка ПТКА.685621. 004-02</t>
        </is>
      </c>
      <c r="AN2" s="70" t="inlineStr">
        <is>
          <t>Перемычка ПТКА.685621. 004-03</t>
        </is>
      </c>
      <c r="AO2" s="70" t="inlineStr">
        <is>
          <t>Перемычка ПТКА.685621. 004-04</t>
        </is>
      </c>
      <c r="AP2" s="38" t="inlineStr">
        <is>
          <t>Провод заземления ПТКА.685621. 005</t>
        </is>
      </c>
      <c r="AQ2" s="38" t="inlineStr">
        <is>
          <t>Провод заземления ПТКА.685621.  005-01</t>
        </is>
      </c>
      <c r="AR2" s="38" t="inlineStr">
        <is>
          <t>Провод заземления ПТКА.685621.  005-02</t>
        </is>
      </c>
      <c r="AS2" s="38" t="inlineStr">
        <is>
          <t>Провод заземления ПТКА.685621.  005-03</t>
        </is>
      </c>
      <c r="AT2" s="71" t="inlineStr">
        <is>
          <t>Жгут ПТКА.685621.001-01.111</t>
        </is>
      </c>
      <c r="AU2" s="71" t="inlineStr">
        <is>
          <t>Жгут ПТКА.685621. 001-02.121</t>
        </is>
      </c>
      <c r="AV2" s="71" t="inlineStr">
        <is>
          <t>Жгут ПТКА.685621. 001-03.331</t>
        </is>
      </c>
      <c r="AW2" s="71" t="inlineStr">
        <is>
          <t>Жгут ПТКА.685621. 001-04.141</t>
        </is>
      </c>
      <c r="AX2" s="71" t="inlineStr">
        <is>
          <t>Жгут ПТКА.685621. 001-04.341</t>
        </is>
      </c>
      <c r="AY2" s="71" t="inlineStr">
        <is>
          <t>Жгут ПТКА.685621. 001-05.602</t>
        </is>
      </c>
      <c r="AZ2" s="71" t="inlineStr">
        <is>
          <t>Жгут ПТКА.685621. 001-05.072(1)</t>
        </is>
      </c>
      <c r="BA2" s="71" t="inlineStr">
        <is>
          <t>Жгут ПТКА.685621. 001-05.072(2)</t>
        </is>
      </c>
      <c r="BB2" s="71" t="inlineStr">
        <is>
          <t>Жгут ПТКА.685621.001-05.351</t>
        </is>
      </c>
      <c r="BC2" s="72" t="inlineStr">
        <is>
          <t>Жгут ПТКА.685621. 002-01.281</t>
        </is>
      </c>
      <c r="BD2" s="72" t="inlineStr">
        <is>
          <t>Жгут ПТКА.685621. 002-02.221</t>
        </is>
      </c>
      <c r="BE2" s="72" t="inlineStr">
        <is>
          <t>Жгут ПТКА.685621. 002-03.231</t>
        </is>
      </c>
      <c r="BF2" s="38" t="inlineStr">
        <is>
          <t>Жгут ПТКА.685621. 003-03.071</t>
        </is>
      </c>
      <c r="BG2" s="38" t="inlineStr">
        <is>
          <t>Жгут ПТКА.685621. 003-04.071</t>
        </is>
      </c>
      <c r="BH2" s="38" t="inlineStr">
        <is>
          <t>Жгут ПТКА.685621. 003-05.481</t>
        </is>
      </c>
      <c r="BI2" s="38" t="inlineStr">
        <is>
          <t>Кабель питания 9451.051. 03.00.000</t>
        </is>
      </c>
      <c r="BJ2" s="38" t="inlineStr">
        <is>
          <t>Кабель питания 9451.631. 07.00.000</t>
        </is>
      </c>
      <c r="BK2" s="38" t="inlineStr">
        <is>
          <t>Кабель для передачи данных 9451.051. 04.00.000</t>
        </is>
      </c>
      <c r="BL2" s="38" t="inlineStr">
        <is>
          <t>Кабель для передачи данных 9451.631. 09.00.000</t>
        </is>
      </c>
      <c r="BM2" s="110" t="inlineStr">
        <is>
          <t>Кабель питания 9451.621.06.00.000</t>
        </is>
      </c>
      <c r="BN2" s="110" t="inlineStr">
        <is>
          <t>Кабель для передачи данных 9451.621.07.00.000</t>
        </is>
      </c>
      <c r="BO2" s="111" t="inlineStr">
        <is>
          <t>Кабель питания 9451.641.06.00.000</t>
        </is>
      </c>
      <c r="BP2" s="111" t="inlineStr">
        <is>
          <t>Кабель питания 9451.641.07.00.000</t>
        </is>
      </c>
      <c r="BQ2" s="111" t="inlineStr">
        <is>
          <t>Кабель для передачи данных 9451.641.08.00.000</t>
        </is>
      </c>
      <c r="BR2" s="111" t="inlineStr">
        <is>
          <t>Кабель для передачи данных 9451.641.09.00.000</t>
        </is>
      </c>
      <c r="BS2" s="38" t="n"/>
      <c r="BT2" s="38" t="inlineStr">
        <is>
          <t>Сумма</t>
        </is>
      </c>
      <c r="BU2" s="40" t="n"/>
      <c r="BV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136" t="n"/>
      <c r="AK3" s="286" t="n">
        <v>242</v>
      </c>
      <c r="AL3" s="286" t="n"/>
      <c r="AM3" s="286" t="n"/>
      <c r="AN3" s="286" t="n"/>
      <c r="AO3" s="286" t="n"/>
      <c r="AP3" s="286" t="n"/>
      <c r="AQ3" s="286" t="n"/>
      <c r="AR3" s="286" t="n"/>
      <c r="AS3" s="286" t="n"/>
      <c r="AT3" s="286" t="n"/>
      <c r="AU3" s="286" t="n">
        <v>1</v>
      </c>
      <c r="AV3" s="286" t="n"/>
      <c r="AW3" s="286" t="n"/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86" t="n"/>
      <c r="BJ3" s="286" t="n"/>
      <c r="BK3" s="286" t="n"/>
      <c r="BL3" s="286" t="n"/>
      <c r="BM3" s="228" t="n"/>
      <c r="BN3" s="228" t="n"/>
      <c r="BO3" s="228" t="n"/>
      <c r="BP3" s="228" t="n"/>
      <c r="BQ3" s="228" t="n"/>
      <c r="BR3" s="228" t="n"/>
      <c r="BS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136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136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136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136" t="n"/>
      <c r="AK7" s="286">
        <f>B7*AK3</f>
        <v/>
      </c>
      <c r="AL7" s="286">
        <f>C7*AL3</f>
        <v/>
      </c>
      <c r="AM7" s="286">
        <f>D7*AM3</f>
        <v/>
      </c>
      <c r="AN7" s="286">
        <f>E7*AN3</f>
        <v/>
      </c>
      <c r="AO7" s="286">
        <f>F7*AO3</f>
        <v/>
      </c>
      <c r="AP7" s="286">
        <f>G7*AP3</f>
        <v/>
      </c>
      <c r="AQ7" s="286">
        <f>H7*AQ3</f>
        <v/>
      </c>
      <c r="AR7" s="286">
        <f>I7*AR3</f>
        <v/>
      </c>
      <c r="AS7" s="286">
        <f>J7*AS3</f>
        <v/>
      </c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>
        <f>SUM(AK7:BL7)</f>
        <v/>
      </c>
      <c r="BU7" t="inlineStr">
        <is>
          <t>шт</t>
        </is>
      </c>
      <c r="BV7" s="108" t="n">
        <v>500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13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136" t="n"/>
      <c r="AK9" s="286">
        <f>B9*AK3</f>
        <v/>
      </c>
      <c r="AL9" s="286">
        <f>C9*AL3</f>
        <v/>
      </c>
      <c r="AM9" s="286">
        <f>D9*AM3</f>
        <v/>
      </c>
      <c r="AN9" s="286">
        <f>E9*AN3</f>
        <v/>
      </c>
      <c r="AO9" s="286">
        <f>F9*AO3</f>
        <v/>
      </c>
      <c r="AP9" s="286" t="n"/>
      <c r="AQ9" s="286" t="n"/>
      <c r="AR9" s="286" t="n"/>
      <c r="AS9" s="286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>
        <f>SUM(AK9:BL9)</f>
        <v/>
      </c>
      <c r="BU9" t="inlineStr">
        <is>
          <t>м</t>
        </is>
      </c>
      <c r="BV9" s="91" t="n">
        <v>150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13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13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136" t="n"/>
      <c r="AK12" s="286">
        <f>B12*AK3</f>
        <v/>
      </c>
      <c r="AL12" s="286">
        <f>C12*AL3</f>
        <v/>
      </c>
      <c r="AM12" s="286">
        <f>D12*AM3</f>
        <v/>
      </c>
      <c r="AN12" s="286">
        <f>E12*AN3</f>
        <v/>
      </c>
      <c r="AO12" s="286">
        <f>F12*AO3</f>
        <v/>
      </c>
      <c r="AP12" s="286">
        <f>G12*AP3</f>
        <v/>
      </c>
      <c r="AQ12" s="286">
        <f>H12*AQ3</f>
        <v/>
      </c>
      <c r="AR12" s="286">
        <f>I12*AR3</f>
        <v/>
      </c>
      <c r="AS12" s="286">
        <f>J12*AS3</f>
        <v/>
      </c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>
        <f>SUM(AK12:BL12)</f>
        <v/>
      </c>
      <c r="BU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136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86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13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13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136" t="n"/>
      <c r="AK16" s="286" t="n"/>
      <c r="AL16" s="286" t="n"/>
      <c r="AM16" s="286" t="n"/>
      <c r="AN16" s="286" t="n"/>
      <c r="AO16" s="286" t="n"/>
      <c r="AP16" s="286">
        <f>G16*AP3</f>
        <v/>
      </c>
      <c r="AQ16" s="286">
        <f>H16*AQ3</f>
        <v/>
      </c>
      <c r="AR16" s="286">
        <f>I16*AR3</f>
        <v/>
      </c>
      <c r="AS16" s="286">
        <f>J16*AS3</f>
        <v/>
      </c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>
        <f>SUM(AK16:BL16)</f>
        <v/>
      </c>
      <c r="BU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136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136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V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136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86" t="n"/>
      <c r="AA20" s="286" t="n"/>
      <c r="AB20" s="286" t="n"/>
      <c r="AC20" s="286" t="n"/>
      <c r="AD20" s="286" t="n"/>
      <c r="AE20" s="286" t="n">
        <v>4</v>
      </c>
      <c r="AF20" s="286" t="n"/>
      <c r="AG20" s="286" t="n"/>
      <c r="AH20" s="286" t="n"/>
      <c r="AI20" s="286" t="n"/>
      <c r="AJ20" s="136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I20" s="286">
        <f>Z20*BI$3</f>
        <v/>
      </c>
      <c r="BJ20" s="286">
        <f>AA20*BJ$3</f>
        <v/>
      </c>
      <c r="BK20" s="286">
        <f>AB20*BK$3</f>
        <v/>
      </c>
      <c r="BL20" s="286">
        <f>AC20*BL$3</f>
        <v/>
      </c>
      <c r="BM20" s="286">
        <f>AD20*BM$3</f>
        <v/>
      </c>
      <c r="BN20" s="286">
        <f>AE20*BN$3</f>
        <v/>
      </c>
      <c r="BO20" s="286">
        <f>AF20*BO$3</f>
        <v/>
      </c>
      <c r="BP20" s="286">
        <f>AG20*BP$3</f>
        <v/>
      </c>
      <c r="BQ20" s="286">
        <f>AH20*BQ$3</f>
        <v/>
      </c>
      <c r="BR20" s="286">
        <f>AI20*BR$3</f>
        <v/>
      </c>
      <c r="BS20" s="228" t="n"/>
      <c r="BT20">
        <f>SUM(AK20:BR20)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136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I21" s="286">
        <f>Z21*BI$3</f>
        <v/>
      </c>
      <c r="BJ21" s="286">
        <f>AA21*BJ$3</f>
        <v/>
      </c>
      <c r="BK21" s="286">
        <f>AB21*BK$3</f>
        <v/>
      </c>
      <c r="BL21" s="286">
        <f>AC21*BL$3</f>
        <v/>
      </c>
      <c r="BM21" s="286">
        <f>AD21*BM$3</f>
        <v/>
      </c>
      <c r="BN21" s="286">
        <f>AE21*BN$3</f>
        <v/>
      </c>
      <c r="BO21" s="286">
        <f>AF21*BO$3</f>
        <v/>
      </c>
      <c r="BP21" s="286">
        <f>AG21*BP$3</f>
        <v/>
      </c>
      <c r="BQ21" s="286">
        <f>AH21*BQ$3</f>
        <v/>
      </c>
      <c r="BR21" s="286">
        <f>AI21*BR$3</f>
        <v/>
      </c>
      <c r="BS21" s="228" t="n"/>
      <c r="BT21">
        <f>SUM(AK21:BR21)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136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I22" s="286">
        <f>Z22*BI$3</f>
        <v/>
      </c>
      <c r="BJ22" s="286">
        <f>AA22*BJ$3</f>
        <v/>
      </c>
      <c r="BK22" s="286">
        <f>AB22*BK$3</f>
        <v/>
      </c>
      <c r="BL22" s="286">
        <f>AC22*BL$3</f>
        <v/>
      </c>
      <c r="BM22" s="286">
        <f>AD22*BM$3</f>
        <v/>
      </c>
      <c r="BN22" s="286">
        <f>AE22*BN$3</f>
        <v/>
      </c>
      <c r="BO22" s="286">
        <f>AF22*BO$3</f>
        <v/>
      </c>
      <c r="BP22" s="286">
        <f>AG22*BP$3</f>
        <v/>
      </c>
      <c r="BQ22" s="286">
        <f>AH22*BQ$3</f>
        <v/>
      </c>
      <c r="BR22" s="286">
        <f>AI22*BR$3</f>
        <v/>
      </c>
      <c r="BS22" s="228" t="n"/>
      <c r="BT22">
        <f>SUM(AK22:BR22)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86" t="n">
        <v>4</v>
      </c>
      <c r="AA23" s="286" t="n">
        <v>4</v>
      </c>
      <c r="AB23" s="286" t="n"/>
      <c r="AC23" s="286" t="n"/>
      <c r="AD23" s="286" t="n">
        <v>4</v>
      </c>
      <c r="AE23" s="286" t="n"/>
      <c r="AF23" s="286" t="n">
        <v>4</v>
      </c>
      <c r="AG23" s="286" t="n">
        <v>4</v>
      </c>
      <c r="AH23" s="286" t="n"/>
      <c r="AI23" s="286" t="n"/>
      <c r="AJ23" s="136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I23" s="286">
        <f>Z23*BI$3</f>
        <v/>
      </c>
      <c r="BJ23" s="286">
        <f>AA23*BJ$3</f>
        <v/>
      </c>
      <c r="BK23" s="286">
        <f>AB23*BK$3</f>
        <v/>
      </c>
      <c r="BL23" s="286">
        <f>AC23*BL$3</f>
        <v/>
      </c>
      <c r="BM23" s="286">
        <f>AD23*BM$3</f>
        <v/>
      </c>
      <c r="BN23" s="286">
        <f>AE23*BN$3</f>
        <v/>
      </c>
      <c r="BO23" s="286">
        <f>AF23*BO$3</f>
        <v/>
      </c>
      <c r="BP23" s="286">
        <f>AG23*BP$3</f>
        <v/>
      </c>
      <c r="BQ23" s="286">
        <f>AH23*BQ$3</f>
        <v/>
      </c>
      <c r="BR23" s="286">
        <f>AI23*BR$3</f>
        <v/>
      </c>
      <c r="BS23" s="228" t="n"/>
      <c r="BT23">
        <f>SUM(AK23:BR23)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136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I24" s="286">
        <f>Z24*BI$3</f>
        <v/>
      </c>
      <c r="BJ24" s="286">
        <f>AA24*BJ$3</f>
        <v/>
      </c>
      <c r="BK24" s="286">
        <f>AB24*BK$3</f>
        <v/>
      </c>
      <c r="BL24" s="286">
        <f>AC24*BL$3</f>
        <v/>
      </c>
      <c r="BM24" s="286">
        <f>AD24*BM$3</f>
        <v/>
      </c>
      <c r="BN24" s="286">
        <f>AE24*BN$3</f>
        <v/>
      </c>
      <c r="BO24" s="286">
        <f>AF24*BO$3</f>
        <v/>
      </c>
      <c r="BP24" s="286">
        <f>AG24*BP$3</f>
        <v/>
      </c>
      <c r="BQ24" s="286">
        <f>AH24*BQ$3</f>
        <v/>
      </c>
      <c r="BR24" s="286">
        <f>AI24*BR$3</f>
        <v/>
      </c>
      <c r="BS24" s="228" t="n"/>
      <c r="BT24">
        <f>SUM(AK24:BR24)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86" t="n"/>
      <c r="AA25" s="286" t="n"/>
      <c r="AB25" s="286" t="n">
        <v>1.7</v>
      </c>
      <c r="AC25" s="286" t="n">
        <v>0.4</v>
      </c>
      <c r="AD25" s="286" t="n"/>
      <c r="AE25" s="286" t="n">
        <v>0.2</v>
      </c>
      <c r="AF25" s="286" t="n"/>
      <c r="AG25" s="286" t="n"/>
      <c r="AH25" s="286" t="n">
        <v>2.2</v>
      </c>
      <c r="AI25" s="286" t="n"/>
      <c r="AJ25" s="136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I25" s="286">
        <f>Z25*BI$3</f>
        <v/>
      </c>
      <c r="BJ25" s="286">
        <f>AA25*BJ$3</f>
        <v/>
      </c>
      <c r="BK25" s="286">
        <f>AB25*BK$3</f>
        <v/>
      </c>
      <c r="BL25" s="286">
        <f>AC25*BL$3</f>
        <v/>
      </c>
      <c r="BM25" s="286">
        <f>AD25*BM$3</f>
        <v/>
      </c>
      <c r="BN25" s="286">
        <f>AE25*BN$3</f>
        <v/>
      </c>
      <c r="BO25" s="286">
        <f>AF25*BO$3</f>
        <v/>
      </c>
      <c r="BP25" s="286">
        <f>AG25*BP$3</f>
        <v/>
      </c>
      <c r="BQ25" s="286">
        <f>AH25*BQ$3</f>
        <v/>
      </c>
      <c r="BR25" s="286">
        <f>AI25*BR$3</f>
        <v/>
      </c>
      <c r="BS25" s="228" t="n"/>
      <c r="BT25">
        <f>SUM(AK25:BR25)</f>
        <v/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86" t="n">
        <v>1.7</v>
      </c>
      <c r="AA26" s="286" t="n">
        <v>0.4</v>
      </c>
      <c r="AB26" s="286" t="n"/>
      <c r="AC26" s="286" t="n"/>
      <c r="AD26" s="286" t="n">
        <v>0.2</v>
      </c>
      <c r="AE26" s="286" t="n"/>
      <c r="AF26" s="286" t="n">
        <v>0.2</v>
      </c>
      <c r="AG26" s="286" t="n">
        <v>2.2</v>
      </c>
      <c r="AH26" s="286" t="n"/>
      <c r="AI26" s="286" t="n">
        <v>0.2</v>
      </c>
      <c r="AJ26" s="136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I26" s="286">
        <f>Z26*BI$3</f>
        <v/>
      </c>
      <c r="BJ26" s="286">
        <f>AA26*BJ$3</f>
        <v/>
      </c>
      <c r="BK26" s="286">
        <f>AB26*BK$3</f>
        <v/>
      </c>
      <c r="BL26" s="286">
        <f>AC26*BL$3</f>
        <v/>
      </c>
      <c r="BM26" s="286">
        <f>AD26*BM$3</f>
        <v/>
      </c>
      <c r="BN26" s="286">
        <f>AE26*BN$3</f>
        <v/>
      </c>
      <c r="BO26" s="286">
        <f>AF26*BO$3</f>
        <v/>
      </c>
      <c r="BP26" s="286">
        <f>AG26*BP$3</f>
        <v/>
      </c>
      <c r="BQ26" s="286">
        <f>AH26*BQ$3</f>
        <v/>
      </c>
      <c r="BR26" s="286">
        <f>AI26*BR$3</f>
        <v/>
      </c>
      <c r="BS26" s="228" t="n"/>
      <c r="BT26">
        <f>SUM(AK26:BR26)</f>
        <v/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86" t="n"/>
      <c r="AJ27" s="136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I27" s="286">
        <f>Z27*BI$3</f>
        <v/>
      </c>
      <c r="BJ27" s="286">
        <f>AA27*BJ$3</f>
        <v/>
      </c>
      <c r="BK27" s="286">
        <f>AB27*BK$3</f>
        <v/>
      </c>
      <c r="BL27" s="286">
        <f>AC27*BL$3</f>
        <v/>
      </c>
      <c r="BM27" s="286">
        <f>AD27*BM$3</f>
        <v/>
      </c>
      <c r="BN27" s="286">
        <f>AE27*BN$3</f>
        <v/>
      </c>
      <c r="BO27" s="286">
        <f>AF27*BO$3</f>
        <v/>
      </c>
      <c r="BP27" s="286">
        <f>AG27*BP$3</f>
        <v/>
      </c>
      <c r="BQ27" s="286">
        <f>AH27*BQ$3</f>
        <v/>
      </c>
      <c r="BR27" s="286">
        <f>AI27*BR$3</f>
        <v/>
      </c>
      <c r="BS27" s="228" t="n"/>
      <c r="BT27">
        <f>SUM(AK27:BR27)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86" t="n">
        <v>0.1</v>
      </c>
      <c r="AA28" s="286" t="n">
        <v>0.1</v>
      </c>
      <c r="AB28" s="286" t="n">
        <v>0.1</v>
      </c>
      <c r="AC28" s="286" t="n">
        <v>0.1</v>
      </c>
      <c r="AD28" s="286" t="n"/>
      <c r="AE28" s="286" t="n"/>
      <c r="AF28" s="286" t="n">
        <v>0.1</v>
      </c>
      <c r="AG28" s="286" t="n">
        <v>0.1</v>
      </c>
      <c r="AH28" s="286" t="n">
        <v>0.1</v>
      </c>
      <c r="AI28" s="286" t="n">
        <v>0.1</v>
      </c>
      <c r="AJ28" s="136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I28" s="286">
        <f>Z28*BI$3</f>
        <v/>
      </c>
      <c r="BJ28" s="286">
        <f>AA28*BJ$3</f>
        <v/>
      </c>
      <c r="BK28" s="286">
        <f>AB28*BK$3</f>
        <v/>
      </c>
      <c r="BL28" s="286">
        <f>AC28*BL$3</f>
        <v/>
      </c>
      <c r="BM28" s="286">
        <f>AD28*BM$3</f>
        <v/>
      </c>
      <c r="BN28" s="286">
        <f>AE28*BN$3</f>
        <v/>
      </c>
      <c r="BO28" s="286">
        <f>AF28*BO$3</f>
        <v/>
      </c>
      <c r="BP28" s="286">
        <f>AG28*BP$3</f>
        <v/>
      </c>
      <c r="BQ28" s="286">
        <f>AH28*BQ$3</f>
        <v/>
      </c>
      <c r="BR28" s="286">
        <f>AI28*BR$3</f>
        <v/>
      </c>
      <c r="BS28" s="228" t="n"/>
      <c r="BT28">
        <f>SUM(AK28:BR28)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86" t="n">
        <v>1</v>
      </c>
      <c r="AJ29" s="136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I29" s="286">
        <f>Z29*BI$3</f>
        <v/>
      </c>
      <c r="BJ29" s="286">
        <f>AA29*BJ$3</f>
        <v/>
      </c>
      <c r="BK29" s="286">
        <f>AB29*BK$3</f>
        <v/>
      </c>
      <c r="BL29" s="286">
        <f>AC29*BL$3</f>
        <v/>
      </c>
      <c r="BM29" s="286">
        <f>AD29*BM$3</f>
        <v/>
      </c>
      <c r="BN29" s="286">
        <f>AE29*BN$3</f>
        <v/>
      </c>
      <c r="BO29" s="286">
        <f>AF29*BO$3</f>
        <v/>
      </c>
      <c r="BP29" s="286">
        <f>AG29*BP$3</f>
        <v/>
      </c>
      <c r="BQ29" s="286">
        <f>AH29*BQ$3</f>
        <v/>
      </c>
      <c r="BR29" s="286">
        <f>AI29*BR$3</f>
        <v/>
      </c>
      <c r="BS29" s="228" t="n"/>
      <c r="BT29">
        <f>SUM(AK29:BR29)</f>
        <v/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136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136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R31" s="84" t="n"/>
      <c r="BS31" s="84" t="n"/>
      <c r="BV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136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136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4</v>
      </c>
      <c r="O34" s="45" t="n">
        <v>4</v>
      </c>
      <c r="P34" s="45" t="n">
        <v>5</v>
      </c>
      <c r="Q34" s="45" t="n">
        <v>5</v>
      </c>
      <c r="R34" s="45" t="n">
        <v>5</v>
      </c>
      <c r="S34" s="45" t="n">
        <v>5</v>
      </c>
      <c r="T34" s="45" t="n">
        <v>1</v>
      </c>
      <c r="U34" s="45" t="n">
        <v>2</v>
      </c>
      <c r="V34" s="45" t="n">
        <v>3</v>
      </c>
      <c r="W34" s="45" t="n">
        <v>3</v>
      </c>
      <c r="X34" s="45" t="n">
        <v>4</v>
      </c>
      <c r="Y34" s="74" t="n">
        <v>5</v>
      </c>
      <c r="Z34" s="64" t="n"/>
      <c r="AA34" s="64" t="n"/>
      <c r="AB34" s="64" t="n"/>
      <c r="AC34" s="228" t="n"/>
      <c r="AD34" s="228" t="n"/>
      <c r="AE34" s="228" t="n"/>
      <c r="AF34" s="228" t="n"/>
      <c r="AG34" s="228" t="n"/>
      <c r="AH34" s="228" t="n"/>
      <c r="AI34" s="228" t="n"/>
      <c r="AJ34" s="136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28" t="n"/>
      <c r="AT34" s="286">
        <f>K34*AT$3</f>
        <v/>
      </c>
      <c r="AU34" s="286">
        <f>L34*AU$3</f>
        <v/>
      </c>
      <c r="AV34" s="286">
        <f>M34*AV$3</f>
        <v/>
      </c>
      <c r="AW34" s="286">
        <f>N34*AW$3</f>
        <v/>
      </c>
      <c r="AX34" s="286">
        <f>O34*AX$3</f>
        <v/>
      </c>
      <c r="AY34" s="286">
        <f>P34*AY$3</f>
        <v/>
      </c>
      <c r="AZ34" s="286">
        <f>Q34*AZ$3</f>
        <v/>
      </c>
      <c r="BA34" s="286">
        <f>R34*BA$3</f>
        <v/>
      </c>
      <c r="BB34" s="286">
        <f>S34*BB$3</f>
        <v/>
      </c>
      <c r="BC34" s="286">
        <f>T34*BC$3</f>
        <v/>
      </c>
      <c r="BD34" s="286">
        <f>U34*BD$3</f>
        <v/>
      </c>
      <c r="BE34" s="286">
        <f>V34*BE$3</f>
        <v/>
      </c>
      <c r="BF34" s="286">
        <f>W34*BF$3</f>
        <v/>
      </c>
      <c r="BG34" s="286">
        <f>X34*BG$3</f>
        <v/>
      </c>
      <c r="BH34" s="286">
        <f>Y34*BH$3</f>
        <v/>
      </c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>
        <f>SUM(AK34:BL34)</f>
        <v/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73" t="n"/>
      <c r="R35" s="74" t="n"/>
      <c r="S35" s="74" t="n"/>
      <c r="T35" s="45" t="n"/>
      <c r="U35" s="45" t="n"/>
      <c r="V35" s="45" t="n"/>
      <c r="W35" s="45" t="n"/>
      <c r="X35" s="45" t="n"/>
      <c r="Y35" s="74" t="n"/>
      <c r="Z35" s="64" t="n"/>
      <c r="AA35" s="64" t="n"/>
      <c r="AB35" s="64" t="n"/>
      <c r="AC35" s="228" t="n"/>
      <c r="AD35" s="228" t="n"/>
      <c r="AE35" s="228" t="n"/>
      <c r="AF35" s="228" t="n"/>
      <c r="AG35" s="228" t="n"/>
      <c r="AH35" s="228" t="n"/>
      <c r="AI35" s="228" t="n"/>
      <c r="AJ35" s="136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0.04</v>
      </c>
      <c r="O36" s="45" t="n">
        <v>0.04</v>
      </c>
      <c r="P36" s="45" t="n">
        <v>0.05</v>
      </c>
      <c r="Q36" s="45" t="n">
        <v>0.05</v>
      </c>
      <c r="R36" s="45" t="n">
        <v>0.05</v>
      </c>
      <c r="S36" s="45" t="n">
        <v>0.05</v>
      </c>
      <c r="T36" s="45" t="n">
        <v>0.01</v>
      </c>
      <c r="U36" s="45" t="n">
        <v>0.02</v>
      </c>
      <c r="V36" s="45" t="n">
        <v>0.03</v>
      </c>
      <c r="W36" s="45" t="n">
        <v>0.03</v>
      </c>
      <c r="X36" s="45" t="n">
        <v>0.04</v>
      </c>
      <c r="Y36" s="46" t="n">
        <v>0.05</v>
      </c>
      <c r="Z36" s="64" t="n"/>
      <c r="AA36" s="64" t="n"/>
      <c r="AB36" s="64" t="n"/>
      <c r="AC36" s="228" t="n"/>
      <c r="AD36" s="228" t="n"/>
      <c r="AE36" s="228" t="n"/>
      <c r="AF36" s="228" t="n"/>
      <c r="AG36" s="228" t="n"/>
      <c r="AH36" s="228" t="n"/>
      <c r="AI36" s="228" t="n"/>
      <c r="AJ36" s="136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86">
        <f>K36*AT$3</f>
        <v/>
      </c>
      <c r="AU36" s="286">
        <f>L36*AU$3</f>
        <v/>
      </c>
      <c r="AV36" s="286">
        <f>M36*AV$3</f>
        <v/>
      </c>
      <c r="AW36" s="286">
        <f>N36*AW$3</f>
        <v/>
      </c>
      <c r="AX36" s="286">
        <f>O36*AX$3</f>
        <v/>
      </c>
      <c r="AY36" s="286">
        <f>P36*AY$3</f>
        <v/>
      </c>
      <c r="AZ36" s="286">
        <f>Q36*AZ$3</f>
        <v/>
      </c>
      <c r="BA36" s="286">
        <f>R36*BA$3</f>
        <v/>
      </c>
      <c r="BB36" s="286">
        <f>S36*BB$3</f>
        <v/>
      </c>
      <c r="BC36" s="286">
        <f>T36*BC$3</f>
        <v/>
      </c>
      <c r="BD36" s="286">
        <f>U36*BD$3</f>
        <v/>
      </c>
      <c r="BE36" s="286">
        <f>V36*BE$3</f>
        <v/>
      </c>
      <c r="BF36" s="286">
        <f>W36*BF$3</f>
        <v/>
      </c>
      <c r="BG36" s="286">
        <f>X36*BG$3</f>
        <v/>
      </c>
      <c r="BH36" s="286">
        <f>Y36*BH$3</f>
        <v/>
      </c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6" t="n"/>
      <c r="Z37" s="64" t="n"/>
      <c r="AA37" s="64" t="n"/>
      <c r="AB37" s="64" t="n"/>
      <c r="AC37" s="228" t="n"/>
      <c r="AD37" s="228" t="n"/>
      <c r="AE37" s="228" t="n"/>
      <c r="AF37" s="228" t="n"/>
      <c r="AG37" s="228" t="n"/>
      <c r="AH37" s="228" t="n"/>
      <c r="AI37" s="228" t="n"/>
      <c r="AJ37" s="136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74" t="n">
        <v>1</v>
      </c>
      <c r="Z38" s="64" t="n"/>
      <c r="AA38" s="64" t="n"/>
      <c r="AB38" s="64" t="n"/>
      <c r="AC38" s="228" t="n"/>
      <c r="AD38" s="228" t="n"/>
      <c r="AE38" s="228" t="n"/>
      <c r="AF38" s="228" t="n"/>
      <c r="AG38" s="228" t="n"/>
      <c r="AH38" s="228" t="n"/>
      <c r="AI38" s="228" t="n"/>
      <c r="AJ38" s="136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86">
        <f>K38*AT$3</f>
        <v/>
      </c>
      <c r="AU38" s="286">
        <f>L38*AU$3</f>
        <v/>
      </c>
      <c r="AV38" s="286">
        <f>M38*AV$3</f>
        <v/>
      </c>
      <c r="AW38" s="286">
        <f>N38*AW$3</f>
        <v/>
      </c>
      <c r="AX38" s="286">
        <f>O38*AX$3</f>
        <v/>
      </c>
      <c r="AY38" s="286">
        <f>P38*AY$3</f>
        <v/>
      </c>
      <c r="AZ38" s="286">
        <f>Q38*AZ$3</f>
        <v/>
      </c>
      <c r="BA38" s="286">
        <f>R38*BA$3</f>
        <v/>
      </c>
      <c r="BB38" s="286">
        <f>S38*BB$3</f>
        <v/>
      </c>
      <c r="BC38" s="286">
        <f>T38*BC$3</f>
        <v/>
      </c>
      <c r="BD38" s="286">
        <f>U38*BD$3</f>
        <v/>
      </c>
      <c r="BE38" s="286">
        <f>V38*BE$3</f>
        <v/>
      </c>
      <c r="BF38" s="286">
        <f>W38*BF$3</f>
        <v/>
      </c>
      <c r="BG38" s="286">
        <f>X38*BG$3</f>
        <v/>
      </c>
      <c r="BH38" s="286">
        <f>Y38*BH$3</f>
        <v/>
      </c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>
        <f>SUM(AK38:BL38)</f>
        <v/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73" t="n"/>
      <c r="R39" s="74" t="n"/>
      <c r="S39" s="74" t="n"/>
      <c r="T39" s="45" t="n"/>
      <c r="U39" s="45" t="n"/>
      <c r="V39" s="45" t="n"/>
      <c r="W39" s="45" t="n"/>
      <c r="X39" s="45" t="n"/>
      <c r="Y39" s="74" t="n"/>
      <c r="Z39" s="64" t="n"/>
      <c r="AA39" s="64" t="n"/>
      <c r="AB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73" t="n"/>
      <c r="R40" s="74" t="n"/>
      <c r="S40" s="74" t="n"/>
      <c r="T40" s="45" t="n"/>
      <c r="U40" s="45" t="n"/>
      <c r="V40" s="45" t="n"/>
      <c r="W40" s="45" t="n"/>
      <c r="X40" s="45" t="n"/>
      <c r="Y40" s="74" t="n"/>
      <c r="Z40" s="64" t="n"/>
      <c r="AA40" s="64" t="n"/>
      <c r="AB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75" t="n"/>
      <c r="R41" s="46" t="n"/>
      <c r="S41" s="46" t="n"/>
      <c r="T41" s="45" t="n"/>
      <c r="U41" s="45" t="n"/>
      <c r="V41" s="45" t="n"/>
      <c r="W41" s="45" t="n"/>
      <c r="X41" s="45" t="n"/>
      <c r="Y41" s="77" t="n"/>
      <c r="Z41" s="64" t="n"/>
      <c r="AA41" s="64" t="n"/>
      <c r="AB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64" t="n"/>
      <c r="AA42" s="64" t="n"/>
      <c r="AB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64" t="n"/>
      <c r="AA43" s="64" t="n"/>
      <c r="AB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64" t="n"/>
      <c r="AA44" s="64" t="n"/>
      <c r="AB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74" t="n">
        <v>1</v>
      </c>
      <c r="Z45" s="64" t="n"/>
      <c r="AA45" s="64" t="n"/>
      <c r="AB45" s="64" t="n"/>
      <c r="AT45" s="286">
        <f>K45*AT$3</f>
        <v/>
      </c>
      <c r="AU45" s="286">
        <f>L45*AU$3</f>
        <v/>
      </c>
      <c r="AV45" s="286">
        <f>M45*AV$3</f>
        <v/>
      </c>
      <c r="AW45" s="286">
        <f>N45*AW$3</f>
        <v/>
      </c>
      <c r="AX45" s="286">
        <f>O45*AX$3</f>
        <v/>
      </c>
      <c r="AY45" s="286">
        <f>P45*AY$3</f>
        <v/>
      </c>
      <c r="AZ45" s="286">
        <f>Q45*AZ$3</f>
        <v/>
      </c>
      <c r="BA45" s="286">
        <f>R45*BA$3</f>
        <v/>
      </c>
      <c r="BB45" s="286">
        <f>S45*BB$3</f>
        <v/>
      </c>
      <c r="BC45" s="286">
        <f>T45*BC$3</f>
        <v/>
      </c>
      <c r="BD45" s="286">
        <f>U45*BD$3</f>
        <v/>
      </c>
      <c r="BE45" s="286">
        <f>V45*BE$3</f>
        <v/>
      </c>
      <c r="BF45" s="286">
        <f>W45*BF$3</f>
        <v/>
      </c>
      <c r="BG45" s="286">
        <f>X45*BG$3</f>
        <v/>
      </c>
      <c r="BH45" s="286">
        <f>Y45*BH$3</f>
        <v/>
      </c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>
        <f>SUM(AK45:BL45)</f>
        <v/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73" t="n">
        <v>3</v>
      </c>
      <c r="R46" s="74" t="n">
        <v>3</v>
      </c>
      <c r="S46" s="74" t="n">
        <v>3</v>
      </c>
      <c r="T46" s="45" t="n">
        <v>1</v>
      </c>
      <c r="U46" s="45" t="n">
        <v>2</v>
      </c>
      <c r="V46" s="45" t="n">
        <v>3</v>
      </c>
      <c r="W46" s="45" t="n">
        <v>3</v>
      </c>
      <c r="X46" s="45" t="n">
        <v>3</v>
      </c>
      <c r="Y46" s="74" t="n">
        <v>3</v>
      </c>
      <c r="Z46" s="64" t="n"/>
      <c r="AA46" s="64" t="n"/>
      <c r="AB46" s="64" t="n"/>
      <c r="AT46" s="286">
        <f>K46*AT$3</f>
        <v/>
      </c>
      <c r="AU46" s="286">
        <f>L46*AU$3</f>
        <v/>
      </c>
      <c r="AV46" s="286">
        <f>M46*AV$3</f>
        <v/>
      </c>
      <c r="AW46" s="286">
        <f>N46*AW$3</f>
        <v/>
      </c>
      <c r="AX46" s="286">
        <f>O46*AX$3</f>
        <v/>
      </c>
      <c r="AY46" s="286">
        <f>P46*AY$3</f>
        <v/>
      </c>
      <c r="AZ46" s="286">
        <f>Q46*AZ$3</f>
        <v/>
      </c>
      <c r="BA46" s="286">
        <f>R46*BA$3</f>
        <v/>
      </c>
      <c r="BB46" s="286">
        <f>S46*BB$3</f>
        <v/>
      </c>
      <c r="BC46" s="286">
        <f>T46*BC$3</f>
        <v/>
      </c>
      <c r="BD46" s="286">
        <f>U46*BD$3</f>
        <v/>
      </c>
      <c r="BE46" s="286">
        <f>V46*BE$3</f>
        <v/>
      </c>
      <c r="BF46" s="286">
        <f>W46*BF$3</f>
        <v/>
      </c>
      <c r="BG46" s="286">
        <f>X46*BG$3</f>
        <v/>
      </c>
      <c r="BH46" s="286">
        <f>Y46*BH$3</f>
        <v/>
      </c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>
        <f>SUM(AK46:BL46)</f>
        <v/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0</v>
      </c>
      <c r="U47" s="45" t="n">
        <v>0</v>
      </c>
      <c r="V47" s="45" t="n">
        <v>0</v>
      </c>
      <c r="W47" s="45" t="n">
        <v>0</v>
      </c>
      <c r="X47" s="45" t="n">
        <v>1</v>
      </c>
      <c r="Y47" s="74" t="n">
        <v>1</v>
      </c>
      <c r="Z47" s="64" t="n"/>
      <c r="AA47" s="64" t="n"/>
      <c r="AB47" s="64" t="n"/>
      <c r="AT47" s="286">
        <f>K47*AT$3</f>
        <v/>
      </c>
      <c r="AU47" s="286">
        <f>L47*AU$3</f>
        <v/>
      </c>
      <c r="AV47" s="286">
        <f>M47*AV$3</f>
        <v/>
      </c>
      <c r="AW47" s="286">
        <f>N47*AW$3</f>
        <v/>
      </c>
      <c r="AX47" s="286">
        <f>O47*AX$3</f>
        <v/>
      </c>
      <c r="AY47" s="286">
        <f>P47*AY$3</f>
        <v/>
      </c>
      <c r="AZ47" s="286">
        <f>Q47*AZ$3</f>
        <v/>
      </c>
      <c r="BA47" s="286">
        <f>R47*BA$3</f>
        <v/>
      </c>
      <c r="BB47" s="286">
        <f>S47*BB$3</f>
        <v/>
      </c>
      <c r="BC47" s="286">
        <f>T47*BC$3</f>
        <v/>
      </c>
      <c r="BD47" s="286">
        <f>U47*BD$3</f>
        <v/>
      </c>
      <c r="BE47" s="286">
        <f>V47*BE$3</f>
        <v/>
      </c>
      <c r="BF47" s="286">
        <f>W47*BF$3</f>
        <v/>
      </c>
      <c r="BG47" s="286">
        <f>X47*BG$3</f>
        <v/>
      </c>
      <c r="BH47" s="286">
        <f>Y47*BH$3</f>
        <v/>
      </c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>
        <f>SUM(AK47:BL47)</f>
        <v/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1</v>
      </c>
      <c r="O48" s="45" t="n">
        <v>1</v>
      </c>
      <c r="P48" s="45" t="n">
        <v>2</v>
      </c>
      <c r="Q48" s="73" t="n">
        <v>2</v>
      </c>
      <c r="R48" s="74" t="n">
        <v>2</v>
      </c>
      <c r="S48" s="74" t="n">
        <v>2</v>
      </c>
      <c r="T48" s="45" t="n"/>
      <c r="U48" s="45" t="n">
        <v>0</v>
      </c>
      <c r="V48" s="45" t="n"/>
      <c r="W48" s="45" t="n"/>
      <c r="X48" s="45" t="n">
        <v>1</v>
      </c>
      <c r="Y48" s="74" t="n">
        <v>2</v>
      </c>
      <c r="Z48" s="64" t="n"/>
      <c r="AA48" s="64" t="n"/>
      <c r="AB48" s="64" t="n"/>
      <c r="AT48" s="286">
        <f>K48*AT$3</f>
        <v/>
      </c>
      <c r="AU48" s="286">
        <f>L48*AU$3</f>
        <v/>
      </c>
      <c r="AV48" s="286">
        <f>M48*AV$3</f>
        <v/>
      </c>
      <c r="AW48" s="286">
        <f>N48*AW$3</f>
        <v/>
      </c>
      <c r="AX48" s="286">
        <f>O48*AX$3</f>
        <v/>
      </c>
      <c r="AY48" s="286">
        <f>P48*AY$3</f>
        <v/>
      </c>
      <c r="AZ48" s="286">
        <f>Q48*AZ$3</f>
        <v/>
      </c>
      <c r="BA48" s="286">
        <f>R48*BA$3</f>
        <v/>
      </c>
      <c r="BB48" s="286">
        <f>S48*BB$3</f>
        <v/>
      </c>
      <c r="BC48" s="286">
        <f>T48*BC$3</f>
        <v/>
      </c>
      <c r="BD48" s="286">
        <f>U48*BD$3</f>
        <v/>
      </c>
      <c r="BE48" s="286">
        <f>V48*BE$3</f>
        <v/>
      </c>
      <c r="BF48" s="286">
        <f>W48*BF$3</f>
        <v/>
      </c>
      <c r="BG48" s="286">
        <f>X48*BG$3</f>
        <v/>
      </c>
      <c r="BH48" s="286">
        <f>Y48*BH$3</f>
        <v/>
      </c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>
        <f>SUM(AK48:BL48)</f>
        <v/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74" t="n">
        <v>1</v>
      </c>
      <c r="Z49" s="64" t="n"/>
      <c r="AA49" s="64" t="n"/>
      <c r="AB49" s="64" t="n"/>
      <c r="AT49" s="286">
        <f>K49*AT$3</f>
        <v/>
      </c>
      <c r="AU49" s="286">
        <f>L49*AU$3</f>
        <v/>
      </c>
      <c r="AV49" s="286">
        <f>M49*AV$3</f>
        <v/>
      </c>
      <c r="AW49" s="286">
        <f>N49*AW$3</f>
        <v/>
      </c>
      <c r="AX49" s="286">
        <f>O49*AX$3</f>
        <v/>
      </c>
      <c r="AY49" s="286">
        <f>P49*AY$3</f>
        <v/>
      </c>
      <c r="AZ49" s="286">
        <f>Q49*AZ$3</f>
        <v/>
      </c>
      <c r="BA49" s="286">
        <f>R49*BA$3</f>
        <v/>
      </c>
      <c r="BB49" s="286">
        <f>S49*BB$3</f>
        <v/>
      </c>
      <c r="BC49" s="286">
        <f>T49*BC$3</f>
        <v/>
      </c>
      <c r="BD49" s="286">
        <f>U49*BD$3</f>
        <v/>
      </c>
      <c r="BE49" s="286">
        <f>V49*BE$3</f>
        <v/>
      </c>
      <c r="BF49" s="286">
        <f>W49*BF$3</f>
        <v/>
      </c>
      <c r="BG49" s="286">
        <f>X49*BG$3</f>
        <v/>
      </c>
      <c r="BH49" s="286">
        <f>Y49*BH$3</f>
        <v/>
      </c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>
        <f>SUM(AK49:BL49)</f>
        <v/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73" t="n"/>
      <c r="R50" s="74" t="n"/>
      <c r="S50" s="74" t="n"/>
      <c r="T50" s="45" t="n"/>
      <c r="U50" s="45" t="n"/>
      <c r="V50" s="45" t="n"/>
      <c r="W50" s="45" t="n"/>
      <c r="X50" s="45" t="n"/>
      <c r="Y50" s="74" t="n"/>
      <c r="Z50" s="64" t="n"/>
      <c r="AA50" s="64" t="n"/>
      <c r="AB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74" t="n">
        <v>1</v>
      </c>
      <c r="Z51" s="64" t="n"/>
      <c r="AA51" s="64" t="n"/>
      <c r="AB51" s="64" t="n"/>
      <c r="AT51" s="286">
        <f>K51*AT$3</f>
        <v/>
      </c>
      <c r="AU51" s="286">
        <f>L51*AU$3</f>
        <v/>
      </c>
      <c r="AV51" s="286">
        <f>M51*AV$3</f>
        <v/>
      </c>
      <c r="AW51" s="286">
        <f>N51*AW$3</f>
        <v/>
      </c>
      <c r="AX51" s="286">
        <f>O51*AX$3</f>
        <v/>
      </c>
      <c r="AY51" s="286">
        <f>P51*AY$3</f>
        <v/>
      </c>
      <c r="AZ51" s="286">
        <f>Q51*AZ$3</f>
        <v/>
      </c>
      <c r="BA51" s="286">
        <f>R51*BA$3</f>
        <v/>
      </c>
      <c r="BB51" s="286">
        <f>S51*BB$3</f>
        <v/>
      </c>
      <c r="BC51" s="286">
        <f>T51*BC$3</f>
        <v/>
      </c>
      <c r="BD51" s="286">
        <f>U51*BD$3</f>
        <v/>
      </c>
      <c r="BE51" s="286">
        <f>V51*BE$3</f>
        <v/>
      </c>
      <c r="BF51" s="286">
        <f>W51*BF$3</f>
        <v/>
      </c>
      <c r="BG51" s="286">
        <f>X51*BG$3</f>
        <v/>
      </c>
      <c r="BH51" s="286">
        <f>Y51*BH$3</f>
        <v/>
      </c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>
        <f>SUM(AK51:BL51)</f>
        <v/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73" t="n"/>
      <c r="R52" s="74" t="n"/>
      <c r="S52" s="74" t="n"/>
      <c r="T52" s="45" t="n"/>
      <c r="U52" s="45" t="n"/>
      <c r="V52" s="45" t="n"/>
      <c r="W52" s="45" t="n"/>
      <c r="X52" s="45" t="n"/>
      <c r="Y52" s="74" t="n"/>
      <c r="Z52" s="64" t="n"/>
      <c r="AA52" s="64" t="n"/>
      <c r="AB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>
        <v>1</v>
      </c>
      <c r="O53" s="45" t="n"/>
      <c r="P53" s="45" t="n">
        <v>1</v>
      </c>
      <c r="Q53" s="45" t="n"/>
      <c r="R53" s="45" t="n"/>
      <c r="S53" s="45" t="n">
        <v>1</v>
      </c>
      <c r="T53" s="45" t="n">
        <v>1</v>
      </c>
      <c r="U53" s="45" t="n">
        <v>1</v>
      </c>
      <c r="V53" s="45" t="n">
        <v>1</v>
      </c>
      <c r="W53" s="45" t="n">
        <v>1</v>
      </c>
      <c r="X53" s="45" t="n">
        <v>1</v>
      </c>
      <c r="Y53" s="74" t="n">
        <v>1</v>
      </c>
      <c r="Z53" s="64" t="n"/>
      <c r="AA53" s="64" t="n"/>
      <c r="AB53" s="64" t="n"/>
      <c r="AT53" s="286">
        <f>K53*AT$3</f>
        <v/>
      </c>
      <c r="AU53" s="286">
        <f>L53*AU$3</f>
        <v/>
      </c>
      <c r="AV53" s="286">
        <f>M53*AV$3</f>
        <v/>
      </c>
      <c r="AW53" s="286">
        <f>N53*AW$3</f>
        <v/>
      </c>
      <c r="AX53" s="286">
        <f>O53*AX$3</f>
        <v/>
      </c>
      <c r="AY53" s="286">
        <f>P53*AY$3</f>
        <v/>
      </c>
      <c r="AZ53" s="286">
        <f>Q53*AZ$3</f>
        <v/>
      </c>
      <c r="BA53" s="286">
        <f>R53*BA$3</f>
        <v/>
      </c>
      <c r="BB53" s="286">
        <f>S53*BB$3</f>
        <v/>
      </c>
      <c r="BC53" s="286">
        <f>T53*BC$3</f>
        <v/>
      </c>
      <c r="BD53" s="286">
        <f>U53*BD$3</f>
        <v/>
      </c>
      <c r="BE53" s="286">
        <f>V53*BE$3</f>
        <v/>
      </c>
      <c r="BF53" s="286">
        <f>W53*BF$3</f>
        <v/>
      </c>
      <c r="BG53" s="286">
        <f>X53*BG$3</f>
        <v/>
      </c>
      <c r="BH53" s="286">
        <f>Y53*BH$3</f>
        <v/>
      </c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  <c r="BR53" s="228" t="n"/>
      <c r="BS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73" t="n"/>
      <c r="R54" s="74" t="n"/>
      <c r="S54" s="74" t="n"/>
      <c r="T54" s="45" t="n"/>
      <c r="U54" s="45" t="n"/>
      <c r="V54" s="45" t="n"/>
      <c r="W54" s="45" t="n"/>
      <c r="X54" s="45" t="n"/>
      <c r="Y54" s="74" t="n"/>
      <c r="Z54" s="64" t="n"/>
      <c r="AA54" s="64" t="n"/>
      <c r="AB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74" t="n">
        <v>1</v>
      </c>
      <c r="Z55" s="64" t="n"/>
      <c r="AA55" s="64" t="n"/>
      <c r="AB55" s="64" t="n"/>
      <c r="AT55" s="286">
        <f>K55*AT$3</f>
        <v/>
      </c>
      <c r="AU55" s="286">
        <f>L55*AU$3</f>
        <v/>
      </c>
      <c r="AV55" s="286">
        <f>M55*AV$3</f>
        <v/>
      </c>
      <c r="AW55" s="286">
        <f>N55*AW$3</f>
        <v/>
      </c>
      <c r="AX55" s="286">
        <f>O55*AX$3</f>
        <v/>
      </c>
      <c r="AY55" s="286">
        <f>P55*AY$3</f>
        <v/>
      </c>
      <c r="AZ55" s="286">
        <f>Q55*AZ$3</f>
        <v/>
      </c>
      <c r="BA55" s="286">
        <f>R55*BA$3</f>
        <v/>
      </c>
      <c r="BB55" s="286">
        <f>S55*BB$3</f>
        <v/>
      </c>
      <c r="BC55" s="286">
        <f>T55*BC$3</f>
        <v/>
      </c>
      <c r="BD55" s="286">
        <f>U55*BD$3</f>
        <v/>
      </c>
      <c r="BE55" s="286">
        <f>V55*BE$3</f>
        <v/>
      </c>
      <c r="BF55" s="286">
        <f>W55*BF$3</f>
        <v/>
      </c>
      <c r="BG55" s="286">
        <f>X55*BG$3</f>
        <v/>
      </c>
      <c r="BH55" s="286">
        <f>Y55*BH$3</f>
        <v/>
      </c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 s="228" t="n"/>
      <c r="BS55" s="228" t="n"/>
      <c r="BT55">
        <f>SUM(AK55:BL55)</f>
        <v/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73" t="n"/>
      <c r="R56" s="74" t="n"/>
      <c r="S56" s="74" t="n"/>
      <c r="T56" s="45" t="n"/>
      <c r="U56" s="45" t="n"/>
      <c r="V56" s="45" t="n"/>
      <c r="W56" s="45" t="n"/>
      <c r="X56" s="45" t="n"/>
      <c r="Y56" s="74" t="n"/>
      <c r="Z56" s="64" t="n"/>
      <c r="AA56" s="64" t="n"/>
      <c r="AB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0</v>
      </c>
      <c r="Q57" s="45" t="n">
        <v>0</v>
      </c>
      <c r="R57" s="45" t="n">
        <v>0</v>
      </c>
      <c r="S57" s="45" t="n">
        <v>1</v>
      </c>
      <c r="T57" s="14" t="n">
        <v>0</v>
      </c>
      <c r="U57" s="45" t="n"/>
      <c r="V57" s="14" t="n">
        <v>0</v>
      </c>
      <c r="W57" s="14" t="n">
        <v>0</v>
      </c>
      <c r="X57" s="14" t="n">
        <v>0</v>
      </c>
      <c r="Y57" s="74" t="n"/>
      <c r="AT57" s="286">
        <f>K57*AT$3</f>
        <v/>
      </c>
      <c r="AU57" s="286">
        <f>L57*AU$3</f>
        <v/>
      </c>
      <c r="AV57" s="286">
        <f>M57*AV$3</f>
        <v/>
      </c>
      <c r="AW57" s="286">
        <f>N57*AW$3</f>
        <v/>
      </c>
      <c r="AX57" s="286">
        <f>O57*AX$3</f>
        <v/>
      </c>
      <c r="AY57" s="286">
        <f>P57*AY$3</f>
        <v/>
      </c>
      <c r="AZ57" s="286">
        <f>Q57*AZ$3</f>
        <v/>
      </c>
      <c r="BA57" s="286">
        <f>R57*BA$3</f>
        <v/>
      </c>
      <c r="BB57" s="286">
        <f>S57*BB$3</f>
        <v/>
      </c>
      <c r="BC57" s="286">
        <f>T57*BC$3</f>
        <v/>
      </c>
      <c r="BD57" s="286">
        <f>U57*BD$3</f>
        <v/>
      </c>
      <c r="BE57" s="286">
        <f>V57*BE$3</f>
        <v/>
      </c>
      <c r="BF57" s="286">
        <f>W57*BF$3</f>
        <v/>
      </c>
      <c r="BG57" s="286">
        <f>X57*BG$3</f>
        <v/>
      </c>
      <c r="BH57" s="286">
        <f>Y57*BH$3</f>
        <v/>
      </c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 s="228" t="n"/>
      <c r="BS57" s="228" t="n"/>
      <c r="BT57">
        <f>SUM(AK57:BL57)</f>
        <v/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73" t="n"/>
      <c r="R58" s="74" t="n"/>
      <c r="S58" s="138" t="n"/>
      <c r="U58" s="45" t="n"/>
      <c r="Y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0.9</v>
      </c>
      <c r="N59" s="45" t="n">
        <v>0.8</v>
      </c>
      <c r="O59" s="45" t="n">
        <v>0.9</v>
      </c>
      <c r="P59" s="45" t="n">
        <v>0.7</v>
      </c>
      <c r="Q59" s="45" t="n">
        <v>1.35</v>
      </c>
      <c r="R59" s="45" t="n">
        <v>1.45</v>
      </c>
      <c r="S59" s="45" t="n">
        <v>0.9</v>
      </c>
      <c r="T59" s="45" t="n">
        <v>0.75</v>
      </c>
      <c r="U59" s="45" t="n">
        <v>0.55</v>
      </c>
      <c r="V59" s="45" t="n">
        <v>0.55</v>
      </c>
      <c r="W59" s="45" t="n">
        <v>1.4</v>
      </c>
      <c r="X59" s="45" t="n">
        <v>1.4</v>
      </c>
      <c r="Y59" s="46" t="n">
        <v>1.85</v>
      </c>
      <c r="Z59" s="64" t="n"/>
      <c r="AA59" s="64" t="n"/>
      <c r="AB59" s="64" t="n"/>
      <c r="AT59" s="286">
        <f>K59*AT$3</f>
        <v/>
      </c>
      <c r="AU59" s="286">
        <f>L59*AU$3</f>
        <v/>
      </c>
      <c r="AV59" s="286">
        <f>M59*AV$3</f>
        <v/>
      </c>
      <c r="AW59" s="286">
        <f>N59*AW$3</f>
        <v/>
      </c>
      <c r="AX59" s="286">
        <f>O59*AX$3</f>
        <v/>
      </c>
      <c r="AY59" s="286">
        <f>P59*AY$3</f>
        <v/>
      </c>
      <c r="AZ59" s="286">
        <f>Q59*AZ$3</f>
        <v/>
      </c>
      <c r="BA59" s="286">
        <f>R59*BA$3</f>
        <v/>
      </c>
      <c r="BB59" s="286">
        <f>S59*BB$3</f>
        <v/>
      </c>
      <c r="BC59" s="286">
        <f>T59*BC$3</f>
        <v/>
      </c>
      <c r="BD59" s="286">
        <f>U59*BD$3</f>
        <v/>
      </c>
      <c r="BE59" s="286">
        <f>V59*BE$3</f>
        <v/>
      </c>
      <c r="BF59" s="286">
        <f>W59*BF$3</f>
        <v/>
      </c>
      <c r="BG59" s="286">
        <f>X59*BG$3</f>
        <v/>
      </c>
      <c r="BH59" s="286">
        <f>Y59*BH$3</f>
        <v/>
      </c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 s="228" t="n"/>
      <c r="BS59" s="228" t="n"/>
      <c r="BT59">
        <f>SUM(AK59:BL59)</f>
        <v/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75" t="n"/>
      <c r="R60" s="46" t="n"/>
      <c r="S60" s="46" t="n"/>
      <c r="T60" s="45" t="n"/>
      <c r="U60" s="45" t="n"/>
      <c r="V60" s="45" t="n"/>
      <c r="W60" s="45" t="n"/>
      <c r="X60" s="45" t="n"/>
      <c r="Y60" s="46" t="n"/>
      <c r="Z60" s="64" t="n"/>
      <c r="AA60" s="64" t="n"/>
      <c r="AB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75" t="n"/>
      <c r="R61" s="46" t="n"/>
      <c r="S61" s="46" t="n"/>
      <c r="T61" s="45" t="n"/>
      <c r="U61" s="45" t="n"/>
      <c r="V61" s="45" t="n"/>
      <c r="W61" s="45" t="n"/>
      <c r="X61" s="45" t="n"/>
      <c r="Y61" s="46" t="n"/>
      <c r="Z61" s="64" t="n"/>
      <c r="AA61" s="64" t="n"/>
      <c r="AB61" s="64" t="n"/>
      <c r="AT61" s="286">
        <f>K61*AT$3</f>
        <v/>
      </c>
      <c r="AU61" s="286">
        <f>L61*AU$3</f>
        <v/>
      </c>
      <c r="AV61" s="286">
        <f>M61*AV$3</f>
        <v/>
      </c>
      <c r="AW61" s="286" t="n"/>
      <c r="AX61" s="286">
        <f>O61*AX$3</f>
        <v/>
      </c>
      <c r="AY61" s="286" t="n"/>
      <c r="AZ61" s="286">
        <f>Q61*AZ$3</f>
        <v/>
      </c>
      <c r="BA61" s="286">
        <f>R61*BA$3</f>
        <v/>
      </c>
      <c r="BB61" s="286">
        <f>S61*BB$3</f>
        <v/>
      </c>
      <c r="BC61" s="286" t="n"/>
      <c r="BD61" s="286">
        <f>U61*BD$3</f>
        <v/>
      </c>
      <c r="BE61" s="286" t="n"/>
      <c r="BF61" s="286" t="n"/>
      <c r="BG61" s="286" t="n"/>
      <c r="BH61" s="286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  <c r="BR61" s="228" t="n"/>
      <c r="BS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75" t="n"/>
      <c r="R62" s="46" t="n"/>
      <c r="S62" s="46" t="n"/>
      <c r="T62" s="45" t="n"/>
      <c r="U62" s="45" t="n"/>
      <c r="V62" s="45" t="n"/>
      <c r="W62" s="45" t="n"/>
      <c r="X62" s="45" t="n"/>
      <c r="Y62" s="46" t="n"/>
      <c r="Z62" s="64" t="n"/>
      <c r="AA62" s="64" t="n"/>
      <c r="AB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2.6</v>
      </c>
      <c r="N63" s="45" t="n">
        <v>3.9</v>
      </c>
      <c r="O63" s="45" t="n">
        <v>4.1</v>
      </c>
      <c r="P63" s="45" t="n">
        <v>3.9</v>
      </c>
      <c r="Q63" s="45" t="n">
        <v>8.9</v>
      </c>
      <c r="R63" s="45" t="n">
        <v>7.8</v>
      </c>
      <c r="S63" s="45" t="n">
        <v>5.9</v>
      </c>
      <c r="T63" s="45" t="n">
        <v>1.2</v>
      </c>
      <c r="U63" s="45" t="n">
        <v>2.1</v>
      </c>
      <c r="V63" s="45" t="n">
        <v>3.7</v>
      </c>
      <c r="W63" s="45" t="n">
        <v>5.2</v>
      </c>
      <c r="X63" s="45" t="n">
        <v>7.1</v>
      </c>
      <c r="Y63" s="46" t="n">
        <v>9.5</v>
      </c>
      <c r="Z63" s="64" t="n"/>
      <c r="AA63" s="64" t="n"/>
      <c r="AB63" s="64" t="n"/>
      <c r="AT63" s="286">
        <f>K63*AT$3</f>
        <v/>
      </c>
      <c r="AU63" s="286">
        <f>L63*AU$3</f>
        <v/>
      </c>
      <c r="AV63" s="286">
        <f>M63*AV$3</f>
        <v/>
      </c>
      <c r="AW63" s="286">
        <f>N63*AW$3</f>
        <v/>
      </c>
      <c r="AX63" s="286">
        <f>O63*AX$3</f>
        <v/>
      </c>
      <c r="AY63" s="286">
        <f>P63*AY$3</f>
        <v/>
      </c>
      <c r="AZ63" s="286">
        <f>Q63*AZ$3</f>
        <v/>
      </c>
      <c r="BA63" s="286">
        <f>R63*BA$3</f>
        <v/>
      </c>
      <c r="BB63" s="286">
        <f>S63*BB$3</f>
        <v/>
      </c>
      <c r="BC63" s="286">
        <f>T63*BC$3</f>
        <v/>
      </c>
      <c r="BD63" s="286">
        <f>U63*BD$3</f>
        <v/>
      </c>
      <c r="BE63" s="286">
        <f>V63*BE$3</f>
        <v/>
      </c>
      <c r="BF63" s="286">
        <f>W63*BF$3</f>
        <v/>
      </c>
      <c r="BG63" s="286">
        <f>X63*BG$3</f>
        <v/>
      </c>
      <c r="BH63" s="286">
        <f>Y63*BH$3</f>
        <v/>
      </c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 s="228" t="n"/>
      <c r="BS63" s="228" t="n"/>
      <c r="BT63">
        <f>SUM(AK63:BL63)</f>
        <v/>
      </c>
      <c r="BV63" s="108" t="n">
        <v>2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75" t="n"/>
      <c r="R64" s="46" t="n"/>
      <c r="S64" s="46" t="n"/>
      <c r="T64" s="45" t="n"/>
      <c r="U64" s="45" t="n"/>
      <c r="V64" s="45" t="n"/>
      <c r="W64" s="45" t="n"/>
      <c r="X64" s="45" t="n"/>
      <c r="Y64" s="46" t="n"/>
      <c r="Z64" s="64" t="n"/>
      <c r="AA64" s="64" t="n"/>
      <c r="AB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6" t="n"/>
      <c r="T65" s="45" t="n"/>
      <c r="U65" s="45" t="n"/>
      <c r="V65" s="45" t="n"/>
      <c r="W65" s="45" t="n"/>
      <c r="X65" s="45" t="n"/>
      <c r="Y65" s="46" t="n"/>
      <c r="Z65" s="64" t="n"/>
      <c r="AA65" s="64" t="n"/>
      <c r="AB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6" t="n"/>
      <c r="T66" s="45" t="n"/>
      <c r="U66" s="45" t="n"/>
      <c r="V66" s="45" t="n"/>
      <c r="W66" s="45" t="n"/>
      <c r="X66" s="45" t="n"/>
      <c r="Y66" s="46" t="n"/>
      <c r="Z66" s="64" t="n"/>
      <c r="AA66" s="64" t="n"/>
      <c r="AB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6" t="n"/>
      <c r="T67" s="45" t="n"/>
      <c r="U67" s="45" t="n"/>
      <c r="V67" s="45" t="n"/>
      <c r="W67" s="45" t="n"/>
      <c r="X67" s="45" t="n"/>
      <c r="Y67" s="46" t="n"/>
      <c r="Z67" s="64" t="n"/>
      <c r="AA67" s="64" t="n"/>
      <c r="AB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75" t="n"/>
      <c r="R68" s="75" t="n"/>
      <c r="S68" s="75" t="n"/>
      <c r="T68" s="45" t="n"/>
      <c r="U68" s="45" t="n"/>
      <c r="V68" s="45" t="n"/>
      <c r="W68" s="45" t="n"/>
      <c r="X68" s="45" t="n"/>
      <c r="Y68" s="75" t="n"/>
      <c r="Z68" s="64" t="n"/>
      <c r="AA68" s="64" t="n"/>
      <c r="AB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75" t="n"/>
      <c r="S69" s="75" t="n"/>
      <c r="T69" s="45" t="n"/>
      <c r="U69" s="45" t="n"/>
      <c r="V69" s="45" t="n"/>
      <c r="W69" s="45" t="n"/>
      <c r="X69" s="45" t="n"/>
      <c r="Y69" s="75" t="n"/>
      <c r="Z69" s="64" t="n"/>
      <c r="AA69" s="64" t="n"/>
      <c r="AB69" s="64" t="n"/>
      <c r="AT69" s="286">
        <f>K69*AT$3</f>
        <v/>
      </c>
      <c r="AU69" s="286">
        <f>L69*AU$3</f>
        <v/>
      </c>
      <c r="AV69" s="286">
        <f>M69*AV$3</f>
        <v/>
      </c>
      <c r="AW69" s="286" t="n"/>
      <c r="AX69" s="286">
        <f>O69*AX$3</f>
        <v/>
      </c>
      <c r="AY69" s="286" t="n"/>
      <c r="AZ69" s="286">
        <f>Q69*AZ$3</f>
        <v/>
      </c>
      <c r="BA69" s="286">
        <f>R69*BA$3</f>
        <v/>
      </c>
      <c r="BB69" s="286">
        <f>S69*BB$3</f>
        <v/>
      </c>
      <c r="BC69" s="286" t="n"/>
      <c r="BD69" s="286">
        <f>U69*BD$3</f>
        <v/>
      </c>
      <c r="BE69" s="286" t="n"/>
      <c r="BF69" s="286" t="n"/>
      <c r="BG69" s="286" t="n"/>
      <c r="BH69" s="286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  <c r="BR69" s="228" t="n"/>
      <c r="BS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75" t="n"/>
      <c r="R70" s="75" t="n"/>
      <c r="S70" s="75" t="n"/>
      <c r="T70" s="45" t="n"/>
      <c r="U70" s="45" t="n"/>
      <c r="V70" s="45" t="n"/>
      <c r="W70" s="45" t="n"/>
      <c r="X70" s="45" t="n"/>
      <c r="Y70" s="75" t="n"/>
      <c r="Z70" s="64" t="n"/>
      <c r="AA70" s="64" t="n"/>
      <c r="AB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73" t="n"/>
      <c r="Z71" s="64" t="n"/>
      <c r="AA71" s="64" t="n"/>
      <c r="AB71" s="64" t="n"/>
      <c r="AT71" s="286">
        <f>K71*AT$3</f>
        <v/>
      </c>
      <c r="AU71" s="286">
        <f>L71*AU$3</f>
        <v/>
      </c>
      <c r="AV71" s="286">
        <f>M71*AV$3</f>
        <v/>
      </c>
      <c r="AW71" s="286">
        <f>N71*AW$3</f>
        <v/>
      </c>
      <c r="AX71" s="286">
        <f>O71*AX$3</f>
        <v/>
      </c>
      <c r="AY71" s="286">
        <f>P71*AY$3</f>
        <v/>
      </c>
      <c r="AZ71" s="286">
        <f>Q71*AZ$3</f>
        <v/>
      </c>
      <c r="BA71" s="286">
        <f>R71*BA$3</f>
        <v/>
      </c>
      <c r="BB71" s="286">
        <f>S71*BB$3</f>
        <v/>
      </c>
      <c r="BC71" s="286">
        <f>T71*BC$3</f>
        <v/>
      </c>
      <c r="BD71" s="286">
        <f>U71*BD$3</f>
        <v/>
      </c>
      <c r="BE71" s="286">
        <f>V71*BE$3</f>
        <v/>
      </c>
      <c r="BF71" s="286">
        <f>W71*BF$3</f>
        <v/>
      </c>
      <c r="BG71" s="286">
        <f>X71*BG$3</f>
        <v/>
      </c>
      <c r="BH71" s="286">
        <f>Y71*BH$3</f>
        <v/>
      </c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  <c r="BR71" s="228" t="n"/>
      <c r="BS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75" t="n"/>
      <c r="R72" s="75" t="n"/>
      <c r="S72" s="75" t="n"/>
      <c r="T72" s="45" t="n"/>
      <c r="U72" s="45" t="n"/>
      <c r="V72" s="45" t="n"/>
      <c r="W72" s="45" t="n"/>
      <c r="X72" s="45" t="n"/>
      <c r="Y72" s="75" t="n"/>
      <c r="Z72" s="64" t="n"/>
      <c r="AA72" s="64" t="n"/>
      <c r="AB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75" t="n"/>
      <c r="T73" s="45" t="n"/>
      <c r="U73" s="45" t="n"/>
      <c r="V73" s="45" t="n"/>
      <c r="W73" s="45" t="n"/>
      <c r="X73" s="45" t="n"/>
      <c r="Y73" s="75" t="n"/>
      <c r="Z73" s="64" t="n"/>
      <c r="AA73" s="64" t="n"/>
      <c r="AB73" s="64" t="n"/>
      <c r="AT73" s="286">
        <f>K73*AT$3</f>
        <v/>
      </c>
      <c r="AU73" s="286">
        <f>L73*AU$3</f>
        <v/>
      </c>
      <c r="AV73" s="286">
        <f>M73*AV$3</f>
        <v/>
      </c>
      <c r="AW73" s="286" t="n"/>
      <c r="AX73" s="286">
        <f>O73*AX$3</f>
        <v/>
      </c>
      <c r="AY73" s="286" t="n"/>
      <c r="AZ73" s="286">
        <f>Q73*AZ$3</f>
        <v/>
      </c>
      <c r="BA73" s="286">
        <f>R73*BA$3</f>
        <v/>
      </c>
      <c r="BB73" s="286">
        <f>S73*BB$3</f>
        <v/>
      </c>
      <c r="BC73" s="286" t="n"/>
      <c r="BD73" s="286">
        <f>U73*BD$3</f>
        <v/>
      </c>
      <c r="BE73" s="286" t="n"/>
      <c r="BF73" s="286" t="n"/>
      <c r="BG73" s="286" t="n"/>
      <c r="BH73" s="286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  <c r="BR73" s="228" t="n"/>
      <c r="BS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75" t="n"/>
      <c r="T74" s="45" t="n"/>
      <c r="U74" s="45" t="n"/>
      <c r="V74" s="45" t="n"/>
      <c r="W74" s="45" t="n"/>
      <c r="X74" s="45" t="n"/>
      <c r="Y74" s="75" t="n"/>
      <c r="Z74" s="64" t="n"/>
      <c r="AA74" s="64" t="n"/>
      <c r="AB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73" t="n"/>
      <c r="Z75" s="64" t="n"/>
      <c r="AA75" s="64" t="n"/>
      <c r="AB75" s="64" t="n"/>
      <c r="AT75" s="286">
        <f>K75*AT$3</f>
        <v/>
      </c>
      <c r="AU75" s="286">
        <f>L75*AU$3</f>
        <v/>
      </c>
      <c r="AV75" s="286">
        <f>M75*AV$3</f>
        <v/>
      </c>
      <c r="AW75" s="286">
        <f>N75*AW$3</f>
        <v/>
      </c>
      <c r="AX75" s="286">
        <f>O75*AX$3</f>
        <v/>
      </c>
      <c r="AY75" s="286">
        <f>P75*AY$3</f>
        <v/>
      </c>
      <c r="AZ75" s="286">
        <f>Q75*AZ$3</f>
        <v/>
      </c>
      <c r="BA75" s="286">
        <f>R75*BA$3</f>
        <v/>
      </c>
      <c r="BB75" s="286">
        <f>S75*BB$3</f>
        <v/>
      </c>
      <c r="BC75" s="286">
        <f>T75*BC$3</f>
        <v/>
      </c>
      <c r="BD75" s="286">
        <f>U75*BD$3</f>
        <v/>
      </c>
      <c r="BE75" s="286">
        <f>V75*BE$3</f>
        <v/>
      </c>
      <c r="BF75" s="286">
        <f>W75*BF$3</f>
        <v/>
      </c>
      <c r="BG75" s="286">
        <f>X75*BG$3</f>
        <v/>
      </c>
      <c r="BH75" s="286">
        <f>Y75*BH$3</f>
        <v/>
      </c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  <c r="BR75" s="228" t="n"/>
      <c r="BS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75" t="n"/>
      <c r="R76" s="75" t="n"/>
      <c r="S76" s="75" t="n"/>
      <c r="T76" s="45" t="n"/>
      <c r="U76" s="45" t="n"/>
      <c r="V76" s="45" t="n"/>
      <c r="W76" s="45" t="n"/>
      <c r="X76" s="45" t="n"/>
      <c r="Y76" s="75" t="n"/>
      <c r="Z76" s="64" t="n"/>
      <c r="AA76" s="64" t="n"/>
      <c r="AB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75" t="n"/>
      <c r="R77" s="75" t="n"/>
      <c r="S77" s="75" t="n"/>
      <c r="T77" s="45" t="n"/>
      <c r="U77" s="45" t="n"/>
      <c r="V77" s="45" t="n"/>
      <c r="W77" s="45" t="n"/>
      <c r="X77" s="45" t="n"/>
      <c r="Y77" s="75" t="n"/>
      <c r="Z77" s="64" t="n"/>
      <c r="AA77" s="64" t="n"/>
      <c r="AB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5" t="n"/>
      <c r="Q78" s="75" t="n"/>
      <c r="R78" s="46" t="n"/>
      <c r="S78" s="46" t="n"/>
      <c r="T78" s="46" t="n"/>
      <c r="U78" s="46" t="n"/>
      <c r="V78" s="46" t="n"/>
      <c r="W78" s="46" t="n"/>
      <c r="X78" s="46" t="n"/>
      <c r="Y78" s="46" t="n"/>
      <c r="Z78" s="65" t="n"/>
      <c r="AA78" s="65" t="n"/>
      <c r="AB78" s="65" t="n"/>
      <c r="AT78" s="286">
        <f>K78*AT$3</f>
        <v/>
      </c>
      <c r="AU78" s="286">
        <f>L78*AU$3</f>
        <v/>
      </c>
      <c r="AV78" s="286">
        <f>M78*AV$3</f>
        <v/>
      </c>
      <c r="AW78" s="286" t="n"/>
      <c r="AX78" s="286">
        <f>O78*AX$3</f>
        <v/>
      </c>
      <c r="AY78" s="286" t="n"/>
      <c r="AZ78" s="286">
        <f>Q78*AZ$3</f>
        <v/>
      </c>
      <c r="BA78" s="286">
        <f>R78*BA$3</f>
        <v/>
      </c>
      <c r="BB78" s="286">
        <f>S78*BB$3</f>
        <v/>
      </c>
      <c r="BC78" s="286" t="n"/>
      <c r="BD78" s="286">
        <f>U78*BD$3</f>
        <v/>
      </c>
      <c r="BE78" s="286" t="n"/>
      <c r="BF78" s="286" t="n"/>
      <c r="BG78" s="286" t="n"/>
      <c r="BH78" s="286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  <c r="BR78" s="228" t="n"/>
      <c r="BS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75" t="n"/>
      <c r="R79" s="46" t="n"/>
      <c r="S79" s="46" t="n"/>
      <c r="T79" s="45" t="n"/>
      <c r="U79" s="45" t="n"/>
      <c r="V79" s="45" t="n"/>
      <c r="W79" s="45" t="n"/>
      <c r="X79" s="45" t="n"/>
      <c r="Y79" s="77" t="n"/>
      <c r="Z79" s="64" t="n"/>
      <c r="AA79" s="64" t="n"/>
      <c r="AB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0.62</v>
      </c>
      <c r="O80" s="45" t="n">
        <v>0.72</v>
      </c>
      <c r="P80" s="45" t="n">
        <v>0.63</v>
      </c>
      <c r="Q80" s="45" t="n">
        <v>0.63</v>
      </c>
      <c r="R80" s="45" t="n">
        <v>0.63</v>
      </c>
      <c r="S80" s="45" t="n">
        <v>1.1</v>
      </c>
      <c r="T80" s="45" t="n">
        <v>0.41</v>
      </c>
      <c r="U80" s="45" t="n">
        <v>0.26</v>
      </c>
      <c r="V80" s="45" t="n">
        <v>0.76</v>
      </c>
      <c r="W80" s="75" t="n">
        <v>0</v>
      </c>
      <c r="X80" s="75" t="n">
        <v>0</v>
      </c>
      <c r="Y80" s="75" t="n">
        <v>0.31</v>
      </c>
      <c r="Z80" s="66" t="n"/>
      <c r="AA80" s="66" t="n"/>
      <c r="AB80" s="66" t="n"/>
      <c r="AT80" s="286">
        <f>K80*AT$3</f>
        <v/>
      </c>
      <c r="AU80" s="286">
        <f>L80*AU$3</f>
        <v/>
      </c>
      <c r="AV80" s="286">
        <f>M80*AV$3</f>
        <v/>
      </c>
      <c r="AW80" s="286">
        <f>N80*AW$3</f>
        <v/>
      </c>
      <c r="AX80" s="286">
        <f>O80*AX$3</f>
        <v/>
      </c>
      <c r="AY80" s="286">
        <f>P80*AY$3</f>
        <v/>
      </c>
      <c r="AZ80" s="286">
        <f>Q80*AZ$3</f>
        <v/>
      </c>
      <c r="BA80" s="286">
        <f>R80*BA$3</f>
        <v/>
      </c>
      <c r="BB80" s="286">
        <f>S80*BB$3</f>
        <v/>
      </c>
      <c r="BC80" s="286">
        <f>T80*BC$3</f>
        <v/>
      </c>
      <c r="BD80" s="286">
        <f>U80*BD$3</f>
        <v/>
      </c>
      <c r="BE80" s="286">
        <f>V80*BE$3</f>
        <v/>
      </c>
      <c r="BF80" s="286">
        <f>W80*BF$3</f>
        <v/>
      </c>
      <c r="BG80" s="286">
        <f>X80*BG$3</f>
        <v/>
      </c>
      <c r="BH80" s="286">
        <f>Y80*BH$3</f>
        <v/>
      </c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 s="228" t="n"/>
      <c r="BS80" s="228" t="n"/>
      <c r="BT80">
        <f>SUM(AK80:BL80)</f>
        <v/>
      </c>
    </row>
    <row r="81">
      <c r="A81" s="41" t="n"/>
      <c r="K81" s="46" t="n"/>
      <c r="L81" s="46" t="n"/>
      <c r="M81" s="46" t="n"/>
      <c r="N81" s="46" t="n"/>
      <c r="O81" s="46" t="n"/>
      <c r="P81" s="45" t="n"/>
      <c r="Q81" s="75" t="n"/>
      <c r="R81" s="46" t="n"/>
      <c r="S81" s="46" t="n"/>
      <c r="T81" s="46" t="n"/>
      <c r="U81" s="46" t="n"/>
      <c r="V81" s="46" t="n"/>
      <c r="W81" s="46" t="n"/>
      <c r="X81" s="46" t="n"/>
      <c r="Y81" s="46" t="n"/>
      <c r="Z81" s="65" t="n"/>
      <c r="AA81" s="65" t="n"/>
      <c r="AB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75" t="n"/>
      <c r="R82" s="46" t="n"/>
      <c r="S82" s="46" t="n"/>
      <c r="T82" s="45" t="n"/>
      <c r="U82" s="45" t="n"/>
      <c r="V82" s="45" t="n"/>
      <c r="W82" s="45" t="n"/>
      <c r="X82" s="45" t="n"/>
      <c r="Y82" s="46" t="n"/>
      <c r="Z82" s="64" t="n"/>
      <c r="AA82" s="64" t="n"/>
      <c r="AB82" s="64" t="n"/>
      <c r="AT82" s="286">
        <f>K82*AT$3</f>
        <v/>
      </c>
      <c r="AU82" s="286">
        <f>L82*AU$3</f>
        <v/>
      </c>
      <c r="AV82" s="286">
        <f>M82*AV$3</f>
        <v/>
      </c>
      <c r="AW82" s="286" t="n"/>
      <c r="AX82" s="286">
        <f>O82*AX$3</f>
        <v/>
      </c>
      <c r="AY82" s="286" t="n"/>
      <c r="AZ82" s="286">
        <f>Q82*AZ$3</f>
        <v/>
      </c>
      <c r="BA82" s="286">
        <f>R82*BA$3</f>
        <v/>
      </c>
      <c r="BB82" s="286">
        <f>S82*BB$3</f>
        <v/>
      </c>
      <c r="BC82" s="286" t="n"/>
      <c r="BD82" s="286">
        <f>U82*BD$3</f>
        <v/>
      </c>
      <c r="BE82" s="286" t="n"/>
      <c r="BF82" s="286" t="n"/>
      <c r="BG82" s="286" t="n"/>
      <c r="BH82" s="286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  <c r="BR82" s="228" t="n"/>
      <c r="BS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75" t="n"/>
      <c r="R83" s="46" t="n"/>
      <c r="S83" s="46" t="n"/>
      <c r="T83" s="45" t="n"/>
      <c r="U83" s="45" t="n"/>
      <c r="V83" s="45" t="n"/>
      <c r="W83" s="45" t="n"/>
      <c r="X83" s="45" t="n"/>
      <c r="Y83" s="77" t="n"/>
      <c r="Z83" s="64" t="n"/>
      <c r="AA83" s="64" t="n"/>
      <c r="AB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0.21</v>
      </c>
      <c r="Q84" s="45" t="n">
        <v>0.31</v>
      </c>
      <c r="R84" s="45" t="n">
        <v>0.31</v>
      </c>
      <c r="S84" s="45" t="n">
        <v>0.31</v>
      </c>
      <c r="T84" s="45" t="n"/>
      <c r="U84" s="45" t="n"/>
      <c r="V84" s="45" t="n"/>
      <c r="W84" s="45" t="n">
        <v>0.8100000000000001</v>
      </c>
      <c r="X84" s="45" t="n">
        <v>0.8100000000000001</v>
      </c>
      <c r="Y84" s="75" t="n">
        <v>0.91</v>
      </c>
      <c r="Z84" s="64" t="n"/>
      <c r="AA84" s="64" t="n"/>
      <c r="AB84" s="64" t="n"/>
      <c r="AT84" s="286">
        <f>K84*AT$3</f>
        <v/>
      </c>
      <c r="AU84" s="286">
        <f>L84*AU$3</f>
        <v/>
      </c>
      <c r="AV84" s="286">
        <f>M84*AV$3</f>
        <v/>
      </c>
      <c r="AW84" s="286">
        <f>N84*AW$3</f>
        <v/>
      </c>
      <c r="AX84" s="286">
        <f>O84*AX$3</f>
        <v/>
      </c>
      <c r="AY84" s="286">
        <f>P84*AY$3</f>
        <v/>
      </c>
      <c r="AZ84" s="286">
        <f>Q84*AZ$3</f>
        <v/>
      </c>
      <c r="BA84" s="286">
        <f>R84*BA$3</f>
        <v/>
      </c>
      <c r="BB84" s="286">
        <f>S84*BB$3</f>
        <v/>
      </c>
      <c r="BC84" s="286">
        <f>T84*BC$3</f>
        <v/>
      </c>
      <c r="BD84" s="286">
        <f>U84*BD$3</f>
        <v/>
      </c>
      <c r="BE84" s="286">
        <f>V84*BE$3</f>
        <v/>
      </c>
      <c r="BF84" s="286">
        <f>W84*BF$3</f>
        <v/>
      </c>
      <c r="BG84" s="286">
        <f>X84*BG$3</f>
        <v/>
      </c>
      <c r="BH84" s="286">
        <f>Y84*BH$3</f>
        <v/>
      </c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 s="228" t="n"/>
      <c r="BS84" s="228" t="n"/>
      <c r="BT84">
        <f>SUM(AK84:BL84)</f>
        <v/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75" t="n"/>
      <c r="R85" s="46" t="n"/>
      <c r="S85" s="46" t="n"/>
      <c r="T85" s="45" t="n"/>
      <c r="U85" s="45" t="n"/>
      <c r="V85" s="45" t="n"/>
      <c r="W85" s="45" t="n"/>
      <c r="X85" s="45" t="n"/>
      <c r="Y85" s="46" t="n"/>
      <c r="Z85" s="64" t="n"/>
      <c r="AA85" s="64" t="n"/>
      <c r="AB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67" t="n"/>
      <c r="AA86" s="67" t="n"/>
      <c r="AB86" s="67" t="n"/>
      <c r="AT86" s="286">
        <f>K86*AT$3</f>
        <v/>
      </c>
      <c r="AU86" s="286">
        <f>L86*AU$3</f>
        <v/>
      </c>
      <c r="AV86" s="286">
        <f>M86*AV$3</f>
        <v/>
      </c>
      <c r="AW86" s="286">
        <f>N86*AW$3</f>
        <v/>
      </c>
      <c r="AX86" s="286">
        <f>O86*AX$3</f>
        <v/>
      </c>
      <c r="AY86" s="286">
        <f>P86*AY$3</f>
        <v/>
      </c>
      <c r="AZ86" s="286">
        <f>Q86*AZ$3</f>
        <v/>
      </c>
      <c r="BA86" s="286">
        <f>R86*BA$3</f>
        <v/>
      </c>
      <c r="BB86" s="286">
        <f>S86*BB$3</f>
        <v/>
      </c>
      <c r="BC86" s="286">
        <f>T86*BC$3</f>
        <v/>
      </c>
      <c r="BD86" s="286">
        <f>U86*BD$3</f>
        <v/>
      </c>
      <c r="BE86" s="286">
        <f>V86*BE$3</f>
        <v/>
      </c>
      <c r="BF86" s="286">
        <f>W86*BF$3</f>
        <v/>
      </c>
      <c r="BG86" s="286">
        <f>X86*BG$3</f>
        <v/>
      </c>
      <c r="BH86" s="286">
        <f>Y86*BH$3</f>
        <v/>
      </c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>
        <f>SUM(AK86:BL86)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76" t="n"/>
      <c r="R87" s="76" t="n"/>
      <c r="S87" s="76" t="n"/>
      <c r="T87" s="48" t="n"/>
      <c r="U87" s="48" t="n"/>
      <c r="V87" s="48" t="n"/>
      <c r="W87" s="48" t="n"/>
      <c r="X87" s="48" t="n"/>
      <c r="Y87" s="76" t="n"/>
      <c r="Z87" s="68" t="n"/>
      <c r="AA87" s="68" t="n"/>
      <c r="AB87" s="68" t="n"/>
      <c r="AT87" s="286">
        <f>K87*AT$3</f>
        <v/>
      </c>
      <c r="AU87" s="286">
        <f>L87*AU$3</f>
        <v/>
      </c>
      <c r="AV87" s="286">
        <f>M87*AV$3</f>
        <v/>
      </c>
      <c r="AW87" s="286" t="n"/>
      <c r="AX87" s="286">
        <f>O87*AX$3</f>
        <v/>
      </c>
      <c r="AY87" s="286" t="n"/>
      <c r="AZ87" s="286">
        <f>Q87*AZ$3</f>
        <v/>
      </c>
      <c r="BA87" s="286">
        <f>R87*BA$3</f>
        <v/>
      </c>
      <c r="BB87" s="286">
        <f>S87*BB$3</f>
        <v/>
      </c>
      <c r="BC87" s="286" t="n"/>
      <c r="BD87" s="286">
        <f>U87*BD$3</f>
        <v/>
      </c>
      <c r="BE87" s="286" t="n"/>
      <c r="BF87" s="286" t="n"/>
      <c r="BG87" s="286" t="n"/>
      <c r="BH87" s="286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  <c r="BR87" s="228" t="n"/>
      <c r="BS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75" t="n"/>
      <c r="R88" s="75" t="n"/>
      <c r="S88" s="75" t="n"/>
      <c r="T88" s="45" t="n"/>
      <c r="U88" s="45" t="n"/>
      <c r="V88" s="45" t="n"/>
      <c r="W88" s="45" t="n"/>
      <c r="X88" s="45" t="n"/>
      <c r="Y88" s="75" t="n"/>
      <c r="Z88" s="64" t="n"/>
      <c r="AA88" s="64" t="n"/>
      <c r="AB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47" t="n">
        <v>1</v>
      </c>
      <c r="Z89" s="64" t="n"/>
      <c r="AA89" s="64" t="n"/>
      <c r="AB89" s="64" t="n"/>
      <c r="AT89" s="286">
        <f>K89*AT$3</f>
        <v/>
      </c>
      <c r="AU89" s="286">
        <f>L89*AU$3</f>
        <v/>
      </c>
      <c r="AV89" s="286">
        <f>M89*AV$3</f>
        <v/>
      </c>
      <c r="AW89" s="286">
        <f>N89*AW$3</f>
        <v/>
      </c>
      <c r="AX89" s="286">
        <f>O89*AX$3</f>
        <v/>
      </c>
      <c r="AY89" s="286">
        <f>P89*AY$3</f>
        <v/>
      </c>
      <c r="AZ89" s="286">
        <f>Q89*AZ$3</f>
        <v/>
      </c>
      <c r="BA89" s="286">
        <f>R89*BA$3</f>
        <v/>
      </c>
      <c r="BB89" s="286">
        <f>S89*BB$3</f>
        <v/>
      </c>
      <c r="BC89" s="286">
        <f>T89*BC$3</f>
        <v/>
      </c>
      <c r="BD89" s="286">
        <f>U89*BD$3</f>
        <v/>
      </c>
      <c r="BE89" s="286">
        <f>V89*BE$3</f>
        <v/>
      </c>
      <c r="BF89" s="286">
        <f>W89*BF$3</f>
        <v/>
      </c>
      <c r="BG89" s="286">
        <f>X89*BG$3</f>
        <v/>
      </c>
      <c r="BH89" s="286">
        <f>Y89*BH$3</f>
        <v/>
      </c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 s="228" t="n"/>
      <c r="BS89" s="228" t="n"/>
      <c r="BT89">
        <f>SUM(AK89:BL89)</f>
        <v/>
      </c>
    </row>
    <row r="90">
      <c r="Q90" s="76" t="n"/>
      <c r="R90" s="76" t="n"/>
      <c r="S90" s="139" t="n"/>
      <c r="U90" s="45" t="n"/>
      <c r="Y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197" t="n">
        <v>1</v>
      </c>
      <c r="Y91" s="45" t="n">
        <v>1</v>
      </c>
      <c r="Z91" s="69" t="n"/>
      <c r="AA91" s="69" t="n"/>
      <c r="AB91" s="69" t="n"/>
      <c r="AT91" s="286">
        <f>K91*AT$3</f>
        <v/>
      </c>
      <c r="AU91" s="286">
        <f>L91*AU$3</f>
        <v/>
      </c>
      <c r="AV91" s="286">
        <f>M91*AV$3</f>
        <v/>
      </c>
      <c r="AW91" s="286">
        <f>N91*AW$3</f>
        <v/>
      </c>
      <c r="AX91" s="286">
        <f>O91*AX$3</f>
        <v/>
      </c>
      <c r="AY91" s="286">
        <f>P91*AY$3</f>
        <v/>
      </c>
      <c r="AZ91" s="286">
        <f>Q91*AZ$3</f>
        <v/>
      </c>
      <c r="BA91" s="286">
        <f>R91*BA$3</f>
        <v/>
      </c>
      <c r="BB91" s="286">
        <f>S91*BB$3</f>
        <v/>
      </c>
      <c r="BC91" s="286">
        <f>T91*BC$3</f>
        <v/>
      </c>
      <c r="BD91" s="286">
        <f>U91*BD$3</f>
        <v/>
      </c>
      <c r="BE91" s="286">
        <f>V91*BE$3</f>
        <v/>
      </c>
      <c r="BF91" s="286">
        <f>W91*BF$3</f>
        <v/>
      </c>
      <c r="BG91" s="286">
        <f>X91*BG$3</f>
        <v/>
      </c>
      <c r="BH91" s="286">
        <f>Y91*BH$3</f>
        <v/>
      </c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>
        <f>SUM(AK91:BL91)</f>
        <v/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>
        <v>1</v>
      </c>
      <c r="T92" s="197" t="n"/>
      <c r="U92" s="197" t="n">
        <v>1</v>
      </c>
      <c r="V92" s="197" t="n">
        <v>1</v>
      </c>
      <c r="W92" s="197" t="n">
        <v>1</v>
      </c>
      <c r="X92" s="197" t="n">
        <v>1</v>
      </c>
      <c r="Y92" s="197" t="n">
        <v>1</v>
      </c>
      <c r="Z92" s="69" t="n"/>
      <c r="AA92" s="69" t="n"/>
      <c r="AB92" s="69" t="n"/>
      <c r="AT92" s="286">
        <f>K92*AT$3</f>
        <v/>
      </c>
      <c r="AU92" s="286">
        <f>L92*AU$3</f>
        <v/>
      </c>
      <c r="AV92" s="286">
        <f>M92*AV$3</f>
        <v/>
      </c>
      <c r="AW92" s="286">
        <f>N92*AW$3</f>
        <v/>
      </c>
      <c r="AX92" s="286">
        <f>O92*AX$3</f>
        <v/>
      </c>
      <c r="AY92" s="286">
        <f>P92*AY$3</f>
        <v/>
      </c>
      <c r="AZ92" s="286">
        <f>Q92*AZ$3</f>
        <v/>
      </c>
      <c r="BA92" s="286">
        <f>R92*BA$3</f>
        <v/>
      </c>
      <c r="BB92" s="286">
        <f>S92*BB$3</f>
        <v/>
      </c>
      <c r="BC92" s="286">
        <f>T92*BC$3</f>
        <v/>
      </c>
      <c r="BD92" s="286">
        <f>U92*BD$3</f>
        <v/>
      </c>
      <c r="BE92" s="286">
        <f>V92*BE$3</f>
        <v/>
      </c>
      <c r="BF92" s="286">
        <f>W92*BF$3</f>
        <v/>
      </c>
      <c r="BG92" s="286">
        <f>X92*BG$3</f>
        <v/>
      </c>
      <c r="BH92" s="286">
        <f>Y92*BH$3</f>
        <v/>
      </c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 s="228" t="n"/>
      <c r="BS92" s="228" t="n"/>
      <c r="BT92">
        <f>SUM(AK92:BL92)</f>
        <v/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>
        <v>1</v>
      </c>
      <c r="T93" s="197" t="n"/>
      <c r="U93" s="197" t="n"/>
      <c r="V93" s="197" t="n">
        <v>1</v>
      </c>
      <c r="W93" s="197" t="n">
        <v>1</v>
      </c>
      <c r="X93" s="197" t="n">
        <v>1</v>
      </c>
      <c r="Y93" s="197" t="n">
        <v>1</v>
      </c>
      <c r="Z93" s="69" t="n"/>
      <c r="AA93" s="69" t="n"/>
      <c r="AB93" s="69" t="n"/>
      <c r="AT93" s="286">
        <f>K93*AT$3</f>
        <v/>
      </c>
      <c r="AU93" s="286">
        <f>L93*AU$3</f>
        <v/>
      </c>
      <c r="AV93" s="286">
        <f>M93*AV$3</f>
        <v/>
      </c>
      <c r="AW93" s="286">
        <f>N93*AW$3</f>
        <v/>
      </c>
      <c r="AX93" s="286">
        <f>O93*AX$3</f>
        <v/>
      </c>
      <c r="AY93" s="286">
        <f>P93*AY$3</f>
        <v/>
      </c>
      <c r="AZ93" s="286">
        <f>Q93*AZ$3</f>
        <v/>
      </c>
      <c r="BA93" s="286">
        <f>R93*BA$3</f>
        <v/>
      </c>
      <c r="BB93" s="286">
        <f>S93*BB$3</f>
        <v/>
      </c>
      <c r="BC93" s="286">
        <f>T93*BC$3</f>
        <v/>
      </c>
      <c r="BD93" s="286">
        <f>U93*BD$3</f>
        <v/>
      </c>
      <c r="BE93" s="286">
        <f>V93*BE$3</f>
        <v/>
      </c>
      <c r="BF93" s="286">
        <f>W93*BF$3</f>
        <v/>
      </c>
      <c r="BG93" s="286">
        <f>X93*BG$3</f>
        <v/>
      </c>
      <c r="BH93" s="286">
        <f>Y93*BH$3</f>
        <v/>
      </c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 s="228" t="n"/>
      <c r="BS93" s="228" t="n"/>
      <c r="BT93">
        <f>SUM(AK93:BL93)</f>
        <v/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97" t="n"/>
      <c r="N94" s="197" t="n">
        <v>1</v>
      </c>
      <c r="O94" s="197" t="n">
        <v>1</v>
      </c>
      <c r="P94" s="197" t="n">
        <v>1</v>
      </c>
      <c r="Q94" s="197" t="n">
        <v>1</v>
      </c>
      <c r="R94" s="197" t="n">
        <v>1</v>
      </c>
      <c r="S94" s="197" t="n">
        <v>1</v>
      </c>
      <c r="T94" s="197" t="n"/>
      <c r="U94" s="197" t="n"/>
      <c r="V94" s="197" t="n"/>
      <c r="W94" s="197" t="n"/>
      <c r="X94" s="197" t="n">
        <v>1</v>
      </c>
      <c r="Y94" s="197" t="n">
        <v>1</v>
      </c>
      <c r="Z94" s="69" t="n"/>
      <c r="AA94" s="69" t="n"/>
      <c r="AB94" s="69" t="n"/>
      <c r="AT94" s="286">
        <f>K94*AT$3</f>
        <v/>
      </c>
      <c r="AU94" s="286">
        <f>L94*AU$3</f>
        <v/>
      </c>
      <c r="AV94" s="286">
        <f>M94*AV$3</f>
        <v/>
      </c>
      <c r="AW94" s="286">
        <f>N94*AW$3</f>
        <v/>
      </c>
      <c r="AX94" s="286">
        <f>O94*AX$3</f>
        <v/>
      </c>
      <c r="AY94" s="286">
        <f>P94*AY$3</f>
        <v/>
      </c>
      <c r="AZ94" s="286">
        <f>Q94*AZ$3</f>
        <v/>
      </c>
      <c r="BA94" s="286">
        <f>R94*BA$3</f>
        <v/>
      </c>
      <c r="BB94" s="286">
        <f>S94*BB$3</f>
        <v/>
      </c>
      <c r="BC94" s="286">
        <f>T94*BC$3</f>
        <v/>
      </c>
      <c r="BD94" s="286">
        <f>U94*BD$3</f>
        <v/>
      </c>
      <c r="BE94" s="286">
        <f>V94*BE$3</f>
        <v/>
      </c>
      <c r="BF94" s="286">
        <f>W94*BF$3</f>
        <v/>
      </c>
      <c r="BG94" s="286">
        <f>X94*BG$3</f>
        <v/>
      </c>
      <c r="BH94" s="286">
        <f>Y94*BH$3</f>
        <v/>
      </c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 s="228" t="n"/>
      <c r="BS94" s="228" t="n"/>
      <c r="BT94">
        <f>SUM(AK94:BL94)</f>
        <v/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97" t="n"/>
      <c r="N95" s="197" t="n"/>
      <c r="O95" s="197" t="n"/>
      <c r="P95" s="197" t="n">
        <v>1</v>
      </c>
      <c r="Q95" s="197" t="n">
        <v>1</v>
      </c>
      <c r="R95" s="197" t="n">
        <v>1</v>
      </c>
      <c r="S95" s="197" t="n">
        <v>1</v>
      </c>
      <c r="T95" s="197" t="n"/>
      <c r="U95" s="197" t="n"/>
      <c r="V95" s="197" t="n"/>
      <c r="W95" s="197" t="n"/>
      <c r="X95" s="197" t="n"/>
      <c r="Y95" s="197" t="n">
        <v>1</v>
      </c>
      <c r="Z95" s="69" t="n"/>
      <c r="AA95" s="69" t="n"/>
      <c r="AB95" s="69" t="n"/>
      <c r="AT95" s="286">
        <f>K95*AT$3</f>
        <v/>
      </c>
      <c r="AU95" s="286">
        <f>L95*AU$3</f>
        <v/>
      </c>
      <c r="AV95" s="286">
        <f>M95*AV$3</f>
        <v/>
      </c>
      <c r="AW95" s="286">
        <f>N95*AW$3</f>
        <v/>
      </c>
      <c r="AX95" s="286">
        <f>O95*AX$3</f>
        <v/>
      </c>
      <c r="AY95" s="286">
        <f>P95*AY$3</f>
        <v/>
      </c>
      <c r="AZ95" s="286">
        <f>Q95*AZ$3</f>
        <v/>
      </c>
      <c r="BA95" s="286">
        <f>R95*BA$3</f>
        <v/>
      </c>
      <c r="BB95" s="286">
        <f>S95*BB$3</f>
        <v/>
      </c>
      <c r="BC95" s="286">
        <f>T95*BC$3</f>
        <v/>
      </c>
      <c r="BD95" s="286">
        <f>U95*BD$3</f>
        <v/>
      </c>
      <c r="BE95" s="286">
        <f>V95*BE$3</f>
        <v/>
      </c>
      <c r="BF95" s="286">
        <f>W95*BF$3</f>
        <v/>
      </c>
      <c r="BG95" s="286">
        <f>X95*BG$3</f>
        <v/>
      </c>
      <c r="BH95" s="286">
        <f>Y95*BH$3</f>
        <v/>
      </c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 s="228" t="n"/>
      <c r="BS95" s="228" t="n"/>
      <c r="BT95">
        <f>SUM(AK95:BL95)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69" t="n"/>
      <c r="AA96" s="69" t="n"/>
      <c r="AB96" s="69" t="n"/>
      <c r="AT96" s="286">
        <f>K96*AT$3</f>
        <v/>
      </c>
      <c r="AU96" s="286">
        <f>L96*AU$3</f>
        <v/>
      </c>
      <c r="AV96" s="286">
        <f>M96*AV$3</f>
        <v/>
      </c>
      <c r="AW96" s="286">
        <f>N96*AW$3</f>
        <v/>
      </c>
      <c r="AX96" s="286">
        <f>O96*AX$3</f>
        <v/>
      </c>
      <c r="AY96" s="286">
        <f>P96*AY$3</f>
        <v/>
      </c>
      <c r="AZ96" s="286">
        <f>Q96*AZ$3</f>
        <v/>
      </c>
      <c r="BA96" s="286">
        <f>R96*BA$3</f>
        <v/>
      </c>
      <c r="BB96" s="286">
        <f>S96*BB$3</f>
        <v/>
      </c>
      <c r="BC96" s="286">
        <f>T96*BC$3</f>
        <v/>
      </c>
      <c r="BD96" s="286">
        <f>U96*BD$3</f>
        <v/>
      </c>
      <c r="BE96" s="286">
        <f>V96*BE$3</f>
        <v/>
      </c>
      <c r="BF96" s="286">
        <f>W96*BF$3</f>
        <v/>
      </c>
      <c r="BG96" s="286">
        <f>X96*BG$3</f>
        <v/>
      </c>
      <c r="BH96" s="286">
        <f>Y96*BH$3</f>
        <v/>
      </c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>
        <f>SUM(AK96:BL96)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P101"/>
  <sheetViews>
    <sheetView zoomScaleNormal="100" workbookViewId="0">
      <pane xSplit="1" ySplit="3" topLeftCell="CM4" activePane="bottomRight" state="frozen"/>
      <selection pane="topRight" activeCell="B1" sqref="B1"/>
      <selection pane="bottomLeft" activeCell="A4" sqref="A4"/>
      <selection pane="bottomRight" activeCell="A1" sqref="A1:XFD1048576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6"/>
    <col width="11.7109375" customWidth="1" style="107" min="47" max="47"/>
    <col width="12.140625" customWidth="1" style="107" min="48" max="51"/>
    <col width="10.7109375" customWidth="1" style="107" min="52" max="54"/>
    <col width="10.85546875" customWidth="1" style="107" min="55" max="90"/>
    <col width="3.28515625" customWidth="1" style="107" min="91" max="91"/>
    <col width="9.140625" customWidth="1" style="107" min="92" max="93"/>
    <col width="9.140625" customWidth="1" style="108" min="94" max="94"/>
    <col width="9.140625" customWidth="1" style="107" min="9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P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003-04.071</t>
        </is>
      </c>
      <c r="Z2" s="38" t="inlineStr">
        <is>
          <t>Жгут ПТКА.685621. 003-05.481</t>
        </is>
      </c>
      <c r="AA2" s="38" t="inlineStr">
        <is>
          <t>Кабель питания 9451.051. 03.00.000</t>
        </is>
      </c>
      <c r="AB2" s="38" t="inlineStr">
        <is>
          <t>Кабель питания 9451.631. 07.00.000</t>
        </is>
      </c>
      <c r="AC2" s="38" t="inlineStr">
        <is>
          <t>Кабель для передачи данных 9451.051. 04.00.000</t>
        </is>
      </c>
      <c r="AD2" s="38" t="inlineStr">
        <is>
          <t>Кабель для передачи данных 9451.631. 09.00.000</t>
        </is>
      </c>
      <c r="AE2" s="70" t="inlineStr">
        <is>
          <t>Кабель питания 9451.541.
00.100</t>
        </is>
      </c>
      <c r="AF2" s="70" t="inlineStr">
        <is>
          <t>Кабель для передачи данных 9451.541.
00.200</t>
        </is>
      </c>
      <c r="AG2" s="110" t="inlineStr">
        <is>
          <t>Кабель питания 9451.621.06.00.000</t>
        </is>
      </c>
      <c r="AH2" s="110" t="inlineStr">
        <is>
          <t>Кабель для передачи данных 9451.621.07.00.000</t>
        </is>
      </c>
      <c r="AI2" s="111" t="inlineStr">
        <is>
          <t>Кабель питания 9451.641.06.00.000</t>
        </is>
      </c>
      <c r="AJ2" s="111" t="inlineStr">
        <is>
          <t>Кабель питания 9451.641.07.00.000</t>
        </is>
      </c>
      <c r="AK2" s="111" t="inlineStr">
        <is>
          <t>Кабель для передачи данных 9451.641.08.00.000</t>
        </is>
      </c>
      <c r="AL2" s="111" t="inlineStr">
        <is>
          <t>Кабель для передачи данных 9451.641.09.00.000</t>
        </is>
      </c>
      <c r="AM2" s="71" t="inlineStr">
        <is>
          <t>Кабель датчика давления 
РМ-420.03.000</t>
        </is>
      </c>
      <c r="AN2" s="71" t="inlineStr">
        <is>
          <t>Провод РЕ  
РМ-420.04.000</t>
        </is>
      </c>
      <c r="AO2" s="71" t="inlineStr">
        <is>
          <t>Провод РЕ 1 
РМ-420.04.000</t>
        </is>
      </c>
      <c r="AP2" s="71" t="inlineStr">
        <is>
          <t>Провод РЕ 2 
РМ-420.08.000</t>
        </is>
      </c>
      <c r="AQ2" s="71" t="inlineStr">
        <is>
          <t>Кабель 220В 
РМ-420.05.000</t>
        </is>
      </c>
      <c r="AR2" s="71" t="inlineStr">
        <is>
          <t>Перемычка 
РМ-420.06.000</t>
        </is>
      </c>
      <c r="AS2" s="71" t="inlineStr">
        <is>
          <t>Провод контактора 
РМ-420.07.000</t>
        </is>
      </c>
      <c r="AT2" s="38" t="n"/>
      <c r="AU2" s="70" t="inlineStr">
        <is>
          <t>Перемычка ПТКА.685621. 004</t>
        </is>
      </c>
      <c r="AV2" s="70" t="inlineStr">
        <is>
          <t>Перемычка ПТКА.685621. 004-01</t>
        </is>
      </c>
      <c r="AW2" s="70" t="inlineStr">
        <is>
          <t>Перемычка ПТКА.685621. 004-02</t>
        </is>
      </c>
      <c r="AX2" s="70" t="inlineStr">
        <is>
          <t>Перемычка ПТКА.685621. 004-03</t>
        </is>
      </c>
      <c r="AY2" s="70" t="inlineStr">
        <is>
          <t>Перемычка ПТКА.685621. 004-04</t>
        </is>
      </c>
      <c r="AZ2" s="38" t="inlineStr">
        <is>
          <t>Провод заземления ПТКА.685621. 005</t>
        </is>
      </c>
      <c r="BA2" s="38" t="inlineStr">
        <is>
          <t>Провод заземления ПТКА.685621.  005-01</t>
        </is>
      </c>
      <c r="BB2" s="38" t="inlineStr">
        <is>
          <t>Провод заземления ПТКА.685621.  005-02</t>
        </is>
      </c>
      <c r="BC2" s="38" t="inlineStr">
        <is>
          <t>Провод заземления ПТКА.685621.  005-03</t>
        </is>
      </c>
      <c r="BD2" s="71" t="inlineStr">
        <is>
          <t>Жгут ПТКА.685621.001-01.111</t>
        </is>
      </c>
      <c r="BE2" s="71" t="inlineStr">
        <is>
          <t>Жгут ПТКА.685621. 001-02.121</t>
        </is>
      </c>
      <c r="BF2" s="71" t="inlineStr">
        <is>
          <t>Жгут ПТКА.685621.001-03.131</t>
        </is>
      </c>
      <c r="BG2" s="71" t="inlineStr">
        <is>
          <t>Жгут ПТКА.685621. 001-03.331</t>
        </is>
      </c>
      <c r="BH2" s="71" t="inlineStr">
        <is>
          <t>Жгут ПТКА.685621. 001-04.141</t>
        </is>
      </c>
      <c r="BI2" s="71" t="inlineStr">
        <is>
          <t>Жгут ПТКА.685621. 001-04.341</t>
        </is>
      </c>
      <c r="BJ2" s="71" t="inlineStr">
        <is>
          <t>Жгут ПТКА.685621. 001-05.351</t>
        </is>
      </c>
      <c r="BK2" s="71" t="inlineStr">
        <is>
          <t>Жгут ПТКА.685621. 001-05.602</t>
        </is>
      </c>
      <c r="BL2" s="71" t="inlineStr">
        <is>
          <t>Жгут ПТКА.685621. 001-05.072(1)</t>
        </is>
      </c>
      <c r="BM2" s="71" t="inlineStr">
        <is>
          <t>Жгут ПТКА.685621. 001-05.072(2)</t>
        </is>
      </c>
      <c r="BN2" s="72" t="inlineStr">
        <is>
          <t>Жгут ПТКА.685621. 002-01.281</t>
        </is>
      </c>
      <c r="BO2" s="72" t="inlineStr">
        <is>
          <t>Жгут ПТКА.685621. 002-02.221</t>
        </is>
      </c>
      <c r="BP2" s="72" t="inlineStr">
        <is>
          <t>Жгут ПТКА.685621. 002-03.231</t>
        </is>
      </c>
      <c r="BQ2" s="38" t="inlineStr">
        <is>
          <t>Жгут ПТКА.685621. 003-03.071</t>
        </is>
      </c>
      <c r="BR2" s="38" t="inlineStr">
        <is>
          <t>Жгут ПТКА.685621. 003-04.071</t>
        </is>
      </c>
      <c r="BS2" s="38" t="inlineStr">
        <is>
          <t>Жгут ПТКА.685621. 003-05.481</t>
        </is>
      </c>
      <c r="BT2" s="38" t="inlineStr">
        <is>
          <t>Кабель питания 9451.051. 03.00.000</t>
        </is>
      </c>
      <c r="BU2" s="38" t="inlineStr">
        <is>
          <t>Кабель питания 9451.631. 07.00.000</t>
        </is>
      </c>
      <c r="BV2" s="38" t="inlineStr">
        <is>
          <t>Кабель для передачи данных 9451.051. 04.00.000</t>
        </is>
      </c>
      <c r="BW2" s="38" t="inlineStr">
        <is>
          <t>Кабель для передачи данных 9451.631. 09.00.000</t>
        </is>
      </c>
      <c r="BX2" s="70" t="inlineStr">
        <is>
          <t>Кабель питания 9451.541.
00.100</t>
        </is>
      </c>
      <c r="BY2" s="70" t="inlineStr">
        <is>
          <t>Кабель для передачи данных 9451.541.
00.200</t>
        </is>
      </c>
      <c r="BZ2" s="110" t="inlineStr">
        <is>
          <t>Кабель питания 9451.621.06.00.000</t>
        </is>
      </c>
      <c r="CA2" s="110" t="inlineStr">
        <is>
          <t>Кабель для передачи данных 9451.621.07.00.000</t>
        </is>
      </c>
      <c r="CB2" s="111" t="inlineStr">
        <is>
          <t>Кабель питания 9451.641.06.00.000</t>
        </is>
      </c>
      <c r="CC2" s="111" t="inlineStr">
        <is>
          <t>Кабель питания 9451.641.07.00.000</t>
        </is>
      </c>
      <c r="CD2" s="111" t="inlineStr">
        <is>
          <t>Кабель для передачи данных 9451.641.08.00.000</t>
        </is>
      </c>
      <c r="CE2" s="111" t="inlineStr">
        <is>
          <t>Кабель для передачи данных 9451.641.09.00.000</t>
        </is>
      </c>
      <c r="CF2" s="71" t="inlineStr">
        <is>
          <t>Кабель датчика давления 
РМ-420.03.000</t>
        </is>
      </c>
      <c r="CG2" s="71" t="inlineStr">
        <is>
          <t>Провод РЕ  
РМ-420.04.000</t>
        </is>
      </c>
      <c r="CH2" s="71" t="inlineStr">
        <is>
          <t>Провод РЕ 1 
РМ-420.04.000</t>
        </is>
      </c>
      <c r="CI2" s="71" t="inlineStr">
        <is>
          <t>Провод РЕ 2 
РМ-420.08.000</t>
        </is>
      </c>
      <c r="CJ2" s="71" t="inlineStr">
        <is>
          <t>Кабель 220В 
РМ-420.05.000</t>
        </is>
      </c>
      <c r="CK2" s="71" t="inlineStr">
        <is>
          <t>Перемычка 
РМ-420.06.000</t>
        </is>
      </c>
      <c r="CL2" s="71" t="inlineStr">
        <is>
          <t>Провод контактора 
РМ-420.07.000</t>
        </is>
      </c>
      <c r="CM2" s="38" t="n"/>
      <c r="CN2" s="38" t="inlineStr">
        <is>
          <t>Сумма</t>
        </is>
      </c>
      <c r="CO2" s="40" t="n"/>
      <c r="CP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28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/>
      <c r="AU3" s="286" t="n">
        <v>246</v>
      </c>
      <c r="AV3" s="286" t="n">
        <v>20</v>
      </c>
      <c r="AW3" s="286" t="n"/>
      <c r="AX3" s="286" t="n"/>
      <c r="AY3" s="286" t="n"/>
      <c r="AZ3" s="286" t="n"/>
      <c r="BA3" s="286" t="n">
        <v>4</v>
      </c>
      <c r="BB3" s="286" t="n"/>
      <c r="BC3" s="286" t="n">
        <v>3</v>
      </c>
      <c r="BD3" s="286" t="n">
        <v>1</v>
      </c>
      <c r="BE3" s="286" t="n">
        <v>29</v>
      </c>
      <c r="BF3" s="286" t="n">
        <v>17</v>
      </c>
      <c r="BG3" s="286" t="n">
        <v>4</v>
      </c>
      <c r="BH3" s="286" t="n">
        <v>7</v>
      </c>
      <c r="BI3" s="286" t="n">
        <v>1</v>
      </c>
      <c r="BJ3" s="286" t="n">
        <v>5</v>
      </c>
      <c r="BK3" s="286" t="n"/>
      <c r="BL3" s="286" t="n">
        <v>20</v>
      </c>
      <c r="BM3" s="286" t="n">
        <v>20</v>
      </c>
      <c r="BN3" s="286" t="n"/>
      <c r="BO3" s="286" t="n">
        <v>1</v>
      </c>
      <c r="BP3" s="286" t="n">
        <v>1</v>
      </c>
      <c r="BQ3" s="286" t="n"/>
      <c r="BR3" s="286" t="n"/>
      <c r="BS3" s="286" t="n"/>
      <c r="BT3" s="286" t="n"/>
      <c r="BU3" s="286" t="n">
        <v>40</v>
      </c>
      <c r="BV3" s="286" t="n"/>
      <c r="BW3" s="286" t="n">
        <v>40</v>
      </c>
      <c r="BX3" s="286" t="n"/>
      <c r="BY3" s="286" t="n"/>
      <c r="BZ3" s="228" t="n"/>
      <c r="CA3" s="228" t="n"/>
      <c r="CB3" s="228" t="n"/>
      <c r="CC3" s="228" t="n"/>
      <c r="CD3" s="228" t="n"/>
      <c r="CE3" s="228" t="n"/>
      <c r="CF3" s="228" t="n">
        <v>4</v>
      </c>
      <c r="CG3" s="228" t="n"/>
      <c r="CH3" s="228" t="n">
        <v>4</v>
      </c>
      <c r="CI3" s="228" t="n">
        <v>8</v>
      </c>
      <c r="CJ3" s="228" t="n">
        <v>16</v>
      </c>
      <c r="CK3" s="228" t="n">
        <v>8</v>
      </c>
      <c r="CL3" s="228" t="n">
        <v>8</v>
      </c>
      <c r="CM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86">
        <f>B7*AU3</f>
        <v/>
      </c>
      <c r="AV7" s="286">
        <f>C7*AV3</f>
        <v/>
      </c>
      <c r="AW7" s="286">
        <f>D7*AW3</f>
        <v/>
      </c>
      <c r="AX7" s="286">
        <f>E7*AX3</f>
        <v/>
      </c>
      <c r="AY7" s="286">
        <f>F7*AY3</f>
        <v/>
      </c>
      <c r="AZ7" s="286">
        <f>G7*AZ3</f>
        <v/>
      </c>
      <c r="BA7" s="286">
        <f>H7*BA3</f>
        <v/>
      </c>
      <c r="BB7" s="286">
        <f>I7*BB3</f>
        <v/>
      </c>
      <c r="BC7" s="286">
        <f>J7*BC3</f>
        <v/>
      </c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>
        <f>SUM(AU7:BW7)</f>
        <v/>
      </c>
      <c r="CO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86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86">
        <f>B9*AU3</f>
        <v/>
      </c>
      <c r="AV9" s="286">
        <f>C9*AV3</f>
        <v/>
      </c>
      <c r="AW9" s="286">
        <f>D9*AW3</f>
        <v/>
      </c>
      <c r="AX9" s="286">
        <f>E9*AX3</f>
        <v/>
      </c>
      <c r="AY9" s="286">
        <f>F9*AY3</f>
        <v/>
      </c>
      <c r="AZ9" s="286" t="n"/>
      <c r="BA9" s="286" t="n"/>
      <c r="BB9" s="286" t="n"/>
      <c r="BC9" s="286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>
        <f>SUM(AU9:BW9)</f>
        <v/>
      </c>
      <c r="CO9" t="inlineStr">
        <is>
          <t>м</t>
        </is>
      </c>
      <c r="CP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86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86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86">
        <f>B12*AU3</f>
        <v/>
      </c>
      <c r="AV12" s="286">
        <f>C12*AV3</f>
        <v/>
      </c>
      <c r="AW12" s="286">
        <f>D12*AW3</f>
        <v/>
      </c>
      <c r="AX12" s="286">
        <f>E12*AX3</f>
        <v/>
      </c>
      <c r="AY12" s="286">
        <f>F12*AY3</f>
        <v/>
      </c>
      <c r="AZ12" s="286">
        <f>G12*AZ3</f>
        <v/>
      </c>
      <c r="BA12" s="286">
        <f>H12*BA3</f>
        <v/>
      </c>
      <c r="BB12" s="286">
        <f>I12*BB3</f>
        <v/>
      </c>
      <c r="BC12" s="286">
        <f>J12*BC3</f>
        <v/>
      </c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>
        <f>SUM(AU12:CL12)</f>
        <v/>
      </c>
      <c r="CO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86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86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86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86" t="n"/>
      <c r="AV16" s="286" t="n"/>
      <c r="AW16" s="286" t="n"/>
      <c r="AX16" s="286" t="n"/>
      <c r="AY16" s="286" t="n"/>
      <c r="AZ16" s="286">
        <f>G16*AZ3</f>
        <v/>
      </c>
      <c r="BA16" s="286">
        <f>H16*BA3</f>
        <v/>
      </c>
      <c r="BB16" s="286">
        <f>I16*BB3</f>
        <v/>
      </c>
      <c r="BC16" s="286">
        <f>J16*BC3</f>
        <v/>
      </c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>
        <f>SUM(AU16:CL16)</f>
        <v/>
      </c>
      <c r="CO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P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86" t="n"/>
      <c r="AB20" s="286" t="n"/>
      <c r="AC20" s="286" t="n"/>
      <c r="AD20" s="286" t="n"/>
      <c r="AE20" s="286" t="n"/>
      <c r="AF20" s="286" t="n"/>
      <c r="AG20" s="286" t="n"/>
      <c r="AH20" s="286" t="n">
        <v>4</v>
      </c>
      <c r="AI20" s="286" t="n"/>
      <c r="AJ20" s="286" t="n"/>
      <c r="AK20" s="286" t="n"/>
      <c r="AL20" s="286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T20" s="286">
        <f>AA20*BT$3</f>
        <v/>
      </c>
      <c r="BU20" s="286">
        <f>AB20*BU$3</f>
        <v/>
      </c>
      <c r="BV20" s="286">
        <f>AC20*BV$3</f>
        <v/>
      </c>
      <c r="BW20" s="286">
        <f>AD20*BW$3</f>
        <v/>
      </c>
      <c r="BX20" s="286">
        <f>AE20*BX$3</f>
        <v/>
      </c>
      <c r="BY20" s="286">
        <f>AF20*BY$3</f>
        <v/>
      </c>
      <c r="BZ20" s="286">
        <f>AG20*BZ$3</f>
        <v/>
      </c>
      <c r="CA20" s="286">
        <f>AH20*CA$3</f>
        <v/>
      </c>
      <c r="CB20" s="286">
        <f>AI20*CB$3</f>
        <v/>
      </c>
      <c r="CC20" s="286">
        <f>AJ20*CC$3</f>
        <v/>
      </c>
      <c r="CD20" s="286">
        <f>AK20*CD$3</f>
        <v/>
      </c>
      <c r="CE20" s="286">
        <f>AL20*CE$3</f>
        <v/>
      </c>
      <c r="CF20" s="286">
        <f>AM20*CF$3</f>
        <v/>
      </c>
      <c r="CG20" s="286">
        <f>AN20*CG$3</f>
        <v/>
      </c>
      <c r="CH20" s="286">
        <f>AO20*CH$3</f>
        <v/>
      </c>
      <c r="CI20" s="286">
        <f>AP20*CI$3</f>
        <v/>
      </c>
      <c r="CJ20" s="286">
        <f>AQ20*CJ$3</f>
        <v/>
      </c>
      <c r="CK20" s="286">
        <f>AR20*CK$3</f>
        <v/>
      </c>
      <c r="CL20" s="286">
        <f>AS20*CL$3</f>
        <v/>
      </c>
      <c r="CM20" s="286" t="n"/>
      <c r="CN20">
        <f>SUM(AU20:CL20)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T21" s="286">
        <f>AA21*BT$3</f>
        <v/>
      </c>
      <c r="BU21" s="286">
        <f>AB21*BU$3</f>
        <v/>
      </c>
      <c r="BV21" s="286">
        <f>AC21*BV$3</f>
        <v/>
      </c>
      <c r="BW21" s="286">
        <f>AD21*BW$3</f>
        <v/>
      </c>
      <c r="BX21" s="286">
        <f>AE21*BX$3</f>
        <v/>
      </c>
      <c r="BY21" s="286">
        <f>AF21*BY$3</f>
        <v/>
      </c>
      <c r="BZ21" s="286">
        <f>AG21*BZ$3</f>
        <v/>
      </c>
      <c r="CA21" s="286">
        <f>AH21*CA$3</f>
        <v/>
      </c>
      <c r="CB21" s="286">
        <f>AI21*CB$3</f>
        <v/>
      </c>
      <c r="CC21" s="286">
        <f>AJ21*CC$3</f>
        <v/>
      </c>
      <c r="CD21" s="286">
        <f>AK21*CD$3</f>
        <v/>
      </c>
      <c r="CE21" s="286">
        <f>AL21*CE$3</f>
        <v/>
      </c>
      <c r="CF21" s="286">
        <f>AM21*CF$3</f>
        <v/>
      </c>
      <c r="CG21" s="286">
        <f>AN21*CG$3</f>
        <v/>
      </c>
      <c r="CH21" s="286">
        <f>AO21*CH$3</f>
        <v/>
      </c>
      <c r="CI21" s="286">
        <f>AP21*CI$3</f>
        <v/>
      </c>
      <c r="CJ21" s="286">
        <f>AQ21*CJ$3</f>
        <v/>
      </c>
      <c r="CK21" s="286">
        <f>AR21*CK$3</f>
        <v/>
      </c>
      <c r="CL21" s="286">
        <f>AS21*CL$3</f>
        <v/>
      </c>
      <c r="CM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>
        <v>4</v>
      </c>
      <c r="AN22" s="286" t="n"/>
      <c r="AO22" s="286" t="n"/>
      <c r="AP22" s="286" t="n"/>
      <c r="AQ22" s="286" t="n"/>
      <c r="AR22" s="286" t="n"/>
      <c r="AS22" s="286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T22" s="286">
        <f>AA22*BT$3</f>
        <v/>
      </c>
      <c r="BU22" s="286">
        <f>AB22*BU$3</f>
        <v/>
      </c>
      <c r="BV22" s="286">
        <f>AC22*BV$3</f>
        <v/>
      </c>
      <c r="BW22" s="286">
        <f>AD22*BW$3</f>
        <v/>
      </c>
      <c r="BX22" s="286">
        <f>AE22*BX$3</f>
        <v/>
      </c>
      <c r="BY22" s="286">
        <f>AF22*BY$3</f>
        <v/>
      </c>
      <c r="BZ22" s="286">
        <f>AG22*BZ$3</f>
        <v/>
      </c>
      <c r="CA22" s="286">
        <f>AH22*CA$3</f>
        <v/>
      </c>
      <c r="CB22" s="286">
        <f>AI22*CB$3</f>
        <v/>
      </c>
      <c r="CC22" s="286">
        <f>AJ22*CC$3</f>
        <v/>
      </c>
      <c r="CD22" s="286">
        <f>AK22*CD$3</f>
        <v/>
      </c>
      <c r="CE22" s="286">
        <f>AL22*CE$3</f>
        <v/>
      </c>
      <c r="CF22" s="286">
        <f>AM22*CF$3</f>
        <v/>
      </c>
      <c r="CG22" s="286">
        <f>AN22*CG$3</f>
        <v/>
      </c>
      <c r="CH22" s="286">
        <f>AO22*CH$3</f>
        <v/>
      </c>
      <c r="CI22" s="286">
        <f>AP22*CI$3</f>
        <v/>
      </c>
      <c r="CJ22" s="286">
        <f>AQ22*CJ$3</f>
        <v/>
      </c>
      <c r="CK22" s="286">
        <f>AR22*CK$3</f>
        <v/>
      </c>
      <c r="CL22" s="286">
        <f>AS22*CL$3</f>
        <v/>
      </c>
      <c r="CM22" s="286" t="n"/>
      <c r="CN22">
        <f>SUM(AU22:CL22)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86" t="n">
        <v>4</v>
      </c>
      <c r="AB23" s="286" t="n">
        <v>4</v>
      </c>
      <c r="AC23" s="286" t="n"/>
      <c r="AD23" s="286" t="n"/>
      <c r="AE23" s="286" t="n">
        <v>4</v>
      </c>
      <c r="AF23" s="286" t="n"/>
      <c r="AG23" s="286" t="n">
        <v>4</v>
      </c>
      <c r="AH23" s="286" t="n"/>
      <c r="AI23" s="286" t="n">
        <v>4</v>
      </c>
      <c r="AJ23" s="286" t="n">
        <v>4</v>
      </c>
      <c r="AK23" s="286" t="n"/>
      <c r="AL23" s="286" t="n"/>
      <c r="AM23" s="286" t="n"/>
      <c r="AN23" s="286" t="n">
        <v>2</v>
      </c>
      <c r="AO23" s="286" t="n">
        <v>2</v>
      </c>
      <c r="AP23" s="286" t="n">
        <v>2</v>
      </c>
      <c r="AQ23" s="286" t="n">
        <v>4</v>
      </c>
      <c r="AR23" s="286" t="n">
        <v>2</v>
      </c>
      <c r="AS23" s="286" t="n">
        <v>2</v>
      </c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T23" s="286">
        <f>AA23*BT$3</f>
        <v/>
      </c>
      <c r="BU23" s="286">
        <f>AB23*BU$3</f>
        <v/>
      </c>
      <c r="BV23" s="286">
        <f>AC23*BV$3</f>
        <v/>
      </c>
      <c r="BW23" s="286">
        <f>AD23*BW$3</f>
        <v/>
      </c>
      <c r="BX23" s="286">
        <f>AE23*BX$3</f>
        <v/>
      </c>
      <c r="BY23" s="286">
        <f>AF23*BY$3</f>
        <v/>
      </c>
      <c r="BZ23" s="286">
        <f>AG23*BZ$3</f>
        <v/>
      </c>
      <c r="CA23" s="286">
        <f>AH23*CA$3</f>
        <v/>
      </c>
      <c r="CB23" s="286">
        <f>AI23*CB$3</f>
        <v/>
      </c>
      <c r="CC23" s="286">
        <f>AJ23*CC$3</f>
        <v/>
      </c>
      <c r="CD23" s="286">
        <f>AK23*CD$3</f>
        <v/>
      </c>
      <c r="CE23" s="286">
        <f>AL23*CE$3</f>
        <v/>
      </c>
      <c r="CF23" s="286">
        <f>AM23*CF$3</f>
        <v/>
      </c>
      <c r="CG23" s="286">
        <f>AN23*CG$3</f>
        <v/>
      </c>
      <c r="CH23" s="286">
        <f>AO23*CH$3</f>
        <v/>
      </c>
      <c r="CI23" s="286">
        <f>AP23*CI$3</f>
        <v/>
      </c>
      <c r="CJ23" s="286">
        <f>AQ23*CJ$3</f>
        <v/>
      </c>
      <c r="CK23" s="286">
        <f>AR23*CK$3</f>
        <v/>
      </c>
      <c r="CL23" s="286">
        <f>AS23*CL$3</f>
        <v/>
      </c>
      <c r="CM23" s="286" t="n"/>
      <c r="CN23">
        <f>SUM(AU23:CL23)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197" t="n"/>
      <c r="AO24" s="197" t="n"/>
      <c r="AP24" s="197" t="n"/>
      <c r="AQ24" s="286" t="n"/>
      <c r="AR24" s="286" t="n"/>
      <c r="AS24" s="286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T24" s="286">
        <f>AA24*BT$3</f>
        <v/>
      </c>
      <c r="BU24" s="286">
        <f>AB24*BU$3</f>
        <v/>
      </c>
      <c r="BV24" s="286">
        <f>AC24*BV$3</f>
        <v/>
      </c>
      <c r="BW24" s="286">
        <f>AD24*BW$3</f>
        <v/>
      </c>
      <c r="BX24" s="286">
        <f>AE24*BX$3</f>
        <v/>
      </c>
      <c r="BY24" s="286">
        <f>AF24*BY$3</f>
        <v/>
      </c>
      <c r="BZ24" s="286">
        <f>AG24*BZ$3</f>
        <v/>
      </c>
      <c r="CA24" s="286">
        <f>AH24*CA$3</f>
        <v/>
      </c>
      <c r="CB24" s="286">
        <f>AI24*CB$3</f>
        <v/>
      </c>
      <c r="CC24" s="286">
        <f>AJ24*CC$3</f>
        <v/>
      </c>
      <c r="CD24" s="286">
        <f>AK24*CD$3</f>
        <v/>
      </c>
      <c r="CE24" s="286">
        <f>AL24*CE$3</f>
        <v/>
      </c>
      <c r="CF24" s="286">
        <f>AM24*CF$3</f>
        <v/>
      </c>
      <c r="CG24" s="286">
        <f>AN24*CG$3</f>
        <v/>
      </c>
      <c r="CH24" s="286">
        <f>AO24*CH$3</f>
        <v/>
      </c>
      <c r="CI24" s="286">
        <f>AP24*CI$3</f>
        <v/>
      </c>
      <c r="CJ24" s="286">
        <f>AQ24*CJ$3</f>
        <v/>
      </c>
      <c r="CK24" s="286">
        <f>AR24*CK$3</f>
        <v/>
      </c>
      <c r="CL24" s="286">
        <f>AS24*CL$3</f>
        <v/>
      </c>
      <c r="CM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86" t="n"/>
      <c r="AB25" s="286" t="n"/>
      <c r="AC25" s="286" t="n">
        <v>1.7</v>
      </c>
      <c r="AD25" s="286" t="n">
        <v>0.4</v>
      </c>
      <c r="AE25" s="286" t="n"/>
      <c r="AF25" s="286" t="n">
        <v>2.9</v>
      </c>
      <c r="AG25" s="286" t="n"/>
      <c r="AH25" s="286" t="n">
        <v>0.2</v>
      </c>
      <c r="AI25" s="286" t="n"/>
      <c r="AJ25" s="286" t="n"/>
      <c r="AK25" s="286" t="n">
        <v>2.2</v>
      </c>
      <c r="AL25" s="286" t="n"/>
      <c r="AM25" s="286" t="n"/>
      <c r="AN25" s="197" t="n"/>
      <c r="AO25" s="197" t="n"/>
      <c r="AP25" s="197" t="n"/>
      <c r="AQ25" s="286" t="n"/>
      <c r="AR25" s="286" t="n"/>
      <c r="AS25" s="286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T25" s="286">
        <f>AA25*BT$3</f>
        <v/>
      </c>
      <c r="BU25" s="286">
        <f>AB25*BU$3</f>
        <v/>
      </c>
      <c r="BV25" s="286">
        <f>AC25*BV$3</f>
        <v/>
      </c>
      <c r="BW25" s="286">
        <f>AD25*BW$3</f>
        <v/>
      </c>
      <c r="BX25" s="286">
        <f>AE25*BX$3</f>
        <v/>
      </c>
      <c r="BY25" s="286">
        <f>AF25*BY$3</f>
        <v/>
      </c>
      <c r="BZ25" s="286">
        <f>AG25*BZ$3</f>
        <v/>
      </c>
      <c r="CA25" s="286">
        <f>AH25*CA$3</f>
        <v/>
      </c>
      <c r="CB25" s="286">
        <f>AI25*CB$3</f>
        <v/>
      </c>
      <c r="CC25" s="286">
        <f>AJ25*CC$3</f>
        <v/>
      </c>
      <c r="CD25" s="286">
        <f>AK25*CD$3</f>
        <v/>
      </c>
      <c r="CE25" s="286">
        <f>AL25*CE$3</f>
        <v/>
      </c>
      <c r="CF25" s="286">
        <f>AM25*CF$3</f>
        <v/>
      </c>
      <c r="CG25" s="286">
        <f>AN25*CG$3</f>
        <v/>
      </c>
      <c r="CH25" s="286">
        <f>AO25*CH$3</f>
        <v/>
      </c>
      <c r="CI25" s="286">
        <f>AP25*CI$3</f>
        <v/>
      </c>
      <c r="CJ25" s="286">
        <f>AQ25*CJ$3</f>
        <v/>
      </c>
      <c r="CK25" s="286">
        <f>AR25*CK$3</f>
        <v/>
      </c>
      <c r="CL25" s="286">
        <f>AS25*CL$3</f>
        <v/>
      </c>
      <c r="CM25" s="286" t="n"/>
      <c r="CN25">
        <f>SUM(AU25:CL25)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86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>
        <v>0.8</v>
      </c>
      <c r="AN26" s="197" t="n"/>
      <c r="AO26" s="197" t="n"/>
      <c r="AP26" s="197" t="n"/>
      <c r="AQ26" s="286" t="n"/>
      <c r="AR26" s="286" t="n"/>
      <c r="AS26" s="286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T26" s="286" t="n"/>
      <c r="BU26" s="286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>
        <f>AM26*CF$3</f>
        <v/>
      </c>
      <c r="CG26" s="286">
        <f>AN26*CG$3</f>
        <v/>
      </c>
      <c r="CH26" s="286">
        <f>AO26*CH$3</f>
        <v/>
      </c>
      <c r="CI26" s="286">
        <f>AP26*CI$3</f>
        <v/>
      </c>
      <c r="CJ26" s="286">
        <f>AQ26*CJ$3</f>
        <v/>
      </c>
      <c r="CK26" s="286">
        <f>AR26*CK$3</f>
        <v/>
      </c>
      <c r="CL26" s="286">
        <f>AS26*CL$3</f>
        <v/>
      </c>
      <c r="CM26" s="286" t="n"/>
      <c r="CN26">
        <f>SUM(AU26:CL26)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86" t="n">
        <v>1.7</v>
      </c>
      <c r="AB27" s="286" t="n">
        <v>0.4</v>
      </c>
      <c r="AC27" s="286" t="n"/>
      <c r="AD27" s="286" t="n"/>
      <c r="AE27" s="286" t="n">
        <v>2.9</v>
      </c>
      <c r="AF27" s="286" t="n"/>
      <c r="AG27" s="286" t="n">
        <v>0.2</v>
      </c>
      <c r="AH27" s="286" t="n"/>
      <c r="AI27" s="286" t="n">
        <v>0.2</v>
      </c>
      <c r="AJ27" s="286" t="n">
        <v>2.2</v>
      </c>
      <c r="AK27" s="286" t="n"/>
      <c r="AL27" s="286" t="n">
        <v>0.2</v>
      </c>
      <c r="AM27" s="286" t="n"/>
      <c r="AN27" s="197" t="n"/>
      <c r="AO27" s="197" t="n"/>
      <c r="AP27" s="197" t="n"/>
      <c r="AQ27" s="286" t="n"/>
      <c r="AR27" s="286" t="n"/>
      <c r="AS27" s="286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T27" s="286">
        <f>AA27*BT$3</f>
        <v/>
      </c>
      <c r="BU27" s="286">
        <f>AB27*BU$3</f>
        <v/>
      </c>
      <c r="BV27" s="286">
        <f>AC27*BV$3</f>
        <v/>
      </c>
      <c r="BW27" s="286">
        <f>AD27*BW$3</f>
        <v/>
      </c>
      <c r="BX27" s="286">
        <f>AE27*BX$3</f>
        <v/>
      </c>
      <c r="BY27" s="286">
        <f>AF27*BY$3</f>
        <v/>
      </c>
      <c r="BZ27" s="286">
        <f>AG27*BZ$3</f>
        <v/>
      </c>
      <c r="CA27" s="286">
        <f>AH27*CA$3</f>
        <v/>
      </c>
      <c r="CB27" s="286">
        <f>AI27*CB$3</f>
        <v/>
      </c>
      <c r="CC27" s="286">
        <f>AJ27*CC$3</f>
        <v/>
      </c>
      <c r="CD27" s="286">
        <f>AK27*CD$3</f>
        <v/>
      </c>
      <c r="CE27" s="286">
        <f>AL27*CE$3</f>
        <v/>
      </c>
      <c r="CF27" s="286">
        <f>AM27*CF$3</f>
        <v/>
      </c>
      <c r="CG27" s="286">
        <f>AN27*CG$3</f>
        <v/>
      </c>
      <c r="CH27" s="286">
        <f>AO27*CH$3</f>
        <v/>
      </c>
      <c r="CI27" s="286">
        <f>AP27*CI$3</f>
        <v/>
      </c>
      <c r="CJ27" s="286">
        <f>AQ27*CJ$3</f>
        <v/>
      </c>
      <c r="CK27" s="286">
        <f>AR27*CK$3</f>
        <v/>
      </c>
      <c r="CL27" s="286">
        <f>AS27*CL$3</f>
        <v/>
      </c>
      <c r="CM27" s="286" t="n"/>
      <c r="CN27">
        <f>SUM(AU27:CL27)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86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197" t="n"/>
      <c r="AO28" s="197" t="n"/>
      <c r="AP28" s="197" t="n"/>
      <c r="AQ28" s="286" t="n">
        <v>0.9</v>
      </c>
      <c r="AR28" s="286" t="n"/>
      <c r="AS28" s="286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T28" s="286" t="n"/>
      <c r="BU28" s="286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>
        <f>AM28*CF$3</f>
        <v/>
      </c>
      <c r="CG28" s="286">
        <f>AN28*CG$3</f>
        <v/>
      </c>
      <c r="CH28" s="286">
        <f>AO28*CH$3</f>
        <v/>
      </c>
      <c r="CI28" s="286">
        <f>AP28*CI$3</f>
        <v/>
      </c>
      <c r="CJ28" s="286">
        <f>AQ28*CJ$3</f>
        <v/>
      </c>
      <c r="CK28" s="286">
        <f>AR28*CK$3</f>
        <v/>
      </c>
      <c r="CL28" s="286">
        <f>AS28*CL$3</f>
        <v/>
      </c>
      <c r="CM28" s="286" t="n"/>
      <c r="CN28">
        <f>SUM(AU28:CL28)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86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197" t="n"/>
      <c r="AO29" s="197" t="n"/>
      <c r="AP29" s="197" t="n"/>
      <c r="AQ29" s="286" t="n"/>
      <c r="AR29" s="286" t="n">
        <v>0.2</v>
      </c>
      <c r="AS29" s="286" t="n">
        <v>1</v>
      </c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T29" s="286" t="n"/>
      <c r="BU29" s="286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>
        <f>AM29*CF$3</f>
        <v/>
      </c>
      <c r="CG29" s="286">
        <f>AN29*CG$3</f>
        <v/>
      </c>
      <c r="CH29" s="286">
        <f>AO29*CH$3</f>
        <v/>
      </c>
      <c r="CI29" s="286">
        <f>AP29*CI$3</f>
        <v/>
      </c>
      <c r="CJ29" s="286">
        <f>AQ29*CJ$3</f>
        <v/>
      </c>
      <c r="CK29" s="286">
        <f>AR29*CK$3</f>
        <v/>
      </c>
      <c r="CL29" s="286">
        <f>AS29*CL$3</f>
        <v/>
      </c>
      <c r="CM29" s="286" t="n"/>
      <c r="CN29">
        <f>SUM(AU29:CL29)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86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197" t="n">
        <v>0.6</v>
      </c>
      <c r="AO30" s="197" t="n">
        <v>0.4</v>
      </c>
      <c r="AP30" s="197" t="n">
        <v>1.1</v>
      </c>
      <c r="AQ30" s="286" t="n"/>
      <c r="AR30" s="286" t="n"/>
      <c r="AS30" s="286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T30" s="286" t="n"/>
      <c r="BU30" s="286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>
        <f>AM30*CF$3</f>
        <v/>
      </c>
      <c r="CG30" s="286">
        <f>AN30*CG$3</f>
        <v/>
      </c>
      <c r="CH30" s="286">
        <f>AO30*CH$3</f>
        <v/>
      </c>
      <c r="CI30" s="286">
        <f>AP30*CI$3</f>
        <v/>
      </c>
      <c r="CJ30" s="286">
        <f>AQ30*CJ$3</f>
        <v/>
      </c>
      <c r="CK30" s="286">
        <f>AR30*CK$3</f>
        <v/>
      </c>
      <c r="CL30" s="286">
        <f>AS30*CL$3</f>
        <v/>
      </c>
      <c r="CM30" s="286" t="n"/>
      <c r="CN30">
        <f>SUM(AU30:CL30)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86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28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T31" s="286">
        <f>AA31*BT$3</f>
        <v/>
      </c>
      <c r="BU31" s="286">
        <f>AB31*BU$3</f>
        <v/>
      </c>
      <c r="BV31" s="286">
        <f>AC31*BV$3</f>
        <v/>
      </c>
      <c r="BW31" s="286">
        <f>AD31*BW$3</f>
        <v/>
      </c>
      <c r="BX31" s="286">
        <f>AE31*BX$3</f>
        <v/>
      </c>
      <c r="BY31" s="286">
        <f>AF31*BY$3</f>
        <v/>
      </c>
      <c r="BZ31" s="286">
        <f>AG31*BZ$3</f>
        <v/>
      </c>
      <c r="CA31" s="286">
        <f>AH31*CA$3</f>
        <v/>
      </c>
      <c r="CB31" s="286">
        <f>AI31*CB$3</f>
        <v/>
      </c>
      <c r="CC31" s="286">
        <f>AJ31*CC$3</f>
        <v/>
      </c>
      <c r="CD31" s="286">
        <f>AK31*CD$3</f>
        <v/>
      </c>
      <c r="CE31" s="286">
        <f>AL31*CE$3</f>
        <v/>
      </c>
      <c r="CF31" s="286">
        <f>AM31*CF$3</f>
        <v/>
      </c>
      <c r="CG31" s="286">
        <f>AN31*CG$3</f>
        <v/>
      </c>
      <c r="CH31" s="286">
        <f>AO31*CH$3</f>
        <v/>
      </c>
      <c r="CI31" s="286">
        <f>AP31*CI$3</f>
        <v/>
      </c>
      <c r="CJ31" s="286">
        <f>AQ31*CJ$3</f>
        <v/>
      </c>
      <c r="CK31" s="286">
        <f>AR31*CK$3</f>
        <v/>
      </c>
      <c r="CL31" s="286">
        <f>AS31*CL$3</f>
        <v/>
      </c>
      <c r="CM31" s="286" t="n"/>
      <c r="CN31">
        <f>SUM(AU31:CL31)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86" t="n">
        <v>0.1</v>
      </c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0.15</v>
      </c>
      <c r="AG32" s="286" t="n">
        <v>0.15</v>
      </c>
      <c r="AH32" s="286" t="n"/>
      <c r="AI32" s="286" t="n">
        <v>0.1</v>
      </c>
      <c r="AJ32" s="286" t="n">
        <v>0.1</v>
      </c>
      <c r="AK32" s="286" t="n">
        <v>0.1</v>
      </c>
      <c r="AL32" s="286" t="n">
        <v>0.1</v>
      </c>
      <c r="AM32" s="14" t="n"/>
      <c r="AN32" s="286" t="n"/>
      <c r="AO32" s="286" t="n"/>
      <c r="AP32" s="286" t="n"/>
      <c r="AQ32" s="286" t="n">
        <v>0.05</v>
      </c>
      <c r="AR32" s="286" t="n"/>
      <c r="AS32" s="286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T32" s="286">
        <f>AA32*BT$3</f>
        <v/>
      </c>
      <c r="BU32" s="286">
        <f>AB32*BU$3</f>
        <v/>
      </c>
      <c r="BV32" s="286">
        <f>AC32*BV$3</f>
        <v/>
      </c>
      <c r="BW32" s="286">
        <f>AD32*BW$3</f>
        <v/>
      </c>
      <c r="BX32" s="286">
        <f>AE32*BX$3</f>
        <v/>
      </c>
      <c r="BY32" s="286">
        <f>AF32*BY$3</f>
        <v/>
      </c>
      <c r="BZ32" s="286">
        <f>AG32*BZ$3</f>
        <v/>
      </c>
      <c r="CA32" s="286">
        <f>AH32*CA$3</f>
        <v/>
      </c>
      <c r="CB32" s="286">
        <f>AI32*CB$3</f>
        <v/>
      </c>
      <c r="CC32" s="286">
        <f>AJ32*CC$3</f>
        <v/>
      </c>
      <c r="CD32" s="286">
        <f>AK32*CD$3</f>
        <v/>
      </c>
      <c r="CE32" s="286">
        <f>AL32*CE$3</f>
        <v/>
      </c>
      <c r="CF32" s="286">
        <f>AM32*CF$3</f>
        <v/>
      </c>
      <c r="CG32" s="286">
        <f>AN32*CG$3</f>
        <v/>
      </c>
      <c r="CH32" s="286">
        <f>AO32*CH$3</f>
        <v/>
      </c>
      <c r="CI32" s="286">
        <f>AP32*CI$3</f>
        <v/>
      </c>
      <c r="CJ32" s="286">
        <f>AQ32*CJ$3</f>
        <v/>
      </c>
      <c r="CK32" s="286">
        <f>AR32*CK$3</f>
        <v/>
      </c>
      <c r="CL32" s="286">
        <f>AS32*CL$3</f>
        <v/>
      </c>
      <c r="CM32" s="286" t="n"/>
      <c r="CN32">
        <f>SUM(AU32:CL32)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86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>
        <v>0.04</v>
      </c>
      <c r="AN33" s="286" t="n"/>
      <c r="AO33" s="286" t="n"/>
      <c r="AP33" s="286" t="n"/>
      <c r="AQ33" s="286" t="n"/>
      <c r="AR33" s="286" t="n"/>
      <c r="AS33" s="286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T33" s="286" t="n"/>
      <c r="BU33" s="286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>
        <f>AM33*CF$3</f>
        <v/>
      </c>
      <c r="CG33" s="286">
        <f>AN33*CG$3</f>
        <v/>
      </c>
      <c r="CH33" s="286">
        <f>AO33*CH$3</f>
        <v/>
      </c>
      <c r="CI33" s="286">
        <f>AP33*CI$3</f>
        <v/>
      </c>
      <c r="CJ33" s="286">
        <f>AQ33*CJ$3</f>
        <v/>
      </c>
      <c r="CK33" s="286">
        <f>AR33*CK$3</f>
        <v/>
      </c>
      <c r="CL33" s="286">
        <f>AS33*CL$3</f>
        <v/>
      </c>
      <c r="CM33" s="286" t="n"/>
      <c r="CN33">
        <f>SUM(AU33:CL33)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86" t="n">
        <v>1</v>
      </c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28" t="n"/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T34" s="286">
        <f>AA34*BT$3</f>
        <v/>
      </c>
      <c r="BU34" s="286">
        <f>AB34*BU$3</f>
        <v/>
      </c>
      <c r="BV34" s="286">
        <f>AC34*BV$3</f>
        <v/>
      </c>
      <c r="BW34" s="286">
        <f>AD34*BW$3</f>
        <v/>
      </c>
      <c r="BX34" s="286">
        <f>AE34*BX$3</f>
        <v/>
      </c>
      <c r="BY34" s="286">
        <f>AF34*BY$3</f>
        <v/>
      </c>
      <c r="BZ34" s="286">
        <f>AG34*BZ$3</f>
        <v/>
      </c>
      <c r="CA34" s="286">
        <f>AH34*CA$3</f>
        <v/>
      </c>
      <c r="CB34" s="286">
        <f>AI34*CB$3</f>
        <v/>
      </c>
      <c r="CC34" s="286">
        <f>AJ34*CC$3</f>
        <v/>
      </c>
      <c r="CD34" s="286">
        <f>AK34*CD$3</f>
        <v/>
      </c>
      <c r="CE34" s="286">
        <f>AL34*CE$3</f>
        <v/>
      </c>
      <c r="CF34" s="286">
        <f>AM34*CF$3</f>
        <v/>
      </c>
      <c r="CG34" s="286">
        <f>AN34*CG$3</f>
        <v/>
      </c>
      <c r="CH34" s="286">
        <f>AO34*CH$3</f>
        <v/>
      </c>
      <c r="CI34" s="286">
        <f>AP34*CI$3</f>
        <v/>
      </c>
      <c r="CJ34" s="286">
        <f>AQ34*CJ$3</f>
        <v/>
      </c>
      <c r="CK34" s="286">
        <f>AR34*CK$3</f>
        <v/>
      </c>
      <c r="CL34" s="286">
        <f>AS34*CL$3</f>
        <v/>
      </c>
      <c r="CM34" s="286" t="n"/>
      <c r="CN34">
        <f>SUM(AU34:CL34)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P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4</v>
      </c>
      <c r="Z39" s="74" t="n">
        <v>5</v>
      </c>
      <c r="AA39" s="64" t="n"/>
      <c r="AB39" s="64" t="n"/>
      <c r="AC39" s="64" t="n"/>
      <c r="AD39" s="228" t="n"/>
      <c r="AE39" s="64" t="n"/>
      <c r="AF39" s="64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86">
        <f>K39*BD$3</f>
        <v/>
      </c>
      <c r="BE39" s="286">
        <f>L39*BE$3</f>
        <v/>
      </c>
      <c r="BF39" s="286">
        <f>M39*BF$3</f>
        <v/>
      </c>
      <c r="BG39" s="286">
        <f>N39*BG$3</f>
        <v/>
      </c>
      <c r="BH39" s="286">
        <f>O39*BH$3</f>
        <v/>
      </c>
      <c r="BI39" s="286">
        <f>P39*BI$3</f>
        <v/>
      </c>
      <c r="BJ39" s="286" t="n"/>
      <c r="BK39" s="286">
        <f>R39*BK$3</f>
        <v/>
      </c>
      <c r="BL39" s="286">
        <f>S39*BL$3</f>
        <v/>
      </c>
      <c r="BM39" s="286">
        <f>T39*BM$3</f>
        <v/>
      </c>
      <c r="BN39" s="286">
        <f>U39*BN$3</f>
        <v/>
      </c>
      <c r="BO39" s="286">
        <f>V39*BO$3</f>
        <v/>
      </c>
      <c r="BP39" s="286">
        <f>W39*BP$3</f>
        <v/>
      </c>
      <c r="BQ39" s="286">
        <f>X39*BQ$3</f>
        <v/>
      </c>
      <c r="BR39" s="286">
        <f>Y39*BR$3</f>
        <v/>
      </c>
      <c r="BS39" s="286">
        <f>Z39*BS$3</f>
        <v/>
      </c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>
        <f>SUM(AU39:CL39)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74" t="n"/>
      <c r="AA40" s="64" t="n"/>
      <c r="AB40" s="64" t="n"/>
      <c r="AC40" s="64" t="n"/>
      <c r="AD40" s="228" t="n"/>
      <c r="AE40" s="64" t="n"/>
      <c r="AF40" s="64" t="n"/>
      <c r="AG40" s="228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0.04</v>
      </c>
      <c r="Z41" s="46" t="n">
        <v>0.05</v>
      </c>
      <c r="AA41" s="64" t="n"/>
      <c r="AB41" s="64" t="n"/>
      <c r="AC41" s="64" t="n"/>
      <c r="AD41" s="228" t="n"/>
      <c r="AE41" s="64" t="n"/>
      <c r="AF41" s="64" t="n"/>
      <c r="AG41" s="228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86">
        <f>K41*BD$3</f>
        <v/>
      </c>
      <c r="BE41" s="286">
        <f>L41*BE$3</f>
        <v/>
      </c>
      <c r="BF41" s="286">
        <f>M41*BF$3</f>
        <v/>
      </c>
      <c r="BG41" s="286">
        <f>N41*BG$3</f>
        <v/>
      </c>
      <c r="BH41" s="286">
        <f>O41*BH$3</f>
        <v/>
      </c>
      <c r="BI41" s="286">
        <f>P41*BI$3</f>
        <v/>
      </c>
      <c r="BJ41" s="286" t="n"/>
      <c r="BK41" s="286">
        <f>R41*BK$3</f>
        <v/>
      </c>
      <c r="BL41" s="286">
        <f>S41*BL$3</f>
        <v/>
      </c>
      <c r="BM41" s="286">
        <f>T41*BM$3</f>
        <v/>
      </c>
      <c r="BN41" s="286">
        <f>U41*BN$3</f>
        <v/>
      </c>
      <c r="BO41" s="286">
        <f>V41*BO$3</f>
        <v/>
      </c>
      <c r="BP41" s="286">
        <f>W41*BP$3</f>
        <v/>
      </c>
      <c r="BQ41" s="286">
        <f>X41*BQ$3</f>
        <v/>
      </c>
      <c r="BR41" s="286">
        <f>Y41*BR$3</f>
        <v/>
      </c>
      <c r="BS41" s="286">
        <f>Z41*BS$3</f>
        <v/>
      </c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6" t="n"/>
      <c r="AA42" s="64" t="n"/>
      <c r="AB42" s="64" t="n"/>
      <c r="AC42" s="64" t="n"/>
      <c r="AD42" s="228" t="n"/>
      <c r="AE42" s="64" t="n"/>
      <c r="AF42" s="64" t="n"/>
      <c r="AG42" s="228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74" t="n">
        <v>1</v>
      </c>
      <c r="AA43" s="64" t="n"/>
      <c r="AB43" s="64" t="n"/>
      <c r="AC43" s="64" t="n"/>
      <c r="AD43" s="228" t="n"/>
      <c r="AE43" s="64" t="n"/>
      <c r="AF43" s="64" t="n"/>
      <c r="AG43" s="228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86">
        <f>K43*BD$3</f>
        <v/>
      </c>
      <c r="BE43" s="286">
        <f>L43*BE$3</f>
        <v/>
      </c>
      <c r="BF43" s="286">
        <f>M43*BF$3</f>
        <v/>
      </c>
      <c r="BG43" s="286">
        <f>N43*BG$3</f>
        <v/>
      </c>
      <c r="BH43" s="286">
        <f>O43*BH$3</f>
        <v/>
      </c>
      <c r="BI43" s="286">
        <f>P43*BI$3</f>
        <v/>
      </c>
      <c r="BJ43" s="286" t="n"/>
      <c r="BK43" s="286">
        <f>R43*BK$3</f>
        <v/>
      </c>
      <c r="BL43" s="286">
        <f>S43*BL$3</f>
        <v/>
      </c>
      <c r="BM43" s="286">
        <f>T43*BM$3</f>
        <v/>
      </c>
      <c r="BN43" s="286">
        <f>U43*BN$3</f>
        <v/>
      </c>
      <c r="BO43" s="286">
        <f>V43*BO$3</f>
        <v/>
      </c>
      <c r="BP43" s="286">
        <f>W43*BP$3</f>
        <v/>
      </c>
      <c r="BQ43" s="286">
        <f>X43*BQ$3</f>
        <v/>
      </c>
      <c r="BR43" s="286">
        <f>Y43*BR$3</f>
        <v/>
      </c>
      <c r="BS43" s="286">
        <f>Z43*BS$3</f>
        <v/>
      </c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>
        <f>SUM(AU43:CL43)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74" t="n"/>
      <c r="AA44" s="64" t="n"/>
      <c r="AB44" s="64" t="n"/>
      <c r="AC44" s="64" t="n"/>
      <c r="AE44" s="64" t="n"/>
      <c r="AF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74" t="n"/>
      <c r="AA45" s="64" t="n"/>
      <c r="AB45" s="64" t="n"/>
      <c r="AC45" s="64" t="n"/>
      <c r="AE45" s="64" t="n"/>
      <c r="AF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77" t="n"/>
      <c r="AA46" s="64" t="n"/>
      <c r="AB46" s="64" t="n"/>
      <c r="AC46" s="64" t="n"/>
      <c r="AE46" s="64" t="n"/>
      <c r="AF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64" t="n"/>
      <c r="AB47" s="64" t="n"/>
      <c r="AC47" s="64" t="n"/>
      <c r="AE47" s="64" t="n"/>
      <c r="AF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64" t="n"/>
      <c r="AB48" s="64" t="n"/>
      <c r="AC48" s="64" t="n"/>
      <c r="AE48" s="64" t="n"/>
      <c r="AF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64" t="n"/>
      <c r="AB49" s="64" t="n"/>
      <c r="AC49" s="64" t="n"/>
      <c r="AE49" s="64" t="n"/>
      <c r="AF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74" t="n">
        <v>1</v>
      </c>
      <c r="AA50" s="64" t="n"/>
      <c r="AB50" s="64" t="n"/>
      <c r="AC50" s="64" t="n"/>
      <c r="AE50" s="64" t="n"/>
      <c r="AF50" s="64" t="n"/>
      <c r="BD50" s="286">
        <f>K50*BD$3</f>
        <v/>
      </c>
      <c r="BE50" s="286">
        <f>L50*BE$3</f>
        <v/>
      </c>
      <c r="BF50" s="286">
        <f>M50*BF$3</f>
        <v/>
      </c>
      <c r="BG50" s="286">
        <f>N50*BG$3</f>
        <v/>
      </c>
      <c r="BH50" s="286">
        <f>O50*BH$3</f>
        <v/>
      </c>
      <c r="BI50" s="286">
        <f>P50*BI$3</f>
        <v/>
      </c>
      <c r="BJ50" s="286" t="n"/>
      <c r="BK50" s="286">
        <f>R50*BK$3</f>
        <v/>
      </c>
      <c r="BL50" s="286">
        <f>S50*BL$3</f>
        <v/>
      </c>
      <c r="BM50" s="286">
        <f>T50*BM$3</f>
        <v/>
      </c>
      <c r="BN50" s="286">
        <f>U50*BN$3</f>
        <v/>
      </c>
      <c r="BO50" s="286">
        <f>V50*BO$3</f>
        <v/>
      </c>
      <c r="BP50" s="286">
        <f>W50*BP$3</f>
        <v/>
      </c>
      <c r="BQ50" s="286">
        <f>X50*BQ$3</f>
        <v/>
      </c>
      <c r="BR50" s="286">
        <f>Y50*BR$3</f>
        <v/>
      </c>
      <c r="BS50" s="286">
        <f>Z50*BS$3</f>
        <v/>
      </c>
      <c r="BT50" s="228" t="n"/>
      <c r="BU50" s="228" t="n"/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>
        <f>SUM(AU50:CL50)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74" t="n">
        <v>3</v>
      </c>
      <c r="AA51" s="64" t="n"/>
      <c r="AB51" s="64" t="n"/>
      <c r="AC51" s="64" t="n"/>
      <c r="AE51" s="64" t="n"/>
      <c r="AF51" s="64" t="n"/>
      <c r="BD51" s="286">
        <f>K51*BD$3</f>
        <v/>
      </c>
      <c r="BE51" s="286">
        <f>L51*BE$3</f>
        <v/>
      </c>
      <c r="BF51" s="286">
        <f>M51*BF$3</f>
        <v/>
      </c>
      <c r="BG51" s="286">
        <f>N51*BG$3</f>
        <v/>
      </c>
      <c r="BH51" s="286">
        <f>O51*BH$3</f>
        <v/>
      </c>
      <c r="BI51" s="286">
        <f>P51*BI$3</f>
        <v/>
      </c>
      <c r="BJ51" s="286" t="n"/>
      <c r="BK51" s="286">
        <f>R51*BK$3</f>
        <v/>
      </c>
      <c r="BL51" s="286">
        <f>S51*BL$3</f>
        <v/>
      </c>
      <c r="BM51" s="286">
        <f>T51*BM$3</f>
        <v/>
      </c>
      <c r="BN51" s="286">
        <f>U51*BN$3</f>
        <v/>
      </c>
      <c r="BO51" s="286">
        <f>V51*BO$3</f>
        <v/>
      </c>
      <c r="BP51" s="286">
        <f>W51*BP$3</f>
        <v/>
      </c>
      <c r="BQ51" s="286">
        <f>X51*BQ$3</f>
        <v/>
      </c>
      <c r="BR51" s="286">
        <f>Y51*BR$3</f>
        <v/>
      </c>
      <c r="BS51" s="286">
        <f>Z51*BS$3</f>
        <v/>
      </c>
      <c r="BT51" s="228" t="n"/>
      <c r="BU51" s="228" t="n"/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>
        <f>SUM(AU51:CL51)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1</v>
      </c>
      <c r="Z52" s="74" t="n">
        <v>1</v>
      </c>
      <c r="AA52" s="64" t="n"/>
      <c r="AB52" s="64" t="n"/>
      <c r="AC52" s="64" t="n"/>
      <c r="AE52" s="64" t="n"/>
      <c r="AF52" s="64" t="n"/>
      <c r="BD52" s="286">
        <f>K52*BD$3</f>
        <v/>
      </c>
      <c r="BE52" s="286">
        <f>L52*BE$3</f>
        <v/>
      </c>
      <c r="BF52" s="286">
        <f>M52*BF$3</f>
        <v/>
      </c>
      <c r="BG52" s="286">
        <f>N52*BG$3</f>
        <v/>
      </c>
      <c r="BH52" s="286">
        <f>O52*BH$3</f>
        <v/>
      </c>
      <c r="BI52" s="286">
        <f>P52*BI$3</f>
        <v/>
      </c>
      <c r="BJ52" s="286" t="n"/>
      <c r="BK52" s="286">
        <f>R52*BK$3</f>
        <v/>
      </c>
      <c r="BL52" s="286">
        <f>S52*BL$3</f>
        <v/>
      </c>
      <c r="BM52" s="286">
        <f>T52*BM$3</f>
        <v/>
      </c>
      <c r="BN52" s="286">
        <f>U52*BN$3</f>
        <v/>
      </c>
      <c r="BO52" s="286">
        <f>V52*BO$3</f>
        <v/>
      </c>
      <c r="BP52" s="286">
        <f>W52*BP$3</f>
        <v/>
      </c>
      <c r="BQ52" s="286">
        <f>X52*BQ$3</f>
        <v/>
      </c>
      <c r="BR52" s="286">
        <f>Y52*BR$3</f>
        <v/>
      </c>
      <c r="BS52" s="286">
        <f>Z52*BS$3</f>
        <v/>
      </c>
      <c r="BT52" s="228" t="n"/>
      <c r="BU52" s="228" t="n"/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>
        <f>SUM(AU52:CL52)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>
        <v>1</v>
      </c>
      <c r="Z53" s="74" t="n">
        <v>2</v>
      </c>
      <c r="AA53" s="64" t="n"/>
      <c r="AB53" s="64" t="n"/>
      <c r="AC53" s="64" t="n"/>
      <c r="AE53" s="64" t="n"/>
      <c r="AF53" s="64" t="n"/>
      <c r="BD53" s="286">
        <f>K53*BD$3</f>
        <v/>
      </c>
      <c r="BE53" s="286">
        <f>L53*BE$3</f>
        <v/>
      </c>
      <c r="BF53" s="286">
        <f>M53*BF$3</f>
        <v/>
      </c>
      <c r="BG53" s="286">
        <f>N53*BG$3</f>
        <v/>
      </c>
      <c r="BH53" s="286">
        <f>O53*BH$3</f>
        <v/>
      </c>
      <c r="BI53" s="286">
        <f>P53*BI$3</f>
        <v/>
      </c>
      <c r="BJ53" s="286" t="n"/>
      <c r="BK53" s="286">
        <f>R53*BK$3</f>
        <v/>
      </c>
      <c r="BL53" s="286">
        <f>S53*BL$3</f>
        <v/>
      </c>
      <c r="BM53" s="286">
        <f>T53*BM$3</f>
        <v/>
      </c>
      <c r="BN53" s="286">
        <f>U53*BN$3</f>
        <v/>
      </c>
      <c r="BO53" s="286">
        <f>V53*BO$3</f>
        <v/>
      </c>
      <c r="BP53" s="286">
        <f>W53*BP$3</f>
        <v/>
      </c>
      <c r="BQ53" s="286">
        <f>X53*BQ$3</f>
        <v/>
      </c>
      <c r="BR53" s="286">
        <f>Y53*BR$3</f>
        <v/>
      </c>
      <c r="BS53" s="286">
        <f>Z53*BS$3</f>
        <v/>
      </c>
      <c r="BT53" s="228" t="n"/>
      <c r="BU53" s="228" t="n"/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>
        <f>SUM(AU53:CL53)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74" t="n">
        <v>1</v>
      </c>
      <c r="AA54" s="64" t="n"/>
      <c r="AB54" s="64" t="n"/>
      <c r="AC54" s="64" t="n"/>
      <c r="AE54" s="64" t="n"/>
      <c r="AF54" s="64" t="n"/>
      <c r="BD54" s="286">
        <f>K54*BD$3</f>
        <v/>
      </c>
      <c r="BE54" s="286">
        <f>L54*BE$3</f>
        <v/>
      </c>
      <c r="BF54" s="286">
        <f>M54*BF$3</f>
        <v/>
      </c>
      <c r="BG54" s="286">
        <f>N54*BG$3</f>
        <v/>
      </c>
      <c r="BH54" s="286">
        <f>O54*BH$3</f>
        <v/>
      </c>
      <c r="BI54" s="286">
        <f>P54*BI$3</f>
        <v/>
      </c>
      <c r="BJ54" s="286" t="n"/>
      <c r="BK54" s="286">
        <f>R54*BK$3</f>
        <v/>
      </c>
      <c r="BL54" s="286">
        <f>S54*BL$3</f>
        <v/>
      </c>
      <c r="BM54" s="286">
        <f>T54*BM$3</f>
        <v/>
      </c>
      <c r="BN54" s="286">
        <f>U54*BN$3</f>
        <v/>
      </c>
      <c r="BO54" s="286">
        <f>V54*BO$3</f>
        <v/>
      </c>
      <c r="BP54" s="286">
        <f>W54*BP$3</f>
        <v/>
      </c>
      <c r="BQ54" s="286">
        <f>X54*BQ$3</f>
        <v/>
      </c>
      <c r="BR54" s="286">
        <f>Y54*BR$3</f>
        <v/>
      </c>
      <c r="BS54" s="286">
        <f>Z54*BS$3</f>
        <v/>
      </c>
      <c r="BT54" s="228" t="n"/>
      <c r="BU54" s="228" t="n"/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>
        <f>SUM(AU54:CL54)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74" t="n"/>
      <c r="AA55" s="64" t="n"/>
      <c r="AB55" s="64" t="n"/>
      <c r="AC55" s="64" t="n"/>
      <c r="AE55" s="64" t="n"/>
      <c r="AF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74" t="n">
        <v>1</v>
      </c>
      <c r="AA56" s="64" t="n"/>
      <c r="AB56" s="64" t="n"/>
      <c r="AC56" s="64" t="n"/>
      <c r="AE56" s="64" t="n"/>
      <c r="AF56" s="64" t="n"/>
      <c r="BD56" s="286">
        <f>K56*BD$3</f>
        <v/>
      </c>
      <c r="BE56" s="286">
        <f>L56*BE$3</f>
        <v/>
      </c>
      <c r="BF56" s="286">
        <f>M56*BF$3</f>
        <v/>
      </c>
      <c r="BG56" s="286">
        <f>N56*BG$3</f>
        <v/>
      </c>
      <c r="BH56" s="286">
        <f>O56*BH$3</f>
        <v/>
      </c>
      <c r="BI56" s="286">
        <f>P56*BI$3</f>
        <v/>
      </c>
      <c r="BJ56" s="286" t="n"/>
      <c r="BK56" s="286">
        <f>R56*BK$3</f>
        <v/>
      </c>
      <c r="BL56" s="286">
        <f>S56*BL$3</f>
        <v/>
      </c>
      <c r="BM56" s="286">
        <f>T56*BM$3</f>
        <v/>
      </c>
      <c r="BN56" s="286">
        <f>U56*BN$3</f>
        <v/>
      </c>
      <c r="BO56" s="286">
        <f>V56*BO$3</f>
        <v/>
      </c>
      <c r="BP56" s="286">
        <f>W56*BP$3</f>
        <v/>
      </c>
      <c r="BQ56" s="286">
        <f>X56*BQ$3</f>
        <v/>
      </c>
      <c r="BR56" s="286">
        <f>Y56*BR$3</f>
        <v/>
      </c>
      <c r="BS56" s="286">
        <f>Z56*BS$3</f>
        <v/>
      </c>
      <c r="BT56" s="228" t="n"/>
      <c r="BU56" s="228" t="n"/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>
        <f>SUM(AU56:CL56)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74" t="n"/>
      <c r="AA57" s="64" t="n"/>
      <c r="AB57" s="64" t="n"/>
      <c r="AC57" s="64" t="n"/>
      <c r="AE57" s="64" t="n"/>
      <c r="AF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74" t="n">
        <v>1</v>
      </c>
      <c r="AA58" s="64" t="n"/>
      <c r="AB58" s="64" t="n"/>
      <c r="AC58" s="64" t="n"/>
      <c r="AE58" s="64" t="n"/>
      <c r="AF58" s="64" t="n"/>
      <c r="BD58" s="286">
        <f>K58*BD$3</f>
        <v/>
      </c>
      <c r="BE58" s="286">
        <f>L58*BE$3</f>
        <v/>
      </c>
      <c r="BF58" s="286">
        <f>M58*BF$3</f>
        <v/>
      </c>
      <c r="BG58" s="286">
        <f>N58*BG$3</f>
        <v/>
      </c>
      <c r="BH58" s="286">
        <f>O58*BH$3</f>
        <v/>
      </c>
      <c r="BI58" s="286">
        <f>P58*BI$3</f>
        <v/>
      </c>
      <c r="BJ58" s="286" t="n"/>
      <c r="BK58" s="286">
        <f>R58*BK$3</f>
        <v/>
      </c>
      <c r="BL58" s="286">
        <f>S58*BL$3</f>
        <v/>
      </c>
      <c r="BM58" s="286">
        <f>T58*BM$3</f>
        <v/>
      </c>
      <c r="BN58" s="286">
        <f>U58*BN$3</f>
        <v/>
      </c>
      <c r="BO58" s="286">
        <f>V58*BO$3</f>
        <v/>
      </c>
      <c r="BP58" s="286">
        <f>W58*BP$3</f>
        <v/>
      </c>
      <c r="BQ58" s="286">
        <f>X58*BQ$3</f>
        <v/>
      </c>
      <c r="BR58" s="286">
        <f>Y58*BR$3</f>
        <v/>
      </c>
      <c r="BS58" s="286">
        <f>Z58*BS$3</f>
        <v/>
      </c>
      <c r="BT58" s="228" t="n"/>
      <c r="BU58" s="228" t="n"/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74" t="n"/>
      <c r="AA59" s="64" t="n"/>
      <c r="AB59" s="64" t="n"/>
      <c r="AC59" s="64" t="n"/>
      <c r="AE59" s="64" t="n"/>
      <c r="AF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74" t="n">
        <v>1</v>
      </c>
      <c r="AA60" s="64" t="n"/>
      <c r="AB60" s="64" t="n"/>
      <c r="AC60" s="64" t="n"/>
      <c r="AE60" s="64" t="n"/>
      <c r="AF60" s="64" t="n"/>
      <c r="BD60" s="286">
        <f>K60*BD$3</f>
        <v/>
      </c>
      <c r="BE60" s="286">
        <f>L60*BE$3</f>
        <v/>
      </c>
      <c r="BF60" s="286">
        <f>M60*BF$3</f>
        <v/>
      </c>
      <c r="BG60" s="286">
        <f>N60*BG$3</f>
        <v/>
      </c>
      <c r="BH60" s="286">
        <f>O60*BH$3</f>
        <v/>
      </c>
      <c r="BI60" s="286">
        <f>P60*BI$3</f>
        <v/>
      </c>
      <c r="BJ60" s="286" t="n"/>
      <c r="BK60" s="286">
        <f>R60*BK$3</f>
        <v/>
      </c>
      <c r="BL60" s="286">
        <f>S60*BL$3</f>
        <v/>
      </c>
      <c r="BM60" s="286">
        <f>T60*BM$3</f>
        <v/>
      </c>
      <c r="BN60" s="286">
        <f>U60*BN$3</f>
        <v/>
      </c>
      <c r="BO60" s="286">
        <f>V60*BO$3</f>
        <v/>
      </c>
      <c r="BP60" s="286">
        <f>W60*BP$3</f>
        <v/>
      </c>
      <c r="BQ60" s="286">
        <f>X60*BQ$3</f>
        <v/>
      </c>
      <c r="BR60" s="286">
        <f>Y60*BR$3</f>
        <v/>
      </c>
      <c r="BS60" s="286">
        <f>Z60*BS$3</f>
        <v/>
      </c>
      <c r="BT60" s="228" t="n"/>
      <c r="BU60" s="228" t="n"/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>
        <f>SUM(AU60:CL60)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74" t="n"/>
      <c r="AA61" s="64" t="n"/>
      <c r="AB61" s="64" t="n"/>
      <c r="AC61" s="64" t="n"/>
      <c r="AE61" s="64" t="n"/>
      <c r="AF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14" t="n">
        <v>0</v>
      </c>
      <c r="Z62" s="74" t="n"/>
      <c r="BD62" s="286">
        <f>K62*BD$3</f>
        <v/>
      </c>
      <c r="BE62" s="286">
        <f>L62*BE$3</f>
        <v/>
      </c>
      <c r="BF62" s="286">
        <f>M62*BF$3</f>
        <v/>
      </c>
      <c r="BG62" s="286">
        <f>N62*BG$3</f>
        <v/>
      </c>
      <c r="BH62" s="286">
        <f>O62*BH$3</f>
        <v/>
      </c>
      <c r="BI62" s="286">
        <f>P62*BI$3</f>
        <v/>
      </c>
      <c r="BJ62" s="286" t="n"/>
      <c r="BK62" s="286">
        <f>R62*BK$3</f>
        <v/>
      </c>
      <c r="BL62" s="286">
        <f>S62*BL$3</f>
        <v/>
      </c>
      <c r="BM62" s="286">
        <f>T62*BM$3</f>
        <v/>
      </c>
      <c r="BN62" s="286">
        <f>U62*BN$3</f>
        <v/>
      </c>
      <c r="BO62" s="286">
        <f>V62*BO$3</f>
        <v/>
      </c>
      <c r="BP62" s="286">
        <f>W62*BP$3</f>
        <v/>
      </c>
      <c r="BQ62" s="286">
        <f>X62*BQ$3</f>
        <v/>
      </c>
      <c r="BR62" s="286">
        <f>Y62*BR$3</f>
        <v/>
      </c>
      <c r="BS62" s="286">
        <f>Z62*BS$3</f>
        <v/>
      </c>
      <c r="BT62" s="228" t="n"/>
      <c r="BU62" s="228" t="n"/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>
        <f>SUM(AU62:CL62)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Z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1.4</v>
      </c>
      <c r="Z64" s="46" t="n">
        <v>1.85</v>
      </c>
      <c r="AA64" s="64" t="n"/>
      <c r="AB64" s="64" t="n"/>
      <c r="AC64" s="64" t="n"/>
      <c r="AE64" s="64" t="n"/>
      <c r="AF64" s="64" t="n"/>
      <c r="BD64" s="286">
        <f>K64*BD$3</f>
        <v/>
      </c>
      <c r="BE64" s="286">
        <f>L64*BE$3</f>
        <v/>
      </c>
      <c r="BF64" s="286">
        <f>M64*BF$3</f>
        <v/>
      </c>
      <c r="BG64" s="286">
        <f>N64*BG$3</f>
        <v/>
      </c>
      <c r="BH64" s="286">
        <f>O64*BH$3</f>
        <v/>
      </c>
      <c r="BI64" s="286">
        <f>P64*BI$3</f>
        <v/>
      </c>
      <c r="BJ64" s="286" t="n"/>
      <c r="BK64" s="286">
        <f>R64*BK$3</f>
        <v/>
      </c>
      <c r="BL64" s="286">
        <f>S64*BL$3</f>
        <v/>
      </c>
      <c r="BM64" s="286">
        <f>T64*BM$3</f>
        <v/>
      </c>
      <c r="BN64" s="286">
        <f>U64*BN$3</f>
        <v/>
      </c>
      <c r="BO64" s="286">
        <f>V64*BO$3</f>
        <v/>
      </c>
      <c r="BP64" s="286">
        <f>W64*BP$3</f>
        <v/>
      </c>
      <c r="BQ64" s="286">
        <f>X64*BQ$3</f>
        <v/>
      </c>
      <c r="BR64" s="286">
        <f>Y64*BR$3</f>
        <v/>
      </c>
      <c r="BS64" s="286">
        <f>Z64*BS$3</f>
        <v/>
      </c>
      <c r="BT64" s="228" t="n"/>
      <c r="BU64" s="228" t="n"/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>
        <f>SUM(AU64:CL64)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6" t="n"/>
      <c r="AA65" s="64" t="n"/>
      <c r="AB65" s="64" t="n"/>
      <c r="AC65" s="64" t="n"/>
      <c r="AE65" s="64" t="n"/>
      <c r="AF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6" t="n"/>
      <c r="AA66" s="64" t="n"/>
      <c r="AB66" s="64" t="n"/>
      <c r="AC66" s="64" t="n"/>
      <c r="AE66" s="64" t="n"/>
      <c r="AF66" s="64" t="n"/>
      <c r="BD66" s="286">
        <f>K66*BD$3</f>
        <v/>
      </c>
      <c r="BE66" s="286">
        <f>L66*BE$3</f>
        <v/>
      </c>
      <c r="BF66" s="286">
        <f>M66*BF$3</f>
        <v/>
      </c>
      <c r="BG66" s="286">
        <f>N66*BG$3</f>
        <v/>
      </c>
      <c r="BH66" s="286" t="n"/>
      <c r="BI66" s="286">
        <f>P66*BI$3</f>
        <v/>
      </c>
      <c r="BJ66" s="286" t="n"/>
      <c r="BK66" s="286" t="n"/>
      <c r="BL66" s="286">
        <f>S66*BL$3</f>
        <v/>
      </c>
      <c r="BM66" s="286">
        <f>T66*BM$3</f>
        <v/>
      </c>
      <c r="BN66" s="286" t="n"/>
      <c r="BO66" s="286">
        <f>V66*BO$3</f>
        <v/>
      </c>
      <c r="BP66" s="286" t="n"/>
      <c r="BQ66" s="286" t="n"/>
      <c r="BR66" s="286" t="n"/>
      <c r="BS66" s="286" t="n"/>
      <c r="BT66" s="228" t="n"/>
      <c r="BU66" s="228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6" t="n"/>
      <c r="AA67" s="64" t="n"/>
      <c r="AB67" s="64" t="n"/>
      <c r="AC67" s="64" t="n"/>
      <c r="AE67" s="64" t="n"/>
      <c r="AF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7.1</v>
      </c>
      <c r="Z68" s="46" t="n">
        <v>9.5</v>
      </c>
      <c r="AA68" s="64" t="n"/>
      <c r="AB68" s="64" t="n"/>
      <c r="AC68" s="64" t="n"/>
      <c r="AE68" s="64" t="n"/>
      <c r="AF68" s="64" t="n"/>
      <c r="BD68" s="286">
        <f>K68*BD$3</f>
        <v/>
      </c>
      <c r="BE68" s="286">
        <f>L68*BE$3</f>
        <v/>
      </c>
      <c r="BF68" s="286">
        <f>M68*BF$3</f>
        <v/>
      </c>
      <c r="BG68" s="286">
        <f>N68*BG$3</f>
        <v/>
      </c>
      <c r="BH68" s="286">
        <f>O68*BH$3</f>
        <v/>
      </c>
      <c r="BI68" s="286">
        <f>P68*BI$3</f>
        <v/>
      </c>
      <c r="BJ68" s="286" t="n"/>
      <c r="BK68" s="286">
        <f>R68*BK$3</f>
        <v/>
      </c>
      <c r="BL68" s="286">
        <f>S68*BL$3</f>
        <v/>
      </c>
      <c r="BM68" s="286">
        <f>T68*BM$3</f>
        <v/>
      </c>
      <c r="BN68" s="286">
        <f>U68*BN$3</f>
        <v/>
      </c>
      <c r="BO68" s="286">
        <f>V68*BO$3</f>
        <v/>
      </c>
      <c r="BP68" s="286">
        <f>W68*BP$3</f>
        <v/>
      </c>
      <c r="BQ68" s="286">
        <f>X68*BQ$3</f>
        <v/>
      </c>
      <c r="BR68" s="286">
        <f>Y68*BR$3</f>
        <v/>
      </c>
      <c r="BS68" s="286">
        <f>Z68*BS$3</f>
        <v/>
      </c>
      <c r="BT68" s="228" t="n"/>
      <c r="BU68" s="228" t="n"/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>
        <f>SUM(AU68:CL68)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6" t="n"/>
      <c r="AA69" s="64" t="n"/>
      <c r="AB69" s="64" t="n"/>
      <c r="AC69" s="64" t="n"/>
      <c r="AE69" s="64" t="n"/>
      <c r="AF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6" t="n"/>
      <c r="AA70" s="64" t="n"/>
      <c r="AB70" s="64" t="n"/>
      <c r="AC70" s="64" t="n"/>
      <c r="AE70" s="64" t="n"/>
      <c r="AF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6" t="n"/>
      <c r="AA71" s="64" t="n"/>
      <c r="AB71" s="64" t="n"/>
      <c r="AC71" s="64" t="n"/>
      <c r="AE71" s="64" t="n"/>
      <c r="AF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6" t="n"/>
      <c r="AA72" s="64" t="n"/>
      <c r="AB72" s="64" t="n"/>
      <c r="AC72" s="64" t="n"/>
      <c r="AE72" s="64" t="n"/>
      <c r="AF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75" t="n"/>
      <c r="AA73" s="64" t="n"/>
      <c r="AB73" s="64" t="n"/>
      <c r="AC73" s="64" t="n"/>
      <c r="AE73" s="64" t="n"/>
      <c r="AF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75" t="n"/>
      <c r="AA74" s="64" t="n"/>
      <c r="AB74" s="64" t="n"/>
      <c r="AC74" s="64" t="n"/>
      <c r="AE74" s="64" t="n"/>
      <c r="AF74" s="64" t="n"/>
      <c r="BD74" s="286">
        <f>K74*BD$3</f>
        <v/>
      </c>
      <c r="BE74" s="286">
        <f>L74*BE$3</f>
        <v/>
      </c>
      <c r="BF74" s="286">
        <f>M74*BF$3</f>
        <v/>
      </c>
      <c r="BG74" s="286">
        <f>N74*BG$3</f>
        <v/>
      </c>
      <c r="BH74" s="286" t="n"/>
      <c r="BI74" s="286">
        <f>P74*BI$3</f>
        <v/>
      </c>
      <c r="BJ74" s="286" t="n"/>
      <c r="BK74" s="286" t="n"/>
      <c r="BL74" s="286">
        <f>S74*BL$3</f>
        <v/>
      </c>
      <c r="BM74" s="286">
        <f>T74*BM$3</f>
        <v/>
      </c>
      <c r="BN74" s="286" t="n"/>
      <c r="BO74" s="286">
        <f>V74*BO$3</f>
        <v/>
      </c>
      <c r="BP74" s="286" t="n"/>
      <c r="BQ74" s="286" t="n"/>
      <c r="BR74" s="286" t="n"/>
      <c r="BS74" s="286" t="n"/>
      <c r="BT74" s="228" t="n"/>
      <c r="BU74" s="228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75" t="n"/>
      <c r="AA75" s="64" t="n"/>
      <c r="AB75" s="64" t="n"/>
      <c r="AC75" s="64" t="n"/>
      <c r="AE75" s="64" t="n"/>
      <c r="AF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73" t="n"/>
      <c r="AA76" s="64" t="n"/>
      <c r="AB76" s="64" t="n"/>
      <c r="AC76" s="64" t="n"/>
      <c r="AE76" s="64" t="n"/>
      <c r="AF76" s="64" t="n"/>
      <c r="BD76" s="286">
        <f>K76*BD$3</f>
        <v/>
      </c>
      <c r="BE76" s="286">
        <f>L76*BE$3</f>
        <v/>
      </c>
      <c r="BF76" s="286">
        <f>M76*BF$3</f>
        <v/>
      </c>
      <c r="BG76" s="286">
        <f>N76*BG$3</f>
        <v/>
      </c>
      <c r="BH76" s="286">
        <f>O76*BH$3</f>
        <v/>
      </c>
      <c r="BI76" s="286">
        <f>P76*BI$3</f>
        <v/>
      </c>
      <c r="BJ76" s="286" t="n"/>
      <c r="BK76" s="286">
        <f>R76*BK$3</f>
        <v/>
      </c>
      <c r="BL76" s="286">
        <f>S76*BL$3</f>
        <v/>
      </c>
      <c r="BM76" s="286">
        <f>T76*BM$3</f>
        <v/>
      </c>
      <c r="BN76" s="286">
        <f>U76*BN$3</f>
        <v/>
      </c>
      <c r="BO76" s="286">
        <f>V76*BO$3</f>
        <v/>
      </c>
      <c r="BP76" s="286">
        <f>W76*BP$3</f>
        <v/>
      </c>
      <c r="BQ76" s="286">
        <f>X76*BQ$3</f>
        <v/>
      </c>
      <c r="BR76" s="286">
        <f>Y76*BR$3</f>
        <v/>
      </c>
      <c r="BS76" s="286">
        <f>Z76*BS$3</f>
        <v/>
      </c>
      <c r="BT76" s="228" t="n"/>
      <c r="BU76" s="228" t="n"/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75" t="n"/>
      <c r="AA77" s="64" t="n"/>
      <c r="AB77" s="64" t="n"/>
      <c r="AC77" s="64" t="n"/>
      <c r="AE77" s="64" t="n"/>
      <c r="AF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75" t="n"/>
      <c r="AA78" s="64" t="n"/>
      <c r="AB78" s="64" t="n"/>
      <c r="AC78" s="64" t="n"/>
      <c r="AE78" s="64" t="n"/>
      <c r="AF78" s="64" t="n"/>
      <c r="BD78" s="286">
        <f>K78*BD$3</f>
        <v/>
      </c>
      <c r="BE78" s="286">
        <f>L78*BE$3</f>
        <v/>
      </c>
      <c r="BF78" s="286">
        <f>M78*BF$3</f>
        <v/>
      </c>
      <c r="BG78" s="286">
        <f>N78*BG$3</f>
        <v/>
      </c>
      <c r="BH78" s="286" t="n"/>
      <c r="BI78" s="286">
        <f>P78*BI$3</f>
        <v/>
      </c>
      <c r="BJ78" s="286" t="n"/>
      <c r="BK78" s="286" t="n"/>
      <c r="BL78" s="286">
        <f>S78*BL$3</f>
        <v/>
      </c>
      <c r="BM78" s="286">
        <f>T78*BM$3</f>
        <v/>
      </c>
      <c r="BN78" s="286" t="n"/>
      <c r="BO78" s="286">
        <f>V78*BO$3</f>
        <v/>
      </c>
      <c r="BP78" s="286" t="n"/>
      <c r="BQ78" s="286" t="n"/>
      <c r="BR78" s="286" t="n"/>
      <c r="BS78" s="286" t="n"/>
      <c r="BT78" s="228" t="n"/>
      <c r="BU78" s="228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75" t="n"/>
      <c r="AA79" s="64" t="n"/>
      <c r="AB79" s="64" t="n"/>
      <c r="AC79" s="64" t="n"/>
      <c r="AE79" s="64" t="n"/>
      <c r="AF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73" t="n"/>
      <c r="AA80" s="64" t="n"/>
      <c r="AB80" s="64" t="n"/>
      <c r="AC80" s="64" t="n"/>
      <c r="AE80" s="64" t="n"/>
      <c r="AF80" s="64" t="n"/>
      <c r="BD80" s="286">
        <f>K80*BD$3</f>
        <v/>
      </c>
      <c r="BE80" s="286">
        <f>L80*BE$3</f>
        <v/>
      </c>
      <c r="BF80" s="286">
        <f>M80*BF$3</f>
        <v/>
      </c>
      <c r="BG80" s="286">
        <f>N80*BG$3</f>
        <v/>
      </c>
      <c r="BH80" s="286">
        <f>O80*BH$3</f>
        <v/>
      </c>
      <c r="BI80" s="286">
        <f>P80*BI$3</f>
        <v/>
      </c>
      <c r="BJ80" s="286" t="n"/>
      <c r="BK80" s="286">
        <f>R80*BK$3</f>
        <v/>
      </c>
      <c r="BL80" s="286">
        <f>S80*BL$3</f>
        <v/>
      </c>
      <c r="BM80" s="286">
        <f>T80*BM$3</f>
        <v/>
      </c>
      <c r="BN80" s="286">
        <f>U80*BN$3</f>
        <v/>
      </c>
      <c r="BO80" s="286">
        <f>V80*BO$3</f>
        <v/>
      </c>
      <c r="BP80" s="286">
        <f>W80*BP$3</f>
        <v/>
      </c>
      <c r="BQ80" s="286">
        <f>X80*BQ$3</f>
        <v/>
      </c>
      <c r="BR80" s="286">
        <f>Y80*BR$3</f>
        <v/>
      </c>
      <c r="BS80" s="286">
        <f>Z80*BS$3</f>
        <v/>
      </c>
      <c r="BT80" s="228" t="n"/>
      <c r="BU80" s="228" t="n"/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75" t="n"/>
      <c r="AA81" s="64" t="n"/>
      <c r="AB81" s="64" t="n"/>
      <c r="AC81" s="64" t="n"/>
      <c r="AE81" s="64" t="n"/>
      <c r="AF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75" t="n"/>
      <c r="AA82" s="64" t="n"/>
      <c r="AB82" s="64" t="n"/>
      <c r="AC82" s="64" t="n"/>
      <c r="AE82" s="64" t="n"/>
      <c r="AF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65" t="n"/>
      <c r="AB83" s="65" t="n"/>
      <c r="AC83" s="65" t="n"/>
      <c r="AE83" s="65" t="n"/>
      <c r="AF83" s="65" t="n"/>
      <c r="BD83" s="286">
        <f>K83*BD$3</f>
        <v/>
      </c>
      <c r="BE83" s="286">
        <f>L83*BE$3</f>
        <v/>
      </c>
      <c r="BF83" s="286">
        <f>M83*BF$3</f>
        <v/>
      </c>
      <c r="BG83" s="286">
        <f>N83*BG$3</f>
        <v/>
      </c>
      <c r="BH83" s="286" t="n"/>
      <c r="BI83" s="286">
        <f>P83*BI$3</f>
        <v/>
      </c>
      <c r="BJ83" s="286" t="n"/>
      <c r="BK83" s="286" t="n"/>
      <c r="BL83" s="286">
        <f>S83*BL$3</f>
        <v/>
      </c>
      <c r="BM83" s="286">
        <f>T83*BM$3</f>
        <v/>
      </c>
      <c r="BN83" s="286" t="n"/>
      <c r="BO83" s="286">
        <f>V83*BO$3</f>
        <v/>
      </c>
      <c r="BP83" s="286" t="n"/>
      <c r="BQ83" s="286" t="n"/>
      <c r="BR83" s="286" t="n"/>
      <c r="BS83" s="286" t="n"/>
      <c r="BT83" s="228" t="n"/>
      <c r="BU83" s="228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77" t="n"/>
      <c r="AA84" s="64" t="n"/>
      <c r="AB84" s="64" t="n"/>
      <c r="AC84" s="64" t="n"/>
      <c r="AE84" s="64" t="n"/>
      <c r="AF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0.31</v>
      </c>
      <c r="AA85" s="66" t="n"/>
      <c r="AB85" s="66" t="n"/>
      <c r="AC85" s="66" t="n"/>
      <c r="AE85" s="66" t="n"/>
      <c r="AF85" s="66" t="n"/>
      <c r="BD85" s="286">
        <f>K85*BD$3</f>
        <v/>
      </c>
      <c r="BE85" s="286">
        <f>L85*BE$3</f>
        <v/>
      </c>
      <c r="BF85" s="286">
        <f>M85*BF$3</f>
        <v/>
      </c>
      <c r="BG85" s="286">
        <f>N85*BG$3</f>
        <v/>
      </c>
      <c r="BH85" s="286">
        <f>O85*BH$3</f>
        <v/>
      </c>
      <c r="BI85" s="286">
        <f>P85*BI$3</f>
        <v/>
      </c>
      <c r="BJ85" s="286" t="n"/>
      <c r="BK85" s="286">
        <f>R85*BK$3</f>
        <v/>
      </c>
      <c r="BL85" s="286">
        <f>S85*BL$3</f>
        <v/>
      </c>
      <c r="BM85" s="286">
        <f>T85*BM$3</f>
        <v/>
      </c>
      <c r="BN85" s="286">
        <f>U85*BN$3</f>
        <v/>
      </c>
      <c r="BO85" s="286">
        <f>V85*BO$3</f>
        <v/>
      </c>
      <c r="BP85" s="286">
        <f>W85*BP$3</f>
        <v/>
      </c>
      <c r="BQ85" s="286">
        <f>X85*BQ$3</f>
        <v/>
      </c>
      <c r="BR85" s="286">
        <f>Y85*BR$3</f>
        <v/>
      </c>
      <c r="BS85" s="286">
        <f>Z85*BS$3</f>
        <v/>
      </c>
      <c r="BT85" s="228" t="n"/>
      <c r="BU85" s="228" t="n"/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>
        <f>SUM(AU85:CL85)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65" t="n"/>
      <c r="AB86" s="65" t="n"/>
      <c r="AC86" s="65" t="n"/>
      <c r="AE86" s="65" t="n"/>
      <c r="AF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6" t="n"/>
      <c r="AA87" s="64" t="n"/>
      <c r="AB87" s="64" t="n"/>
      <c r="AC87" s="64" t="n"/>
      <c r="AE87" s="64" t="n"/>
      <c r="AF87" s="64" t="n"/>
      <c r="BD87" s="286">
        <f>K87*BD$3</f>
        <v/>
      </c>
      <c r="BE87" s="286">
        <f>L87*BE$3</f>
        <v/>
      </c>
      <c r="BF87" s="286">
        <f>M87*BF$3</f>
        <v/>
      </c>
      <c r="BG87" s="286">
        <f>N87*BG$3</f>
        <v/>
      </c>
      <c r="BH87" s="286" t="n"/>
      <c r="BI87" s="286">
        <f>P87*BI$3</f>
        <v/>
      </c>
      <c r="BJ87" s="286" t="n"/>
      <c r="BK87" s="286" t="n"/>
      <c r="BL87" s="286">
        <f>S87*BL$3</f>
        <v/>
      </c>
      <c r="BM87" s="286">
        <f>T87*BM$3</f>
        <v/>
      </c>
      <c r="BN87" s="286" t="n"/>
      <c r="BO87" s="286">
        <f>V87*BO$3</f>
        <v/>
      </c>
      <c r="BP87" s="286" t="n"/>
      <c r="BQ87" s="286" t="n"/>
      <c r="BR87" s="286" t="n"/>
      <c r="BS87" s="286" t="n"/>
      <c r="BT87" s="228" t="n"/>
      <c r="BU87" s="228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77" t="n"/>
      <c r="AA88" s="64" t="n"/>
      <c r="AB88" s="64" t="n"/>
      <c r="AC88" s="64" t="n"/>
      <c r="AE88" s="64" t="n"/>
      <c r="AF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0.8100000000000001</v>
      </c>
      <c r="Z89" s="75" t="n">
        <v>0.91</v>
      </c>
      <c r="AA89" s="64" t="n"/>
      <c r="AB89" s="64" t="n"/>
      <c r="AC89" s="64" t="n"/>
      <c r="AE89" s="64" t="n"/>
      <c r="AF89" s="64" t="n"/>
      <c r="BD89" s="286">
        <f>K89*BD$3</f>
        <v/>
      </c>
      <c r="BE89" s="286">
        <f>L89*BE$3</f>
        <v/>
      </c>
      <c r="BF89" s="286">
        <f>M89*BF$3</f>
        <v/>
      </c>
      <c r="BG89" s="286">
        <f>N89*BG$3</f>
        <v/>
      </c>
      <c r="BH89" s="286">
        <f>O89*BH$3</f>
        <v/>
      </c>
      <c r="BI89" s="286">
        <f>P89*BI$3</f>
        <v/>
      </c>
      <c r="BJ89" s="286" t="n"/>
      <c r="BK89" s="286">
        <f>R89*BK$3</f>
        <v/>
      </c>
      <c r="BL89" s="286">
        <f>S89*BL$3</f>
        <v/>
      </c>
      <c r="BM89" s="286">
        <f>T89*BM$3</f>
        <v/>
      </c>
      <c r="BN89" s="286">
        <f>U89*BN$3</f>
        <v/>
      </c>
      <c r="BO89" s="286">
        <f>V89*BO$3</f>
        <v/>
      </c>
      <c r="BP89" s="286">
        <f>W89*BP$3</f>
        <v/>
      </c>
      <c r="BQ89" s="286">
        <f>X89*BQ$3</f>
        <v/>
      </c>
      <c r="BR89" s="286">
        <f>Y89*BR$3</f>
        <v/>
      </c>
      <c r="BS89" s="286">
        <f>Z89*BS$3</f>
        <v/>
      </c>
      <c r="BT89" s="228" t="n"/>
      <c r="BU89" s="228" t="n"/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>
        <f>SUM(AU89:CL89)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6" t="n"/>
      <c r="AA90" s="64" t="n"/>
      <c r="AB90" s="64" t="n"/>
      <c r="AC90" s="64" t="n"/>
      <c r="AE90" s="64" t="n"/>
      <c r="AF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67" t="n"/>
      <c r="AB91" s="67" t="n"/>
      <c r="AC91" s="67" t="n"/>
      <c r="AE91" s="67" t="n"/>
      <c r="AF91" s="67" t="n"/>
      <c r="BD91" s="286">
        <f>K91*BD$3</f>
        <v/>
      </c>
      <c r="BE91" s="286">
        <f>L91*BE$3</f>
        <v/>
      </c>
      <c r="BF91" s="286">
        <f>M91*BF$3</f>
        <v/>
      </c>
      <c r="BG91" s="286">
        <f>N91*BG$3</f>
        <v/>
      </c>
      <c r="BH91" s="286">
        <f>O91*BH$3</f>
        <v/>
      </c>
      <c r="BI91" s="286">
        <f>P91*BI$3</f>
        <v/>
      </c>
      <c r="BJ91" s="286" t="n"/>
      <c r="BK91" s="286">
        <f>R91*BK$3</f>
        <v/>
      </c>
      <c r="BL91" s="286">
        <f>S91*BL$3</f>
        <v/>
      </c>
      <c r="BM91" s="286">
        <f>T91*BM$3</f>
        <v/>
      </c>
      <c r="BN91" s="286">
        <f>U91*BN$3</f>
        <v/>
      </c>
      <c r="BO91" s="286">
        <f>V91*BO$3</f>
        <v/>
      </c>
      <c r="BP91" s="286">
        <f>W91*BP$3</f>
        <v/>
      </c>
      <c r="BQ91" s="286">
        <f>X91*BQ$3</f>
        <v/>
      </c>
      <c r="BR91" s="286">
        <f>Y91*BR$3</f>
        <v/>
      </c>
      <c r="BS91" s="286">
        <f>Z91*BS$3</f>
        <v/>
      </c>
      <c r="BT91" s="228" t="n"/>
      <c r="BU91" s="228" t="n"/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>
        <f>SUM(AU91:CL91)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76" t="n"/>
      <c r="AA92" s="68" t="n"/>
      <c r="AB92" s="68" t="n"/>
      <c r="AC92" s="68" t="n"/>
      <c r="AE92" s="68" t="n"/>
      <c r="AF92" s="68" t="n"/>
      <c r="BD92" s="286">
        <f>K92*BD$3</f>
        <v/>
      </c>
      <c r="BE92" s="286">
        <f>L92*BE$3</f>
        <v/>
      </c>
      <c r="BF92" s="286">
        <f>M92*BF$3</f>
        <v/>
      </c>
      <c r="BG92" s="286">
        <f>N92*BG$3</f>
        <v/>
      </c>
      <c r="BH92" s="286" t="n"/>
      <c r="BI92" s="286">
        <f>P92*BI$3</f>
        <v/>
      </c>
      <c r="BJ92" s="286" t="n"/>
      <c r="BK92" s="286" t="n"/>
      <c r="BL92" s="286">
        <f>S92*BL$3</f>
        <v/>
      </c>
      <c r="BM92" s="286">
        <f>T92*BM$3</f>
        <v/>
      </c>
      <c r="BN92" s="286" t="n"/>
      <c r="BO92" s="286">
        <f>V92*BO$3</f>
        <v/>
      </c>
      <c r="BP92" s="286" t="n"/>
      <c r="BQ92" s="286" t="n"/>
      <c r="BR92" s="286" t="n"/>
      <c r="BS92" s="286" t="n"/>
      <c r="BT92" s="228" t="n"/>
      <c r="BU92" s="228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75" t="n"/>
      <c r="AA93" s="64" t="n"/>
      <c r="AB93" s="64" t="n"/>
      <c r="AC93" s="64" t="n"/>
      <c r="AE93" s="64" t="n"/>
      <c r="AF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7" t="n">
        <v>1</v>
      </c>
      <c r="Z94" s="47" t="n">
        <v>1</v>
      </c>
      <c r="AA94" s="64" t="n"/>
      <c r="AB94" s="64" t="n"/>
      <c r="AC94" s="64" t="n"/>
      <c r="AE94" s="64" t="n"/>
      <c r="AF94" s="64" t="n"/>
      <c r="BD94" s="286">
        <f>K94*BD$3</f>
        <v/>
      </c>
      <c r="BE94" s="286">
        <f>L94*BE$3</f>
        <v/>
      </c>
      <c r="BF94" s="286">
        <f>M94*BF$3</f>
        <v/>
      </c>
      <c r="BG94" s="286">
        <f>N94*BG$3</f>
        <v/>
      </c>
      <c r="BH94" s="286">
        <f>O94*BH$3</f>
        <v/>
      </c>
      <c r="BI94" s="286">
        <f>P94*BI$3</f>
        <v/>
      </c>
      <c r="BJ94" s="286" t="n"/>
      <c r="BK94" s="286">
        <f>R94*BK$3</f>
        <v/>
      </c>
      <c r="BL94" s="286">
        <f>S94*BL$3</f>
        <v/>
      </c>
      <c r="BM94" s="286">
        <f>T94*BM$3</f>
        <v/>
      </c>
      <c r="BN94" s="286">
        <f>U94*BN$3</f>
        <v/>
      </c>
      <c r="BO94" s="286">
        <f>V94*BO$3</f>
        <v/>
      </c>
      <c r="BP94" s="286">
        <f>W94*BP$3</f>
        <v/>
      </c>
      <c r="BQ94" s="286">
        <f>X94*BQ$3</f>
        <v/>
      </c>
      <c r="BR94" s="286">
        <f>Y94*BR$3</f>
        <v/>
      </c>
      <c r="BS94" s="286">
        <f>Z94*BS$3</f>
        <v/>
      </c>
      <c r="BT94" s="228" t="n"/>
      <c r="BU94" s="228" t="n"/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>
        <f>SUM(AU94:CL94)</f>
        <v/>
      </c>
    </row>
    <row r="95">
      <c r="Q95" s="48" t="n"/>
      <c r="S95" s="76" t="n"/>
      <c r="T95" s="76" t="n"/>
      <c r="V95" s="45" t="n"/>
      <c r="Z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45" t="n">
        <v>1</v>
      </c>
      <c r="AA96" s="69" t="n"/>
      <c r="AB96" s="69" t="n"/>
      <c r="AC96" s="69" t="n"/>
      <c r="AE96" s="69" t="n"/>
      <c r="AF96" s="69" t="n"/>
      <c r="BD96" s="286">
        <f>K96*BD$3</f>
        <v/>
      </c>
      <c r="BE96" s="286">
        <f>L96*BE$3</f>
        <v/>
      </c>
      <c r="BF96" s="286">
        <f>M96*BF$3</f>
        <v/>
      </c>
      <c r="BG96" s="286">
        <f>N96*BG$3</f>
        <v/>
      </c>
      <c r="BH96" s="286">
        <f>O96*BH$3</f>
        <v/>
      </c>
      <c r="BI96" s="286">
        <f>P96*BI$3</f>
        <v/>
      </c>
      <c r="BJ96" s="286" t="n"/>
      <c r="BK96" s="286">
        <f>R96*BK$3</f>
        <v/>
      </c>
      <c r="BL96" s="286">
        <f>S96*BL$3</f>
        <v/>
      </c>
      <c r="BM96" s="286">
        <f>T96*BM$3</f>
        <v/>
      </c>
      <c r="BN96" s="286">
        <f>U96*BN$3</f>
        <v/>
      </c>
      <c r="BO96" s="286">
        <f>V96*BO$3</f>
        <v/>
      </c>
      <c r="BP96" s="286">
        <f>W96*BP$3</f>
        <v/>
      </c>
      <c r="BQ96" s="286">
        <f>X96*BQ$3</f>
        <v/>
      </c>
      <c r="BR96" s="286">
        <f>Y96*BR$3</f>
        <v/>
      </c>
      <c r="BS96" s="286">
        <f>Z96*BS$3</f>
        <v/>
      </c>
      <c r="BT96" s="228" t="n"/>
      <c r="BU96" s="228" t="n"/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>
        <f>SUM(AU96:CL96)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69" t="n"/>
      <c r="AB97" s="69" t="n"/>
      <c r="AC97" s="69" t="n"/>
      <c r="AE97" s="69" t="n"/>
      <c r="AF97" s="69" t="n"/>
      <c r="BD97" s="286">
        <f>K97*BD$3</f>
        <v/>
      </c>
      <c r="BE97" s="286">
        <f>L97*BE$3</f>
        <v/>
      </c>
      <c r="BF97" s="286">
        <f>M97*BF$3</f>
        <v/>
      </c>
      <c r="BG97" s="286">
        <f>N97*BG$3</f>
        <v/>
      </c>
      <c r="BH97" s="286">
        <f>O97*BH$3</f>
        <v/>
      </c>
      <c r="BI97" s="286">
        <f>P97*BI$3</f>
        <v/>
      </c>
      <c r="BJ97" s="286" t="n"/>
      <c r="BK97" s="286">
        <f>R97*BK$3</f>
        <v/>
      </c>
      <c r="BL97" s="286">
        <f>S97*BL$3</f>
        <v/>
      </c>
      <c r="BM97" s="286">
        <f>T97*BM$3</f>
        <v/>
      </c>
      <c r="BN97" s="286">
        <f>U97*BN$3</f>
        <v/>
      </c>
      <c r="BO97" s="286">
        <f>V97*BO$3</f>
        <v/>
      </c>
      <c r="BP97" s="286">
        <f>W97*BP$3</f>
        <v/>
      </c>
      <c r="BQ97" s="286">
        <f>X97*BQ$3</f>
        <v/>
      </c>
      <c r="BR97" s="286">
        <f>Y97*BR$3</f>
        <v/>
      </c>
      <c r="BS97" s="286">
        <f>Z97*BS$3</f>
        <v/>
      </c>
      <c r="BT97" s="228" t="n"/>
      <c r="BU97" s="228" t="n"/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>
        <f>SUM(AU97:CL97)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69" t="n"/>
      <c r="AB98" s="69" t="n"/>
      <c r="AC98" s="69" t="n"/>
      <c r="AE98" s="69" t="n"/>
      <c r="AF98" s="69" t="n"/>
      <c r="BD98" s="286">
        <f>K98*BD$3</f>
        <v/>
      </c>
      <c r="BE98" s="286">
        <f>L98*BE$3</f>
        <v/>
      </c>
      <c r="BF98" s="286">
        <f>M98*BF$3</f>
        <v/>
      </c>
      <c r="BG98" s="286">
        <f>N98*BG$3</f>
        <v/>
      </c>
      <c r="BH98" s="286">
        <f>O98*BH$3</f>
        <v/>
      </c>
      <c r="BI98" s="286">
        <f>P98*BI$3</f>
        <v/>
      </c>
      <c r="BJ98" s="286" t="n"/>
      <c r="BK98" s="286">
        <f>R98*BK$3</f>
        <v/>
      </c>
      <c r="BL98" s="286">
        <f>S98*BL$3</f>
        <v/>
      </c>
      <c r="BM98" s="286">
        <f>T98*BM$3</f>
        <v/>
      </c>
      <c r="BN98" s="286">
        <f>U98*BN$3</f>
        <v/>
      </c>
      <c r="BO98" s="286">
        <f>V98*BO$3</f>
        <v/>
      </c>
      <c r="BP98" s="286">
        <f>W98*BP$3</f>
        <v/>
      </c>
      <c r="BQ98" s="286">
        <f>X98*BQ$3</f>
        <v/>
      </c>
      <c r="BR98" s="286">
        <f>Y98*BR$3</f>
        <v/>
      </c>
      <c r="BS98" s="286">
        <f>Z98*BS$3</f>
        <v/>
      </c>
      <c r="BT98" s="228" t="n"/>
      <c r="BU98" s="228" t="n"/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>
        <f>SUM(AU98:CL98)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>
        <v>1</v>
      </c>
      <c r="Z99" s="197" t="n">
        <v>1</v>
      </c>
      <c r="AA99" s="69" t="n"/>
      <c r="AB99" s="69" t="n"/>
      <c r="AC99" s="69" t="n"/>
      <c r="AE99" s="69" t="n"/>
      <c r="AF99" s="69" t="n"/>
      <c r="BD99" s="286">
        <f>K99*BD$3</f>
        <v/>
      </c>
      <c r="BE99" s="286">
        <f>L99*BE$3</f>
        <v/>
      </c>
      <c r="BF99" s="286">
        <f>M99*BF$3</f>
        <v/>
      </c>
      <c r="BG99" s="286">
        <f>N99*BG$3</f>
        <v/>
      </c>
      <c r="BH99" s="286">
        <f>O99*BH$3</f>
        <v/>
      </c>
      <c r="BI99" s="286">
        <f>P99*BI$3</f>
        <v/>
      </c>
      <c r="BJ99" s="286" t="n"/>
      <c r="BK99" s="286">
        <f>R99*BK$3</f>
        <v/>
      </c>
      <c r="BL99" s="286">
        <f>S99*BL$3</f>
        <v/>
      </c>
      <c r="BM99" s="286">
        <f>T99*BM$3</f>
        <v/>
      </c>
      <c r="BN99" s="286">
        <f>U99*BN$3</f>
        <v/>
      </c>
      <c r="BO99" s="286">
        <f>V99*BO$3</f>
        <v/>
      </c>
      <c r="BP99" s="286">
        <f>W99*BP$3</f>
        <v/>
      </c>
      <c r="BQ99" s="286">
        <f>X99*BQ$3</f>
        <v/>
      </c>
      <c r="BR99" s="286">
        <f>Y99*BR$3</f>
        <v/>
      </c>
      <c r="BS99" s="286">
        <f>Z99*BS$3</f>
        <v/>
      </c>
      <c r="BT99" s="228" t="n"/>
      <c r="BU99" s="228" t="n"/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>
        <f>SUM(AU99:CL99)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69" t="n"/>
      <c r="AB100" s="69" t="n"/>
      <c r="AC100" s="69" t="n"/>
      <c r="AE100" s="69" t="n"/>
      <c r="AF100" s="69" t="n"/>
      <c r="BD100" s="286">
        <f>K100*BD$3</f>
        <v/>
      </c>
      <c r="BE100" s="286">
        <f>L100*BE$3</f>
        <v/>
      </c>
      <c r="BF100" s="286">
        <f>M100*BF$3</f>
        <v/>
      </c>
      <c r="BG100" s="286">
        <f>N100*BG$3</f>
        <v/>
      </c>
      <c r="BH100" s="286">
        <f>O100*BH$3</f>
        <v/>
      </c>
      <c r="BI100" s="286">
        <f>P100*BI$3</f>
        <v/>
      </c>
      <c r="BJ100" s="286" t="n"/>
      <c r="BK100" s="286">
        <f>R100*BK$3</f>
        <v/>
      </c>
      <c r="BL100" s="286">
        <f>S100*BL$3</f>
        <v/>
      </c>
      <c r="BM100" s="286">
        <f>T100*BM$3</f>
        <v/>
      </c>
      <c r="BN100" s="286">
        <f>U100*BN$3</f>
        <v/>
      </c>
      <c r="BO100" s="286">
        <f>V100*BO$3</f>
        <v/>
      </c>
      <c r="BP100" s="286">
        <f>W100*BP$3</f>
        <v/>
      </c>
      <c r="BQ100" s="286">
        <f>X100*BQ$3</f>
        <v/>
      </c>
      <c r="BR100" s="286">
        <f>Y100*BR$3</f>
        <v/>
      </c>
      <c r="BS100" s="286">
        <f>Z100*BS$3</f>
        <v/>
      </c>
      <c r="BT100" s="228" t="n"/>
      <c r="BU100" s="228" t="n"/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>
        <f>SUM(AU100:CL100)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69" t="n"/>
      <c r="AB101" s="69" t="n"/>
      <c r="AC101" s="69" t="n"/>
      <c r="AE101" s="69" t="n"/>
      <c r="AF101" s="69" t="n"/>
      <c r="BD101" s="286">
        <f>K101*BD$3</f>
        <v/>
      </c>
      <c r="BE101" s="286">
        <f>L101*BE$3</f>
        <v/>
      </c>
      <c r="BF101" s="286">
        <f>M101*BF$3</f>
        <v/>
      </c>
      <c r="BG101" s="286">
        <f>N101*BG$3</f>
        <v/>
      </c>
      <c r="BH101" s="286">
        <f>O101*BH$3</f>
        <v/>
      </c>
      <c r="BI101" s="286">
        <f>P101*BI$3</f>
        <v/>
      </c>
      <c r="BJ101" s="286" t="n"/>
      <c r="BK101" s="286">
        <f>R101*BK$3</f>
        <v/>
      </c>
      <c r="BL101" s="286">
        <f>S101*BL$3</f>
        <v/>
      </c>
      <c r="BM101" s="286">
        <f>T101*BM$3</f>
        <v/>
      </c>
      <c r="BN101" s="286">
        <f>U101*BN$3</f>
        <v/>
      </c>
      <c r="BO101" s="286">
        <f>V101*BO$3</f>
        <v/>
      </c>
      <c r="BP101" s="286">
        <f>W101*BP$3</f>
        <v/>
      </c>
      <c r="BQ101" s="286">
        <f>X101*BQ$3</f>
        <v/>
      </c>
      <c r="BR101" s="286">
        <f>Y101*BR$3</f>
        <v/>
      </c>
      <c r="BS101" s="286">
        <f>Z101*BS$3</f>
        <v/>
      </c>
      <c r="BT101" s="228" t="n"/>
      <c r="BU101" s="228" t="n"/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>
        <f>SUM(AU101:CL101)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R101"/>
  <sheetViews>
    <sheetView workbookViewId="0">
      <pane xSplit="1" ySplit="3" topLeftCell="CO85" activePane="bottomRight" state="frozen"/>
      <selection pane="topRight" activeCell="B1" sqref="B1"/>
      <selection pane="bottomLeft" activeCell="A4" sqref="A4"/>
      <selection pane="bottomRight" activeCell="A106" sqref="A106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7"/>
    <col width="11.7109375" customWidth="1" style="107" min="48" max="48"/>
    <col width="12.140625" customWidth="1" style="107" min="49" max="52"/>
    <col width="10.7109375" customWidth="1" style="107" min="53" max="55"/>
    <col width="10.85546875" customWidth="1" style="107" min="56" max="92"/>
    <col width="3.28515625" customWidth="1" style="107" min="93" max="93"/>
    <col width="9.140625" customWidth="1" style="107" min="94" max="95"/>
    <col width="9.140625" customWidth="1" style="108" min="96" max="96"/>
    <col width="9.140625" customWidth="1" style="107" min="9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R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38" t="n"/>
      <c r="AV2" s="70" t="inlineStr">
        <is>
          <t>Перемычка ПТКА.685621. 004</t>
        </is>
      </c>
      <c r="AW2" s="70" t="inlineStr">
        <is>
          <t>Перемычка ПТКА.685621. 004-01</t>
        </is>
      </c>
      <c r="AX2" s="70" t="inlineStr">
        <is>
          <t>Перемычка ПТКА.685621. 004-02</t>
        </is>
      </c>
      <c r="AY2" s="70" t="inlineStr">
        <is>
          <t>Перемычка ПТКА.685621. 004-03</t>
        </is>
      </c>
      <c r="AZ2" s="70" t="inlineStr">
        <is>
          <t>Перемычка ПТКА.685621. 004-04</t>
        </is>
      </c>
      <c r="BA2" s="38" t="inlineStr">
        <is>
          <t>Провод заземления ПТКА.685621. 005</t>
        </is>
      </c>
      <c r="BB2" s="38" t="inlineStr">
        <is>
          <t>Провод заземления ПТКА.685621.  005-01</t>
        </is>
      </c>
      <c r="BC2" s="38" t="inlineStr">
        <is>
          <t>Провод заземления ПТКА.685621.  005-02</t>
        </is>
      </c>
      <c r="BD2" s="38" t="inlineStr">
        <is>
          <t>Провод заземления ПТКА.685621.  005-03</t>
        </is>
      </c>
      <c r="BE2" s="71" t="inlineStr">
        <is>
          <t>Жгут ПТКА.685621.001-01.111</t>
        </is>
      </c>
      <c r="BF2" s="71" t="inlineStr">
        <is>
          <t>Жгут ПТКА.685621. 001-02.121</t>
        </is>
      </c>
      <c r="BG2" s="71" t="inlineStr">
        <is>
          <t>Жгут ПТКА.685621.001-03.131</t>
        </is>
      </c>
      <c r="BH2" s="71" t="inlineStr">
        <is>
          <t>Жгут ПТКА.685621. 001-03.331</t>
        </is>
      </c>
      <c r="BI2" s="71" t="inlineStr">
        <is>
          <t>Жгут ПТКА.685621. 001-04.141</t>
        </is>
      </c>
      <c r="BJ2" s="71" t="inlineStr">
        <is>
          <t>Жгут ПТКА.685621. 001-04.341</t>
        </is>
      </c>
      <c r="BK2" s="71" t="inlineStr">
        <is>
          <t>Жгут ПТКА.685621. 001-05.351</t>
        </is>
      </c>
      <c r="BL2" s="71" t="inlineStr">
        <is>
          <t>Жгут ПТКА.685621. 001-05.602</t>
        </is>
      </c>
      <c r="BM2" s="71" t="inlineStr">
        <is>
          <t>Жгут ПТКА.685621. 001-05.072(1)</t>
        </is>
      </c>
      <c r="BN2" s="71" t="inlineStr">
        <is>
          <t>Жгут ПТКА.685621. 001-05.072(2)</t>
        </is>
      </c>
      <c r="BO2" s="72" t="inlineStr">
        <is>
          <t>Жгут ПТКА.685621. 002-01.281</t>
        </is>
      </c>
      <c r="BP2" s="72" t="inlineStr">
        <is>
          <t>Жгут ПТКА.685621. 002-02.221</t>
        </is>
      </c>
      <c r="BQ2" s="72" t="inlineStr">
        <is>
          <t>Жгут ПТКА.685621. 002-03.231</t>
        </is>
      </c>
      <c r="BR2" s="38" t="inlineStr">
        <is>
          <t>Жгут ПТКА.685621. 003-03.071</t>
        </is>
      </c>
      <c r="BS2" s="38" t="inlineStr">
        <is>
          <t>Жгут ПТКА.685621. 003-03.091</t>
        </is>
      </c>
      <c r="BT2" s="38" t="inlineStr">
        <is>
          <t>Жгут ПТКА.685621. 003-04.071</t>
        </is>
      </c>
      <c r="BU2" s="38" t="inlineStr">
        <is>
          <t>Жгут ПТКА.685621. 003-05.481</t>
        </is>
      </c>
      <c r="BV2" s="38" t="inlineStr">
        <is>
          <t>Кабель питания 9451.051. 03.00.000</t>
        </is>
      </c>
      <c r="BW2" s="38" t="inlineStr">
        <is>
          <t>Кабель питания 9451.631. 07.00.000</t>
        </is>
      </c>
      <c r="BX2" s="38" t="inlineStr">
        <is>
          <t>Кабель для передачи данных 9451.051. 04.00.000</t>
        </is>
      </c>
      <c r="BY2" s="38" t="inlineStr">
        <is>
          <t>Кабель для передачи данных 9451.631. 09.00.000</t>
        </is>
      </c>
      <c r="BZ2" s="70" t="inlineStr">
        <is>
          <t>Кабель питания 9451.541.
00.100</t>
        </is>
      </c>
      <c r="CA2" s="70" t="inlineStr">
        <is>
          <t>Кабель для передачи данных 9451.541.
00.200</t>
        </is>
      </c>
      <c r="CB2" s="110" t="inlineStr">
        <is>
          <t>Кабель питания 9451.621.06.00.000</t>
        </is>
      </c>
      <c r="CC2" s="110" t="inlineStr">
        <is>
          <t>Кабель для передачи данных 9451.621.07.00.000</t>
        </is>
      </c>
      <c r="CD2" s="111" t="inlineStr">
        <is>
          <t>Кабель питания 9451.641.06.00.000</t>
        </is>
      </c>
      <c r="CE2" s="111" t="inlineStr">
        <is>
          <t>Кабель питания 9451.641.07.00.000</t>
        </is>
      </c>
      <c r="CF2" s="111" t="inlineStr">
        <is>
          <t>Кабель для передачи данных 9451.641.08.00.000</t>
        </is>
      </c>
      <c r="CG2" s="111" t="inlineStr">
        <is>
          <t>Кабель для передачи данных 9451.641.09.00.000</t>
        </is>
      </c>
      <c r="CH2" s="71" t="inlineStr">
        <is>
          <t>Кабель датчика давления 
РМ-420.03.000</t>
        </is>
      </c>
      <c r="CI2" s="71" t="inlineStr">
        <is>
          <t>Провод РЕ  
РМ-420.04.000</t>
        </is>
      </c>
      <c r="CJ2" s="71" t="inlineStr">
        <is>
          <t>Провод РЕ 1 
РМ-420.04.000</t>
        </is>
      </c>
      <c r="CK2" s="71" t="inlineStr">
        <is>
          <t>Провод РЕ 2 
РМ-420.08.000</t>
        </is>
      </c>
      <c r="CL2" s="71" t="inlineStr">
        <is>
          <t>Кабель 220В 
РМ-420.05.000</t>
        </is>
      </c>
      <c r="CM2" s="71" t="inlineStr">
        <is>
          <t>Перемычка 
РМ-420.06.000</t>
        </is>
      </c>
      <c r="CN2" s="71" t="inlineStr">
        <is>
          <t>Провод контактора 
РМ-420.07.000</t>
        </is>
      </c>
      <c r="CO2" s="38" t="n"/>
      <c r="CP2" s="38" t="inlineStr">
        <is>
          <t>Сумма</t>
        </is>
      </c>
      <c r="CQ2" s="40" t="n"/>
      <c r="C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/>
      <c r="AV3" s="286" t="n">
        <v>5</v>
      </c>
      <c r="AW3" s="286" t="n">
        <v>1</v>
      </c>
      <c r="AX3" s="286" t="n"/>
      <c r="AY3" s="286" t="n"/>
      <c r="AZ3" s="286" t="n">
        <v>24</v>
      </c>
      <c r="BA3" s="286" t="n"/>
      <c r="BB3" s="286" t="n"/>
      <c r="BC3" s="286" t="n">
        <v>8</v>
      </c>
      <c r="BD3" s="286" t="n"/>
      <c r="BE3" s="286" t="n">
        <v>2</v>
      </c>
      <c r="BF3" s="286" t="n">
        <v>2</v>
      </c>
      <c r="BG3" s="286" t="n"/>
      <c r="BH3" s="286" t="n"/>
      <c r="BI3" s="286" t="n"/>
      <c r="BJ3" s="286" t="n"/>
      <c r="BK3" s="286" t="n"/>
      <c r="BL3" s="286" t="n"/>
      <c r="BM3" s="286" t="n">
        <v>1</v>
      </c>
      <c r="BN3" s="286" t="n">
        <v>1</v>
      </c>
      <c r="BO3" s="286" t="n"/>
      <c r="BP3" s="286" t="n">
        <v>4</v>
      </c>
      <c r="BQ3" s="286" t="n"/>
      <c r="BR3" s="286" t="n"/>
      <c r="BS3" s="286" t="n">
        <v>8</v>
      </c>
      <c r="BT3" s="286" t="n"/>
      <c r="BU3" s="286" t="n"/>
      <c r="BV3" s="286" t="n"/>
      <c r="BW3" s="286" t="n">
        <v>2</v>
      </c>
      <c r="BX3" s="286" t="n"/>
      <c r="BY3" s="286" t="n">
        <v>2</v>
      </c>
      <c r="BZ3" s="286" t="n">
        <v>6</v>
      </c>
      <c r="CA3" s="286" t="n">
        <v>6</v>
      </c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86">
        <f>B7*AV3</f>
        <v/>
      </c>
      <c r="AW7" s="286">
        <f>C7*AW3</f>
        <v/>
      </c>
      <c r="AX7" s="286">
        <f>D7*AX3</f>
        <v/>
      </c>
      <c r="AY7" s="286">
        <f>E7*AY3</f>
        <v/>
      </c>
      <c r="AZ7" s="286">
        <f>F7*AZ3</f>
        <v/>
      </c>
      <c r="BA7" s="286">
        <f>G7*BA3</f>
        <v/>
      </c>
      <c r="BB7" s="286">
        <f>H7*BB3</f>
        <v/>
      </c>
      <c r="BC7" s="286">
        <f>I7*BC3</f>
        <v/>
      </c>
      <c r="BD7" s="286">
        <f>J7*BD3</f>
        <v/>
      </c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>
        <f>SUM(AV7:BY7)</f>
        <v/>
      </c>
      <c r="CQ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86">
        <f>B9*AV3</f>
        <v/>
      </c>
      <c r="AW9" s="286">
        <f>C9*AW3</f>
        <v/>
      </c>
      <c r="AX9" s="286">
        <f>D9*AX3</f>
        <v/>
      </c>
      <c r="AY9" s="286">
        <f>E9*AY3</f>
        <v/>
      </c>
      <c r="AZ9" s="286">
        <f>F9*AZ3</f>
        <v/>
      </c>
      <c r="BA9" s="286" t="n"/>
      <c r="BB9" s="286" t="n"/>
      <c r="BC9" s="286" t="n"/>
      <c r="BD9" s="286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>
        <f>SUM(AV9:BY9)</f>
        <v/>
      </c>
      <c r="CQ9" t="inlineStr">
        <is>
          <t>м</t>
        </is>
      </c>
      <c r="CR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86">
        <f>B12*AV3</f>
        <v/>
      </c>
      <c r="AW12" s="286">
        <f>C12*AW3</f>
        <v/>
      </c>
      <c r="AX12" s="286">
        <f>D12*AX3</f>
        <v/>
      </c>
      <c r="AY12" s="286">
        <f>E12*AY3</f>
        <v/>
      </c>
      <c r="AZ12" s="286">
        <f>F12*AZ3</f>
        <v/>
      </c>
      <c r="BA12" s="286">
        <f>G12*BA3</f>
        <v/>
      </c>
      <c r="BB12" s="286">
        <f>H12*BB3</f>
        <v/>
      </c>
      <c r="BC12" s="286">
        <f>I12*BC3</f>
        <v/>
      </c>
      <c r="BD12" s="286">
        <f>J12*BD3</f>
        <v/>
      </c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>
        <f>SUM(AV12:CN12)</f>
        <v/>
      </c>
      <c r="CQ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86" t="n"/>
      <c r="AW16" s="286" t="n"/>
      <c r="AX16" s="286" t="n"/>
      <c r="AY16" s="286" t="n"/>
      <c r="AZ16" s="286" t="n"/>
      <c r="BA16" s="286">
        <f>G16*BA3</f>
        <v/>
      </c>
      <c r="BB16" s="286">
        <f>H16*BB3</f>
        <v/>
      </c>
      <c r="BC16" s="286">
        <f>I16*BC3</f>
        <v/>
      </c>
      <c r="BD16" s="286">
        <f>J16*BD3</f>
        <v/>
      </c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>
        <f>SUM(AV16:CN16)</f>
        <v/>
      </c>
      <c r="C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V20" s="286">
        <f>AB20*BV$3</f>
        <v/>
      </c>
      <c r="BW20" s="286">
        <f>AC20*BW$3</f>
        <v/>
      </c>
      <c r="BX20" s="286">
        <f>AD20*BX$3</f>
        <v/>
      </c>
      <c r="BY20" s="286">
        <f>AE20*BY$3</f>
        <v/>
      </c>
      <c r="BZ20" s="286">
        <f>AF20*BZ$3</f>
        <v/>
      </c>
      <c r="CA20" s="286">
        <f>AG20*CA$3</f>
        <v/>
      </c>
      <c r="CB20" s="286">
        <f>AH20*CB$3</f>
        <v/>
      </c>
      <c r="CC20" s="286">
        <f>AI20*CC$3</f>
        <v/>
      </c>
      <c r="CD20" s="286">
        <f>AJ20*CD$3</f>
        <v/>
      </c>
      <c r="CE20" s="286">
        <f>AK20*CE$3</f>
        <v/>
      </c>
      <c r="CF20" s="286">
        <f>AL20*CF$3</f>
        <v/>
      </c>
      <c r="CG20" s="286">
        <f>AM20*CG$3</f>
        <v/>
      </c>
      <c r="CH20" s="286">
        <f>AN20*CH$3</f>
        <v/>
      </c>
      <c r="CI20" s="286">
        <f>AO20*CI$3</f>
        <v/>
      </c>
      <c r="CJ20" s="286">
        <f>AP20*CJ$3</f>
        <v/>
      </c>
      <c r="CK20" s="286">
        <f>AQ20*CK$3</f>
        <v/>
      </c>
      <c r="CL20" s="286">
        <f>AR20*CL$3</f>
        <v/>
      </c>
      <c r="CM20" s="286">
        <f>AS20*CM$3</f>
        <v/>
      </c>
      <c r="CN20" s="286">
        <f>AT20*CN$3</f>
        <v/>
      </c>
      <c r="CO20" s="286" t="n"/>
      <c r="CP20">
        <f>SUM(AV20:CN20)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V21" s="286">
        <f>AB21*BV$3</f>
        <v/>
      </c>
      <c r="BW21" s="286">
        <f>AC21*BW$3</f>
        <v/>
      </c>
      <c r="BX21" s="286">
        <f>AD21*BX$3</f>
        <v/>
      </c>
      <c r="BY21" s="286">
        <f>AE21*BY$3</f>
        <v/>
      </c>
      <c r="BZ21" s="286">
        <f>AF21*BZ$3</f>
        <v/>
      </c>
      <c r="CA21" s="286">
        <f>AG21*CA$3</f>
        <v/>
      </c>
      <c r="CB21" s="286">
        <f>AH21*CB$3</f>
        <v/>
      </c>
      <c r="CC21" s="286">
        <f>AI21*CC$3</f>
        <v/>
      </c>
      <c r="CD21" s="286">
        <f>AJ21*CD$3</f>
        <v/>
      </c>
      <c r="CE21" s="286">
        <f>AK21*CE$3</f>
        <v/>
      </c>
      <c r="CF21" s="286">
        <f>AL21*CF$3</f>
        <v/>
      </c>
      <c r="CG21" s="286">
        <f>AM21*CG$3</f>
        <v/>
      </c>
      <c r="CH21" s="286">
        <f>AN21*CH$3</f>
        <v/>
      </c>
      <c r="CI21" s="286">
        <f>AO21*CI$3</f>
        <v/>
      </c>
      <c r="CJ21" s="286">
        <f>AP21*CJ$3</f>
        <v/>
      </c>
      <c r="CK21" s="286">
        <f>AQ21*CK$3</f>
        <v/>
      </c>
      <c r="CL21" s="286">
        <f>AR21*CL$3</f>
        <v/>
      </c>
      <c r="CM21" s="286">
        <f>AS21*CM$3</f>
        <v/>
      </c>
      <c r="CN21" s="286">
        <f>AT21*CN$3</f>
        <v/>
      </c>
      <c r="CO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V22" s="286">
        <f>AB22*BV$3</f>
        <v/>
      </c>
      <c r="BW22" s="286">
        <f>AC22*BW$3</f>
        <v/>
      </c>
      <c r="BX22" s="286">
        <f>AD22*BX$3</f>
        <v/>
      </c>
      <c r="BY22" s="286">
        <f>AE22*BY$3</f>
        <v/>
      </c>
      <c r="BZ22" s="286">
        <f>AF22*BZ$3</f>
        <v/>
      </c>
      <c r="CA22" s="286">
        <f>AG22*CA$3</f>
        <v/>
      </c>
      <c r="CB22" s="286">
        <f>AH22*CB$3</f>
        <v/>
      </c>
      <c r="CC22" s="286">
        <f>AI22*CC$3</f>
        <v/>
      </c>
      <c r="CD22" s="286">
        <f>AJ22*CD$3</f>
        <v/>
      </c>
      <c r="CE22" s="286">
        <f>AK22*CE$3</f>
        <v/>
      </c>
      <c r="CF22" s="286">
        <f>AL22*CF$3</f>
        <v/>
      </c>
      <c r="CG22" s="286">
        <f>AM22*CG$3</f>
        <v/>
      </c>
      <c r="CH22" s="286">
        <f>AN22*CH$3</f>
        <v/>
      </c>
      <c r="CI22" s="286">
        <f>AO22*CI$3</f>
        <v/>
      </c>
      <c r="CJ22" s="286">
        <f>AP22*CJ$3</f>
        <v/>
      </c>
      <c r="CK22" s="286">
        <f>AQ22*CK$3</f>
        <v/>
      </c>
      <c r="CL22" s="286">
        <f>AR22*CL$3</f>
        <v/>
      </c>
      <c r="CM22" s="286">
        <f>AS22*CM$3</f>
        <v/>
      </c>
      <c r="CN22" s="286">
        <f>AT22*CN$3</f>
        <v/>
      </c>
      <c r="CO22" s="286" t="n"/>
      <c r="CP22">
        <f>SUM(AV22:CN22)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V23" s="286">
        <f>AB23*BV$3</f>
        <v/>
      </c>
      <c r="BW23" s="286">
        <f>AC23*BW$3</f>
        <v/>
      </c>
      <c r="BX23" s="286">
        <f>AD23*BX$3</f>
        <v/>
      </c>
      <c r="BY23" s="286">
        <f>AE23*BY$3</f>
        <v/>
      </c>
      <c r="BZ23" s="286">
        <f>AF23*BZ$3</f>
        <v/>
      </c>
      <c r="CA23" s="286">
        <f>AG23*CA$3</f>
        <v/>
      </c>
      <c r="CB23" s="286">
        <f>AH23*CB$3</f>
        <v/>
      </c>
      <c r="CC23" s="286">
        <f>AI23*CC$3</f>
        <v/>
      </c>
      <c r="CD23" s="286">
        <f>AJ23*CD$3</f>
        <v/>
      </c>
      <c r="CE23" s="286">
        <f>AK23*CE$3</f>
        <v/>
      </c>
      <c r="CF23" s="286">
        <f>AL23*CF$3</f>
        <v/>
      </c>
      <c r="CG23" s="286">
        <f>AM23*CG$3</f>
        <v/>
      </c>
      <c r="CH23" s="286">
        <f>AN23*CH$3</f>
        <v/>
      </c>
      <c r="CI23" s="286">
        <f>AO23*CI$3</f>
        <v/>
      </c>
      <c r="CJ23" s="286">
        <f>AP23*CJ$3</f>
        <v/>
      </c>
      <c r="CK23" s="286">
        <f>AQ23*CK$3</f>
        <v/>
      </c>
      <c r="CL23" s="286">
        <f>AR23*CL$3</f>
        <v/>
      </c>
      <c r="CM23" s="286">
        <f>AS23*CM$3</f>
        <v/>
      </c>
      <c r="CN23" s="286">
        <f>AT23*CN$3</f>
        <v/>
      </c>
      <c r="CO23" s="286" t="n"/>
      <c r="CP23">
        <f>SUM(AV23:CN23)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V24" s="286">
        <f>AB24*BV$3</f>
        <v/>
      </c>
      <c r="BW24" s="286">
        <f>AC24*BW$3</f>
        <v/>
      </c>
      <c r="BX24" s="286">
        <f>AD24*BX$3</f>
        <v/>
      </c>
      <c r="BY24" s="286">
        <f>AE24*BY$3</f>
        <v/>
      </c>
      <c r="BZ24" s="286">
        <f>AF24*BZ$3</f>
        <v/>
      </c>
      <c r="CA24" s="286">
        <f>AG24*CA$3</f>
        <v/>
      </c>
      <c r="CB24" s="286">
        <f>AH24*CB$3</f>
        <v/>
      </c>
      <c r="CC24" s="286">
        <f>AI24*CC$3</f>
        <v/>
      </c>
      <c r="CD24" s="286">
        <f>AJ24*CD$3</f>
        <v/>
      </c>
      <c r="CE24" s="286">
        <f>AK24*CE$3</f>
        <v/>
      </c>
      <c r="CF24" s="286">
        <f>AL24*CF$3</f>
        <v/>
      </c>
      <c r="CG24" s="286">
        <f>AM24*CG$3</f>
        <v/>
      </c>
      <c r="CH24" s="286">
        <f>AN24*CH$3</f>
        <v/>
      </c>
      <c r="CI24" s="286">
        <f>AO24*CI$3</f>
        <v/>
      </c>
      <c r="CJ24" s="286">
        <f>AP24*CJ$3</f>
        <v/>
      </c>
      <c r="CK24" s="286">
        <f>AQ24*CK$3</f>
        <v/>
      </c>
      <c r="CL24" s="286">
        <f>AR24*CL$3</f>
        <v/>
      </c>
      <c r="CM24" s="286">
        <f>AS24*CM$3</f>
        <v/>
      </c>
      <c r="CN24" s="286">
        <f>AT24*CN$3</f>
        <v/>
      </c>
      <c r="CO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V25" s="286">
        <f>AB25*BV$3</f>
        <v/>
      </c>
      <c r="BW25" s="286">
        <f>AC25*BW$3</f>
        <v/>
      </c>
      <c r="BX25" s="286">
        <f>AD25*BX$3</f>
        <v/>
      </c>
      <c r="BY25" s="286">
        <f>AE25*BY$3</f>
        <v/>
      </c>
      <c r="BZ25" s="286">
        <f>AF25*BZ$3</f>
        <v/>
      </c>
      <c r="CA25" s="286">
        <f>AG25*CA$3</f>
        <v/>
      </c>
      <c r="CB25" s="286">
        <f>AH25*CB$3</f>
        <v/>
      </c>
      <c r="CC25" s="286">
        <f>AI25*CC$3</f>
        <v/>
      </c>
      <c r="CD25" s="286">
        <f>AJ25*CD$3</f>
        <v/>
      </c>
      <c r="CE25" s="286">
        <f>AK25*CE$3</f>
        <v/>
      </c>
      <c r="CF25" s="286">
        <f>AL25*CF$3</f>
        <v/>
      </c>
      <c r="CG25" s="286">
        <f>AM25*CG$3</f>
        <v/>
      </c>
      <c r="CH25" s="286">
        <f>AN25*CH$3</f>
        <v/>
      </c>
      <c r="CI25" s="286">
        <f>AO25*CI$3</f>
        <v/>
      </c>
      <c r="CJ25" s="286">
        <f>AP25*CJ$3</f>
        <v/>
      </c>
      <c r="CK25" s="286">
        <f>AQ25*CK$3</f>
        <v/>
      </c>
      <c r="CL25" s="286">
        <f>AR25*CL$3</f>
        <v/>
      </c>
      <c r="CM25" s="286">
        <f>AS25*CM$3</f>
        <v/>
      </c>
      <c r="CN25" s="286">
        <f>AT25*CN$3</f>
        <v/>
      </c>
      <c r="CO25" s="286" t="n"/>
      <c r="CP25">
        <f>SUM(AV25:CN25)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>
        <f>AN26*CH$3</f>
        <v/>
      </c>
      <c r="CI26" s="286">
        <f>AO26*CI$3</f>
        <v/>
      </c>
      <c r="CJ26" s="286">
        <f>AP26*CJ$3</f>
        <v/>
      </c>
      <c r="CK26" s="286">
        <f>AQ26*CK$3</f>
        <v/>
      </c>
      <c r="CL26" s="286">
        <f>AR26*CL$3</f>
        <v/>
      </c>
      <c r="CM26" s="286">
        <f>AS26*CM$3</f>
        <v/>
      </c>
      <c r="CN26" s="286">
        <f>AT26*CN$3</f>
        <v/>
      </c>
      <c r="CO26" s="286" t="n"/>
      <c r="CP26">
        <f>SUM(AV26:CN26)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V27" s="286">
        <f>AB27*BV$3</f>
        <v/>
      </c>
      <c r="BW27" s="286">
        <f>AC27*BW$3</f>
        <v/>
      </c>
      <c r="BX27" s="286">
        <f>AD27*BX$3</f>
        <v/>
      </c>
      <c r="BY27" s="286">
        <f>AE27*BY$3</f>
        <v/>
      </c>
      <c r="BZ27" s="286">
        <f>AF27*BZ$3</f>
        <v/>
      </c>
      <c r="CA27" s="286">
        <f>AG27*CA$3</f>
        <v/>
      </c>
      <c r="CB27" s="286">
        <f>AH27*CB$3</f>
        <v/>
      </c>
      <c r="CC27" s="286">
        <f>AI27*CC$3</f>
        <v/>
      </c>
      <c r="CD27" s="286">
        <f>AJ27*CD$3</f>
        <v/>
      </c>
      <c r="CE27" s="286">
        <f>AK27*CE$3</f>
        <v/>
      </c>
      <c r="CF27" s="286">
        <f>AL27*CF$3</f>
        <v/>
      </c>
      <c r="CG27" s="286">
        <f>AM27*CG$3</f>
        <v/>
      </c>
      <c r="CH27" s="286">
        <f>AN27*CH$3</f>
        <v/>
      </c>
      <c r="CI27" s="286">
        <f>AO27*CI$3</f>
        <v/>
      </c>
      <c r="CJ27" s="286">
        <f>AP27*CJ$3</f>
        <v/>
      </c>
      <c r="CK27" s="286">
        <f>AQ27*CK$3</f>
        <v/>
      </c>
      <c r="CL27" s="286">
        <f>AR27*CL$3</f>
        <v/>
      </c>
      <c r="CM27" s="286">
        <f>AS27*CM$3</f>
        <v/>
      </c>
      <c r="CN27" s="286">
        <f>AT27*CN$3</f>
        <v/>
      </c>
      <c r="CO27" s="286" t="n"/>
      <c r="CP27">
        <f>SUM(AV27:CN27)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>
        <f>AN28*CH$3</f>
        <v/>
      </c>
      <c r="CI28" s="286">
        <f>AO28*CI$3</f>
        <v/>
      </c>
      <c r="CJ28" s="286">
        <f>AP28*CJ$3</f>
        <v/>
      </c>
      <c r="CK28" s="286">
        <f>AQ28*CK$3</f>
        <v/>
      </c>
      <c r="CL28" s="286">
        <f>AR28*CL$3</f>
        <v/>
      </c>
      <c r="CM28" s="286">
        <f>AS28*CM$3</f>
        <v/>
      </c>
      <c r="CN28" s="286">
        <f>AT28*CN$3</f>
        <v/>
      </c>
      <c r="CO28" s="286" t="n"/>
      <c r="CP28">
        <f>SUM(AV28:CN28)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>
        <v>0.2</v>
      </c>
      <c r="AT29" s="286" t="n">
        <v>1</v>
      </c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>
        <f>AN29*CH$3</f>
        <v/>
      </c>
      <c r="CI29" s="286">
        <f>AO29*CI$3</f>
        <v/>
      </c>
      <c r="CJ29" s="286">
        <f>AP29*CJ$3</f>
        <v/>
      </c>
      <c r="CK29" s="286">
        <f>AQ29*CK$3</f>
        <v/>
      </c>
      <c r="CL29" s="286">
        <f>AR29*CL$3</f>
        <v/>
      </c>
      <c r="CM29" s="286">
        <f>AS29*CM$3</f>
        <v/>
      </c>
      <c r="CN29" s="286">
        <f>AT29*CN$3</f>
        <v/>
      </c>
      <c r="CO29" s="286" t="n"/>
      <c r="CP29">
        <f>SUM(AV29:CN29)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>
        <v>0.6</v>
      </c>
      <c r="AP30" s="197" t="n">
        <v>0.4</v>
      </c>
      <c r="AQ30" s="197" t="n">
        <v>1.1</v>
      </c>
      <c r="AR30" s="286" t="n"/>
      <c r="AS30" s="286" t="n"/>
      <c r="AT30" s="286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>
        <f>AN30*CH$3</f>
        <v/>
      </c>
      <c r="CI30" s="286">
        <f>AO30*CI$3</f>
        <v/>
      </c>
      <c r="CJ30" s="286">
        <f>AP30*CJ$3</f>
        <v/>
      </c>
      <c r="CK30" s="286">
        <f>AQ30*CK$3</f>
        <v/>
      </c>
      <c r="CL30" s="286">
        <f>AR30*CL$3</f>
        <v/>
      </c>
      <c r="CM30" s="286">
        <f>AS30*CM$3</f>
        <v/>
      </c>
      <c r="CN30" s="286">
        <f>AT30*CN$3</f>
        <v/>
      </c>
      <c r="CO30" s="286" t="n"/>
      <c r="CP30">
        <f>SUM(AV30:CN30)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86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V31" s="286">
        <f>AB31*BV$3</f>
        <v/>
      </c>
      <c r="BW31" s="286">
        <f>AC31*BW$3</f>
        <v/>
      </c>
      <c r="BX31" s="286">
        <f>AD31*BX$3</f>
        <v/>
      </c>
      <c r="BY31" s="286">
        <f>AE31*BY$3</f>
        <v/>
      </c>
      <c r="BZ31" s="286">
        <f>AF31*BZ$3</f>
        <v/>
      </c>
      <c r="CA31" s="286">
        <f>AG31*CA$3</f>
        <v/>
      </c>
      <c r="CB31" s="286">
        <f>AH31*CB$3</f>
        <v/>
      </c>
      <c r="CC31" s="286">
        <f>AI31*CC$3</f>
        <v/>
      </c>
      <c r="CD31" s="286">
        <f>AJ31*CD$3</f>
        <v/>
      </c>
      <c r="CE31" s="286">
        <f>AK31*CE$3</f>
        <v/>
      </c>
      <c r="CF31" s="286">
        <f>AL31*CF$3</f>
        <v/>
      </c>
      <c r="CG31" s="286">
        <f>AM31*CG$3</f>
        <v/>
      </c>
      <c r="CH31" s="286">
        <f>AN31*CH$3</f>
        <v/>
      </c>
      <c r="CI31" s="286">
        <f>AO31*CI$3</f>
        <v/>
      </c>
      <c r="CJ31" s="286">
        <f>AP31*CJ$3</f>
        <v/>
      </c>
      <c r="CK31" s="286">
        <f>AQ31*CK$3</f>
        <v/>
      </c>
      <c r="CL31" s="286">
        <f>AR31*CL$3</f>
        <v/>
      </c>
      <c r="CM31" s="286">
        <f>AS31*CM$3</f>
        <v/>
      </c>
      <c r="CN31" s="286">
        <f>AT31*CN$3</f>
        <v/>
      </c>
      <c r="CO31" s="286" t="n"/>
      <c r="CP31">
        <f>SUM(AV31:CN31)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</v>
      </c>
      <c r="AG32" s="286" t="n">
        <v>0.15</v>
      </c>
      <c r="AH32" s="286" t="n">
        <v>0.15</v>
      </c>
      <c r="AI32" s="286" t="n"/>
      <c r="AJ32" s="286" t="n">
        <v>0.1</v>
      </c>
      <c r="AK32" s="286" t="n">
        <v>0.1</v>
      </c>
      <c r="AL32" s="286" t="n">
        <v>0.1</v>
      </c>
      <c r="AM32" s="286" t="n">
        <v>0.1</v>
      </c>
      <c r="AN32" s="14" t="n"/>
      <c r="AO32" s="286" t="n"/>
      <c r="AP32" s="286" t="n"/>
      <c r="AQ32" s="286" t="n"/>
      <c r="AR32" s="286" t="n">
        <v>0.05</v>
      </c>
      <c r="AS32" s="286" t="n"/>
      <c r="AT32" s="286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V32" s="286">
        <f>AB32*BV$3</f>
        <v/>
      </c>
      <c r="BW32" s="286">
        <f>AC32*BW$3</f>
        <v/>
      </c>
      <c r="BX32" s="286">
        <f>AD32*BX$3</f>
        <v/>
      </c>
      <c r="BY32" s="286">
        <f>AE32*BY$3</f>
        <v/>
      </c>
      <c r="BZ32" s="286">
        <f>AF32*BZ$3</f>
        <v/>
      </c>
      <c r="CA32" s="286">
        <f>AG32*CA$3</f>
        <v/>
      </c>
      <c r="CB32" s="286">
        <f>AH32*CB$3</f>
        <v/>
      </c>
      <c r="CC32" s="286">
        <f>AI32*CC$3</f>
        <v/>
      </c>
      <c r="CD32" s="286">
        <f>AJ32*CD$3</f>
        <v/>
      </c>
      <c r="CE32" s="286">
        <f>AK32*CE$3</f>
        <v/>
      </c>
      <c r="CF32" s="286">
        <f>AL32*CF$3</f>
        <v/>
      </c>
      <c r="CG32" s="286">
        <f>AM32*CG$3</f>
        <v/>
      </c>
      <c r="CH32" s="286">
        <f>AN32*CH$3</f>
        <v/>
      </c>
      <c r="CI32" s="286">
        <f>AO32*CI$3</f>
        <v/>
      </c>
      <c r="CJ32" s="286">
        <f>AP32*CJ$3</f>
        <v/>
      </c>
      <c r="CK32" s="286">
        <f>AQ32*CK$3</f>
        <v/>
      </c>
      <c r="CL32" s="286">
        <f>AR32*CL$3</f>
        <v/>
      </c>
      <c r="CM32" s="286">
        <f>AS32*CM$3</f>
        <v/>
      </c>
      <c r="CN32" s="286">
        <f>AT32*CN$3</f>
        <v/>
      </c>
      <c r="CO32" s="286" t="n"/>
      <c r="CP32">
        <f>SUM(AV32:CN32)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>
        <v>0.04</v>
      </c>
      <c r="AO33" s="286" t="n"/>
      <c r="AP33" s="286" t="n"/>
      <c r="AQ33" s="286" t="n"/>
      <c r="AR33" s="286" t="n"/>
      <c r="AS33" s="286" t="n"/>
      <c r="AT33" s="286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 t="n"/>
      <c r="CG33" s="286" t="n"/>
      <c r="CH33" s="286">
        <f>AN33*CH$3</f>
        <v/>
      </c>
      <c r="CI33" s="286">
        <f>AO33*CI$3</f>
        <v/>
      </c>
      <c r="CJ33" s="286">
        <f>AP33*CJ$3</f>
        <v/>
      </c>
      <c r="CK33" s="286">
        <f>AQ33*CK$3</f>
        <v/>
      </c>
      <c r="CL33" s="286">
        <f>AR33*CL$3</f>
        <v/>
      </c>
      <c r="CM33" s="286">
        <f>AS33*CM$3</f>
        <v/>
      </c>
      <c r="CN33" s="286">
        <f>AT33*CN$3</f>
        <v/>
      </c>
      <c r="CO33" s="286" t="n"/>
      <c r="CP33">
        <f>SUM(AV33:CN33)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86" t="n">
        <v>1</v>
      </c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V34" s="286">
        <f>AB34*BV$3</f>
        <v/>
      </c>
      <c r="BW34" s="286">
        <f>AC34*BW$3</f>
        <v/>
      </c>
      <c r="BX34" s="286">
        <f>AD34*BX$3</f>
        <v/>
      </c>
      <c r="BY34" s="286">
        <f>AE34*BY$3</f>
        <v/>
      </c>
      <c r="BZ34" s="286">
        <f>AF34*BZ$3</f>
        <v/>
      </c>
      <c r="CA34" s="286">
        <f>AG34*CA$3</f>
        <v/>
      </c>
      <c r="CB34" s="286">
        <f>AH34*CB$3</f>
        <v/>
      </c>
      <c r="CC34" s="286">
        <f>AI34*CC$3</f>
        <v/>
      </c>
      <c r="CD34" s="286">
        <f>AJ34*CD$3</f>
        <v/>
      </c>
      <c r="CE34" s="286">
        <f>AK34*CE$3</f>
        <v/>
      </c>
      <c r="CF34" s="286">
        <f>AL34*CF$3</f>
        <v/>
      </c>
      <c r="CG34" s="286">
        <f>AM34*CG$3</f>
        <v/>
      </c>
      <c r="CH34" s="286">
        <f>AN34*CH$3</f>
        <v/>
      </c>
      <c r="CI34" s="286">
        <f>AO34*CI$3</f>
        <v/>
      </c>
      <c r="CJ34" s="286">
        <f>AP34*CJ$3</f>
        <v/>
      </c>
      <c r="CK34" s="286">
        <f>AQ34*CK$3</f>
        <v/>
      </c>
      <c r="CL34" s="286">
        <f>AR34*CL$3</f>
        <v/>
      </c>
      <c r="CM34" s="286">
        <f>AS34*CM$3</f>
        <v/>
      </c>
      <c r="CN34" s="286">
        <f>AT34*CN$3</f>
        <v/>
      </c>
      <c r="CO34" s="286" t="n"/>
      <c r="CP34">
        <f>SUM(AV34:CN34)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N36" s="84" t="n"/>
      <c r="CO36" s="84" t="n"/>
      <c r="CR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3</v>
      </c>
      <c r="Z39" s="45" t="n">
        <v>4</v>
      </c>
      <c r="AA39" s="74" t="n">
        <v>5</v>
      </c>
      <c r="AB39" s="64" t="n"/>
      <c r="AC39" s="64" t="n"/>
      <c r="AD39" s="64" t="n"/>
      <c r="AE39" s="228" t="n"/>
      <c r="AF39" s="64" t="n"/>
      <c r="AG39" s="64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86">
        <f>K39*BE$3</f>
        <v/>
      </c>
      <c r="BF39" s="286">
        <f>L39*BF$3</f>
        <v/>
      </c>
      <c r="BG39" s="286">
        <f>M39*BG$3</f>
        <v/>
      </c>
      <c r="BH39" s="286">
        <f>N39*BH$3</f>
        <v/>
      </c>
      <c r="BI39" s="286">
        <f>O39*BI$3</f>
        <v/>
      </c>
      <c r="BJ39" s="286">
        <f>P39*BJ$3</f>
        <v/>
      </c>
      <c r="BK39" s="286" t="n"/>
      <c r="BL39" s="286">
        <f>R39*BL$3</f>
        <v/>
      </c>
      <c r="BM39" s="286">
        <f>S39*BM$3</f>
        <v/>
      </c>
      <c r="BN39" s="286">
        <f>T39*BN$3</f>
        <v/>
      </c>
      <c r="BO39" s="286">
        <f>U39*BO$3</f>
        <v/>
      </c>
      <c r="BP39" s="286">
        <f>V39*BP$3</f>
        <v/>
      </c>
      <c r="BQ39" s="286">
        <f>W39*BQ$3</f>
        <v/>
      </c>
      <c r="BR39" s="286">
        <f>X39*BR$3</f>
        <v/>
      </c>
      <c r="BS39" s="286">
        <f>Y39*BS$3</f>
        <v/>
      </c>
      <c r="BT39" s="286">
        <f>Z39*BT$3</f>
        <v/>
      </c>
      <c r="BU39" s="286">
        <f>AA39*BU$3</f>
        <v/>
      </c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>
        <f>SUM(AV39:CN39)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45" t="n"/>
      <c r="AA40" s="74" t="n"/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0.03</v>
      </c>
      <c r="Z41" s="45" t="n">
        <v>0.04</v>
      </c>
      <c r="AA41" s="46" t="n">
        <v>0.05</v>
      </c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86">
        <f>K41*BE$3</f>
        <v/>
      </c>
      <c r="BF41" s="286">
        <f>L41*BF$3</f>
        <v/>
      </c>
      <c r="BG41" s="286">
        <f>M41*BG$3</f>
        <v/>
      </c>
      <c r="BH41" s="286">
        <f>N41*BH$3</f>
        <v/>
      </c>
      <c r="BI41" s="286">
        <f>O41*BI$3</f>
        <v/>
      </c>
      <c r="BJ41" s="286">
        <f>P41*BJ$3</f>
        <v/>
      </c>
      <c r="BK41" s="286" t="n"/>
      <c r="BL41" s="286">
        <f>R41*BL$3</f>
        <v/>
      </c>
      <c r="BM41" s="286">
        <f>S41*BM$3</f>
        <v/>
      </c>
      <c r="BN41" s="286">
        <f>T41*BN$3</f>
        <v/>
      </c>
      <c r="BO41" s="286">
        <f>U41*BO$3</f>
        <v/>
      </c>
      <c r="BP41" s="286">
        <f>V41*BP$3</f>
        <v/>
      </c>
      <c r="BQ41" s="286">
        <f>W41*BQ$3</f>
        <v/>
      </c>
      <c r="BR41" s="286">
        <f>X41*BR$3</f>
        <v/>
      </c>
      <c r="BS41" s="286">
        <f>Y41*BS$3</f>
        <v/>
      </c>
      <c r="BT41" s="286">
        <f>Z41*BT$3</f>
        <v/>
      </c>
      <c r="BU41" s="286">
        <f>AA41*BU$3</f>
        <v/>
      </c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6" t="n"/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45" t="n">
        <v>1</v>
      </c>
      <c r="AA43" s="74" t="n">
        <v>1</v>
      </c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86">
        <f>K43*BE$3</f>
        <v/>
      </c>
      <c r="BF43" s="286">
        <f>L43*BF$3</f>
        <v/>
      </c>
      <c r="BG43" s="286">
        <f>M43*BG$3</f>
        <v/>
      </c>
      <c r="BH43" s="286">
        <f>N43*BH$3</f>
        <v/>
      </c>
      <c r="BI43" s="286">
        <f>O43*BI$3</f>
        <v/>
      </c>
      <c r="BJ43" s="286">
        <f>P43*BJ$3</f>
        <v/>
      </c>
      <c r="BK43" s="286" t="n"/>
      <c r="BL43" s="286">
        <f>R43*BL$3</f>
        <v/>
      </c>
      <c r="BM43" s="286">
        <f>S43*BM$3</f>
        <v/>
      </c>
      <c r="BN43" s="286">
        <f>T43*BN$3</f>
        <v/>
      </c>
      <c r="BO43" s="286">
        <f>U43*BO$3</f>
        <v/>
      </c>
      <c r="BP43" s="286">
        <f>V43*BP$3</f>
        <v/>
      </c>
      <c r="BQ43" s="286">
        <f>W43*BQ$3</f>
        <v/>
      </c>
      <c r="BR43" s="286">
        <f>X43*BR$3</f>
        <v/>
      </c>
      <c r="BS43" s="286">
        <f>Y43*BS$3</f>
        <v/>
      </c>
      <c r="BT43" s="286">
        <f>Z43*BT$3</f>
        <v/>
      </c>
      <c r="BU43" s="286">
        <f>AA43*BU$3</f>
        <v/>
      </c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>
        <f>SUM(AV43:CN43)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45" t="n"/>
      <c r="AA44" s="74" t="n"/>
      <c r="AB44" s="64" t="n"/>
      <c r="AC44" s="64" t="n"/>
      <c r="AD44" s="64" t="n"/>
      <c r="AF44" s="64" t="n"/>
      <c r="AG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45" t="n"/>
      <c r="AA46" s="77" t="n"/>
      <c r="AB46" s="64" t="n"/>
      <c r="AC46" s="64" t="n"/>
      <c r="AD46" s="64" t="n"/>
      <c r="AF46" s="64" t="n"/>
      <c r="AG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E50" s="286">
        <f>K50*BE$3</f>
        <v/>
      </c>
      <c r="BF50" s="286">
        <f>L50*BF$3</f>
        <v/>
      </c>
      <c r="BG50" s="286">
        <f>M50*BG$3</f>
        <v/>
      </c>
      <c r="BH50" s="286">
        <f>N50*BH$3</f>
        <v/>
      </c>
      <c r="BI50" s="286">
        <f>O50*BI$3</f>
        <v/>
      </c>
      <c r="BJ50" s="286">
        <f>P50*BJ$3</f>
        <v/>
      </c>
      <c r="BK50" s="286" t="n"/>
      <c r="BL50" s="286">
        <f>R50*BL$3</f>
        <v/>
      </c>
      <c r="BM50" s="286">
        <f>S50*BM$3</f>
        <v/>
      </c>
      <c r="BN50" s="286">
        <f>T50*BN$3</f>
        <v/>
      </c>
      <c r="BO50" s="286">
        <f>U50*BO$3</f>
        <v/>
      </c>
      <c r="BP50" s="286">
        <f>V50*BP$3</f>
        <v/>
      </c>
      <c r="BQ50" s="286">
        <f>W50*BQ$3</f>
        <v/>
      </c>
      <c r="BR50" s="286">
        <f>X50*BR$3</f>
        <v/>
      </c>
      <c r="BS50" s="286">
        <f>Y50*BS$3</f>
        <v/>
      </c>
      <c r="BT50" s="286">
        <f>Z50*BT$3</f>
        <v/>
      </c>
      <c r="BU50" s="286">
        <f>AA50*BU$3</f>
        <v/>
      </c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>
        <f>SUM(AV50:CN50)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45" t="n">
        <v>3</v>
      </c>
      <c r="AA51" s="74" t="n">
        <v>3</v>
      </c>
      <c r="AB51" s="64" t="n"/>
      <c r="AC51" s="64" t="n"/>
      <c r="AD51" s="64" t="n"/>
      <c r="AF51" s="64" t="n"/>
      <c r="AG51" s="64" t="n"/>
      <c r="BE51" s="286">
        <f>K51*BE$3</f>
        <v/>
      </c>
      <c r="BF51" s="286">
        <f>L51*BF$3</f>
        <v/>
      </c>
      <c r="BG51" s="286">
        <f>M51*BG$3</f>
        <v/>
      </c>
      <c r="BH51" s="286">
        <f>N51*BH$3</f>
        <v/>
      </c>
      <c r="BI51" s="286">
        <f>O51*BI$3</f>
        <v/>
      </c>
      <c r="BJ51" s="286">
        <f>P51*BJ$3</f>
        <v/>
      </c>
      <c r="BK51" s="286" t="n"/>
      <c r="BL51" s="286">
        <f>R51*BL$3</f>
        <v/>
      </c>
      <c r="BM51" s="286">
        <f>S51*BM$3</f>
        <v/>
      </c>
      <c r="BN51" s="286">
        <f>T51*BN$3</f>
        <v/>
      </c>
      <c r="BO51" s="286">
        <f>U51*BO$3</f>
        <v/>
      </c>
      <c r="BP51" s="286">
        <f>V51*BP$3</f>
        <v/>
      </c>
      <c r="BQ51" s="286">
        <f>W51*BQ$3</f>
        <v/>
      </c>
      <c r="BR51" s="286">
        <f>X51*BR$3</f>
        <v/>
      </c>
      <c r="BS51" s="286">
        <f>Y51*BS$3</f>
        <v/>
      </c>
      <c r="BT51" s="286">
        <f>Z51*BT$3</f>
        <v/>
      </c>
      <c r="BU51" s="286">
        <f>AA51*BU$3</f>
        <v/>
      </c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P51">
        <f>SUM(AV51:CN51)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0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E52" s="286">
        <f>K52*BE$3</f>
        <v/>
      </c>
      <c r="BF52" s="286">
        <f>L52*BF$3</f>
        <v/>
      </c>
      <c r="BG52" s="286">
        <f>M52*BG$3</f>
        <v/>
      </c>
      <c r="BH52" s="286">
        <f>N52*BH$3</f>
        <v/>
      </c>
      <c r="BI52" s="286">
        <f>O52*BI$3</f>
        <v/>
      </c>
      <c r="BJ52" s="286">
        <f>P52*BJ$3</f>
        <v/>
      </c>
      <c r="BK52" s="286" t="n"/>
      <c r="BL52" s="286">
        <f>R52*BL$3</f>
        <v/>
      </c>
      <c r="BM52" s="286">
        <f>S52*BM$3</f>
        <v/>
      </c>
      <c r="BN52" s="286">
        <f>T52*BN$3</f>
        <v/>
      </c>
      <c r="BO52" s="286">
        <f>U52*BO$3</f>
        <v/>
      </c>
      <c r="BP52" s="286">
        <f>V52*BP$3</f>
        <v/>
      </c>
      <c r="BQ52" s="286">
        <f>W52*BQ$3</f>
        <v/>
      </c>
      <c r="BR52" s="286">
        <f>X52*BR$3</f>
        <v/>
      </c>
      <c r="BS52" s="286">
        <f>Y52*BS$3</f>
        <v/>
      </c>
      <c r="BT52" s="286">
        <f>Z52*BT$3</f>
        <v/>
      </c>
      <c r="BU52" s="286">
        <f>AA52*BU$3</f>
        <v/>
      </c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>
        <f>SUM(AV52:CN52)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/>
      <c r="Z53" s="45" t="n">
        <v>1</v>
      </c>
      <c r="AA53" s="74" t="n">
        <v>2</v>
      </c>
      <c r="AB53" s="64" t="n"/>
      <c r="AC53" s="64" t="n"/>
      <c r="AD53" s="64" t="n"/>
      <c r="AF53" s="64" t="n"/>
      <c r="AG53" s="64" t="n"/>
      <c r="BE53" s="286">
        <f>K53*BE$3</f>
        <v/>
      </c>
      <c r="BF53" s="286">
        <f>L53*BF$3</f>
        <v/>
      </c>
      <c r="BG53" s="286">
        <f>M53*BG$3</f>
        <v/>
      </c>
      <c r="BH53" s="286">
        <f>N53*BH$3</f>
        <v/>
      </c>
      <c r="BI53" s="286">
        <f>O53*BI$3</f>
        <v/>
      </c>
      <c r="BJ53" s="286">
        <f>P53*BJ$3</f>
        <v/>
      </c>
      <c r="BK53" s="286" t="n"/>
      <c r="BL53" s="286">
        <f>R53*BL$3</f>
        <v/>
      </c>
      <c r="BM53" s="286">
        <f>S53*BM$3</f>
        <v/>
      </c>
      <c r="BN53" s="286">
        <f>T53*BN$3</f>
        <v/>
      </c>
      <c r="BO53" s="286">
        <f>U53*BO$3</f>
        <v/>
      </c>
      <c r="BP53" s="286">
        <f>V53*BP$3</f>
        <v/>
      </c>
      <c r="BQ53" s="286">
        <f>W53*BQ$3</f>
        <v/>
      </c>
      <c r="BR53" s="286">
        <f>X53*BR$3</f>
        <v/>
      </c>
      <c r="BS53" s="286">
        <f>Y53*BS$3</f>
        <v/>
      </c>
      <c r="BT53" s="286">
        <f>Z53*BT$3</f>
        <v/>
      </c>
      <c r="BU53" s="286">
        <f>AA53*BU$3</f>
        <v/>
      </c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P53">
        <f>SUM(AV53:CN53)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E54" s="286">
        <f>K54*BE$3</f>
        <v/>
      </c>
      <c r="BF54" s="286">
        <f>L54*BF$3</f>
        <v/>
      </c>
      <c r="BG54" s="286">
        <f>M54*BG$3</f>
        <v/>
      </c>
      <c r="BH54" s="286">
        <f>N54*BH$3</f>
        <v/>
      </c>
      <c r="BI54" s="286">
        <f>O54*BI$3</f>
        <v/>
      </c>
      <c r="BJ54" s="286">
        <f>P54*BJ$3</f>
        <v/>
      </c>
      <c r="BK54" s="286" t="n"/>
      <c r="BL54" s="286">
        <f>R54*BL$3</f>
        <v/>
      </c>
      <c r="BM54" s="286">
        <f>S54*BM$3</f>
        <v/>
      </c>
      <c r="BN54" s="286">
        <f>T54*BN$3</f>
        <v/>
      </c>
      <c r="BO54" s="286">
        <f>U54*BO$3</f>
        <v/>
      </c>
      <c r="BP54" s="286">
        <f>V54*BP$3</f>
        <v/>
      </c>
      <c r="BQ54" s="286">
        <f>W54*BQ$3</f>
        <v/>
      </c>
      <c r="BR54" s="286">
        <f>X54*BR$3</f>
        <v/>
      </c>
      <c r="BS54" s="286">
        <f>Y54*BS$3</f>
        <v/>
      </c>
      <c r="BT54" s="286">
        <f>Z54*BT$3</f>
        <v/>
      </c>
      <c r="BU54" s="286">
        <f>AA54*BU$3</f>
        <v/>
      </c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>
        <f>SUM(AV54:CN54)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45" t="n">
        <v>1</v>
      </c>
      <c r="AA56" s="74" t="n">
        <v>1</v>
      </c>
      <c r="AB56" s="64" t="n"/>
      <c r="AC56" s="64" t="n"/>
      <c r="AD56" s="64" t="n"/>
      <c r="AF56" s="64" t="n"/>
      <c r="AG56" s="64" t="n"/>
      <c r="BE56" s="286">
        <f>K56*BE$3</f>
        <v/>
      </c>
      <c r="BF56" s="286">
        <f>L56*BF$3</f>
        <v/>
      </c>
      <c r="BG56" s="286">
        <f>M56*BG$3</f>
        <v/>
      </c>
      <c r="BH56" s="286">
        <f>N56*BH$3</f>
        <v/>
      </c>
      <c r="BI56" s="286">
        <f>O56*BI$3</f>
        <v/>
      </c>
      <c r="BJ56" s="286">
        <f>P56*BJ$3</f>
        <v/>
      </c>
      <c r="BK56" s="286" t="n"/>
      <c r="BL56" s="286">
        <f>R56*BL$3</f>
        <v/>
      </c>
      <c r="BM56" s="286">
        <f>S56*BM$3</f>
        <v/>
      </c>
      <c r="BN56" s="286">
        <f>T56*BN$3</f>
        <v/>
      </c>
      <c r="BO56" s="286">
        <f>U56*BO$3</f>
        <v/>
      </c>
      <c r="BP56" s="286">
        <f>V56*BP$3</f>
        <v/>
      </c>
      <c r="BQ56" s="286">
        <f>W56*BQ$3</f>
        <v/>
      </c>
      <c r="BR56" s="286">
        <f>X56*BR$3</f>
        <v/>
      </c>
      <c r="BS56" s="286">
        <f>Y56*BS$3</f>
        <v/>
      </c>
      <c r="BT56" s="286">
        <f>Z56*BT$3</f>
        <v/>
      </c>
      <c r="BU56" s="286">
        <f>AA56*BU$3</f>
        <v/>
      </c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>
        <f>SUM(AV56:CN56)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45" t="n"/>
      <c r="AA57" s="74" t="n"/>
      <c r="AB57" s="64" t="n"/>
      <c r="AC57" s="64" t="n"/>
      <c r="AD57" s="64" t="n"/>
      <c r="AF57" s="64" t="n"/>
      <c r="AG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45" t="n">
        <v>1</v>
      </c>
      <c r="AA58" s="74" t="n">
        <v>1</v>
      </c>
      <c r="AB58" s="64" t="n"/>
      <c r="AC58" s="64" t="n"/>
      <c r="AD58" s="64" t="n"/>
      <c r="AF58" s="64" t="n"/>
      <c r="AG58" s="64" t="n"/>
      <c r="BE58" s="286">
        <f>K58*BE$3</f>
        <v/>
      </c>
      <c r="BF58" s="286">
        <f>L58*BF$3</f>
        <v/>
      </c>
      <c r="BG58" s="286">
        <f>M58*BG$3</f>
        <v/>
      </c>
      <c r="BH58" s="286">
        <f>N58*BH$3</f>
        <v/>
      </c>
      <c r="BI58" s="286">
        <f>O58*BI$3</f>
        <v/>
      </c>
      <c r="BJ58" s="286">
        <f>P58*BJ$3</f>
        <v/>
      </c>
      <c r="BK58" s="286" t="n"/>
      <c r="BL58" s="286">
        <f>R58*BL$3</f>
        <v/>
      </c>
      <c r="BM58" s="286">
        <f>S58*BM$3</f>
        <v/>
      </c>
      <c r="BN58" s="286">
        <f>T58*BN$3</f>
        <v/>
      </c>
      <c r="BO58" s="286">
        <f>U58*BO$3</f>
        <v/>
      </c>
      <c r="BP58" s="286">
        <f>V58*BP$3</f>
        <v/>
      </c>
      <c r="BQ58" s="286">
        <f>W58*BQ$3</f>
        <v/>
      </c>
      <c r="BR58" s="286">
        <f>X58*BR$3</f>
        <v/>
      </c>
      <c r="BS58" s="286">
        <f>Y58*BS$3</f>
        <v/>
      </c>
      <c r="BT58" s="286">
        <f>Z58*BT$3</f>
        <v/>
      </c>
      <c r="BU58" s="286">
        <f>AA58*BU$3</f>
        <v/>
      </c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  <c r="CN58" s="228" t="n"/>
      <c r="CO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45" t="n"/>
      <c r="AA59" s="74" t="n"/>
      <c r="AB59" s="64" t="n"/>
      <c r="AC59" s="64" t="n"/>
      <c r="AD59" s="64" t="n"/>
      <c r="AF59" s="64" t="n"/>
      <c r="AG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45" t="n">
        <v>1</v>
      </c>
      <c r="AA60" s="74" t="n">
        <v>1</v>
      </c>
      <c r="AB60" s="64" t="n"/>
      <c r="AC60" s="64" t="n"/>
      <c r="AD60" s="64" t="n"/>
      <c r="AF60" s="64" t="n"/>
      <c r="AG60" s="64" t="n"/>
      <c r="BE60" s="286">
        <f>K60*BE$3</f>
        <v/>
      </c>
      <c r="BF60" s="286">
        <f>L60*BF$3</f>
        <v/>
      </c>
      <c r="BG60" s="286">
        <f>M60*BG$3</f>
        <v/>
      </c>
      <c r="BH60" s="286">
        <f>N60*BH$3</f>
        <v/>
      </c>
      <c r="BI60" s="286">
        <f>O60*BI$3</f>
        <v/>
      </c>
      <c r="BJ60" s="286">
        <f>P60*BJ$3</f>
        <v/>
      </c>
      <c r="BK60" s="286" t="n"/>
      <c r="BL60" s="286">
        <f>R60*BL$3</f>
        <v/>
      </c>
      <c r="BM60" s="286">
        <f>S60*BM$3</f>
        <v/>
      </c>
      <c r="BN60" s="286">
        <f>T60*BN$3</f>
        <v/>
      </c>
      <c r="BO60" s="286">
        <f>U60*BO$3</f>
        <v/>
      </c>
      <c r="BP60" s="286">
        <f>V60*BP$3</f>
        <v/>
      </c>
      <c r="BQ60" s="286">
        <f>W60*BQ$3</f>
        <v/>
      </c>
      <c r="BR60" s="286">
        <f>X60*BR$3</f>
        <v/>
      </c>
      <c r="BS60" s="286">
        <f>Y60*BS$3</f>
        <v/>
      </c>
      <c r="BT60" s="286">
        <f>Z60*BT$3</f>
        <v/>
      </c>
      <c r="BU60" s="286">
        <f>AA60*BU$3</f>
        <v/>
      </c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 s="228" t="n"/>
      <c r="CO60" s="228" t="n"/>
      <c r="CP60">
        <f>SUM(AV60:CN60)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45" t="n"/>
      <c r="AA61" s="74" t="n"/>
      <c r="AB61" s="64" t="n"/>
      <c r="AC61" s="64" t="n"/>
      <c r="AD61" s="64" t="n"/>
      <c r="AF61" s="64" t="n"/>
      <c r="AG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45" t="n">
        <v>0</v>
      </c>
      <c r="Z62" s="14" t="n">
        <v>0</v>
      </c>
      <c r="AA62" s="74" t="n"/>
      <c r="BE62" s="286">
        <f>K62*BE$3</f>
        <v/>
      </c>
      <c r="BF62" s="286">
        <f>L62*BF$3</f>
        <v/>
      </c>
      <c r="BG62" s="286">
        <f>M62*BG$3</f>
        <v/>
      </c>
      <c r="BH62" s="286">
        <f>N62*BH$3</f>
        <v/>
      </c>
      <c r="BI62" s="286">
        <f>O62*BI$3</f>
        <v/>
      </c>
      <c r="BJ62" s="286">
        <f>P62*BJ$3</f>
        <v/>
      </c>
      <c r="BK62" s="286" t="n"/>
      <c r="BL62" s="286">
        <f>R62*BL$3</f>
        <v/>
      </c>
      <c r="BM62" s="286">
        <f>S62*BM$3</f>
        <v/>
      </c>
      <c r="BN62" s="286">
        <f>T62*BN$3</f>
        <v/>
      </c>
      <c r="BO62" s="286">
        <f>U62*BO$3</f>
        <v/>
      </c>
      <c r="BP62" s="286">
        <f>V62*BP$3</f>
        <v/>
      </c>
      <c r="BQ62" s="286">
        <f>W62*BQ$3</f>
        <v/>
      </c>
      <c r="BR62" s="286">
        <f>X62*BR$3</f>
        <v/>
      </c>
      <c r="BS62" s="286">
        <f>Y62*BS$3</f>
        <v/>
      </c>
      <c r="BT62" s="286">
        <f>Z62*BT$3</f>
        <v/>
      </c>
      <c r="BU62" s="286">
        <f>AA62*BU$3</f>
        <v/>
      </c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 s="228" t="n"/>
      <c r="CO62" s="228" t="n"/>
      <c r="CP62">
        <f>SUM(AV62:CN62)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Y63" s="45" t="n"/>
      <c r="AA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1.5</v>
      </c>
      <c r="Z64" s="45" t="n">
        <v>1.4</v>
      </c>
      <c r="AA64" s="46" t="n">
        <v>1.85</v>
      </c>
      <c r="AB64" s="64" t="n"/>
      <c r="AC64" s="64" t="n"/>
      <c r="AD64" s="64" t="n"/>
      <c r="AF64" s="64" t="n"/>
      <c r="AG64" s="64" t="n"/>
      <c r="BE64" s="286">
        <f>K64*BE$3</f>
        <v/>
      </c>
      <c r="BF64" s="286">
        <f>L64*BF$3</f>
        <v/>
      </c>
      <c r="BG64" s="286">
        <f>M64*BG$3</f>
        <v/>
      </c>
      <c r="BH64" s="286">
        <f>N64*BH$3</f>
        <v/>
      </c>
      <c r="BI64" s="286">
        <f>O64*BI$3</f>
        <v/>
      </c>
      <c r="BJ64" s="286">
        <f>P64*BJ$3</f>
        <v/>
      </c>
      <c r="BK64" s="286" t="n"/>
      <c r="BL64" s="286">
        <f>R64*BL$3</f>
        <v/>
      </c>
      <c r="BM64" s="286">
        <f>S64*BM$3</f>
        <v/>
      </c>
      <c r="BN64" s="286">
        <f>T64*BN$3</f>
        <v/>
      </c>
      <c r="BO64" s="286">
        <f>U64*BO$3</f>
        <v/>
      </c>
      <c r="BP64" s="286">
        <f>V64*BP$3</f>
        <v/>
      </c>
      <c r="BQ64" s="286">
        <f>W64*BQ$3</f>
        <v/>
      </c>
      <c r="BR64" s="286">
        <f>X64*BR$3</f>
        <v/>
      </c>
      <c r="BS64" s="286">
        <f>Y64*BS$3</f>
        <v/>
      </c>
      <c r="BT64" s="286">
        <f>Z64*BT$3</f>
        <v/>
      </c>
      <c r="BU64" s="286">
        <f>AA64*BU$3</f>
        <v/>
      </c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>
        <f>SUM(AV64:CN64)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5" t="n"/>
      <c r="AA65" s="46" t="n"/>
      <c r="AB65" s="64" t="n"/>
      <c r="AC65" s="64" t="n"/>
      <c r="AD65" s="64" t="n"/>
      <c r="AF65" s="64" t="n"/>
      <c r="AG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BE66" s="286">
        <f>K66*BE$3</f>
        <v/>
      </c>
      <c r="BF66" s="286">
        <f>L66*BF$3</f>
        <v/>
      </c>
      <c r="BG66" s="286">
        <f>M66*BG$3</f>
        <v/>
      </c>
      <c r="BH66" s="286">
        <f>N66*BH$3</f>
        <v/>
      </c>
      <c r="BI66" s="286" t="n"/>
      <c r="BJ66" s="286">
        <f>P66*BJ$3</f>
        <v/>
      </c>
      <c r="BK66" s="286" t="n"/>
      <c r="BL66" s="286" t="n"/>
      <c r="BM66" s="286">
        <f>S66*BM$3</f>
        <v/>
      </c>
      <c r="BN66" s="286">
        <f>T66*BN$3</f>
        <v/>
      </c>
      <c r="BO66" s="286" t="n"/>
      <c r="BP66" s="286">
        <f>V66*BP$3</f>
        <v/>
      </c>
      <c r="BQ66" s="286" t="n"/>
      <c r="BR66" s="286" t="n"/>
      <c r="BS66" s="286" t="n"/>
      <c r="BT66" s="286" t="n"/>
      <c r="BU66" s="286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4.9</v>
      </c>
      <c r="Z68" s="45" t="n">
        <v>7.1</v>
      </c>
      <c r="AA68" s="46" t="n">
        <v>9.5</v>
      </c>
      <c r="AB68" s="64" t="n"/>
      <c r="AC68" s="64" t="n"/>
      <c r="AD68" s="64" t="n"/>
      <c r="AF68" s="64" t="n"/>
      <c r="AG68" s="64" t="n"/>
      <c r="BE68" s="286">
        <f>K68*BE$3</f>
        <v/>
      </c>
      <c r="BF68" s="286">
        <f>L68*BF$3</f>
        <v/>
      </c>
      <c r="BG68" s="286">
        <f>M68*BG$3</f>
        <v/>
      </c>
      <c r="BH68" s="286">
        <f>N68*BH$3</f>
        <v/>
      </c>
      <c r="BI68" s="286">
        <f>O68*BI$3</f>
        <v/>
      </c>
      <c r="BJ68" s="286">
        <f>P68*BJ$3</f>
        <v/>
      </c>
      <c r="BK68" s="286" t="n"/>
      <c r="BL68" s="286">
        <f>R68*BL$3</f>
        <v/>
      </c>
      <c r="BM68" s="286">
        <f>S68*BM$3</f>
        <v/>
      </c>
      <c r="BN68" s="286">
        <f>T68*BN$3</f>
        <v/>
      </c>
      <c r="BO68" s="286">
        <f>U68*BO$3</f>
        <v/>
      </c>
      <c r="BP68" s="286">
        <f>V68*BP$3</f>
        <v/>
      </c>
      <c r="BQ68" s="286">
        <f>W68*BQ$3</f>
        <v/>
      </c>
      <c r="BR68" s="286">
        <f>X68*BR$3</f>
        <v/>
      </c>
      <c r="BS68" s="286">
        <f>Y68*BS$3</f>
        <v/>
      </c>
      <c r="BT68" s="286">
        <f>Z68*BT$3</f>
        <v/>
      </c>
      <c r="BU68" s="286">
        <f>AA68*BU$3</f>
        <v/>
      </c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 s="228" t="n"/>
      <c r="CO68" s="228" t="n"/>
      <c r="CP68">
        <f>SUM(AV68:CN68)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5" t="n"/>
      <c r="AA69" s="46" t="n"/>
      <c r="AB69" s="64" t="n"/>
      <c r="AC69" s="64" t="n"/>
      <c r="AD69" s="64" t="n"/>
      <c r="AF69" s="64" t="n"/>
      <c r="AG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BE74" s="286">
        <f>K74*BE$3</f>
        <v/>
      </c>
      <c r="BF74" s="286">
        <f>L74*BF$3</f>
        <v/>
      </c>
      <c r="BG74" s="286">
        <f>M74*BG$3</f>
        <v/>
      </c>
      <c r="BH74" s="286">
        <f>N74*BH$3</f>
        <v/>
      </c>
      <c r="BI74" s="286" t="n"/>
      <c r="BJ74" s="286">
        <f>P74*BJ$3</f>
        <v/>
      </c>
      <c r="BK74" s="286" t="n"/>
      <c r="BL74" s="286" t="n"/>
      <c r="BM74" s="286">
        <f>S74*BM$3</f>
        <v/>
      </c>
      <c r="BN74" s="286">
        <f>T74*BN$3</f>
        <v/>
      </c>
      <c r="BO74" s="286" t="n"/>
      <c r="BP74" s="286">
        <f>V74*BP$3</f>
        <v/>
      </c>
      <c r="BQ74" s="286" t="n"/>
      <c r="BR74" s="286" t="n"/>
      <c r="BS74" s="286" t="n"/>
      <c r="BT74" s="286" t="n"/>
      <c r="BU74" s="286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73" t="n"/>
      <c r="AB76" s="64" t="n"/>
      <c r="AC76" s="64" t="n"/>
      <c r="AD76" s="64" t="n"/>
      <c r="AF76" s="64" t="n"/>
      <c r="AG76" s="64" t="n"/>
      <c r="BE76" s="286">
        <f>K76*BE$3</f>
        <v/>
      </c>
      <c r="BF76" s="286">
        <f>L76*BF$3</f>
        <v/>
      </c>
      <c r="BG76" s="286">
        <f>M76*BG$3</f>
        <v/>
      </c>
      <c r="BH76" s="286">
        <f>N76*BH$3</f>
        <v/>
      </c>
      <c r="BI76" s="286">
        <f>O76*BI$3</f>
        <v/>
      </c>
      <c r="BJ76" s="286">
        <f>P76*BJ$3</f>
        <v/>
      </c>
      <c r="BK76" s="286" t="n"/>
      <c r="BL76" s="286">
        <f>R76*BL$3</f>
        <v/>
      </c>
      <c r="BM76" s="286">
        <f>S76*BM$3</f>
        <v/>
      </c>
      <c r="BN76" s="286">
        <f>T76*BN$3</f>
        <v/>
      </c>
      <c r="BO76" s="286">
        <f>U76*BO$3</f>
        <v/>
      </c>
      <c r="BP76" s="286">
        <f>V76*BP$3</f>
        <v/>
      </c>
      <c r="BQ76" s="286">
        <f>W76*BQ$3</f>
        <v/>
      </c>
      <c r="BR76" s="286">
        <f>X76*BR$3</f>
        <v/>
      </c>
      <c r="BS76" s="286">
        <f>Y76*BS$3</f>
        <v/>
      </c>
      <c r="BT76" s="286">
        <f>Z76*BT$3</f>
        <v/>
      </c>
      <c r="BU76" s="286">
        <f>AA76*BU$3</f>
        <v/>
      </c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45" t="n"/>
      <c r="AA77" s="75" t="n"/>
      <c r="AB77" s="64" t="n"/>
      <c r="AC77" s="64" t="n"/>
      <c r="AD77" s="64" t="n"/>
      <c r="AF77" s="64" t="n"/>
      <c r="AG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BE78" s="286">
        <f>K78*BE$3</f>
        <v/>
      </c>
      <c r="BF78" s="286">
        <f>L78*BF$3</f>
        <v/>
      </c>
      <c r="BG78" s="286">
        <f>M78*BG$3</f>
        <v/>
      </c>
      <c r="BH78" s="286">
        <f>N78*BH$3</f>
        <v/>
      </c>
      <c r="BI78" s="286" t="n"/>
      <c r="BJ78" s="286">
        <f>P78*BJ$3</f>
        <v/>
      </c>
      <c r="BK78" s="286" t="n"/>
      <c r="BL78" s="286" t="n"/>
      <c r="BM78" s="286">
        <f>S78*BM$3</f>
        <v/>
      </c>
      <c r="BN78" s="286">
        <f>T78*BN$3</f>
        <v/>
      </c>
      <c r="BO78" s="286" t="n"/>
      <c r="BP78" s="286">
        <f>V78*BP$3</f>
        <v/>
      </c>
      <c r="BQ78" s="286" t="n"/>
      <c r="BR78" s="286" t="n"/>
      <c r="BS78" s="286" t="n"/>
      <c r="BT78" s="286" t="n"/>
      <c r="BU78" s="286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73" t="n"/>
      <c r="AB80" s="64" t="n"/>
      <c r="AC80" s="64" t="n"/>
      <c r="AD80" s="64" t="n"/>
      <c r="AF80" s="64" t="n"/>
      <c r="AG80" s="64" t="n"/>
      <c r="BE80" s="286">
        <f>K80*BE$3</f>
        <v/>
      </c>
      <c r="BF80" s="286">
        <f>L80*BF$3</f>
        <v/>
      </c>
      <c r="BG80" s="286">
        <f>M80*BG$3</f>
        <v/>
      </c>
      <c r="BH80" s="286">
        <f>N80*BH$3</f>
        <v/>
      </c>
      <c r="BI80" s="286">
        <f>O80*BI$3</f>
        <v/>
      </c>
      <c r="BJ80" s="286">
        <f>P80*BJ$3</f>
        <v/>
      </c>
      <c r="BK80" s="286" t="n"/>
      <c r="BL80" s="286">
        <f>R80*BL$3</f>
        <v/>
      </c>
      <c r="BM80" s="286">
        <f>S80*BM$3</f>
        <v/>
      </c>
      <c r="BN80" s="286">
        <f>T80*BN$3</f>
        <v/>
      </c>
      <c r="BO80" s="286">
        <f>U80*BO$3</f>
        <v/>
      </c>
      <c r="BP80" s="286">
        <f>V80*BP$3</f>
        <v/>
      </c>
      <c r="BQ80" s="286">
        <f>W80*BQ$3</f>
        <v/>
      </c>
      <c r="BR80" s="286">
        <f>X80*BR$3</f>
        <v/>
      </c>
      <c r="BS80" s="286">
        <f>Y80*BS$3</f>
        <v/>
      </c>
      <c r="BT80" s="286">
        <f>Z80*BT$3</f>
        <v/>
      </c>
      <c r="BU80" s="286">
        <f>AA80*BU$3</f>
        <v/>
      </c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45" t="n"/>
      <c r="AA81" s="75" t="n"/>
      <c r="AB81" s="64" t="n"/>
      <c r="AC81" s="64" t="n"/>
      <c r="AD81" s="64" t="n"/>
      <c r="AF81" s="64" t="n"/>
      <c r="AG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65" t="n"/>
      <c r="AC83" s="65" t="n"/>
      <c r="AD83" s="65" t="n"/>
      <c r="AF83" s="65" t="n"/>
      <c r="AG83" s="65" t="n"/>
      <c r="BE83" s="286">
        <f>K83*BE$3</f>
        <v/>
      </c>
      <c r="BF83" s="286">
        <f>L83*BF$3</f>
        <v/>
      </c>
      <c r="BG83" s="286">
        <f>M83*BG$3</f>
        <v/>
      </c>
      <c r="BH83" s="286">
        <f>N83*BH$3</f>
        <v/>
      </c>
      <c r="BI83" s="286" t="n"/>
      <c r="BJ83" s="286">
        <f>P83*BJ$3</f>
        <v/>
      </c>
      <c r="BK83" s="286" t="n"/>
      <c r="BL83" s="286" t="n"/>
      <c r="BM83" s="286">
        <f>S83*BM$3</f>
        <v/>
      </c>
      <c r="BN83" s="286">
        <f>T83*BN$3</f>
        <v/>
      </c>
      <c r="BO83" s="286" t="n"/>
      <c r="BP83" s="286">
        <f>V83*BP$3</f>
        <v/>
      </c>
      <c r="BQ83" s="286" t="n"/>
      <c r="BR83" s="286" t="n"/>
      <c r="BS83" s="286" t="n"/>
      <c r="BT83" s="286" t="n"/>
      <c r="BU83" s="286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  <c r="CN83" s="228" t="n"/>
      <c r="CO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45" t="n"/>
      <c r="AA84" s="77" t="n"/>
      <c r="AB84" s="64" t="n"/>
      <c r="AC84" s="64" t="n"/>
      <c r="AD84" s="64" t="n"/>
      <c r="AF84" s="64" t="n"/>
      <c r="AG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</v>
      </c>
      <c r="AA85" s="75" t="n">
        <v>0.31</v>
      </c>
      <c r="AB85" s="66" t="n"/>
      <c r="AC85" s="66" t="n"/>
      <c r="AD85" s="66" t="n"/>
      <c r="AF85" s="66" t="n"/>
      <c r="AG85" s="66" t="n"/>
      <c r="BE85" s="286">
        <f>K85*BE$3</f>
        <v/>
      </c>
      <c r="BF85" s="286">
        <f>L85*BF$3</f>
        <v/>
      </c>
      <c r="BG85" s="286">
        <f>M85*BG$3</f>
        <v/>
      </c>
      <c r="BH85" s="286">
        <f>N85*BH$3</f>
        <v/>
      </c>
      <c r="BI85" s="286">
        <f>O85*BI$3</f>
        <v/>
      </c>
      <c r="BJ85" s="286">
        <f>P85*BJ$3</f>
        <v/>
      </c>
      <c r="BK85" s="286" t="n"/>
      <c r="BL85" s="286">
        <f>R85*BL$3</f>
        <v/>
      </c>
      <c r="BM85" s="286">
        <f>S85*BM$3</f>
        <v/>
      </c>
      <c r="BN85" s="286">
        <f>T85*BN$3</f>
        <v/>
      </c>
      <c r="BO85" s="286">
        <f>U85*BO$3</f>
        <v/>
      </c>
      <c r="BP85" s="286">
        <f>V85*BP$3</f>
        <v/>
      </c>
      <c r="BQ85" s="286">
        <f>W85*BQ$3</f>
        <v/>
      </c>
      <c r="BR85" s="286">
        <f>X85*BR$3</f>
        <v/>
      </c>
      <c r="BS85" s="286">
        <f>Y85*BS$3</f>
        <v/>
      </c>
      <c r="BT85" s="286">
        <f>Z85*BT$3</f>
        <v/>
      </c>
      <c r="BU85" s="286">
        <f>AA85*BU$3</f>
        <v/>
      </c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 s="228" t="n"/>
      <c r="CO85" s="228" t="n"/>
      <c r="CP85">
        <f>SUM(AV85:CN85)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65" t="n"/>
      <c r="AC86" s="65" t="n"/>
      <c r="AD86" s="65" t="n"/>
      <c r="AF86" s="65" t="n"/>
      <c r="AG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5" t="n"/>
      <c r="AA87" s="46" t="n"/>
      <c r="AB87" s="64" t="n"/>
      <c r="AC87" s="64" t="n"/>
      <c r="AD87" s="64" t="n"/>
      <c r="AF87" s="64" t="n"/>
      <c r="AG87" s="64" t="n"/>
      <c r="BE87" s="286">
        <f>K87*BE$3</f>
        <v/>
      </c>
      <c r="BF87" s="286">
        <f>L87*BF$3</f>
        <v/>
      </c>
      <c r="BG87" s="286">
        <f>M87*BG$3</f>
        <v/>
      </c>
      <c r="BH87" s="286">
        <f>N87*BH$3</f>
        <v/>
      </c>
      <c r="BI87" s="286" t="n"/>
      <c r="BJ87" s="286">
        <f>P87*BJ$3</f>
        <v/>
      </c>
      <c r="BK87" s="286" t="n"/>
      <c r="BL87" s="286" t="n"/>
      <c r="BM87" s="286">
        <f>S87*BM$3</f>
        <v/>
      </c>
      <c r="BN87" s="286">
        <f>T87*BN$3</f>
        <v/>
      </c>
      <c r="BO87" s="286" t="n"/>
      <c r="BP87" s="286">
        <f>V87*BP$3</f>
        <v/>
      </c>
      <c r="BQ87" s="286" t="n"/>
      <c r="BR87" s="286" t="n"/>
      <c r="BS87" s="286" t="n"/>
      <c r="BT87" s="286" t="n"/>
      <c r="BU87" s="286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  <c r="CN87" s="228" t="n"/>
      <c r="CO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1.01</v>
      </c>
      <c r="Z89" s="45" t="n">
        <v>0.8100000000000001</v>
      </c>
      <c r="AA89" s="75" t="n">
        <v>0.91</v>
      </c>
      <c r="AB89" s="64" t="n"/>
      <c r="AC89" s="64" t="n"/>
      <c r="AD89" s="64" t="n"/>
      <c r="AF89" s="64" t="n"/>
      <c r="AG89" s="64" t="n"/>
      <c r="BE89" s="286">
        <f>K89*BE$3</f>
        <v/>
      </c>
      <c r="BF89" s="286">
        <f>L89*BF$3</f>
        <v/>
      </c>
      <c r="BG89" s="286">
        <f>M89*BG$3</f>
        <v/>
      </c>
      <c r="BH89" s="286">
        <f>N89*BH$3</f>
        <v/>
      </c>
      <c r="BI89" s="286">
        <f>O89*BI$3</f>
        <v/>
      </c>
      <c r="BJ89" s="286">
        <f>P89*BJ$3</f>
        <v/>
      </c>
      <c r="BK89" s="286" t="n"/>
      <c r="BL89" s="286">
        <f>R89*BL$3</f>
        <v/>
      </c>
      <c r="BM89" s="286">
        <f>S89*BM$3</f>
        <v/>
      </c>
      <c r="BN89" s="286">
        <f>T89*BN$3</f>
        <v/>
      </c>
      <c r="BO89" s="286">
        <f>U89*BO$3</f>
        <v/>
      </c>
      <c r="BP89" s="286">
        <f>V89*BP$3</f>
        <v/>
      </c>
      <c r="BQ89" s="286">
        <f>W89*BQ$3</f>
        <v/>
      </c>
      <c r="BR89" s="286">
        <f>X89*BR$3</f>
        <v/>
      </c>
      <c r="BS89" s="286">
        <f>Y89*BS$3</f>
        <v/>
      </c>
      <c r="BT89" s="286">
        <f>Z89*BT$3</f>
        <v/>
      </c>
      <c r="BU89" s="286">
        <f>AA89*BU$3</f>
        <v/>
      </c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 s="228" t="n"/>
      <c r="CO89" s="228" t="n"/>
      <c r="CP89">
        <f>SUM(AV89:CN89)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5" t="n"/>
      <c r="AA90" s="46" t="n"/>
      <c r="AB90" s="64" t="n"/>
      <c r="AC90" s="64" t="n"/>
      <c r="AD90" s="64" t="n"/>
      <c r="AF90" s="64" t="n"/>
      <c r="AG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67" t="n"/>
      <c r="AC91" s="67" t="n"/>
      <c r="AD91" s="67" t="n"/>
      <c r="AF91" s="67" t="n"/>
      <c r="AG91" s="67" t="n"/>
      <c r="BE91" s="286">
        <f>K91*BE$3</f>
        <v/>
      </c>
      <c r="BF91" s="286">
        <f>L91*BF$3</f>
        <v/>
      </c>
      <c r="BG91" s="286">
        <f>M91*BG$3</f>
        <v/>
      </c>
      <c r="BH91" s="286">
        <f>N91*BH$3</f>
        <v/>
      </c>
      <c r="BI91" s="286">
        <f>O91*BI$3</f>
        <v/>
      </c>
      <c r="BJ91" s="286">
        <f>P91*BJ$3</f>
        <v/>
      </c>
      <c r="BK91" s="286" t="n"/>
      <c r="BL91" s="286">
        <f>R91*BL$3</f>
        <v/>
      </c>
      <c r="BM91" s="286">
        <f>S91*BM$3</f>
        <v/>
      </c>
      <c r="BN91" s="286">
        <f>T91*BN$3</f>
        <v/>
      </c>
      <c r="BO91" s="286">
        <f>U91*BO$3</f>
        <v/>
      </c>
      <c r="BP91" s="286">
        <f>V91*BP$3</f>
        <v/>
      </c>
      <c r="BQ91" s="286">
        <f>W91*BQ$3</f>
        <v/>
      </c>
      <c r="BR91" s="286">
        <f>X91*BR$3</f>
        <v/>
      </c>
      <c r="BS91" s="286">
        <f>Y91*BS$3</f>
        <v/>
      </c>
      <c r="BT91" s="286">
        <f>Z91*BT$3</f>
        <v/>
      </c>
      <c r="BU91" s="286">
        <f>AA91*BU$3</f>
        <v/>
      </c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>
        <f>SUM(AV91:CN91)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48" t="n"/>
      <c r="AA92" s="76" t="n"/>
      <c r="AB92" s="68" t="n"/>
      <c r="AC92" s="68" t="n"/>
      <c r="AD92" s="68" t="n"/>
      <c r="AF92" s="68" t="n"/>
      <c r="AG92" s="68" t="n"/>
      <c r="BE92" s="286">
        <f>K92*BE$3</f>
        <v/>
      </c>
      <c r="BF92" s="286">
        <f>L92*BF$3</f>
        <v/>
      </c>
      <c r="BG92" s="286">
        <f>M92*BG$3</f>
        <v/>
      </c>
      <c r="BH92" s="286">
        <f>N92*BH$3</f>
        <v/>
      </c>
      <c r="BI92" s="286" t="n"/>
      <c r="BJ92" s="286">
        <f>P92*BJ$3</f>
        <v/>
      </c>
      <c r="BK92" s="286" t="n"/>
      <c r="BL92" s="286" t="n"/>
      <c r="BM92" s="286">
        <f>S92*BM$3</f>
        <v/>
      </c>
      <c r="BN92" s="286">
        <f>T92*BN$3</f>
        <v/>
      </c>
      <c r="BO92" s="286" t="n"/>
      <c r="BP92" s="286">
        <f>V92*BP$3</f>
        <v/>
      </c>
      <c r="BQ92" s="286" t="n"/>
      <c r="BR92" s="286" t="n"/>
      <c r="BS92" s="286" t="n"/>
      <c r="BT92" s="286" t="n"/>
      <c r="BU92" s="286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45" t="n"/>
      <c r="AA93" s="75" t="n"/>
      <c r="AB93" s="64" t="n"/>
      <c r="AC93" s="64" t="n"/>
      <c r="AD93" s="64" t="n"/>
      <c r="AF93" s="64" t="n"/>
      <c r="AG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5" t="n">
        <v>1</v>
      </c>
      <c r="Z94" s="47" t="n">
        <v>1</v>
      </c>
      <c r="AA94" s="47" t="n">
        <v>1</v>
      </c>
      <c r="AB94" s="64" t="n"/>
      <c r="AC94" s="64" t="n"/>
      <c r="AD94" s="64" t="n"/>
      <c r="AF94" s="64" t="n"/>
      <c r="AG94" s="64" t="n"/>
      <c r="BE94" s="286">
        <f>K94*BE$3</f>
        <v/>
      </c>
      <c r="BF94" s="286">
        <f>L94*BF$3</f>
        <v/>
      </c>
      <c r="BG94" s="286">
        <f>M94*BG$3</f>
        <v/>
      </c>
      <c r="BH94" s="286">
        <f>N94*BH$3</f>
        <v/>
      </c>
      <c r="BI94" s="286">
        <f>O94*BI$3</f>
        <v/>
      </c>
      <c r="BJ94" s="286">
        <f>P94*BJ$3</f>
        <v/>
      </c>
      <c r="BK94" s="286" t="n"/>
      <c r="BL94" s="286">
        <f>R94*BL$3</f>
        <v/>
      </c>
      <c r="BM94" s="286">
        <f>S94*BM$3</f>
        <v/>
      </c>
      <c r="BN94" s="286">
        <f>T94*BN$3</f>
        <v/>
      </c>
      <c r="BO94" s="286">
        <f>U94*BO$3</f>
        <v/>
      </c>
      <c r="BP94" s="286">
        <f>V94*BP$3</f>
        <v/>
      </c>
      <c r="BQ94" s="286">
        <f>W94*BQ$3</f>
        <v/>
      </c>
      <c r="BR94" s="286">
        <f>X94*BR$3</f>
        <v/>
      </c>
      <c r="BS94" s="286">
        <f>Y94*BS$3</f>
        <v/>
      </c>
      <c r="BT94" s="286">
        <f>Z94*BT$3</f>
        <v/>
      </c>
      <c r="BU94" s="286">
        <f>AA94*BU$3</f>
        <v/>
      </c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 s="228" t="n"/>
      <c r="CO94" s="228" t="n"/>
      <c r="CP94">
        <f>SUM(AV94:CN94)</f>
        <v/>
      </c>
    </row>
    <row r="95">
      <c r="Q95" s="48" t="n"/>
      <c r="S95" s="76" t="n"/>
      <c r="T95" s="76" t="n"/>
      <c r="V95" s="45" t="n"/>
      <c r="AA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197" t="n">
        <v>1</v>
      </c>
      <c r="AA96" s="45" t="n">
        <v>1</v>
      </c>
      <c r="AB96" s="69" t="n"/>
      <c r="AC96" s="69" t="n"/>
      <c r="AD96" s="69" t="n"/>
      <c r="AF96" s="69" t="n"/>
      <c r="AG96" s="69" t="n"/>
      <c r="BE96" s="286">
        <f>K96*BE$3</f>
        <v/>
      </c>
      <c r="BF96" s="286">
        <f>L96*BF$3</f>
        <v/>
      </c>
      <c r="BG96" s="286">
        <f>M96*BG$3</f>
        <v/>
      </c>
      <c r="BH96" s="286">
        <f>N96*BH$3</f>
        <v/>
      </c>
      <c r="BI96" s="286">
        <f>O96*BI$3</f>
        <v/>
      </c>
      <c r="BJ96" s="286">
        <f>P96*BJ$3</f>
        <v/>
      </c>
      <c r="BK96" s="286" t="n"/>
      <c r="BL96" s="286">
        <f>R96*BL$3</f>
        <v/>
      </c>
      <c r="BM96" s="286">
        <f>S96*BM$3</f>
        <v/>
      </c>
      <c r="BN96" s="286">
        <f>T96*BN$3</f>
        <v/>
      </c>
      <c r="BO96" s="286">
        <f>U96*BO$3</f>
        <v/>
      </c>
      <c r="BP96" s="286">
        <f>V96*BP$3</f>
        <v/>
      </c>
      <c r="BQ96" s="286">
        <f>W96*BQ$3</f>
        <v/>
      </c>
      <c r="BR96" s="286">
        <f>X96*BR$3</f>
        <v/>
      </c>
      <c r="BS96" s="286">
        <f>Y96*BS$3</f>
        <v/>
      </c>
      <c r="BT96" s="286">
        <f>Z96*BT$3</f>
        <v/>
      </c>
      <c r="BU96" s="286">
        <f>AA96*BU$3</f>
        <v/>
      </c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 s="228" t="n"/>
      <c r="CO96" s="228" t="n"/>
      <c r="CP96">
        <f>SUM(AV96:CN96)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197" t="n">
        <v>1</v>
      </c>
      <c r="AB97" s="69" t="n"/>
      <c r="AC97" s="69" t="n"/>
      <c r="AD97" s="69" t="n"/>
      <c r="AF97" s="69" t="n"/>
      <c r="AG97" s="69" t="n"/>
      <c r="BE97" s="286">
        <f>K97*BE$3</f>
        <v/>
      </c>
      <c r="BF97" s="286">
        <f>L97*BF$3</f>
        <v/>
      </c>
      <c r="BG97" s="286">
        <f>M97*BG$3</f>
        <v/>
      </c>
      <c r="BH97" s="286">
        <f>N97*BH$3</f>
        <v/>
      </c>
      <c r="BI97" s="286">
        <f>O97*BI$3</f>
        <v/>
      </c>
      <c r="BJ97" s="286">
        <f>P97*BJ$3</f>
        <v/>
      </c>
      <c r="BK97" s="286" t="n"/>
      <c r="BL97" s="286">
        <f>R97*BL$3</f>
        <v/>
      </c>
      <c r="BM97" s="286">
        <f>S97*BM$3</f>
        <v/>
      </c>
      <c r="BN97" s="286">
        <f>T97*BN$3</f>
        <v/>
      </c>
      <c r="BO97" s="286">
        <f>U97*BO$3</f>
        <v/>
      </c>
      <c r="BP97" s="286">
        <f>V97*BP$3</f>
        <v/>
      </c>
      <c r="BQ97" s="286">
        <f>W97*BQ$3</f>
        <v/>
      </c>
      <c r="BR97" s="286">
        <f>X97*BR$3</f>
        <v/>
      </c>
      <c r="BS97" s="286">
        <f>Y97*BS$3</f>
        <v/>
      </c>
      <c r="BT97" s="286">
        <f>Z97*BT$3</f>
        <v/>
      </c>
      <c r="BU97" s="286">
        <f>AA97*BU$3</f>
        <v/>
      </c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>
        <f>SUM(AV97:CN97)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E98" s="286">
        <f>K98*BE$3</f>
        <v/>
      </c>
      <c r="BF98" s="286">
        <f>L98*BF$3</f>
        <v/>
      </c>
      <c r="BG98" s="286">
        <f>M98*BG$3</f>
        <v/>
      </c>
      <c r="BH98" s="286">
        <f>N98*BH$3</f>
        <v/>
      </c>
      <c r="BI98" s="286">
        <f>O98*BI$3</f>
        <v/>
      </c>
      <c r="BJ98" s="286">
        <f>P98*BJ$3</f>
        <v/>
      </c>
      <c r="BK98" s="286" t="n"/>
      <c r="BL98" s="286">
        <f>R98*BL$3</f>
        <v/>
      </c>
      <c r="BM98" s="286">
        <f>S98*BM$3</f>
        <v/>
      </c>
      <c r="BN98" s="286">
        <f>T98*BN$3</f>
        <v/>
      </c>
      <c r="BO98" s="286">
        <f>U98*BO$3</f>
        <v/>
      </c>
      <c r="BP98" s="286">
        <f>V98*BP$3</f>
        <v/>
      </c>
      <c r="BQ98" s="286">
        <f>W98*BQ$3</f>
        <v/>
      </c>
      <c r="BR98" s="286">
        <f>X98*BR$3</f>
        <v/>
      </c>
      <c r="BS98" s="286">
        <f>Y98*BS$3</f>
        <v/>
      </c>
      <c r="BT98" s="286">
        <f>Z98*BT$3</f>
        <v/>
      </c>
      <c r="BU98" s="286">
        <f>AA98*BU$3</f>
        <v/>
      </c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>
        <f>SUM(AV98:CN98)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/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E99" s="286">
        <f>K99*BE$3</f>
        <v/>
      </c>
      <c r="BF99" s="286">
        <f>L99*BF$3</f>
        <v/>
      </c>
      <c r="BG99" s="286">
        <f>M99*BG$3</f>
        <v/>
      </c>
      <c r="BH99" s="286">
        <f>N99*BH$3</f>
        <v/>
      </c>
      <c r="BI99" s="286">
        <f>O99*BI$3</f>
        <v/>
      </c>
      <c r="BJ99" s="286">
        <f>P99*BJ$3</f>
        <v/>
      </c>
      <c r="BK99" s="286" t="n"/>
      <c r="BL99" s="286">
        <f>R99*BL$3</f>
        <v/>
      </c>
      <c r="BM99" s="286">
        <f>S99*BM$3</f>
        <v/>
      </c>
      <c r="BN99" s="286">
        <f>T99*BN$3</f>
        <v/>
      </c>
      <c r="BO99" s="286">
        <f>U99*BO$3</f>
        <v/>
      </c>
      <c r="BP99" s="286">
        <f>V99*BP$3</f>
        <v/>
      </c>
      <c r="BQ99" s="286">
        <f>W99*BQ$3</f>
        <v/>
      </c>
      <c r="BR99" s="286">
        <f>X99*BR$3</f>
        <v/>
      </c>
      <c r="BS99" s="286">
        <f>Y99*BS$3</f>
        <v/>
      </c>
      <c r="BT99" s="286">
        <f>Z99*BT$3</f>
        <v/>
      </c>
      <c r="BU99" s="286">
        <f>AA99*BU$3</f>
        <v/>
      </c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>
        <f>SUM(AV99:CN99)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/>
      <c r="AA100" s="197" t="n">
        <v>1</v>
      </c>
      <c r="AB100" s="69" t="n"/>
      <c r="AC100" s="69" t="n"/>
      <c r="AD100" s="69" t="n"/>
      <c r="AF100" s="69" t="n"/>
      <c r="AG100" s="69" t="n"/>
      <c r="BE100" s="286">
        <f>K100*BE$3</f>
        <v/>
      </c>
      <c r="BF100" s="286">
        <f>L100*BF$3</f>
        <v/>
      </c>
      <c r="BG100" s="286">
        <f>M100*BG$3</f>
        <v/>
      </c>
      <c r="BH100" s="286">
        <f>N100*BH$3</f>
        <v/>
      </c>
      <c r="BI100" s="286">
        <f>O100*BI$3</f>
        <v/>
      </c>
      <c r="BJ100" s="286">
        <f>P100*BJ$3</f>
        <v/>
      </c>
      <c r="BK100" s="286" t="n"/>
      <c r="BL100" s="286">
        <f>R100*BL$3</f>
        <v/>
      </c>
      <c r="BM100" s="286">
        <f>S100*BM$3</f>
        <v/>
      </c>
      <c r="BN100" s="286">
        <f>T100*BN$3</f>
        <v/>
      </c>
      <c r="BO100" s="286">
        <f>U100*BO$3</f>
        <v/>
      </c>
      <c r="BP100" s="286">
        <f>V100*BP$3</f>
        <v/>
      </c>
      <c r="BQ100" s="286">
        <f>W100*BQ$3</f>
        <v/>
      </c>
      <c r="BR100" s="286">
        <f>X100*BR$3</f>
        <v/>
      </c>
      <c r="BS100" s="286">
        <f>Y100*BS$3</f>
        <v/>
      </c>
      <c r="BT100" s="286">
        <f>Z100*BT$3</f>
        <v/>
      </c>
      <c r="BU100" s="286">
        <f>AA100*BU$3</f>
        <v/>
      </c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>
        <f>SUM(AV100:CN100)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197" t="n">
        <v>1</v>
      </c>
      <c r="AB101" s="69" t="n"/>
      <c r="AC101" s="69" t="n"/>
      <c r="AD101" s="69" t="n"/>
      <c r="AF101" s="69" t="n"/>
      <c r="AG101" s="69" t="n"/>
      <c r="BE101" s="286">
        <f>K101*BE$3</f>
        <v/>
      </c>
      <c r="BF101" s="286">
        <f>L101*BF$3</f>
        <v/>
      </c>
      <c r="BG101" s="286">
        <f>M101*BG$3</f>
        <v/>
      </c>
      <c r="BH101" s="286">
        <f>N101*BH$3</f>
        <v/>
      </c>
      <c r="BI101" s="286">
        <f>O101*BI$3</f>
        <v/>
      </c>
      <c r="BJ101" s="286">
        <f>P101*BJ$3</f>
        <v/>
      </c>
      <c r="BK101" s="286" t="n"/>
      <c r="BL101" s="286">
        <f>R101*BL$3</f>
        <v/>
      </c>
      <c r="BM101" s="286">
        <f>S101*BM$3</f>
        <v/>
      </c>
      <c r="BN101" s="286">
        <f>T101*BN$3</f>
        <v/>
      </c>
      <c r="BO101" s="286">
        <f>U101*BO$3</f>
        <v/>
      </c>
      <c r="BP101" s="286">
        <f>V101*BP$3</f>
        <v/>
      </c>
      <c r="BQ101" s="286">
        <f>W101*BQ$3</f>
        <v/>
      </c>
      <c r="BR101" s="286">
        <f>X101*BR$3</f>
        <v/>
      </c>
      <c r="BS101" s="286">
        <f>Y101*BS$3</f>
        <v/>
      </c>
      <c r="BT101" s="286">
        <f>Z101*BT$3</f>
        <v/>
      </c>
      <c r="BU101" s="286">
        <f>AA101*BU$3</f>
        <v/>
      </c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>
        <f>SUM(AV101:CN101)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V96"/>
  <sheetViews>
    <sheetView zoomScale="80" zoomScaleNormal="80" workbookViewId="0">
      <pane xSplit="1" ySplit="3" topLeftCell="BS4" activePane="bottomRight" state="frozen"/>
      <selection pane="topRight" activeCell="B1" sqref="B1"/>
      <selection pane="bottomLeft" activeCell="A4" sqref="A4"/>
      <selection pane="bottomRight" activeCell="A59" sqref="A5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6"/>
    <col width="11.42578125" customWidth="1" style="107" min="17" max="19"/>
    <col width="10.7109375" customWidth="1" style="107" min="20" max="21"/>
    <col width="11.42578125" customWidth="1" style="107" min="22" max="36"/>
    <col width="11.7109375" customWidth="1" style="107" min="37" max="37"/>
    <col width="12.140625" customWidth="1" style="107" min="38" max="41"/>
    <col width="10.7109375" customWidth="1" style="107" min="42" max="44"/>
    <col width="10.85546875" customWidth="1" style="107" min="45" max="70"/>
    <col width="3.7109375" customWidth="1" style="107" min="71" max="71"/>
    <col width="9.140625" customWidth="1" style="107" min="72" max="73"/>
    <col width="9.140625" customWidth="1" style="108" min="74" max="74"/>
    <col width="9.140625" customWidth="1" style="107" min="75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V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001-05.602</t>
        </is>
      </c>
      <c r="R2" s="71" t="inlineStr">
        <is>
          <t>Жгут ПТКА.685621. 001-05.072(1)</t>
        </is>
      </c>
      <c r="S2" s="71" t="inlineStr">
        <is>
          <t>Жгут ПТКА.685621. 001-05.072(2)</t>
        </is>
      </c>
      <c r="T2" s="72" t="inlineStr">
        <is>
          <t>Жгут ПТКА.685621. 002-01.281</t>
        </is>
      </c>
      <c r="U2" s="72" t="inlineStr">
        <is>
          <t>Жгут ПТКА.685621. 002-02.221</t>
        </is>
      </c>
      <c r="V2" s="72" t="inlineStr">
        <is>
          <t>Жгут ПТКА.685621. 002-03.231</t>
        </is>
      </c>
      <c r="W2" s="38" t="inlineStr">
        <is>
          <t>Жгут ПТКА.685621. 003-03.071</t>
        </is>
      </c>
      <c r="X2" s="38" t="inlineStr">
        <is>
          <t>Жгут ПТКА.685621. 003-04.071</t>
        </is>
      </c>
      <c r="Y2" s="38" t="inlineStr">
        <is>
          <t>Жгут ПТКА.685621. 003-05.481</t>
        </is>
      </c>
      <c r="Z2" s="38" t="inlineStr">
        <is>
          <t>Кабель питания 9451.051. 03.00.000</t>
        </is>
      </c>
      <c r="AA2" s="38" t="inlineStr">
        <is>
          <t>Кабель питания 9451.631. 07.00.000</t>
        </is>
      </c>
      <c r="AB2" s="38" t="inlineStr">
        <is>
          <t>Кабель для передачи данных 9451.051. 04.00.000</t>
        </is>
      </c>
      <c r="AC2" s="38" t="inlineStr">
        <is>
          <t>Кабель для передачи данных 9451.631. 09.00.000</t>
        </is>
      </c>
      <c r="AD2" s="110" t="inlineStr">
        <is>
          <t>Кабель питания 9451.621.06.00.000</t>
        </is>
      </c>
      <c r="AE2" s="110" t="inlineStr">
        <is>
          <t>Кабель для передачи данных 9451.621.07.00.000</t>
        </is>
      </c>
      <c r="AF2" s="111" t="inlineStr">
        <is>
          <t>Кабель питания 9451.641.06.00.000</t>
        </is>
      </c>
      <c r="AG2" s="111" t="inlineStr">
        <is>
          <t>Кабель питания 9451.641.07.00.000</t>
        </is>
      </c>
      <c r="AH2" s="111" t="inlineStr">
        <is>
          <t>Кабель для передачи данных 9451.641.08.00.000</t>
        </is>
      </c>
      <c r="AI2" s="111" t="inlineStr">
        <is>
          <t>Кабель для передачи данных 9451.641.09.00.000</t>
        </is>
      </c>
      <c r="AJ2" s="38" t="n"/>
      <c r="AK2" s="70" t="inlineStr">
        <is>
          <t>Перемычка ПТКА.685621. 004</t>
        </is>
      </c>
      <c r="AL2" s="70" t="inlineStr">
        <is>
          <t>Перемычка ПТКА.685621. 004-01</t>
        </is>
      </c>
      <c r="AM2" s="70" t="inlineStr">
        <is>
          <t>Перемычка ПТКА.685621. 004-02</t>
        </is>
      </c>
      <c r="AN2" s="70" t="inlineStr">
        <is>
          <t>Перемычка ПТКА.685621. 004-03</t>
        </is>
      </c>
      <c r="AO2" s="70" t="inlineStr">
        <is>
          <t>Перемычка ПТКА.685621. 004-04</t>
        </is>
      </c>
      <c r="AP2" s="38" t="inlineStr">
        <is>
          <t>Провод заземления ПТКА.685621. 005</t>
        </is>
      </c>
      <c r="AQ2" s="38" t="inlineStr">
        <is>
          <t>Провод заземления ПТКА.685621.  005-01</t>
        </is>
      </c>
      <c r="AR2" s="38" t="inlineStr">
        <is>
          <t>Провод заземления ПТКА.685621.  005-02</t>
        </is>
      </c>
      <c r="AS2" s="38" t="inlineStr">
        <is>
          <t>Провод заземления ПТКА.685621.  005-03</t>
        </is>
      </c>
      <c r="AT2" s="71" t="inlineStr">
        <is>
          <t>Жгут ПТКА.685621.001-01.111</t>
        </is>
      </c>
      <c r="AU2" s="71" t="inlineStr">
        <is>
          <t>Жгут ПТКА.685621. 001-02.121</t>
        </is>
      </c>
      <c r="AV2" s="71" t="inlineStr">
        <is>
          <t>Жгут ПТКА.685621.001-03.131</t>
        </is>
      </c>
      <c r="AW2" s="71" t="inlineStr">
        <is>
          <t>Жгут ПТКА.685621. 001-03.331</t>
        </is>
      </c>
      <c r="AX2" s="71" t="inlineStr">
        <is>
          <t>Жгут ПТКА.685621. 001-04.141</t>
        </is>
      </c>
      <c r="AY2" s="71" t="inlineStr">
        <is>
          <t>Жгут ПТКА.685621. 001-04.341</t>
        </is>
      </c>
      <c r="AZ2" s="71" t="inlineStr">
        <is>
          <t>Жгут ПТКА.685621. 001-05.602</t>
        </is>
      </c>
      <c r="BA2" s="71" t="inlineStr">
        <is>
          <t>Жгут ПТКА.685621. 001-05.072(1)</t>
        </is>
      </c>
      <c r="BB2" s="71" t="inlineStr">
        <is>
          <t>Жгут ПТКА.685621. 001-05.072(2)</t>
        </is>
      </c>
      <c r="BC2" s="72" t="inlineStr">
        <is>
          <t>Жгут ПТКА.685621. 002-01.281</t>
        </is>
      </c>
      <c r="BD2" s="72" t="inlineStr">
        <is>
          <t>Жгут ПТКА.685621. 002-02.221</t>
        </is>
      </c>
      <c r="BE2" s="72" t="inlineStr">
        <is>
          <t>Жгут ПТКА.685621. 002-03.231</t>
        </is>
      </c>
      <c r="BF2" s="38" t="inlineStr">
        <is>
          <t>Жгут ПТКА.685621. 003-03.071</t>
        </is>
      </c>
      <c r="BG2" s="38" t="inlineStr">
        <is>
          <t>Жгут ПТКА.685621. 003-04.071</t>
        </is>
      </c>
      <c r="BH2" s="38" t="inlineStr">
        <is>
          <t>Жгут ПТКА.685621. 003-05.481</t>
        </is>
      </c>
      <c r="BI2" s="38" t="inlineStr">
        <is>
          <t>Кабель питания 9451.051. 03.00.000</t>
        </is>
      </c>
      <c r="BJ2" s="38" t="inlineStr">
        <is>
          <t>Кабель питания 9451.631. 07.00.000</t>
        </is>
      </c>
      <c r="BK2" s="38" t="inlineStr">
        <is>
          <t>Кабель для передачи данных 9451.051. 04.00.000</t>
        </is>
      </c>
      <c r="BL2" s="38" t="inlineStr">
        <is>
          <t>Кабель для передачи данных 9451.631. 09.00.000</t>
        </is>
      </c>
      <c r="BM2" s="110" t="inlineStr">
        <is>
          <t>Кабель питания 9451.621.06.00.000</t>
        </is>
      </c>
      <c r="BN2" s="110" t="inlineStr">
        <is>
          <t>Кабель для передачи данных 9451.621.07.00.000</t>
        </is>
      </c>
      <c r="BO2" s="111" t="inlineStr">
        <is>
          <t>Кабель питания 9451.641.06.00.000</t>
        </is>
      </c>
      <c r="BP2" s="111" t="inlineStr">
        <is>
          <t>Кабель питания 9451.641.07.00.000</t>
        </is>
      </c>
      <c r="BQ2" s="111" t="inlineStr">
        <is>
          <t>Кабель для передачи данных 9451.641.08.00.000</t>
        </is>
      </c>
      <c r="BR2" s="111" t="inlineStr">
        <is>
          <t>Кабель для передачи данных 9451.641.09.00.000</t>
        </is>
      </c>
      <c r="BS2" s="38" t="n"/>
      <c r="BT2" s="38" t="inlineStr">
        <is>
          <t>Сумма</t>
        </is>
      </c>
      <c r="BU2" s="40" t="n"/>
      <c r="BV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228" t="n"/>
      <c r="AK3" s="286" t="n">
        <v>18</v>
      </c>
      <c r="AL3" s="286" t="n"/>
      <c r="AM3" s="286" t="n"/>
      <c r="AN3" s="286" t="n"/>
      <c r="AO3" s="286" t="n"/>
      <c r="AP3" s="286" t="n"/>
      <c r="AQ3" s="286" t="n"/>
      <c r="AR3" s="286" t="n"/>
      <c r="AS3" s="286" t="n"/>
      <c r="AT3" s="286" t="n"/>
      <c r="AU3" s="286" t="n">
        <v>7</v>
      </c>
      <c r="AV3" s="286" t="n">
        <v>4</v>
      </c>
      <c r="AW3" s="286" t="n"/>
      <c r="AX3" s="286" t="n">
        <v>1</v>
      </c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86" t="n"/>
      <c r="BJ3" s="286" t="n"/>
      <c r="BK3" s="286" t="n"/>
      <c r="BL3" s="286" t="n"/>
      <c r="BM3" s="228" t="n"/>
      <c r="BN3" s="228" t="n"/>
      <c r="BO3" s="228" t="n"/>
      <c r="BP3" s="228" t="n"/>
      <c r="BQ3" s="228" t="n"/>
      <c r="BR3" s="228" t="n"/>
      <c r="BS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86">
        <f>B7*AK3</f>
        <v/>
      </c>
      <c r="AL7" s="286">
        <f>C7*AL3</f>
        <v/>
      </c>
      <c r="AM7" s="286">
        <f>D7*AM3</f>
        <v/>
      </c>
      <c r="AN7" s="286">
        <f>E7*AN3</f>
        <v/>
      </c>
      <c r="AO7" s="286">
        <f>F7*AO3</f>
        <v/>
      </c>
      <c r="AP7" s="286">
        <f>G7*AP3</f>
        <v/>
      </c>
      <c r="AQ7" s="286">
        <f>H7*AQ3</f>
        <v/>
      </c>
      <c r="AR7" s="286">
        <f>I7*AR3</f>
        <v/>
      </c>
      <c r="AS7" s="286">
        <f>J7*AS3</f>
        <v/>
      </c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>
        <f>SUM(AK7:BL7)</f>
        <v/>
      </c>
      <c r="BU7" t="inlineStr">
        <is>
          <t>шт</t>
        </is>
      </c>
      <c r="BV7" s="108" t="n">
        <v>40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86">
        <f>B9*AK3</f>
        <v/>
      </c>
      <c r="AL9" s="286">
        <f>C9*AL3</f>
        <v/>
      </c>
      <c r="AM9" s="286">
        <f>D9*AM3</f>
        <v/>
      </c>
      <c r="AN9" s="286">
        <f>E9*AN3</f>
        <v/>
      </c>
      <c r="AO9" s="286">
        <f>F9*AO3</f>
        <v/>
      </c>
      <c r="AP9" s="286" t="n"/>
      <c r="AQ9" s="286" t="n"/>
      <c r="AR9" s="286" t="n"/>
      <c r="AS9" s="286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>
        <f>SUM(AK9:BL9)</f>
        <v/>
      </c>
      <c r="BU9" t="inlineStr">
        <is>
          <t>м</t>
        </is>
      </c>
      <c r="BV9" s="91" t="n">
        <v>12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86">
        <f>B12*AK3</f>
        <v/>
      </c>
      <c r="AL12" s="286">
        <f>C12*AL3</f>
        <v/>
      </c>
      <c r="AM12" s="286">
        <f>D12*AM3</f>
        <v/>
      </c>
      <c r="AN12" s="286">
        <f>E12*AN3</f>
        <v/>
      </c>
      <c r="AO12" s="286">
        <f>F12*AO3</f>
        <v/>
      </c>
      <c r="AP12" s="286">
        <f>G12*AP3</f>
        <v/>
      </c>
      <c r="AQ12" s="286">
        <f>H12*AQ3</f>
        <v/>
      </c>
      <c r="AR12" s="286">
        <f>I12*AR3</f>
        <v/>
      </c>
      <c r="AS12" s="286">
        <f>J12*AS3</f>
        <v/>
      </c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>
        <f>SUM(AK12:BL12)</f>
        <v/>
      </c>
      <c r="BU12" t="inlineStr">
        <is>
          <t>м</t>
        </is>
      </c>
      <c r="BV12" s="108" t="n">
        <v>1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86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86" t="n"/>
      <c r="AL16" s="286" t="n"/>
      <c r="AM16" s="286" t="n"/>
      <c r="AN16" s="286" t="n"/>
      <c r="AO16" s="286" t="n"/>
      <c r="AP16" s="286">
        <f>G16*AP3</f>
        <v/>
      </c>
      <c r="AQ16" s="286">
        <f>H16*AQ3</f>
        <v/>
      </c>
      <c r="AR16" s="286">
        <f>I16*AR3</f>
        <v/>
      </c>
      <c r="AS16" s="286">
        <f>J16*AS3</f>
        <v/>
      </c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>
        <f>SUM(AK16:BL16)</f>
        <v/>
      </c>
      <c r="BU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V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86" t="n"/>
      <c r="AA20" s="286" t="n"/>
      <c r="AB20" s="286" t="n"/>
      <c r="AC20" s="286" t="n"/>
      <c r="AD20" s="286" t="n"/>
      <c r="AE20" s="286" t="n">
        <v>4</v>
      </c>
      <c r="AF20" s="286" t="n"/>
      <c r="AG20" s="286" t="n"/>
      <c r="AH20" s="286" t="n"/>
      <c r="AI20" s="286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I20" s="286">
        <f>Z20*BI$3</f>
        <v/>
      </c>
      <c r="BJ20" s="286">
        <f>AA20*BJ$3</f>
        <v/>
      </c>
      <c r="BK20" s="286">
        <f>AB20*BK$3</f>
        <v/>
      </c>
      <c r="BL20" s="286">
        <f>AC20*BL$3</f>
        <v/>
      </c>
      <c r="BM20" s="286">
        <f>AD20*BM$3</f>
        <v/>
      </c>
      <c r="BN20" s="286">
        <f>AE20*BN$3</f>
        <v/>
      </c>
      <c r="BO20" s="286">
        <f>AF20*BO$3</f>
        <v/>
      </c>
      <c r="BP20" s="286">
        <f>AG20*BP$3</f>
        <v/>
      </c>
      <c r="BQ20" s="286">
        <f>AH20*BQ$3</f>
        <v/>
      </c>
      <c r="BR20" s="286">
        <f>AI20*BR$3</f>
        <v/>
      </c>
      <c r="BS20" s="228" t="n"/>
      <c r="BT20">
        <f>SUM(AK20:BR20)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I21" s="286">
        <f>Z21*BI$3</f>
        <v/>
      </c>
      <c r="BJ21" s="286">
        <f>AA21*BJ$3</f>
        <v/>
      </c>
      <c r="BK21" s="286">
        <f>AB21*BK$3</f>
        <v/>
      </c>
      <c r="BL21" s="286">
        <f>AC21*BL$3</f>
        <v/>
      </c>
      <c r="BM21" s="286">
        <f>AD21*BM$3</f>
        <v/>
      </c>
      <c r="BN21" s="286">
        <f>AE21*BN$3</f>
        <v/>
      </c>
      <c r="BO21" s="286">
        <f>AF21*BO$3</f>
        <v/>
      </c>
      <c r="BP21" s="286">
        <f>AG21*BP$3</f>
        <v/>
      </c>
      <c r="BQ21" s="286">
        <f>AH21*BQ$3</f>
        <v/>
      </c>
      <c r="BR21" s="286">
        <f>AI21*BR$3</f>
        <v/>
      </c>
      <c r="BS21" s="228" t="n"/>
      <c r="BT21">
        <f>SUM(AK21:BR21)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I22" s="286">
        <f>Z22*BI$3</f>
        <v/>
      </c>
      <c r="BJ22" s="286">
        <f>AA22*BJ$3</f>
        <v/>
      </c>
      <c r="BK22" s="286">
        <f>AB22*BK$3</f>
        <v/>
      </c>
      <c r="BL22" s="286">
        <f>AC22*BL$3</f>
        <v/>
      </c>
      <c r="BM22" s="286">
        <f>AD22*BM$3</f>
        <v/>
      </c>
      <c r="BN22" s="286">
        <f>AE22*BN$3</f>
        <v/>
      </c>
      <c r="BO22" s="286">
        <f>AF22*BO$3</f>
        <v/>
      </c>
      <c r="BP22" s="286">
        <f>AG22*BP$3</f>
        <v/>
      </c>
      <c r="BQ22" s="286">
        <f>AH22*BQ$3</f>
        <v/>
      </c>
      <c r="BR22" s="286">
        <f>AI22*BR$3</f>
        <v/>
      </c>
      <c r="BS22" s="228" t="n"/>
      <c r="BT22">
        <f>SUM(AK22:BR22)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86" t="n">
        <v>4</v>
      </c>
      <c r="AA23" s="286" t="n">
        <v>4</v>
      </c>
      <c r="AB23" s="286" t="n"/>
      <c r="AC23" s="286" t="n"/>
      <c r="AD23" s="286" t="n">
        <v>4</v>
      </c>
      <c r="AE23" s="286" t="n"/>
      <c r="AF23" s="286" t="n">
        <v>4</v>
      </c>
      <c r="AG23" s="286" t="n">
        <v>4</v>
      </c>
      <c r="AH23" s="286" t="n"/>
      <c r="AI23" s="286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I23" s="286">
        <f>Z23*BI$3</f>
        <v/>
      </c>
      <c r="BJ23" s="286">
        <f>AA23*BJ$3</f>
        <v/>
      </c>
      <c r="BK23" s="286">
        <f>AB23*BK$3</f>
        <v/>
      </c>
      <c r="BL23" s="286">
        <f>AC23*BL$3</f>
        <v/>
      </c>
      <c r="BM23" s="286">
        <f>AD23*BM$3</f>
        <v/>
      </c>
      <c r="BN23" s="286">
        <f>AE23*BN$3</f>
        <v/>
      </c>
      <c r="BO23" s="286">
        <f>AF23*BO$3</f>
        <v/>
      </c>
      <c r="BP23" s="286">
        <f>AG23*BP$3</f>
        <v/>
      </c>
      <c r="BQ23" s="286">
        <f>AH23*BQ$3</f>
        <v/>
      </c>
      <c r="BR23" s="286">
        <f>AI23*BR$3</f>
        <v/>
      </c>
      <c r="BS23" s="228" t="n"/>
      <c r="BT23">
        <f>SUM(AK23:BR23)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I24" s="286">
        <f>Z24*BI$3</f>
        <v/>
      </c>
      <c r="BJ24" s="286">
        <f>AA24*BJ$3</f>
        <v/>
      </c>
      <c r="BK24" s="286">
        <f>AB24*BK$3</f>
        <v/>
      </c>
      <c r="BL24" s="286">
        <f>AC24*BL$3</f>
        <v/>
      </c>
      <c r="BM24" s="286">
        <f>AD24*BM$3</f>
        <v/>
      </c>
      <c r="BN24" s="286">
        <f>AE24*BN$3</f>
        <v/>
      </c>
      <c r="BO24" s="286">
        <f>AF24*BO$3</f>
        <v/>
      </c>
      <c r="BP24" s="286">
        <f>AG24*BP$3</f>
        <v/>
      </c>
      <c r="BQ24" s="286">
        <f>AH24*BQ$3</f>
        <v/>
      </c>
      <c r="BR24" s="286">
        <f>AI24*BR$3</f>
        <v/>
      </c>
      <c r="BS24" s="228" t="n"/>
      <c r="BT24">
        <f>SUM(AK24:BR24)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86" t="n"/>
      <c r="AA25" s="286" t="n"/>
      <c r="AB25" s="286" t="n">
        <v>1.7</v>
      </c>
      <c r="AC25" s="286" t="n">
        <v>0.4</v>
      </c>
      <c r="AD25" s="286" t="n"/>
      <c r="AE25" s="286" t="n">
        <v>0.2</v>
      </c>
      <c r="AF25" s="286" t="n"/>
      <c r="AG25" s="286" t="n"/>
      <c r="AH25" s="286" t="n">
        <v>2.2</v>
      </c>
      <c r="AI25" s="286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I25" s="286">
        <f>Z25*BI$3</f>
        <v/>
      </c>
      <c r="BJ25" s="286">
        <f>AA25*BJ$3</f>
        <v/>
      </c>
      <c r="BK25" s="286">
        <f>AB25*BK$3</f>
        <v/>
      </c>
      <c r="BL25" s="286">
        <f>AC25*BL$3</f>
        <v/>
      </c>
      <c r="BM25" s="286">
        <f>AD25*BM$3</f>
        <v/>
      </c>
      <c r="BN25" s="286">
        <f>AE25*BN$3</f>
        <v/>
      </c>
      <c r="BO25" s="286">
        <f>AF25*BO$3</f>
        <v/>
      </c>
      <c r="BP25" s="286">
        <f>AG25*BP$3</f>
        <v/>
      </c>
      <c r="BQ25" s="286">
        <f>AH25*BQ$3</f>
        <v/>
      </c>
      <c r="BR25" s="286">
        <f>AI25*BR$3</f>
        <v/>
      </c>
      <c r="BS25" s="228" t="n"/>
      <c r="BT25">
        <f>SUM(AK25:BR25)</f>
        <v/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86" t="n">
        <v>1.7</v>
      </c>
      <c r="AA26" s="286" t="n">
        <v>0.4</v>
      </c>
      <c r="AB26" s="286" t="n"/>
      <c r="AC26" s="286" t="n"/>
      <c r="AD26" s="286" t="n">
        <v>0.2</v>
      </c>
      <c r="AE26" s="286" t="n"/>
      <c r="AF26" s="286" t="n">
        <v>0.2</v>
      </c>
      <c r="AG26" s="286" t="n">
        <v>2.2</v>
      </c>
      <c r="AH26" s="286" t="n"/>
      <c r="AI26" s="286" t="n">
        <v>0.2</v>
      </c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I26" s="286">
        <f>Z26*BI$3</f>
        <v/>
      </c>
      <c r="BJ26" s="286">
        <f>AA26*BJ$3</f>
        <v/>
      </c>
      <c r="BK26" s="286">
        <f>AB26*BK$3</f>
        <v/>
      </c>
      <c r="BL26" s="286">
        <f>AC26*BL$3</f>
        <v/>
      </c>
      <c r="BM26" s="286">
        <f>AD26*BM$3</f>
        <v/>
      </c>
      <c r="BN26" s="286">
        <f>AE26*BN$3</f>
        <v/>
      </c>
      <c r="BO26" s="286">
        <f>AF26*BO$3</f>
        <v/>
      </c>
      <c r="BP26" s="286">
        <f>AG26*BP$3</f>
        <v/>
      </c>
      <c r="BQ26" s="286">
        <f>AH26*BQ$3</f>
        <v/>
      </c>
      <c r="BR26" s="286">
        <f>AI26*BR$3</f>
        <v/>
      </c>
      <c r="BS26" s="228" t="n"/>
      <c r="BT26">
        <f>SUM(AK26:BR26)</f>
        <v/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86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I27" s="286">
        <f>Z27*BI$3</f>
        <v/>
      </c>
      <c r="BJ27" s="286">
        <f>AA27*BJ$3</f>
        <v/>
      </c>
      <c r="BK27" s="286">
        <f>AB27*BK$3</f>
        <v/>
      </c>
      <c r="BL27" s="286">
        <f>AC27*BL$3</f>
        <v/>
      </c>
      <c r="BM27" s="286">
        <f>AD27*BM$3</f>
        <v/>
      </c>
      <c r="BN27" s="286">
        <f>AE27*BN$3</f>
        <v/>
      </c>
      <c r="BO27" s="286">
        <f>AF27*BO$3</f>
        <v/>
      </c>
      <c r="BP27" s="286">
        <f>AG27*BP$3</f>
        <v/>
      </c>
      <c r="BQ27" s="286">
        <f>AH27*BQ$3</f>
        <v/>
      </c>
      <c r="BR27" s="286">
        <f>AI27*BR$3</f>
        <v/>
      </c>
      <c r="BS27" s="228" t="n"/>
      <c r="BT27">
        <f>SUM(AK27:BR27)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86" t="n">
        <v>0.1</v>
      </c>
      <c r="AA28" s="286" t="n">
        <v>0.1</v>
      </c>
      <c r="AB28" s="286" t="n">
        <v>0.1</v>
      </c>
      <c r="AC28" s="286" t="n">
        <v>0.1</v>
      </c>
      <c r="AD28" s="286" t="n"/>
      <c r="AE28" s="286" t="n"/>
      <c r="AF28" s="286" t="n">
        <v>0.1</v>
      </c>
      <c r="AG28" s="286" t="n">
        <v>0.1</v>
      </c>
      <c r="AH28" s="286" t="n">
        <v>0.1</v>
      </c>
      <c r="AI28" s="286" t="n">
        <v>0.1</v>
      </c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I28" s="286">
        <f>Z28*BI$3</f>
        <v/>
      </c>
      <c r="BJ28" s="286">
        <f>AA28*BJ$3</f>
        <v/>
      </c>
      <c r="BK28" s="286">
        <f>AB28*BK$3</f>
        <v/>
      </c>
      <c r="BL28" s="286">
        <f>AC28*BL$3</f>
        <v/>
      </c>
      <c r="BM28" s="286">
        <f>AD28*BM$3</f>
        <v/>
      </c>
      <c r="BN28" s="286">
        <f>AE28*BN$3</f>
        <v/>
      </c>
      <c r="BO28" s="286">
        <f>AF28*BO$3</f>
        <v/>
      </c>
      <c r="BP28" s="286">
        <f>AG28*BP$3</f>
        <v/>
      </c>
      <c r="BQ28" s="286">
        <f>AH28*BQ$3</f>
        <v/>
      </c>
      <c r="BR28" s="286">
        <f>AI28*BR$3</f>
        <v/>
      </c>
      <c r="BS28" s="228" t="n"/>
      <c r="BT28">
        <f>SUM(AK28:BR28)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86" t="n">
        <v>1</v>
      </c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I29" s="286">
        <f>Z29*BI$3</f>
        <v/>
      </c>
      <c r="BJ29" s="286">
        <f>AA29*BJ$3</f>
        <v/>
      </c>
      <c r="BK29" s="286">
        <f>AB29*BK$3</f>
        <v/>
      </c>
      <c r="BL29" s="286">
        <f>AC29*BL$3</f>
        <v/>
      </c>
      <c r="BM29" s="286">
        <f>AD29*BM$3</f>
        <v/>
      </c>
      <c r="BN29" s="286">
        <f>AE29*BN$3</f>
        <v/>
      </c>
      <c r="BO29" s="286">
        <f>AF29*BO$3</f>
        <v/>
      </c>
      <c r="BP29" s="286">
        <f>AG29*BP$3</f>
        <v/>
      </c>
      <c r="BQ29" s="286">
        <f>AH29*BQ$3</f>
        <v/>
      </c>
      <c r="BR29" s="286">
        <f>AI29*BR$3</f>
        <v/>
      </c>
      <c r="BS29" s="228" t="n"/>
      <c r="BT29">
        <f>SUM(AK29:BR29)</f>
        <v/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R31" s="84" t="n"/>
      <c r="BS31" s="84" t="n"/>
      <c r="BV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3</v>
      </c>
      <c r="O34" s="45" t="n">
        <v>4</v>
      </c>
      <c r="P34" s="45" t="n">
        <v>4</v>
      </c>
      <c r="Q34" s="45" t="n">
        <v>5</v>
      </c>
      <c r="R34" s="45" t="n">
        <v>5</v>
      </c>
      <c r="S34" s="45" t="n">
        <v>5</v>
      </c>
      <c r="T34" s="45" t="n">
        <v>1</v>
      </c>
      <c r="U34" s="45" t="n">
        <v>2</v>
      </c>
      <c r="V34" s="45" t="n">
        <v>3</v>
      </c>
      <c r="W34" s="45" t="n">
        <v>3</v>
      </c>
      <c r="X34" s="45" t="n">
        <v>4</v>
      </c>
      <c r="Y34" s="74" t="n">
        <v>5</v>
      </c>
      <c r="Z34" s="64" t="n"/>
      <c r="AA34" s="64" t="n"/>
      <c r="AB34" s="64" t="n"/>
      <c r="AC34" s="228" t="n"/>
      <c r="AD34" s="228" t="n"/>
      <c r="AE34" s="228" t="n"/>
      <c r="AF34" s="228" t="n"/>
      <c r="AG34" s="228" t="n"/>
      <c r="AH34" s="228" t="n"/>
      <c r="AI34" s="228" t="n"/>
      <c r="AJ34" s="228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28" t="n"/>
      <c r="AT34" s="286">
        <f>K34*AT$3</f>
        <v/>
      </c>
      <c r="AU34" s="286">
        <f>L34*AU$3</f>
        <v/>
      </c>
      <c r="AV34" s="286">
        <f>M34*AV$3</f>
        <v/>
      </c>
      <c r="AW34" s="286">
        <f>N34*AW$3</f>
        <v/>
      </c>
      <c r="AX34" s="286">
        <f>O34*AX$3</f>
        <v/>
      </c>
      <c r="AY34" s="286">
        <f>P34*AY$3</f>
        <v/>
      </c>
      <c r="AZ34" s="286">
        <f>Q34*AZ$3</f>
        <v/>
      </c>
      <c r="BA34" s="286">
        <f>R34*BA$3</f>
        <v/>
      </c>
      <c r="BB34" s="286">
        <f>S34*BB$3</f>
        <v/>
      </c>
      <c r="BC34" s="286">
        <f>T34*BC$3</f>
        <v/>
      </c>
      <c r="BD34" s="286">
        <f>U34*BD$3</f>
        <v/>
      </c>
      <c r="BE34" s="286">
        <f>V34*BE$3</f>
        <v/>
      </c>
      <c r="BF34" s="286">
        <f>W34*BF$3</f>
        <v/>
      </c>
      <c r="BG34" s="286">
        <f>X34*BG$3</f>
        <v/>
      </c>
      <c r="BH34" s="286">
        <f>Y34*BH$3</f>
        <v/>
      </c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>
        <f>SUM(AK34:BL34)</f>
        <v/>
      </c>
      <c r="BV34" s="108" t="n">
        <v>30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45" t="n"/>
      <c r="R35" s="73" t="n"/>
      <c r="S35" s="74" t="n"/>
      <c r="T35" s="45" t="n"/>
      <c r="U35" s="45" t="n"/>
      <c r="V35" s="45" t="n"/>
      <c r="W35" s="45" t="n"/>
      <c r="X35" s="45" t="n"/>
      <c r="Y35" s="74" t="n"/>
      <c r="Z35" s="64" t="n"/>
      <c r="AA35" s="64" t="n"/>
      <c r="AB35" s="64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0.03</v>
      </c>
      <c r="O36" s="45" t="n">
        <v>0.04</v>
      </c>
      <c r="P36" s="45" t="n">
        <v>0.04</v>
      </c>
      <c r="Q36" s="45" t="n">
        <v>0.05</v>
      </c>
      <c r="R36" s="45" t="n">
        <v>0.05</v>
      </c>
      <c r="S36" s="45" t="n">
        <v>0.05</v>
      </c>
      <c r="T36" s="45" t="n">
        <v>0.01</v>
      </c>
      <c r="U36" s="45" t="n">
        <v>0.02</v>
      </c>
      <c r="V36" s="45" t="n">
        <v>0.03</v>
      </c>
      <c r="W36" s="45" t="n">
        <v>0.03</v>
      </c>
      <c r="X36" s="45" t="n">
        <v>0.04</v>
      </c>
      <c r="Y36" s="46" t="n">
        <v>0.05</v>
      </c>
      <c r="Z36" s="64" t="n"/>
      <c r="AA36" s="64" t="n"/>
      <c r="AB36" s="64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86">
        <f>K36*AT$3</f>
        <v/>
      </c>
      <c r="AU36" s="286">
        <f>L36*AU$3</f>
        <v/>
      </c>
      <c r="AV36" s="286">
        <f>M36*AV$3</f>
        <v/>
      </c>
      <c r="AW36" s="286">
        <f>N36*AW$3</f>
        <v/>
      </c>
      <c r="AX36" s="286">
        <f>O36*AX$3</f>
        <v/>
      </c>
      <c r="AY36" s="286">
        <f>P36*AY$3</f>
        <v/>
      </c>
      <c r="AZ36" s="286">
        <f>Q36*AZ$3</f>
        <v/>
      </c>
      <c r="BA36" s="286">
        <f>R36*BA$3</f>
        <v/>
      </c>
      <c r="BB36" s="286">
        <f>S36*BB$3</f>
        <v/>
      </c>
      <c r="BC36" s="286">
        <f>T36*BC$3</f>
        <v/>
      </c>
      <c r="BD36" s="286">
        <f>U36*BD$3</f>
        <v/>
      </c>
      <c r="BE36" s="286">
        <f>V36*BE$3</f>
        <v/>
      </c>
      <c r="BF36" s="286">
        <f>W36*BF$3</f>
        <v/>
      </c>
      <c r="BG36" s="286">
        <f>X36*BG$3</f>
        <v/>
      </c>
      <c r="BH36" s="286">
        <f>Y36*BH$3</f>
        <v/>
      </c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6" t="n"/>
      <c r="Z37" s="64" t="n"/>
      <c r="AA37" s="64" t="n"/>
      <c r="AB37" s="64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74" t="n">
        <v>1</v>
      </c>
      <c r="Z38" s="64" t="n"/>
      <c r="AA38" s="64" t="n"/>
      <c r="AB38" s="64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86">
        <f>K38*AT$3</f>
        <v/>
      </c>
      <c r="AU38" s="286">
        <f>L38*AU$3</f>
        <v/>
      </c>
      <c r="AV38" s="286">
        <f>M38*AV$3</f>
        <v/>
      </c>
      <c r="AW38" s="286">
        <f>N38*AW$3</f>
        <v/>
      </c>
      <c r="AX38" s="286">
        <f>O38*AX$3</f>
        <v/>
      </c>
      <c r="AY38" s="286">
        <f>P38*AY$3</f>
        <v/>
      </c>
      <c r="AZ38" s="286">
        <f>Q38*AZ$3</f>
        <v/>
      </c>
      <c r="BA38" s="286">
        <f>R38*BA$3</f>
        <v/>
      </c>
      <c r="BB38" s="286">
        <f>S38*BB$3</f>
        <v/>
      </c>
      <c r="BC38" s="286">
        <f>T38*BC$3</f>
        <v/>
      </c>
      <c r="BD38" s="286">
        <f>U38*BD$3</f>
        <v/>
      </c>
      <c r="BE38" s="286">
        <f>V38*BE$3</f>
        <v/>
      </c>
      <c r="BF38" s="286">
        <f>W38*BF$3</f>
        <v/>
      </c>
      <c r="BG38" s="286">
        <f>X38*BG$3</f>
        <v/>
      </c>
      <c r="BH38" s="286">
        <f>Y38*BH$3</f>
        <v/>
      </c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>
        <f>SUM(AK38:BL38)</f>
        <v/>
      </c>
      <c r="BV38" s="108" t="n">
        <v>20</v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45" t="n"/>
      <c r="R39" s="73" t="n"/>
      <c r="S39" s="74" t="n"/>
      <c r="T39" s="45" t="n"/>
      <c r="U39" s="45" t="n"/>
      <c r="V39" s="45" t="n"/>
      <c r="W39" s="45" t="n"/>
      <c r="X39" s="45" t="n"/>
      <c r="Y39" s="74" t="n"/>
      <c r="Z39" s="64" t="n"/>
      <c r="AA39" s="64" t="n"/>
      <c r="AB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45" t="n"/>
      <c r="R40" s="73" t="n"/>
      <c r="S40" s="74" t="n"/>
      <c r="T40" s="45" t="n"/>
      <c r="U40" s="45" t="n"/>
      <c r="V40" s="45" t="n"/>
      <c r="W40" s="45" t="n"/>
      <c r="X40" s="45" t="n"/>
      <c r="Y40" s="74" t="n"/>
      <c r="Z40" s="64" t="n"/>
      <c r="AA40" s="64" t="n"/>
      <c r="AB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45" t="n"/>
      <c r="R41" s="75" t="n"/>
      <c r="S41" s="46" t="n"/>
      <c r="T41" s="45" t="n"/>
      <c r="U41" s="45" t="n"/>
      <c r="V41" s="45" t="n"/>
      <c r="W41" s="45" t="n"/>
      <c r="X41" s="45" t="n"/>
      <c r="Y41" s="77" t="n"/>
      <c r="Z41" s="64" t="n"/>
      <c r="AA41" s="64" t="n"/>
      <c r="AB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64" t="n"/>
      <c r="AA42" s="64" t="n"/>
      <c r="AB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64" t="n"/>
      <c r="AA43" s="64" t="n"/>
      <c r="AB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64" t="n"/>
      <c r="AA44" s="64" t="n"/>
      <c r="AB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74" t="n">
        <v>1</v>
      </c>
      <c r="Z45" s="64" t="n"/>
      <c r="AA45" s="64" t="n"/>
      <c r="AB45" s="64" t="n"/>
      <c r="AT45" s="286">
        <f>K45*AT$3</f>
        <v/>
      </c>
      <c r="AU45" s="286">
        <f>L45*AU$3</f>
        <v/>
      </c>
      <c r="AV45" s="286">
        <f>M45*AV$3</f>
        <v/>
      </c>
      <c r="AW45" s="286">
        <f>N45*AW$3</f>
        <v/>
      </c>
      <c r="AX45" s="286">
        <f>O45*AX$3</f>
        <v/>
      </c>
      <c r="AY45" s="286">
        <f>P45*AY$3</f>
        <v/>
      </c>
      <c r="AZ45" s="286">
        <f>Q45*AZ$3</f>
        <v/>
      </c>
      <c r="BA45" s="286">
        <f>R45*BA$3</f>
        <v/>
      </c>
      <c r="BB45" s="286">
        <f>S45*BB$3</f>
        <v/>
      </c>
      <c r="BC45" s="286">
        <f>T45*BC$3</f>
        <v/>
      </c>
      <c r="BD45" s="286">
        <f>U45*BD$3</f>
        <v/>
      </c>
      <c r="BE45" s="286">
        <f>V45*BE$3</f>
        <v/>
      </c>
      <c r="BF45" s="286">
        <f>W45*BF$3</f>
        <v/>
      </c>
      <c r="BG45" s="286">
        <f>X45*BG$3</f>
        <v/>
      </c>
      <c r="BH45" s="286">
        <f>Y45*BH$3</f>
        <v/>
      </c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 s="228" t="n"/>
      <c r="BS45" s="228" t="n"/>
      <c r="BT45">
        <f>SUM(AK45:BL45)</f>
        <v/>
      </c>
      <c r="BV45" s="108" t="n">
        <v>12</v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45" t="n">
        <v>3</v>
      </c>
      <c r="R46" s="73" t="n">
        <v>3</v>
      </c>
      <c r="S46" s="74" t="n">
        <v>3</v>
      </c>
      <c r="T46" s="45" t="n">
        <v>1</v>
      </c>
      <c r="U46" s="45" t="n">
        <v>2</v>
      </c>
      <c r="V46" s="45" t="n">
        <v>3</v>
      </c>
      <c r="W46" s="45" t="n">
        <v>3</v>
      </c>
      <c r="X46" s="45" t="n">
        <v>3</v>
      </c>
      <c r="Y46" s="74" t="n">
        <v>3</v>
      </c>
      <c r="Z46" s="64" t="n"/>
      <c r="AA46" s="64" t="n"/>
      <c r="AB46" s="64" t="n"/>
      <c r="AT46" s="286">
        <f>K46*AT$3</f>
        <v/>
      </c>
      <c r="AU46" s="286">
        <f>L46*AU$3</f>
        <v/>
      </c>
      <c r="AV46" s="286">
        <f>M46*AV$3</f>
        <v/>
      </c>
      <c r="AW46" s="286">
        <f>N46*AW$3</f>
        <v/>
      </c>
      <c r="AX46" s="286">
        <f>O46*AX$3</f>
        <v/>
      </c>
      <c r="AY46" s="286">
        <f>P46*AY$3</f>
        <v/>
      </c>
      <c r="AZ46" s="286">
        <f>Q46*AZ$3</f>
        <v/>
      </c>
      <c r="BA46" s="286">
        <f>R46*BA$3</f>
        <v/>
      </c>
      <c r="BB46" s="286">
        <f>S46*BB$3</f>
        <v/>
      </c>
      <c r="BC46" s="286">
        <f>T46*BC$3</f>
        <v/>
      </c>
      <c r="BD46" s="286">
        <f>U46*BD$3</f>
        <v/>
      </c>
      <c r="BE46" s="286">
        <f>V46*BE$3</f>
        <v/>
      </c>
      <c r="BF46" s="286">
        <f>W46*BF$3</f>
        <v/>
      </c>
      <c r="BG46" s="286">
        <f>X46*BG$3</f>
        <v/>
      </c>
      <c r="BH46" s="286">
        <f>Y46*BH$3</f>
        <v/>
      </c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 s="228" t="n"/>
      <c r="BS46" s="228" t="n"/>
      <c r="BT46">
        <f>SUM(AK46:BL46)</f>
        <v/>
      </c>
      <c r="BV46" s="108" t="n">
        <v>30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0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0</v>
      </c>
      <c r="U47" s="45" t="n">
        <v>0</v>
      </c>
      <c r="V47" s="45" t="n">
        <v>0</v>
      </c>
      <c r="W47" s="45" t="n">
        <v>0</v>
      </c>
      <c r="X47" s="45" t="n">
        <v>1</v>
      </c>
      <c r="Y47" s="74" t="n">
        <v>1</v>
      </c>
      <c r="Z47" s="64" t="n"/>
      <c r="AA47" s="64" t="n"/>
      <c r="AB47" s="64" t="n"/>
      <c r="AT47" s="286">
        <f>K47*AT$3</f>
        <v/>
      </c>
      <c r="AU47" s="286">
        <f>L47*AU$3</f>
        <v/>
      </c>
      <c r="AV47" s="286">
        <f>M47*AV$3</f>
        <v/>
      </c>
      <c r="AW47" s="286">
        <f>N47*AW$3</f>
        <v/>
      </c>
      <c r="AX47" s="286">
        <f>O47*AX$3</f>
        <v/>
      </c>
      <c r="AY47" s="286">
        <f>P47*AY$3</f>
        <v/>
      </c>
      <c r="AZ47" s="286">
        <f>Q47*AZ$3</f>
        <v/>
      </c>
      <c r="BA47" s="286">
        <f>R47*BA$3</f>
        <v/>
      </c>
      <c r="BB47" s="286">
        <f>S47*BB$3</f>
        <v/>
      </c>
      <c r="BC47" s="286">
        <f>T47*BC$3</f>
        <v/>
      </c>
      <c r="BD47" s="286">
        <f>U47*BD$3</f>
        <v/>
      </c>
      <c r="BE47" s="286">
        <f>V47*BE$3</f>
        <v/>
      </c>
      <c r="BF47" s="286">
        <f>W47*BF$3</f>
        <v/>
      </c>
      <c r="BG47" s="286">
        <f>X47*BG$3</f>
        <v/>
      </c>
      <c r="BH47" s="286">
        <f>Y47*BH$3</f>
        <v/>
      </c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 s="228" t="n"/>
      <c r="BS47" s="228" t="n"/>
      <c r="BT47">
        <f>SUM(AK47:BL47)</f>
        <v/>
      </c>
      <c r="BV47" s="108" t="n">
        <v>1</v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0</v>
      </c>
      <c r="O48" s="45" t="n">
        <v>1</v>
      </c>
      <c r="P48" s="45" t="n">
        <v>1</v>
      </c>
      <c r="Q48" s="45" t="n">
        <v>2</v>
      </c>
      <c r="R48" s="73" t="n">
        <v>2</v>
      </c>
      <c r="S48" s="74" t="n">
        <v>2</v>
      </c>
      <c r="T48" s="45" t="n"/>
      <c r="U48" s="45" t="n">
        <v>0</v>
      </c>
      <c r="V48" s="45" t="n"/>
      <c r="W48" s="45" t="n"/>
      <c r="X48" s="45" t="n">
        <v>1</v>
      </c>
      <c r="Y48" s="74" t="n">
        <v>2</v>
      </c>
      <c r="Z48" s="64" t="n"/>
      <c r="AA48" s="64" t="n"/>
      <c r="AB48" s="64" t="n"/>
      <c r="AT48" s="286">
        <f>K48*AT$3</f>
        <v/>
      </c>
      <c r="AU48" s="286">
        <f>L48*AU$3</f>
        <v/>
      </c>
      <c r="AV48" s="286">
        <f>M48*AV$3</f>
        <v/>
      </c>
      <c r="AW48" s="286">
        <f>N48*AW$3</f>
        <v/>
      </c>
      <c r="AX48" s="286">
        <f>O48*AX$3</f>
        <v/>
      </c>
      <c r="AY48" s="286">
        <f>P48*AY$3</f>
        <v/>
      </c>
      <c r="AZ48" s="286">
        <f>Q48*AZ$3</f>
        <v/>
      </c>
      <c r="BA48" s="286">
        <f>R48*BA$3</f>
        <v/>
      </c>
      <c r="BB48" s="286">
        <f>S48*BB$3</f>
        <v/>
      </c>
      <c r="BC48" s="286">
        <f>T48*BC$3</f>
        <v/>
      </c>
      <c r="BD48" s="286">
        <f>U48*BD$3</f>
        <v/>
      </c>
      <c r="BE48" s="286">
        <f>V48*BE$3</f>
        <v/>
      </c>
      <c r="BF48" s="286">
        <f>W48*BF$3</f>
        <v/>
      </c>
      <c r="BG48" s="286">
        <f>X48*BG$3</f>
        <v/>
      </c>
      <c r="BH48" s="286">
        <f>Y48*BH$3</f>
        <v/>
      </c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 s="228" t="n"/>
      <c r="BS48" s="228" t="n"/>
      <c r="BT48">
        <f>SUM(AK48:BL48)</f>
        <v/>
      </c>
      <c r="BV48" s="108" t="n">
        <v>1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74" t="n">
        <v>1</v>
      </c>
      <c r="Z49" s="64" t="n"/>
      <c r="AA49" s="64" t="n"/>
      <c r="AB49" s="64" t="n"/>
      <c r="AT49" s="286">
        <f>K49*AT$3</f>
        <v/>
      </c>
      <c r="AU49" s="286">
        <f>L49*AU$3</f>
        <v/>
      </c>
      <c r="AV49" s="286">
        <f>M49*AV$3</f>
        <v/>
      </c>
      <c r="AW49" s="286">
        <f>N49*AW$3</f>
        <v/>
      </c>
      <c r="AX49" s="286">
        <f>O49*AX$3</f>
        <v/>
      </c>
      <c r="AY49" s="286">
        <f>P49*AY$3</f>
        <v/>
      </c>
      <c r="AZ49" s="286">
        <f>Q49*AZ$3</f>
        <v/>
      </c>
      <c r="BA49" s="286">
        <f>R49*BA$3</f>
        <v/>
      </c>
      <c r="BB49" s="286">
        <f>S49*BB$3</f>
        <v/>
      </c>
      <c r="BC49" s="286">
        <f>T49*BC$3</f>
        <v/>
      </c>
      <c r="BD49" s="286">
        <f>U49*BD$3</f>
        <v/>
      </c>
      <c r="BE49" s="286">
        <f>V49*BE$3</f>
        <v/>
      </c>
      <c r="BF49" s="286">
        <f>W49*BF$3</f>
        <v/>
      </c>
      <c r="BG49" s="286">
        <f>X49*BG$3</f>
        <v/>
      </c>
      <c r="BH49" s="286">
        <f>Y49*BH$3</f>
        <v/>
      </c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 s="228" t="n"/>
      <c r="BS49" s="228" t="n"/>
      <c r="BT49">
        <f>SUM(AK49:BL49)</f>
        <v/>
      </c>
      <c r="BV49" s="108" t="n">
        <v>12</v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45" t="n"/>
      <c r="R50" s="73" t="n"/>
      <c r="S50" s="74" t="n"/>
      <c r="T50" s="45" t="n"/>
      <c r="U50" s="45" t="n"/>
      <c r="V50" s="45" t="n"/>
      <c r="W50" s="45" t="n"/>
      <c r="X50" s="45" t="n"/>
      <c r="Y50" s="74" t="n"/>
      <c r="Z50" s="64" t="n"/>
      <c r="AA50" s="64" t="n"/>
      <c r="AB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74" t="n">
        <v>1</v>
      </c>
      <c r="Z51" s="64" t="n"/>
      <c r="AA51" s="64" t="n"/>
      <c r="AB51" s="64" t="n"/>
      <c r="AT51" s="286">
        <f>K51*AT$3</f>
        <v/>
      </c>
      <c r="AU51" s="286">
        <f>L51*AU$3</f>
        <v/>
      </c>
      <c r="AV51" s="286">
        <f>M51*AV$3</f>
        <v/>
      </c>
      <c r="AW51" s="286">
        <f>N51*AW$3</f>
        <v/>
      </c>
      <c r="AX51" s="286">
        <f>O51*AX$3</f>
        <v/>
      </c>
      <c r="AY51" s="286">
        <f>P51*AY$3</f>
        <v/>
      </c>
      <c r="AZ51" s="286">
        <f>Q51*AZ$3</f>
        <v/>
      </c>
      <c r="BA51" s="286">
        <f>R51*BA$3</f>
        <v/>
      </c>
      <c r="BB51" s="286">
        <f>S51*BB$3</f>
        <v/>
      </c>
      <c r="BC51" s="286">
        <f>T51*BC$3</f>
        <v/>
      </c>
      <c r="BD51" s="286">
        <f>U51*BD$3</f>
        <v/>
      </c>
      <c r="BE51" s="286">
        <f>V51*BE$3</f>
        <v/>
      </c>
      <c r="BF51" s="286">
        <f>W51*BF$3</f>
        <v/>
      </c>
      <c r="BG51" s="286">
        <f>X51*BG$3</f>
        <v/>
      </c>
      <c r="BH51" s="286">
        <f>Y51*BH$3</f>
        <v/>
      </c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 s="228" t="n"/>
      <c r="BS51" s="228" t="n"/>
      <c r="BT51">
        <f>SUM(AK51:BL51)</f>
        <v/>
      </c>
      <c r="BV51" s="108" t="n">
        <v>12</v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45" t="n"/>
      <c r="R52" s="73" t="n"/>
      <c r="S52" s="74" t="n"/>
      <c r="T52" s="45" t="n"/>
      <c r="U52" s="45" t="n"/>
      <c r="V52" s="45" t="n"/>
      <c r="W52" s="45" t="n"/>
      <c r="X52" s="45" t="n"/>
      <c r="Y52" s="74" t="n"/>
      <c r="Z52" s="64" t="n"/>
      <c r="AA52" s="64" t="n"/>
      <c r="AB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/>
      <c r="O53" s="45" t="n">
        <v>1</v>
      </c>
      <c r="P53" s="45" t="n"/>
      <c r="Q53" s="45" t="n">
        <v>1</v>
      </c>
      <c r="R53" s="45" t="n"/>
      <c r="S53" s="45" t="n"/>
      <c r="T53" s="45" t="n">
        <v>1</v>
      </c>
      <c r="U53" s="45" t="n">
        <v>1</v>
      </c>
      <c r="V53" s="45" t="n">
        <v>1</v>
      </c>
      <c r="W53" s="45" t="n">
        <v>1</v>
      </c>
      <c r="X53" s="45" t="n">
        <v>1</v>
      </c>
      <c r="Y53" s="74" t="n">
        <v>1</v>
      </c>
      <c r="Z53" s="64" t="n"/>
      <c r="AA53" s="64" t="n"/>
      <c r="AB53" s="64" t="n"/>
      <c r="AT53" s="286">
        <f>K53*AT$3</f>
        <v/>
      </c>
      <c r="AU53" s="286">
        <f>L53*AU$3</f>
        <v/>
      </c>
      <c r="AV53" s="286">
        <f>M53*AV$3</f>
        <v/>
      </c>
      <c r="AW53" s="286">
        <f>N53*AW$3</f>
        <v/>
      </c>
      <c r="AX53" s="286">
        <f>O53*AX$3</f>
        <v/>
      </c>
      <c r="AY53" s="286">
        <f>P53*AY$3</f>
        <v/>
      </c>
      <c r="AZ53" s="286">
        <f>Q53*AZ$3</f>
        <v/>
      </c>
      <c r="BA53" s="286">
        <f>R53*BA$3</f>
        <v/>
      </c>
      <c r="BB53" s="286">
        <f>S53*BB$3</f>
        <v/>
      </c>
      <c r="BC53" s="286">
        <f>T53*BC$3</f>
        <v/>
      </c>
      <c r="BD53" s="286">
        <f>U53*BD$3</f>
        <v/>
      </c>
      <c r="BE53" s="286">
        <f>V53*BE$3</f>
        <v/>
      </c>
      <c r="BF53" s="286">
        <f>W53*BF$3</f>
        <v/>
      </c>
      <c r="BG53" s="286">
        <f>X53*BG$3</f>
        <v/>
      </c>
      <c r="BH53" s="286">
        <f>Y53*BH$3</f>
        <v/>
      </c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  <c r="BR53" s="228" t="n"/>
      <c r="BS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45" t="n"/>
      <c r="R54" s="73" t="n"/>
      <c r="S54" s="74" t="n"/>
      <c r="T54" s="45" t="n"/>
      <c r="U54" s="45" t="n"/>
      <c r="V54" s="45" t="n"/>
      <c r="W54" s="45" t="n"/>
      <c r="X54" s="45" t="n"/>
      <c r="Y54" s="74" t="n"/>
      <c r="Z54" s="64" t="n"/>
      <c r="AA54" s="64" t="n"/>
      <c r="AB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74" t="n">
        <v>1</v>
      </c>
      <c r="Z55" s="64" t="n"/>
      <c r="AA55" s="64" t="n"/>
      <c r="AB55" s="64" t="n"/>
      <c r="AT55" s="286">
        <f>K55*AT$3</f>
        <v/>
      </c>
      <c r="AU55" s="286">
        <f>L55*AU$3</f>
        <v/>
      </c>
      <c r="AV55" s="286">
        <f>M55*AV$3</f>
        <v/>
      </c>
      <c r="AW55" s="286">
        <f>N55*AW$3</f>
        <v/>
      </c>
      <c r="AX55" s="286">
        <f>O55*AX$3</f>
        <v/>
      </c>
      <c r="AY55" s="286">
        <f>P55*AY$3</f>
        <v/>
      </c>
      <c r="AZ55" s="286">
        <f>Q55*AZ$3</f>
        <v/>
      </c>
      <c r="BA55" s="286">
        <f>R55*BA$3</f>
        <v/>
      </c>
      <c r="BB55" s="286">
        <f>S55*BB$3</f>
        <v/>
      </c>
      <c r="BC55" s="286">
        <f>T55*BC$3</f>
        <v/>
      </c>
      <c r="BD55" s="286">
        <f>U55*BD$3</f>
        <v/>
      </c>
      <c r="BE55" s="286">
        <f>V55*BE$3</f>
        <v/>
      </c>
      <c r="BF55" s="286">
        <f>W55*BF$3</f>
        <v/>
      </c>
      <c r="BG55" s="286">
        <f>X55*BG$3</f>
        <v/>
      </c>
      <c r="BH55" s="286">
        <f>Y55*BH$3</f>
        <v/>
      </c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 s="228" t="n"/>
      <c r="BS55" s="228" t="n"/>
      <c r="BT55">
        <f>SUM(AK55:BL55)</f>
        <v/>
      </c>
      <c r="BV55" s="108" t="n">
        <v>12</v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45" t="n"/>
      <c r="R56" s="73" t="n"/>
      <c r="S56" s="74" t="n"/>
      <c r="T56" s="45" t="n"/>
      <c r="U56" s="45" t="n"/>
      <c r="V56" s="45" t="n"/>
      <c r="W56" s="45" t="n"/>
      <c r="X56" s="45" t="n"/>
      <c r="Y56" s="74" t="n"/>
      <c r="Z56" s="64" t="n"/>
      <c r="AA56" s="64" t="n"/>
      <c r="AB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1</v>
      </c>
      <c r="Q57" s="45" t="n">
        <v>0</v>
      </c>
      <c r="R57" s="45" t="n">
        <v>0</v>
      </c>
      <c r="S57" s="45" t="n">
        <v>0</v>
      </c>
      <c r="T57" s="14" t="n">
        <v>0</v>
      </c>
      <c r="U57" s="45" t="n"/>
      <c r="V57" s="14" t="n">
        <v>0</v>
      </c>
      <c r="W57" s="14" t="n">
        <v>0</v>
      </c>
      <c r="X57" s="14" t="n">
        <v>0</v>
      </c>
      <c r="Y57" s="74" t="n"/>
      <c r="AT57" s="286">
        <f>K57*AT$3</f>
        <v/>
      </c>
      <c r="AU57" s="286">
        <f>L57*AU$3</f>
        <v/>
      </c>
      <c r="AV57" s="286">
        <f>M57*AV$3</f>
        <v/>
      </c>
      <c r="AW57" s="286">
        <f>N57*AW$3</f>
        <v/>
      </c>
      <c r="AX57" s="286">
        <f>O57*AX$3</f>
        <v/>
      </c>
      <c r="AY57" s="286">
        <f>P57*AY$3</f>
        <v/>
      </c>
      <c r="AZ57" s="286">
        <f>Q57*AZ$3</f>
        <v/>
      </c>
      <c r="BA57" s="286">
        <f>R57*BA$3</f>
        <v/>
      </c>
      <c r="BB57" s="286">
        <f>S57*BB$3</f>
        <v/>
      </c>
      <c r="BC57" s="286">
        <f>T57*BC$3</f>
        <v/>
      </c>
      <c r="BD57" s="286">
        <f>U57*BD$3</f>
        <v/>
      </c>
      <c r="BE57" s="286">
        <f>V57*BE$3</f>
        <v/>
      </c>
      <c r="BF57" s="286">
        <f>W57*BF$3</f>
        <v/>
      </c>
      <c r="BG57" s="286">
        <f>X57*BG$3</f>
        <v/>
      </c>
      <c r="BH57" s="286">
        <f>Y57*BH$3</f>
        <v/>
      </c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 s="228" t="n"/>
      <c r="BS57" s="228" t="n"/>
      <c r="BT57">
        <f>SUM(AK57:BL57)</f>
        <v/>
      </c>
      <c r="BV57" s="108" t="n">
        <v>12</v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45" t="n"/>
      <c r="R58" s="73" t="n"/>
      <c r="S58" s="74" t="n"/>
      <c r="U58" s="45" t="n"/>
      <c r="Y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0.8</v>
      </c>
      <c r="N59" s="45" t="n">
        <v>0.9</v>
      </c>
      <c r="O59" s="45" t="n">
        <v>0.8</v>
      </c>
      <c r="P59" s="45" t="n">
        <v>0.9</v>
      </c>
      <c r="Q59" s="45" t="n">
        <v>0.7</v>
      </c>
      <c r="R59" s="45" t="n">
        <v>1.35</v>
      </c>
      <c r="S59" s="45" t="n">
        <v>1.45</v>
      </c>
      <c r="T59" s="45" t="n">
        <v>0.75</v>
      </c>
      <c r="U59" s="45" t="n">
        <v>0.55</v>
      </c>
      <c r="V59" s="45" t="n">
        <v>0.55</v>
      </c>
      <c r="W59" s="45" t="n">
        <v>1.4</v>
      </c>
      <c r="X59" s="45" t="n">
        <v>1.4</v>
      </c>
      <c r="Y59" s="46" t="n">
        <v>1.85</v>
      </c>
      <c r="Z59" s="64" t="n"/>
      <c r="AA59" s="64" t="n"/>
      <c r="AB59" s="64" t="n"/>
      <c r="AT59" s="286">
        <f>K59*AT$3</f>
        <v/>
      </c>
      <c r="AU59" s="286">
        <f>L59*AU$3</f>
        <v/>
      </c>
      <c r="AV59" s="286">
        <f>M59*AV$3</f>
        <v/>
      </c>
      <c r="AW59" s="286">
        <f>N59*AW$3</f>
        <v/>
      </c>
      <c r="AX59" s="286">
        <f>O59*AX$3</f>
        <v/>
      </c>
      <c r="AY59" s="286">
        <f>P59*AY$3</f>
        <v/>
      </c>
      <c r="AZ59" s="286">
        <f>Q59*AZ$3</f>
        <v/>
      </c>
      <c r="BA59" s="286">
        <f>R59*BA$3</f>
        <v/>
      </c>
      <c r="BB59" s="286">
        <f>S59*BB$3</f>
        <v/>
      </c>
      <c r="BC59" s="286">
        <f>T59*BC$3</f>
        <v/>
      </c>
      <c r="BD59" s="286">
        <f>U59*BD$3</f>
        <v/>
      </c>
      <c r="BE59" s="286">
        <f>V59*BE$3</f>
        <v/>
      </c>
      <c r="BF59" s="286">
        <f>W59*BF$3</f>
        <v/>
      </c>
      <c r="BG59" s="286">
        <f>X59*BG$3</f>
        <v/>
      </c>
      <c r="BH59" s="286">
        <f>Y59*BH$3</f>
        <v/>
      </c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 s="228" t="n"/>
      <c r="BS59" s="228" t="n"/>
      <c r="BT59">
        <f>SUM(AK59:BL59)</f>
        <v/>
      </c>
      <c r="BV59" s="108" t="n">
        <v>10</v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45" t="n"/>
      <c r="R60" s="75" t="n"/>
      <c r="S60" s="46" t="n"/>
      <c r="T60" s="45" t="n"/>
      <c r="U60" s="45" t="n"/>
      <c r="V60" s="45" t="n"/>
      <c r="W60" s="45" t="n"/>
      <c r="X60" s="45" t="n"/>
      <c r="Y60" s="46" t="n"/>
      <c r="Z60" s="64" t="n"/>
      <c r="AA60" s="64" t="n"/>
      <c r="AB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45" t="n"/>
      <c r="R61" s="75" t="n"/>
      <c r="S61" s="46" t="n"/>
      <c r="T61" s="45" t="n"/>
      <c r="U61" s="45" t="n"/>
      <c r="V61" s="45" t="n"/>
      <c r="W61" s="45" t="n"/>
      <c r="X61" s="45" t="n"/>
      <c r="Y61" s="46" t="n"/>
      <c r="Z61" s="64" t="n"/>
      <c r="AA61" s="64" t="n"/>
      <c r="AB61" s="64" t="n"/>
      <c r="AT61" s="286">
        <f>K61*AT$3</f>
        <v/>
      </c>
      <c r="AU61" s="286">
        <f>L61*AU$3</f>
        <v/>
      </c>
      <c r="AV61" s="286">
        <f>M61*AV$3</f>
        <v/>
      </c>
      <c r="AW61" s="286">
        <f>N61*AW$3</f>
        <v/>
      </c>
      <c r="AX61" s="286" t="n"/>
      <c r="AY61" s="286">
        <f>P61*AY$3</f>
        <v/>
      </c>
      <c r="AZ61" s="286" t="n"/>
      <c r="BA61" s="286">
        <f>R61*BA$3</f>
        <v/>
      </c>
      <c r="BB61" s="286">
        <f>S61*BB$3</f>
        <v/>
      </c>
      <c r="BC61" s="286" t="n"/>
      <c r="BD61" s="286">
        <f>U61*BD$3</f>
        <v/>
      </c>
      <c r="BE61" s="286" t="n"/>
      <c r="BF61" s="286" t="n"/>
      <c r="BG61" s="286" t="n"/>
      <c r="BH61" s="286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  <c r="BR61" s="228" t="n"/>
      <c r="BS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45" t="n"/>
      <c r="R62" s="75" t="n"/>
      <c r="S62" s="46" t="n"/>
      <c r="T62" s="45" t="n"/>
      <c r="U62" s="45" t="n"/>
      <c r="V62" s="45" t="n"/>
      <c r="W62" s="45" t="n"/>
      <c r="X62" s="45" t="n"/>
      <c r="Y62" s="46" t="n"/>
      <c r="Z62" s="64" t="n"/>
      <c r="AA62" s="64" t="n"/>
      <c r="AB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2.5</v>
      </c>
      <c r="N63" s="45" t="n">
        <v>2.6</v>
      </c>
      <c r="O63" s="45" t="n">
        <v>3.9</v>
      </c>
      <c r="P63" s="45" t="n">
        <v>4.1</v>
      </c>
      <c r="Q63" s="45" t="n">
        <v>3.9</v>
      </c>
      <c r="R63" s="45" t="n">
        <v>8.9</v>
      </c>
      <c r="S63" s="45" t="n">
        <v>7.8</v>
      </c>
      <c r="T63" s="45" t="n">
        <v>1.2</v>
      </c>
      <c r="U63" s="45" t="n">
        <v>2.1</v>
      </c>
      <c r="V63" s="45" t="n">
        <v>3.7</v>
      </c>
      <c r="W63" s="45" t="n">
        <v>5.2</v>
      </c>
      <c r="X63" s="45" t="n">
        <v>7.1</v>
      </c>
      <c r="Y63" s="46" t="n">
        <v>9.5</v>
      </c>
      <c r="Z63" s="64" t="n"/>
      <c r="AA63" s="64" t="n"/>
      <c r="AB63" s="64" t="n"/>
      <c r="AT63" s="286">
        <f>K63*AT$3</f>
        <v/>
      </c>
      <c r="AU63" s="286">
        <f>L63*AU$3</f>
        <v/>
      </c>
      <c r="AV63" s="286">
        <f>M63*AV$3</f>
        <v/>
      </c>
      <c r="AW63" s="286">
        <f>N63*AW$3</f>
        <v/>
      </c>
      <c r="AX63" s="286">
        <f>O63*AX$3</f>
        <v/>
      </c>
      <c r="AY63" s="286">
        <f>P63*AY$3</f>
        <v/>
      </c>
      <c r="AZ63" s="286">
        <f>Q63*AZ$3</f>
        <v/>
      </c>
      <c r="BA63" s="286">
        <f>R63*BA$3</f>
        <v/>
      </c>
      <c r="BB63" s="286">
        <f>S63*BB$3</f>
        <v/>
      </c>
      <c r="BC63" s="286">
        <f>T63*BC$3</f>
        <v/>
      </c>
      <c r="BD63" s="286">
        <f>U63*BD$3</f>
        <v/>
      </c>
      <c r="BE63" s="286">
        <f>V63*BE$3</f>
        <v/>
      </c>
      <c r="BF63" s="286">
        <f>W63*BF$3</f>
        <v/>
      </c>
      <c r="BG63" s="286">
        <f>X63*BG$3</f>
        <v/>
      </c>
      <c r="BH63" s="286">
        <f>Y63*BH$3</f>
        <v/>
      </c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 s="228" t="n"/>
      <c r="BS63" s="228" t="n"/>
      <c r="BT63">
        <f>SUM(AK63:BL63)</f>
        <v/>
      </c>
      <c r="BV63" s="108" t="n">
        <v>30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45" t="n"/>
      <c r="R64" s="75" t="n"/>
      <c r="S64" s="46" t="n"/>
      <c r="T64" s="45" t="n"/>
      <c r="U64" s="45" t="n"/>
      <c r="V64" s="45" t="n"/>
      <c r="W64" s="45" t="n"/>
      <c r="X64" s="45" t="n"/>
      <c r="Y64" s="46" t="n"/>
      <c r="Z64" s="64" t="n"/>
      <c r="AA64" s="64" t="n"/>
      <c r="AB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45" t="n"/>
      <c r="R65" s="75" t="n"/>
      <c r="S65" s="46" t="n"/>
      <c r="T65" s="45" t="n"/>
      <c r="U65" s="45" t="n"/>
      <c r="V65" s="45" t="n"/>
      <c r="W65" s="45" t="n"/>
      <c r="X65" s="45" t="n"/>
      <c r="Y65" s="46" t="n"/>
      <c r="Z65" s="64" t="n"/>
      <c r="AA65" s="64" t="n"/>
      <c r="AB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45" t="n"/>
      <c r="R66" s="75" t="n"/>
      <c r="S66" s="46" t="n"/>
      <c r="T66" s="45" t="n"/>
      <c r="U66" s="45" t="n"/>
      <c r="V66" s="45" t="n"/>
      <c r="W66" s="45" t="n"/>
      <c r="X66" s="45" t="n"/>
      <c r="Y66" s="46" t="n"/>
      <c r="Z66" s="64" t="n"/>
      <c r="AA66" s="64" t="n"/>
      <c r="AB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75" t="n"/>
      <c r="S67" s="46" t="n"/>
      <c r="T67" s="45" t="n"/>
      <c r="U67" s="45" t="n"/>
      <c r="V67" s="45" t="n"/>
      <c r="W67" s="45" t="n"/>
      <c r="X67" s="45" t="n"/>
      <c r="Y67" s="46" t="n"/>
      <c r="Z67" s="64" t="n"/>
      <c r="AA67" s="64" t="n"/>
      <c r="AB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45" t="n"/>
      <c r="R68" s="75" t="n"/>
      <c r="S68" s="75" t="n"/>
      <c r="T68" s="45" t="n"/>
      <c r="U68" s="45" t="n"/>
      <c r="V68" s="45" t="n"/>
      <c r="W68" s="45" t="n"/>
      <c r="X68" s="45" t="n"/>
      <c r="Y68" s="75" t="n"/>
      <c r="Z68" s="64" t="n"/>
      <c r="AA68" s="64" t="n"/>
      <c r="AB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75" t="n"/>
      <c r="S69" s="75" t="n"/>
      <c r="T69" s="45" t="n"/>
      <c r="U69" s="45" t="n"/>
      <c r="V69" s="45" t="n"/>
      <c r="W69" s="45" t="n"/>
      <c r="X69" s="45" t="n"/>
      <c r="Y69" s="75" t="n"/>
      <c r="Z69" s="64" t="n"/>
      <c r="AA69" s="64" t="n"/>
      <c r="AB69" s="64" t="n"/>
      <c r="AT69" s="286">
        <f>K69*AT$3</f>
        <v/>
      </c>
      <c r="AU69" s="286">
        <f>L69*AU$3</f>
        <v/>
      </c>
      <c r="AV69" s="286">
        <f>M69*AV$3</f>
        <v/>
      </c>
      <c r="AW69" s="286">
        <f>N69*AW$3</f>
        <v/>
      </c>
      <c r="AX69" s="286" t="n"/>
      <c r="AY69" s="286">
        <f>P69*AY$3</f>
        <v/>
      </c>
      <c r="AZ69" s="286" t="n"/>
      <c r="BA69" s="286">
        <f>R69*BA$3</f>
        <v/>
      </c>
      <c r="BB69" s="286">
        <f>S69*BB$3</f>
        <v/>
      </c>
      <c r="BC69" s="286" t="n"/>
      <c r="BD69" s="286">
        <f>U69*BD$3</f>
        <v/>
      </c>
      <c r="BE69" s="286" t="n"/>
      <c r="BF69" s="286" t="n"/>
      <c r="BG69" s="286" t="n"/>
      <c r="BH69" s="286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  <c r="BR69" s="228" t="n"/>
      <c r="BS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45" t="n"/>
      <c r="R70" s="75" t="n"/>
      <c r="S70" s="75" t="n"/>
      <c r="T70" s="45" t="n"/>
      <c r="U70" s="45" t="n"/>
      <c r="V70" s="45" t="n"/>
      <c r="W70" s="45" t="n"/>
      <c r="X70" s="45" t="n"/>
      <c r="Y70" s="75" t="n"/>
      <c r="Z70" s="64" t="n"/>
      <c r="AA70" s="64" t="n"/>
      <c r="AB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73" t="n"/>
      <c r="Z71" s="64" t="n"/>
      <c r="AA71" s="64" t="n"/>
      <c r="AB71" s="64" t="n"/>
      <c r="AT71" s="286">
        <f>K71*AT$3</f>
        <v/>
      </c>
      <c r="AU71" s="286">
        <f>L71*AU$3</f>
        <v/>
      </c>
      <c r="AV71" s="286">
        <f>M71*AV$3</f>
        <v/>
      </c>
      <c r="AW71" s="286">
        <f>N71*AW$3</f>
        <v/>
      </c>
      <c r="AX71" s="286">
        <f>O71*AX$3</f>
        <v/>
      </c>
      <c r="AY71" s="286">
        <f>P71*AY$3</f>
        <v/>
      </c>
      <c r="AZ71" s="286">
        <f>Q71*AZ$3</f>
        <v/>
      </c>
      <c r="BA71" s="286">
        <f>R71*BA$3</f>
        <v/>
      </c>
      <c r="BB71" s="286">
        <f>S71*BB$3</f>
        <v/>
      </c>
      <c r="BC71" s="286">
        <f>T71*BC$3</f>
        <v/>
      </c>
      <c r="BD71" s="286">
        <f>U71*BD$3</f>
        <v/>
      </c>
      <c r="BE71" s="286">
        <f>V71*BE$3</f>
        <v/>
      </c>
      <c r="BF71" s="286">
        <f>W71*BF$3</f>
        <v/>
      </c>
      <c r="BG71" s="286">
        <f>X71*BG$3</f>
        <v/>
      </c>
      <c r="BH71" s="286">
        <f>Y71*BH$3</f>
        <v/>
      </c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  <c r="BR71" s="228" t="n"/>
      <c r="BS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45" t="n"/>
      <c r="R72" s="75" t="n"/>
      <c r="S72" s="75" t="n"/>
      <c r="T72" s="45" t="n"/>
      <c r="U72" s="45" t="n"/>
      <c r="V72" s="45" t="n"/>
      <c r="W72" s="45" t="n"/>
      <c r="X72" s="45" t="n"/>
      <c r="Y72" s="75" t="n"/>
      <c r="Z72" s="64" t="n"/>
      <c r="AA72" s="64" t="n"/>
      <c r="AB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45" t="n"/>
      <c r="R73" s="75" t="n"/>
      <c r="S73" s="75" t="n"/>
      <c r="T73" s="45" t="n"/>
      <c r="U73" s="45" t="n"/>
      <c r="V73" s="45" t="n"/>
      <c r="W73" s="45" t="n"/>
      <c r="X73" s="45" t="n"/>
      <c r="Y73" s="75" t="n"/>
      <c r="Z73" s="64" t="n"/>
      <c r="AA73" s="64" t="n"/>
      <c r="AB73" s="64" t="n"/>
      <c r="AT73" s="286">
        <f>K73*AT$3</f>
        <v/>
      </c>
      <c r="AU73" s="286">
        <f>L73*AU$3</f>
        <v/>
      </c>
      <c r="AV73" s="286">
        <f>M73*AV$3</f>
        <v/>
      </c>
      <c r="AW73" s="286">
        <f>N73*AW$3</f>
        <v/>
      </c>
      <c r="AX73" s="286" t="n"/>
      <c r="AY73" s="286">
        <f>P73*AY$3</f>
        <v/>
      </c>
      <c r="AZ73" s="286" t="n"/>
      <c r="BA73" s="286">
        <f>R73*BA$3</f>
        <v/>
      </c>
      <c r="BB73" s="286">
        <f>S73*BB$3</f>
        <v/>
      </c>
      <c r="BC73" s="286" t="n"/>
      <c r="BD73" s="286">
        <f>U73*BD$3</f>
        <v/>
      </c>
      <c r="BE73" s="286" t="n"/>
      <c r="BF73" s="286" t="n"/>
      <c r="BG73" s="286" t="n"/>
      <c r="BH73" s="286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  <c r="BR73" s="228" t="n"/>
      <c r="BS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45" t="n"/>
      <c r="R74" s="75" t="n"/>
      <c r="S74" s="75" t="n"/>
      <c r="T74" s="45" t="n"/>
      <c r="U74" s="45" t="n"/>
      <c r="V74" s="45" t="n"/>
      <c r="W74" s="45" t="n"/>
      <c r="X74" s="45" t="n"/>
      <c r="Y74" s="75" t="n"/>
      <c r="Z74" s="64" t="n"/>
      <c r="AA74" s="64" t="n"/>
      <c r="AB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73" t="n"/>
      <c r="Z75" s="64" t="n"/>
      <c r="AA75" s="64" t="n"/>
      <c r="AB75" s="64" t="n"/>
      <c r="AT75" s="286">
        <f>K75*AT$3</f>
        <v/>
      </c>
      <c r="AU75" s="286">
        <f>L75*AU$3</f>
        <v/>
      </c>
      <c r="AV75" s="286">
        <f>M75*AV$3</f>
        <v/>
      </c>
      <c r="AW75" s="286">
        <f>N75*AW$3</f>
        <v/>
      </c>
      <c r="AX75" s="286">
        <f>O75*AX$3</f>
        <v/>
      </c>
      <c r="AY75" s="286">
        <f>P75*AY$3</f>
        <v/>
      </c>
      <c r="AZ75" s="286">
        <f>Q75*AZ$3</f>
        <v/>
      </c>
      <c r="BA75" s="286">
        <f>R75*BA$3</f>
        <v/>
      </c>
      <c r="BB75" s="286">
        <f>S75*BB$3</f>
        <v/>
      </c>
      <c r="BC75" s="286">
        <f>T75*BC$3</f>
        <v/>
      </c>
      <c r="BD75" s="286">
        <f>U75*BD$3</f>
        <v/>
      </c>
      <c r="BE75" s="286">
        <f>V75*BE$3</f>
        <v/>
      </c>
      <c r="BF75" s="286">
        <f>W75*BF$3</f>
        <v/>
      </c>
      <c r="BG75" s="286">
        <f>X75*BG$3</f>
        <v/>
      </c>
      <c r="BH75" s="286">
        <f>Y75*BH$3</f>
        <v/>
      </c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  <c r="BR75" s="228" t="n"/>
      <c r="BS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45" t="n"/>
      <c r="R76" s="75" t="n"/>
      <c r="S76" s="75" t="n"/>
      <c r="T76" s="45" t="n"/>
      <c r="U76" s="45" t="n"/>
      <c r="V76" s="45" t="n"/>
      <c r="W76" s="45" t="n"/>
      <c r="X76" s="45" t="n"/>
      <c r="Y76" s="75" t="n"/>
      <c r="Z76" s="64" t="n"/>
      <c r="AA76" s="64" t="n"/>
      <c r="AB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45" t="n"/>
      <c r="R77" s="75" t="n"/>
      <c r="S77" s="75" t="n"/>
      <c r="T77" s="45" t="n"/>
      <c r="U77" s="45" t="n"/>
      <c r="V77" s="45" t="n"/>
      <c r="W77" s="45" t="n"/>
      <c r="X77" s="45" t="n"/>
      <c r="Y77" s="75" t="n"/>
      <c r="Z77" s="64" t="n"/>
      <c r="AA77" s="64" t="n"/>
      <c r="AB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6" t="n"/>
      <c r="Q78" s="45" t="n"/>
      <c r="R78" s="75" t="n"/>
      <c r="S78" s="46" t="n"/>
      <c r="T78" s="46" t="n"/>
      <c r="U78" s="46" t="n"/>
      <c r="V78" s="46" t="n"/>
      <c r="W78" s="46" t="n"/>
      <c r="X78" s="46" t="n"/>
      <c r="Y78" s="46" t="n"/>
      <c r="Z78" s="65" t="n"/>
      <c r="AA78" s="65" t="n"/>
      <c r="AB78" s="65" t="n"/>
      <c r="AT78" s="286">
        <f>K78*AT$3</f>
        <v/>
      </c>
      <c r="AU78" s="286">
        <f>L78*AU$3</f>
        <v/>
      </c>
      <c r="AV78" s="286">
        <f>M78*AV$3</f>
        <v/>
      </c>
      <c r="AW78" s="286">
        <f>N78*AW$3</f>
        <v/>
      </c>
      <c r="AX78" s="286" t="n"/>
      <c r="AY78" s="286">
        <f>P78*AY$3</f>
        <v/>
      </c>
      <c r="AZ78" s="286" t="n"/>
      <c r="BA78" s="286">
        <f>R78*BA$3</f>
        <v/>
      </c>
      <c r="BB78" s="286">
        <f>S78*BB$3</f>
        <v/>
      </c>
      <c r="BC78" s="286" t="n"/>
      <c r="BD78" s="286">
        <f>U78*BD$3</f>
        <v/>
      </c>
      <c r="BE78" s="286" t="n"/>
      <c r="BF78" s="286" t="n"/>
      <c r="BG78" s="286" t="n"/>
      <c r="BH78" s="286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  <c r="BR78" s="228" t="n"/>
      <c r="BS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75" t="n"/>
      <c r="S79" s="46" t="n"/>
      <c r="T79" s="45" t="n"/>
      <c r="U79" s="45" t="n"/>
      <c r="V79" s="45" t="n"/>
      <c r="W79" s="45" t="n"/>
      <c r="X79" s="45" t="n"/>
      <c r="Y79" s="77" t="n"/>
      <c r="Z79" s="64" t="n"/>
      <c r="AA79" s="64" t="n"/>
      <c r="AB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0.36</v>
      </c>
      <c r="O80" s="45" t="n">
        <v>0.62</v>
      </c>
      <c r="P80" s="45" t="n">
        <v>0.72</v>
      </c>
      <c r="Q80" s="45" t="n">
        <v>0.63</v>
      </c>
      <c r="R80" s="45" t="n">
        <v>0.63</v>
      </c>
      <c r="S80" s="45" t="n">
        <v>0.63</v>
      </c>
      <c r="T80" s="45" t="n">
        <v>0.41</v>
      </c>
      <c r="U80" s="45" t="n">
        <v>0.26</v>
      </c>
      <c r="V80" s="45" t="n">
        <v>0.76</v>
      </c>
      <c r="W80" s="75" t="n">
        <v>0</v>
      </c>
      <c r="X80" s="75" t="n">
        <v>0</v>
      </c>
      <c r="Y80" s="75" t="n">
        <v>0.31</v>
      </c>
      <c r="Z80" s="66" t="n"/>
      <c r="AA80" s="66" t="n"/>
      <c r="AB80" s="66" t="n"/>
      <c r="AT80" s="286">
        <f>K80*AT$3</f>
        <v/>
      </c>
      <c r="AU80" s="286">
        <f>L80*AU$3</f>
        <v/>
      </c>
      <c r="AV80" s="286">
        <f>M80*AV$3</f>
        <v/>
      </c>
      <c r="AW80" s="286">
        <f>N80*AW$3</f>
        <v/>
      </c>
      <c r="AX80" s="286">
        <f>O80*AX$3</f>
        <v/>
      </c>
      <c r="AY80" s="286">
        <f>P80*AY$3</f>
        <v/>
      </c>
      <c r="AZ80" s="286">
        <f>Q80*AZ$3</f>
        <v/>
      </c>
      <c r="BA80" s="286">
        <f>R80*BA$3</f>
        <v/>
      </c>
      <c r="BB80" s="286">
        <f>S80*BB$3</f>
        <v/>
      </c>
      <c r="BC80" s="286">
        <f>T80*BC$3</f>
        <v/>
      </c>
      <c r="BD80" s="286">
        <f>U80*BD$3</f>
        <v/>
      </c>
      <c r="BE80" s="286">
        <f>V80*BE$3</f>
        <v/>
      </c>
      <c r="BF80" s="286">
        <f>W80*BF$3</f>
        <v/>
      </c>
      <c r="BG80" s="286">
        <f>X80*BG$3</f>
        <v/>
      </c>
      <c r="BH80" s="286">
        <f>Y80*BH$3</f>
        <v/>
      </c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 s="228" t="n"/>
      <c r="BS80" s="228" t="n"/>
      <c r="BT80">
        <f>SUM(AK80:BL80)</f>
        <v/>
      </c>
      <c r="BV80" s="108" t="n">
        <v>3</v>
      </c>
    </row>
    <row r="81">
      <c r="A81" s="41" t="n"/>
      <c r="K81" s="46" t="n"/>
      <c r="L81" s="46" t="n"/>
      <c r="M81" s="46" t="n"/>
      <c r="N81" s="46" t="n"/>
      <c r="O81" s="46" t="n"/>
      <c r="P81" s="46" t="n"/>
      <c r="Q81" s="45" t="n"/>
      <c r="R81" s="75" t="n"/>
      <c r="S81" s="46" t="n"/>
      <c r="T81" s="46" t="n"/>
      <c r="U81" s="46" t="n"/>
      <c r="V81" s="46" t="n"/>
      <c r="W81" s="46" t="n"/>
      <c r="X81" s="46" t="n"/>
      <c r="Y81" s="46" t="n"/>
      <c r="Z81" s="65" t="n"/>
      <c r="AA81" s="65" t="n"/>
      <c r="AB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45" t="n"/>
      <c r="R82" s="75" t="n"/>
      <c r="S82" s="46" t="n"/>
      <c r="T82" s="45" t="n"/>
      <c r="U82" s="45" t="n"/>
      <c r="V82" s="45" t="n"/>
      <c r="W82" s="45" t="n"/>
      <c r="X82" s="45" t="n"/>
      <c r="Y82" s="46" t="n"/>
      <c r="Z82" s="64" t="n"/>
      <c r="AA82" s="64" t="n"/>
      <c r="AB82" s="64" t="n"/>
      <c r="AT82" s="286">
        <f>K82*AT$3</f>
        <v/>
      </c>
      <c r="AU82" s="286">
        <f>L82*AU$3</f>
        <v/>
      </c>
      <c r="AV82" s="286">
        <f>M82*AV$3</f>
        <v/>
      </c>
      <c r="AW82" s="286">
        <f>N82*AW$3</f>
        <v/>
      </c>
      <c r="AX82" s="286" t="n"/>
      <c r="AY82" s="286">
        <f>P82*AY$3</f>
        <v/>
      </c>
      <c r="AZ82" s="286" t="n"/>
      <c r="BA82" s="286">
        <f>R82*BA$3</f>
        <v/>
      </c>
      <c r="BB82" s="286">
        <f>S82*BB$3</f>
        <v/>
      </c>
      <c r="BC82" s="286" t="n"/>
      <c r="BD82" s="286">
        <f>U82*BD$3</f>
        <v/>
      </c>
      <c r="BE82" s="286" t="n"/>
      <c r="BF82" s="286" t="n"/>
      <c r="BG82" s="286" t="n"/>
      <c r="BH82" s="286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  <c r="BR82" s="228" t="n"/>
      <c r="BS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45" t="n"/>
      <c r="R83" s="75" t="n"/>
      <c r="S83" s="46" t="n"/>
      <c r="T83" s="45" t="n"/>
      <c r="U83" s="45" t="n"/>
      <c r="V83" s="45" t="n"/>
      <c r="W83" s="45" t="n"/>
      <c r="X83" s="45" t="n"/>
      <c r="Y83" s="77" t="n"/>
      <c r="Z83" s="64" t="n"/>
      <c r="AA83" s="64" t="n"/>
      <c r="AB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0.31</v>
      </c>
      <c r="Q84" s="45" t="n">
        <v>0.21</v>
      </c>
      <c r="R84" s="45" t="n">
        <v>0.31</v>
      </c>
      <c r="S84" s="45" t="n">
        <v>0.31</v>
      </c>
      <c r="T84" s="45" t="n"/>
      <c r="U84" s="45" t="n"/>
      <c r="V84" s="45" t="n"/>
      <c r="W84" s="45" t="n">
        <v>0.8100000000000001</v>
      </c>
      <c r="X84" s="45" t="n">
        <v>0.8100000000000001</v>
      </c>
      <c r="Y84" s="75" t="n">
        <v>0.91</v>
      </c>
      <c r="Z84" s="64" t="n"/>
      <c r="AA84" s="64" t="n"/>
      <c r="AB84" s="64" t="n"/>
      <c r="AT84" s="286">
        <f>K84*AT$3</f>
        <v/>
      </c>
      <c r="AU84" s="286">
        <f>L84*AU$3</f>
        <v/>
      </c>
      <c r="AV84" s="286">
        <f>M84*AV$3</f>
        <v/>
      </c>
      <c r="AW84" s="286">
        <f>N84*AW$3</f>
        <v/>
      </c>
      <c r="AX84" s="286">
        <f>O84*AX$3</f>
        <v/>
      </c>
      <c r="AY84" s="286">
        <f>P84*AY$3</f>
        <v/>
      </c>
      <c r="AZ84" s="286">
        <f>Q84*AZ$3</f>
        <v/>
      </c>
      <c r="BA84" s="286">
        <f>R84*BA$3</f>
        <v/>
      </c>
      <c r="BB84" s="286">
        <f>S84*BB$3</f>
        <v/>
      </c>
      <c r="BC84" s="286">
        <f>T84*BC$3</f>
        <v/>
      </c>
      <c r="BD84" s="286">
        <f>U84*BD$3</f>
        <v/>
      </c>
      <c r="BE84" s="286">
        <f>V84*BE$3</f>
        <v/>
      </c>
      <c r="BF84" s="286">
        <f>W84*BF$3</f>
        <v/>
      </c>
      <c r="BG84" s="286">
        <f>X84*BG$3</f>
        <v/>
      </c>
      <c r="BH84" s="286">
        <f>Y84*BH$3</f>
        <v/>
      </c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 s="228" t="n"/>
      <c r="BS84" s="228" t="n"/>
      <c r="BT84">
        <f>SUM(AK84:BL84)</f>
        <v/>
      </c>
      <c r="BV84" s="108" t="n">
        <v>4</v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45" t="n"/>
      <c r="R85" s="75" t="n"/>
      <c r="S85" s="46" t="n"/>
      <c r="T85" s="45" t="n"/>
      <c r="U85" s="45" t="n"/>
      <c r="V85" s="45" t="n"/>
      <c r="W85" s="45" t="n"/>
      <c r="X85" s="45" t="n"/>
      <c r="Y85" s="46" t="n"/>
      <c r="Z85" s="64" t="n"/>
      <c r="AA85" s="64" t="n"/>
      <c r="AB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67" t="n"/>
      <c r="AA86" s="67" t="n"/>
      <c r="AB86" s="67" t="n"/>
      <c r="AT86" s="286">
        <f>K86*AT$3</f>
        <v/>
      </c>
      <c r="AU86" s="286">
        <f>L86*AU$3</f>
        <v/>
      </c>
      <c r="AV86" s="286">
        <f>M86*AV$3</f>
        <v/>
      </c>
      <c r="AW86" s="286">
        <f>N86*AW$3</f>
        <v/>
      </c>
      <c r="AX86" s="286">
        <f>O86*AX$3</f>
        <v/>
      </c>
      <c r="AY86" s="286">
        <f>P86*AY$3</f>
        <v/>
      </c>
      <c r="AZ86" s="286">
        <f>Q86*AZ$3</f>
        <v/>
      </c>
      <c r="BA86" s="286">
        <f>R86*BA$3</f>
        <v/>
      </c>
      <c r="BB86" s="286">
        <f>S86*BB$3</f>
        <v/>
      </c>
      <c r="BC86" s="286">
        <f>T86*BC$3</f>
        <v/>
      </c>
      <c r="BD86" s="286">
        <f>U86*BD$3</f>
        <v/>
      </c>
      <c r="BE86" s="286">
        <f>V86*BE$3</f>
        <v/>
      </c>
      <c r="BF86" s="286">
        <f>W86*BF$3</f>
        <v/>
      </c>
      <c r="BG86" s="286">
        <f>X86*BG$3</f>
        <v/>
      </c>
      <c r="BH86" s="286">
        <f>Y86*BH$3</f>
        <v/>
      </c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>
        <f>SUM(AK86:BL86)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48" t="n"/>
      <c r="R87" s="76" t="n"/>
      <c r="S87" s="76" t="n"/>
      <c r="T87" s="48" t="n"/>
      <c r="U87" s="48" t="n"/>
      <c r="V87" s="48" t="n"/>
      <c r="W87" s="48" t="n"/>
      <c r="X87" s="48" t="n"/>
      <c r="Y87" s="76" t="n"/>
      <c r="Z87" s="68" t="n"/>
      <c r="AA87" s="68" t="n"/>
      <c r="AB87" s="68" t="n"/>
      <c r="AT87" s="286">
        <f>K87*AT$3</f>
        <v/>
      </c>
      <c r="AU87" s="286">
        <f>L87*AU$3</f>
        <v/>
      </c>
      <c r="AV87" s="286">
        <f>M87*AV$3</f>
        <v/>
      </c>
      <c r="AW87" s="286">
        <f>N87*AW$3</f>
        <v/>
      </c>
      <c r="AX87" s="286" t="n"/>
      <c r="AY87" s="286">
        <f>P87*AY$3</f>
        <v/>
      </c>
      <c r="AZ87" s="286" t="n"/>
      <c r="BA87" s="286">
        <f>R87*BA$3</f>
        <v/>
      </c>
      <c r="BB87" s="286">
        <f>S87*BB$3</f>
        <v/>
      </c>
      <c r="BC87" s="286" t="n"/>
      <c r="BD87" s="286">
        <f>U87*BD$3</f>
        <v/>
      </c>
      <c r="BE87" s="286" t="n"/>
      <c r="BF87" s="286" t="n"/>
      <c r="BG87" s="286" t="n"/>
      <c r="BH87" s="286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  <c r="BR87" s="228" t="n"/>
      <c r="BS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45" t="n"/>
      <c r="R88" s="75" t="n"/>
      <c r="S88" s="75" t="n"/>
      <c r="T88" s="45" t="n"/>
      <c r="U88" s="45" t="n"/>
      <c r="V88" s="45" t="n"/>
      <c r="W88" s="45" t="n"/>
      <c r="X88" s="45" t="n"/>
      <c r="Y88" s="75" t="n"/>
      <c r="Z88" s="64" t="n"/>
      <c r="AA88" s="64" t="n"/>
      <c r="AB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47" t="n">
        <v>1</v>
      </c>
      <c r="Z89" s="64" t="n"/>
      <c r="AA89" s="64" t="n"/>
      <c r="AB89" s="64" t="n"/>
      <c r="AT89" s="286">
        <f>K89*AT$3</f>
        <v/>
      </c>
      <c r="AU89" s="286">
        <f>L89*AU$3</f>
        <v/>
      </c>
      <c r="AV89" s="286">
        <f>M89*AV$3</f>
        <v/>
      </c>
      <c r="AW89" s="286">
        <f>N89*AW$3</f>
        <v/>
      </c>
      <c r="AX89" s="286">
        <f>O89*AX$3</f>
        <v/>
      </c>
      <c r="AY89" s="286">
        <f>P89*AY$3</f>
        <v/>
      </c>
      <c r="AZ89" s="286">
        <f>Q89*AZ$3</f>
        <v/>
      </c>
      <c r="BA89" s="286">
        <f>R89*BA$3</f>
        <v/>
      </c>
      <c r="BB89" s="286">
        <f>S89*BB$3</f>
        <v/>
      </c>
      <c r="BC89" s="286">
        <f>T89*BC$3</f>
        <v/>
      </c>
      <c r="BD89" s="286">
        <f>U89*BD$3</f>
        <v/>
      </c>
      <c r="BE89" s="286">
        <f>V89*BE$3</f>
        <v/>
      </c>
      <c r="BF89" s="286">
        <f>W89*BF$3</f>
        <v/>
      </c>
      <c r="BG89" s="286">
        <f>X89*BG$3</f>
        <v/>
      </c>
      <c r="BH89" s="286">
        <f>Y89*BH$3</f>
        <v/>
      </c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 s="228" t="n"/>
      <c r="BS89" s="228" t="n"/>
      <c r="BT89">
        <f>SUM(AK89:BL89)</f>
        <v/>
      </c>
      <c r="BV89" s="108" t="n">
        <v>12</v>
      </c>
    </row>
    <row r="90">
      <c r="R90" s="76" t="n"/>
      <c r="S90" s="76" t="n"/>
      <c r="U90" s="45" t="n"/>
      <c r="Y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197" t="n">
        <v>1</v>
      </c>
      <c r="Y91" s="45" t="n">
        <v>1</v>
      </c>
      <c r="Z91" s="69" t="n"/>
      <c r="AA91" s="69" t="n"/>
      <c r="AB91" s="69" t="n"/>
      <c r="AT91" s="286">
        <f>K91*AT$3</f>
        <v/>
      </c>
      <c r="AU91" s="286">
        <f>L91*AU$3</f>
        <v/>
      </c>
      <c r="AV91" s="286">
        <f>M91*AV$3</f>
        <v/>
      </c>
      <c r="AW91" s="286">
        <f>N91*AW$3</f>
        <v/>
      </c>
      <c r="AX91" s="286">
        <f>O91*AX$3</f>
        <v/>
      </c>
      <c r="AY91" s="286">
        <f>P91*AY$3</f>
        <v/>
      </c>
      <c r="AZ91" s="286">
        <f>Q91*AZ$3</f>
        <v/>
      </c>
      <c r="BA91" s="286">
        <f>R91*BA$3</f>
        <v/>
      </c>
      <c r="BB91" s="286">
        <f>S91*BB$3</f>
        <v/>
      </c>
      <c r="BC91" s="286">
        <f>T91*BC$3</f>
        <v/>
      </c>
      <c r="BD91" s="286">
        <f>U91*BD$3</f>
        <v/>
      </c>
      <c r="BE91" s="286">
        <f>V91*BE$3</f>
        <v/>
      </c>
      <c r="BF91" s="286">
        <f>W91*BF$3</f>
        <v/>
      </c>
      <c r="BG91" s="286">
        <f>X91*BG$3</f>
        <v/>
      </c>
      <c r="BH91" s="286">
        <f>Y91*BH$3</f>
        <v/>
      </c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>
        <f>SUM(AK91:BL91)</f>
        <v/>
      </c>
      <c r="BV91" s="108" t="n">
        <v>12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>
        <v>1</v>
      </c>
      <c r="T92" s="197" t="n"/>
      <c r="U92" s="197" t="n">
        <v>1</v>
      </c>
      <c r="V92" s="197" t="n">
        <v>1</v>
      </c>
      <c r="W92" s="197" t="n">
        <v>1</v>
      </c>
      <c r="X92" s="197" t="n">
        <v>1</v>
      </c>
      <c r="Y92" s="197" t="n">
        <v>1</v>
      </c>
      <c r="Z92" s="69" t="n"/>
      <c r="AA92" s="69" t="n"/>
      <c r="AB92" s="69" t="n"/>
      <c r="AT92" s="286">
        <f>K92*AT$3</f>
        <v/>
      </c>
      <c r="AU92" s="286">
        <f>L92*AU$3</f>
        <v/>
      </c>
      <c r="AV92" s="286">
        <f>M92*AV$3</f>
        <v/>
      </c>
      <c r="AW92" s="286">
        <f>N92*AW$3</f>
        <v/>
      </c>
      <c r="AX92" s="286">
        <f>O92*AX$3</f>
        <v/>
      </c>
      <c r="AY92" s="286">
        <f>P92*AY$3</f>
        <v/>
      </c>
      <c r="AZ92" s="286">
        <f>Q92*AZ$3</f>
        <v/>
      </c>
      <c r="BA92" s="286">
        <f>R92*BA$3</f>
        <v/>
      </c>
      <c r="BB92" s="286">
        <f>S92*BB$3</f>
        <v/>
      </c>
      <c r="BC92" s="286">
        <f>T92*BC$3</f>
        <v/>
      </c>
      <c r="BD92" s="286">
        <f>U92*BD$3</f>
        <v/>
      </c>
      <c r="BE92" s="286">
        <f>V92*BE$3</f>
        <v/>
      </c>
      <c r="BF92" s="286">
        <f>W92*BF$3</f>
        <v/>
      </c>
      <c r="BG92" s="286">
        <f>X92*BG$3</f>
        <v/>
      </c>
      <c r="BH92" s="286">
        <f>Y92*BH$3</f>
        <v/>
      </c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 s="228" t="n"/>
      <c r="BS92" s="228" t="n"/>
      <c r="BT92">
        <f>SUM(AK92:BL92)</f>
        <v/>
      </c>
      <c r="BV92" s="108" t="n">
        <v>12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>
        <v>1</v>
      </c>
      <c r="T93" s="197" t="n"/>
      <c r="U93" s="197" t="n"/>
      <c r="V93" s="197" t="n">
        <v>1</v>
      </c>
      <c r="W93" s="197" t="n">
        <v>1</v>
      </c>
      <c r="X93" s="197" t="n">
        <v>1</v>
      </c>
      <c r="Y93" s="197" t="n">
        <v>1</v>
      </c>
      <c r="Z93" s="69" t="n"/>
      <c r="AA93" s="69" t="n"/>
      <c r="AB93" s="69" t="n"/>
      <c r="AT93" s="286">
        <f>K93*AT$3</f>
        <v/>
      </c>
      <c r="AU93" s="286">
        <f>L93*AU$3</f>
        <v/>
      </c>
      <c r="AV93" s="286">
        <f>M93*AV$3</f>
        <v/>
      </c>
      <c r="AW93" s="286">
        <f>N93*AW$3</f>
        <v/>
      </c>
      <c r="AX93" s="286">
        <f>O93*AX$3</f>
        <v/>
      </c>
      <c r="AY93" s="286">
        <f>P93*AY$3</f>
        <v/>
      </c>
      <c r="AZ93" s="286">
        <f>Q93*AZ$3</f>
        <v/>
      </c>
      <c r="BA93" s="286">
        <f>R93*BA$3</f>
        <v/>
      </c>
      <c r="BB93" s="286">
        <f>S93*BB$3</f>
        <v/>
      </c>
      <c r="BC93" s="286">
        <f>T93*BC$3</f>
        <v/>
      </c>
      <c r="BD93" s="286">
        <f>U93*BD$3</f>
        <v/>
      </c>
      <c r="BE93" s="286">
        <f>V93*BE$3</f>
        <v/>
      </c>
      <c r="BF93" s="286">
        <f>W93*BF$3</f>
        <v/>
      </c>
      <c r="BG93" s="286">
        <f>X93*BG$3</f>
        <v/>
      </c>
      <c r="BH93" s="286">
        <f>Y93*BH$3</f>
        <v/>
      </c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 s="228" t="n"/>
      <c r="BS93" s="228" t="n"/>
      <c r="BT93">
        <f>SUM(AK93:BL93)</f>
        <v/>
      </c>
      <c r="BV93" s="108" t="n">
        <v>5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4" t="n"/>
      <c r="N94" s="197" t="n"/>
      <c r="O94" s="197" t="n">
        <v>1</v>
      </c>
      <c r="P94" s="197" t="n">
        <v>1</v>
      </c>
      <c r="Q94" s="197" t="n">
        <v>1</v>
      </c>
      <c r="R94" s="197" t="n">
        <v>1</v>
      </c>
      <c r="S94" s="197" t="n">
        <v>1</v>
      </c>
      <c r="T94" s="197" t="n"/>
      <c r="U94" s="197" t="n"/>
      <c r="V94" s="197" t="n"/>
      <c r="W94" s="197" t="n"/>
      <c r="X94" s="197" t="n">
        <v>1</v>
      </c>
      <c r="Y94" s="197" t="n">
        <v>1</v>
      </c>
      <c r="Z94" s="69" t="n"/>
      <c r="AA94" s="69" t="n"/>
      <c r="AB94" s="69" t="n"/>
      <c r="AT94" s="286">
        <f>K94*AT$3</f>
        <v/>
      </c>
      <c r="AU94" s="286">
        <f>L94*AU$3</f>
        <v/>
      </c>
      <c r="AV94" s="286">
        <f>M94*AV$3</f>
        <v/>
      </c>
      <c r="AW94" s="286">
        <f>N94*AW$3</f>
        <v/>
      </c>
      <c r="AX94" s="286">
        <f>O94*AX$3</f>
        <v/>
      </c>
      <c r="AY94" s="286">
        <f>P94*AY$3</f>
        <v/>
      </c>
      <c r="AZ94" s="286">
        <f>Q94*AZ$3</f>
        <v/>
      </c>
      <c r="BA94" s="286">
        <f>R94*BA$3</f>
        <v/>
      </c>
      <c r="BB94" s="286">
        <f>S94*BB$3</f>
        <v/>
      </c>
      <c r="BC94" s="286">
        <f>T94*BC$3</f>
        <v/>
      </c>
      <c r="BD94" s="286">
        <f>U94*BD$3</f>
        <v/>
      </c>
      <c r="BE94" s="286">
        <f>V94*BE$3</f>
        <v/>
      </c>
      <c r="BF94" s="286">
        <f>W94*BF$3</f>
        <v/>
      </c>
      <c r="BG94" s="286">
        <f>X94*BG$3</f>
        <v/>
      </c>
      <c r="BH94" s="286">
        <f>Y94*BH$3</f>
        <v/>
      </c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 s="228" t="n"/>
      <c r="BS94" s="228" t="n"/>
      <c r="BT94">
        <f>SUM(AK94:BL94)</f>
        <v/>
      </c>
      <c r="BV94" s="108" t="n">
        <v>1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4" t="n"/>
      <c r="N95" s="197" t="n"/>
      <c r="O95" s="197" t="n"/>
      <c r="P95" s="197" t="n"/>
      <c r="Q95" s="197" t="n">
        <v>1</v>
      </c>
      <c r="R95" s="197" t="n">
        <v>1</v>
      </c>
      <c r="S95" s="197" t="n">
        <v>1</v>
      </c>
      <c r="T95" s="197" t="n"/>
      <c r="U95" s="197" t="n"/>
      <c r="V95" s="197" t="n"/>
      <c r="W95" s="197" t="n"/>
      <c r="X95" s="197" t="n"/>
      <c r="Y95" s="197" t="n">
        <v>1</v>
      </c>
      <c r="Z95" s="69" t="n"/>
      <c r="AA95" s="69" t="n"/>
      <c r="AB95" s="69" t="n"/>
      <c r="AT95" s="286">
        <f>K95*AT$3</f>
        <v/>
      </c>
      <c r="AU95" s="286">
        <f>L95*AU$3</f>
        <v/>
      </c>
      <c r="AV95" s="286">
        <f>M95*AV$3</f>
        <v/>
      </c>
      <c r="AW95" s="286">
        <f>N95*AW$3</f>
        <v/>
      </c>
      <c r="AX95" s="286">
        <f>O95*AX$3</f>
        <v/>
      </c>
      <c r="AY95" s="286">
        <f>P95*AY$3</f>
        <v/>
      </c>
      <c r="AZ95" s="286">
        <f>Q95*AZ$3</f>
        <v/>
      </c>
      <c r="BA95" s="286">
        <f>R95*BA$3</f>
        <v/>
      </c>
      <c r="BB95" s="286">
        <f>S95*BB$3</f>
        <v/>
      </c>
      <c r="BC95" s="286">
        <f>T95*BC$3</f>
        <v/>
      </c>
      <c r="BD95" s="286">
        <f>U95*BD$3</f>
        <v/>
      </c>
      <c r="BE95" s="286">
        <f>V95*BE$3</f>
        <v/>
      </c>
      <c r="BF95" s="286">
        <f>W95*BF$3</f>
        <v/>
      </c>
      <c r="BG95" s="286">
        <f>X95*BG$3</f>
        <v/>
      </c>
      <c r="BH95" s="286">
        <f>Y95*BH$3</f>
        <v/>
      </c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 s="228" t="n"/>
      <c r="BS95" s="228" t="n"/>
      <c r="BT95">
        <f>SUM(AK95:BL95)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69" t="n"/>
      <c r="AA96" s="69" t="n"/>
      <c r="AB96" s="69" t="n"/>
      <c r="AT96" s="286">
        <f>K96*AT$3</f>
        <v/>
      </c>
      <c r="AU96" s="286">
        <f>L96*AU$3</f>
        <v/>
      </c>
      <c r="AV96" s="286">
        <f>M96*AV$3</f>
        <v/>
      </c>
      <c r="AW96" s="286">
        <f>N96*AW$3</f>
        <v/>
      </c>
      <c r="AX96" s="286">
        <f>O96*AX$3</f>
        <v/>
      </c>
      <c r="AY96" s="286">
        <f>P96*AY$3</f>
        <v/>
      </c>
      <c r="AZ96" s="286">
        <f>Q96*AZ$3</f>
        <v/>
      </c>
      <c r="BA96" s="286">
        <f>R96*BA$3</f>
        <v/>
      </c>
      <c r="BB96" s="286">
        <f>S96*BB$3</f>
        <v/>
      </c>
      <c r="BC96" s="286">
        <f>T96*BC$3</f>
        <v/>
      </c>
      <c r="BD96" s="286">
        <f>U96*BD$3</f>
        <v/>
      </c>
      <c r="BE96" s="286">
        <f>V96*BE$3</f>
        <v/>
      </c>
      <c r="BF96" s="286">
        <f>W96*BF$3</f>
        <v/>
      </c>
      <c r="BG96" s="286">
        <f>X96*BG$3</f>
        <v/>
      </c>
      <c r="BH96" s="286">
        <f>Y96*BH$3</f>
        <v/>
      </c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>
        <f>SUM(AK96:BL96)</f>
        <v/>
      </c>
      <c r="BV96" s="108" t="n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H101"/>
  <sheetViews>
    <sheetView workbookViewId="0">
      <pane xSplit="1" ySplit="3" topLeftCell="CE85" activePane="bottomRight" state="frozen"/>
      <selection pane="topRight" activeCell="B1" sqref="B1"/>
      <selection pane="bottomLeft" activeCell="A4" sqref="A4"/>
      <selection pane="bottomRight" activeCell="A64" sqref="A64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7109375" customWidth="1" style="107" min="19" max="20"/>
    <col width="11.42578125" customWidth="1" style="107" min="21" max="42"/>
    <col width="11.7109375" customWidth="1" style="107" min="43" max="43"/>
    <col width="12.140625" customWidth="1" style="107" min="44" max="47"/>
    <col width="10.7109375" customWidth="1" style="107" min="48" max="50"/>
    <col width="10.85546875" customWidth="1" style="107" min="51" max="82"/>
    <col width="3.7109375" customWidth="1" style="107" min="83" max="83"/>
    <col width="9.140625" customWidth="1" style="107" min="84" max="85"/>
    <col width="9.140625" customWidth="1" style="108" min="86" max="86"/>
    <col width="9.140625" customWidth="1" style="107" min="8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H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2" t="inlineStr">
        <is>
          <t>Жгут ПТКА.685621. 002-01.281</t>
        </is>
      </c>
      <c r="T2" s="72" t="inlineStr">
        <is>
          <t>Жгут ПТКА.685621. 002-02.221</t>
        </is>
      </c>
      <c r="U2" s="72" t="inlineStr">
        <is>
          <t>Жгут ПТКА.685621. 002-03.231</t>
        </is>
      </c>
      <c r="V2" s="38" t="inlineStr">
        <is>
          <t>Жгут ПТКА.685621. 003-03.071</t>
        </is>
      </c>
      <c r="W2" s="38" t="inlineStr">
        <is>
          <t>Жгут ПТКА.685621. 003-04.071</t>
        </is>
      </c>
      <c r="X2" s="38" t="inlineStr">
        <is>
          <t>Жгут ПТКА.685621. 003-05.481</t>
        </is>
      </c>
      <c r="Y2" s="38" t="inlineStr">
        <is>
          <t>Кабель питания 9451.051. 03.00.000</t>
        </is>
      </c>
      <c r="Z2" s="38" t="inlineStr">
        <is>
          <t>Кабель питания 9451.631. 07.00.000</t>
        </is>
      </c>
      <c r="AA2" s="38" t="inlineStr">
        <is>
          <t>Кабель для передачи данных 9451.051. 04.00.000</t>
        </is>
      </c>
      <c r="AB2" s="38" t="inlineStr">
        <is>
          <t>Кабель для передачи данных 9451.631. 09.00.000</t>
        </is>
      </c>
      <c r="AC2" s="110" t="inlineStr">
        <is>
          <t>Кабель питания 9451.621.06.00.000</t>
        </is>
      </c>
      <c r="AD2" s="110" t="inlineStr">
        <is>
          <t>Кабель для передачи данных 9451.621.07.00.000</t>
        </is>
      </c>
      <c r="AE2" s="111" t="inlineStr">
        <is>
          <t>Кабель питания 9451.641.06.00.000</t>
        </is>
      </c>
      <c r="AF2" s="111" t="inlineStr">
        <is>
          <t>Кабель питания 9451.641.07.00.000</t>
        </is>
      </c>
      <c r="AG2" s="111" t="inlineStr">
        <is>
          <t>Кабель для передачи данных 9451.641.08.00.000</t>
        </is>
      </c>
      <c r="AH2" s="111" t="inlineStr">
        <is>
          <t>Кабель для передачи данных 9451.641.09.00.000</t>
        </is>
      </c>
      <c r="AI2" s="71" t="inlineStr">
        <is>
          <t>Кабель датчика давления 
РМ-420.03.000</t>
        </is>
      </c>
      <c r="AJ2" s="71" t="inlineStr">
        <is>
          <t>Провод РЕ  
РМ-420.04.000</t>
        </is>
      </c>
      <c r="AK2" s="71" t="inlineStr">
        <is>
          <t>Провод РЕ 1 
РМ-420.04.000</t>
        </is>
      </c>
      <c r="AL2" s="71" t="inlineStr">
        <is>
          <t>Провод РЕ 2 
РМ-420.08.000</t>
        </is>
      </c>
      <c r="AM2" s="71" t="inlineStr">
        <is>
          <t>Кабель 220В 
РМ-420.05.000</t>
        </is>
      </c>
      <c r="AN2" s="71" t="inlineStr">
        <is>
          <t>Перемычка 
РМ-420.06.000</t>
        </is>
      </c>
      <c r="AO2" s="71" t="inlineStr">
        <is>
          <t>Провод контактора 
РМ-420.07.000</t>
        </is>
      </c>
      <c r="AP2" s="38" t="n"/>
      <c r="AQ2" s="70" t="inlineStr">
        <is>
          <t>Перемычка ПТКА.685621. 004</t>
        </is>
      </c>
      <c r="AR2" s="70" t="inlineStr">
        <is>
          <t>Перемычка ПТКА.685621. 004-01</t>
        </is>
      </c>
      <c r="AS2" s="70" t="inlineStr">
        <is>
          <t>Перемычка ПТКА.685621. 004-02</t>
        </is>
      </c>
      <c r="AT2" s="70" t="inlineStr">
        <is>
          <t>Перемычка ПТКА.685621. 004-03</t>
        </is>
      </c>
      <c r="AU2" s="70" t="inlineStr">
        <is>
          <t>Перемычка ПТКА.685621. 004-04</t>
        </is>
      </c>
      <c r="AV2" s="38" t="inlineStr">
        <is>
          <t>Провод заземления ПТКА.685621. 005</t>
        </is>
      </c>
      <c r="AW2" s="38" t="inlineStr">
        <is>
          <t>Провод заземления ПТКА.685621.  005-01</t>
        </is>
      </c>
      <c r="AX2" s="38" t="inlineStr">
        <is>
          <t>Провод заземления ПТКА.685621.  005-02</t>
        </is>
      </c>
      <c r="AY2" s="38" t="inlineStr">
        <is>
          <t>Провод заземления ПТКА.685621.  005-03</t>
        </is>
      </c>
      <c r="AZ2" s="71" t="inlineStr">
        <is>
          <t>Жгут ПТКА.685621.001-01.111</t>
        </is>
      </c>
      <c r="BA2" s="71" t="inlineStr">
        <is>
          <t>Жгут ПТКА.685621. 001-02.121</t>
        </is>
      </c>
      <c r="BB2" s="71" t="inlineStr">
        <is>
          <t>Жгут ПТКА.685621. 001-03.331</t>
        </is>
      </c>
      <c r="BC2" s="71" t="inlineStr">
        <is>
          <t>Жгут ПТКА.685621. 001-04.141</t>
        </is>
      </c>
      <c r="BD2" s="71" t="inlineStr">
        <is>
          <t>Жгут ПТКА.685621. 001-04.341</t>
        </is>
      </c>
      <c r="BE2" s="71" t="inlineStr">
        <is>
          <t>Жгут ПТКА.685621. 001-05.602</t>
        </is>
      </c>
      <c r="BF2" s="71" t="inlineStr">
        <is>
          <t>Жгут ПТКА.685621. 001-05.072(1)</t>
        </is>
      </c>
      <c r="BG2" s="71" t="inlineStr">
        <is>
          <t>Жгут ПТКА.685621. 001-05.072(2)</t>
        </is>
      </c>
      <c r="BH2" s="72" t="inlineStr">
        <is>
          <t>Жгут ПТКА.685621. 002-01.281</t>
        </is>
      </c>
      <c r="BI2" s="72" t="inlineStr">
        <is>
          <t>Жгут ПТКА.685621. 002-02.221</t>
        </is>
      </c>
      <c r="BJ2" s="72" t="inlineStr">
        <is>
          <t>Жгут ПТКА.685621. 002-03.231</t>
        </is>
      </c>
      <c r="BK2" s="38" t="inlineStr">
        <is>
          <t>Жгут ПТКА.685621. 003-03.071</t>
        </is>
      </c>
      <c r="BL2" s="38" t="inlineStr">
        <is>
          <t>Жгут ПТКА.685621. 003-04.071</t>
        </is>
      </c>
      <c r="BM2" s="38" t="inlineStr">
        <is>
          <t>Жгут ПТКА.685621. 003-05.481</t>
        </is>
      </c>
      <c r="BN2" s="38" t="inlineStr">
        <is>
          <t>Кабель питания 9451.051. 03.00.000</t>
        </is>
      </c>
      <c r="BO2" s="38" t="inlineStr">
        <is>
          <t>Кабель питания 9451.631. 07.00.000</t>
        </is>
      </c>
      <c r="BP2" s="38" t="inlineStr">
        <is>
          <t>Кабель для передачи данных 9451.051. 04.00.000</t>
        </is>
      </c>
      <c r="BQ2" s="38" t="inlineStr">
        <is>
          <t>Кабель для передачи данных 9451.631. 09.00.000</t>
        </is>
      </c>
      <c r="BR2" s="110" t="inlineStr">
        <is>
          <t>Кабель питания 9451.621.06.00.000</t>
        </is>
      </c>
      <c r="BS2" s="110" t="inlineStr">
        <is>
          <t>Кабель для передачи данных 9451.621.07.00.000</t>
        </is>
      </c>
      <c r="BT2" s="111" t="inlineStr">
        <is>
          <t>Кабель питания 9451.641.06.00.000</t>
        </is>
      </c>
      <c r="BU2" s="111" t="inlineStr">
        <is>
          <t>Кабель питания 9451.641.07.00.000</t>
        </is>
      </c>
      <c r="BV2" s="111" t="inlineStr">
        <is>
          <t>Кабель для передачи данных 9451.641.08.00.000</t>
        </is>
      </c>
      <c r="BW2" s="111" t="inlineStr">
        <is>
          <t>Кабель для передачи данных 9451.641.09.00.000</t>
        </is>
      </c>
      <c r="BX2" s="71" t="inlineStr">
        <is>
          <t>Кабель датчика давления 
РМ-420.03.000</t>
        </is>
      </c>
      <c r="BY2" s="71" t="inlineStr">
        <is>
          <t>Провод РЕ  
РМ-420.04.000</t>
        </is>
      </c>
      <c r="BZ2" s="71" t="inlineStr">
        <is>
          <t>Провод РЕ 1 
РМ-420.04.000</t>
        </is>
      </c>
      <c r="CA2" s="71" t="inlineStr">
        <is>
          <t>Провод РЕ 2 
РМ-420.08.000</t>
        </is>
      </c>
      <c r="CB2" s="71" t="inlineStr">
        <is>
          <t>Кабель 220В 
РМ-420.05.000</t>
        </is>
      </c>
      <c r="CC2" s="71" t="inlineStr">
        <is>
          <t>Перемычка 
РМ-420.06.000</t>
        </is>
      </c>
      <c r="CD2" s="71" t="inlineStr">
        <is>
          <t>Провод контактора 
РМ-420.07.000</t>
        </is>
      </c>
      <c r="CE2" s="38" t="n"/>
      <c r="CF2" s="38" t="inlineStr">
        <is>
          <t>Сумма</t>
        </is>
      </c>
      <c r="CG2" s="40" t="n"/>
      <c r="CH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28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/>
      <c r="AQ3" s="286" t="n">
        <v>9</v>
      </c>
      <c r="AR3" s="286" t="n"/>
      <c r="AS3" s="286" t="n"/>
      <c r="AT3" s="286" t="n"/>
      <c r="AU3" s="286" t="n"/>
      <c r="AV3" s="286" t="n"/>
      <c r="AW3" s="286" t="n">
        <v>12</v>
      </c>
      <c r="AX3" s="286" t="n"/>
      <c r="AY3" s="286" t="n"/>
      <c r="AZ3" s="286" t="n"/>
      <c r="BA3" s="286" t="n"/>
      <c r="BB3" s="286" t="n"/>
      <c r="BC3" s="286" t="n"/>
      <c r="BD3" s="286" t="n">
        <v>1</v>
      </c>
      <c r="BE3" s="286" t="n"/>
      <c r="BF3" s="286" t="n"/>
      <c r="BG3" s="286" t="n"/>
      <c r="BH3" s="286" t="n"/>
      <c r="BI3" s="286" t="n"/>
      <c r="BJ3" s="286" t="n"/>
      <c r="BK3" s="286" t="n"/>
      <c r="BL3" s="286" t="n">
        <v>2</v>
      </c>
      <c r="BM3" s="286" t="n"/>
      <c r="BN3" s="286" t="n">
        <v>1</v>
      </c>
      <c r="BO3" s="286" t="n"/>
      <c r="BP3" s="286" t="n">
        <v>1</v>
      </c>
      <c r="BQ3" s="286" t="n"/>
      <c r="BR3" s="228" t="n"/>
      <c r="BS3" s="228" t="n"/>
      <c r="BT3" s="228" t="n"/>
      <c r="BU3" s="228" t="n"/>
      <c r="BV3" s="228" t="n"/>
      <c r="BW3" s="228" t="n"/>
      <c r="BX3" s="286" t="n">
        <v>12</v>
      </c>
      <c r="BY3" s="286" t="n">
        <v>12</v>
      </c>
      <c r="BZ3" s="286" t="n"/>
      <c r="CA3" s="286" t="n"/>
      <c r="CB3" s="286" t="n">
        <v>48</v>
      </c>
      <c r="CC3" s="286" t="n">
        <v>24</v>
      </c>
      <c r="CD3" s="286" t="n">
        <v>12</v>
      </c>
      <c r="CE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86">
        <f>B7*AQ3</f>
        <v/>
      </c>
      <c r="AR7" s="286">
        <f>C7*AR3</f>
        <v/>
      </c>
      <c r="AS7" s="286">
        <f>D7*AS3</f>
        <v/>
      </c>
      <c r="AT7" s="286">
        <f>E7*AT3</f>
        <v/>
      </c>
      <c r="AU7" s="286">
        <f>F7*AU3</f>
        <v/>
      </c>
      <c r="AV7" s="286">
        <f>G7*AV3</f>
        <v/>
      </c>
      <c r="AW7" s="286">
        <f>H7*AW3</f>
        <v/>
      </c>
      <c r="AX7" s="286">
        <f>I7*AX3</f>
        <v/>
      </c>
      <c r="AY7" s="286">
        <f>J7*AY3</f>
        <v/>
      </c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>
        <f>SUM(AQ7:BQ7)</f>
        <v/>
      </c>
      <c r="CG7" t="inlineStr">
        <is>
          <t>шт</t>
        </is>
      </c>
      <c r="CH7" s="108" t="n">
        <v>100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86" t="n"/>
      <c r="AR8" s="286" t="n"/>
      <c r="AS8" s="286" t="n"/>
      <c r="AT8" s="286" t="n"/>
      <c r="AU8" s="286" t="n"/>
      <c r="AV8" s="286" t="n"/>
      <c r="AW8" s="286" t="n"/>
      <c r="AX8" s="286" t="n"/>
      <c r="AY8" s="286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86">
        <f>B9*AQ3</f>
        <v/>
      </c>
      <c r="AR9" s="286">
        <f>C9*AR3</f>
        <v/>
      </c>
      <c r="AS9" s="286">
        <f>D9*AS3</f>
        <v/>
      </c>
      <c r="AT9" s="286">
        <f>E9*AT3</f>
        <v/>
      </c>
      <c r="AU9" s="286">
        <f>F9*AU3</f>
        <v/>
      </c>
      <c r="AV9" s="286" t="n"/>
      <c r="AW9" s="286" t="n"/>
      <c r="AX9" s="286" t="n"/>
      <c r="AY9" s="286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>
        <f>SUM(AQ9:BQ9)</f>
        <v/>
      </c>
      <c r="CG9" t="inlineStr">
        <is>
          <t>м</t>
        </is>
      </c>
      <c r="CH9" s="91" t="n">
        <v>10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86" t="n"/>
      <c r="AR10" s="286" t="n"/>
      <c r="AS10" s="286" t="n"/>
      <c r="AT10" s="286" t="n"/>
      <c r="AU10" s="286" t="n"/>
      <c r="AV10" s="286" t="n"/>
      <c r="AW10" s="286" t="n"/>
      <c r="AX10" s="286" t="n"/>
      <c r="AY10" s="286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86" t="n"/>
      <c r="AR11" s="286" t="n"/>
      <c r="AS11" s="286" t="n"/>
      <c r="AT11" s="286" t="n"/>
      <c r="AU11" s="286" t="n"/>
      <c r="AV11" s="286" t="n"/>
      <c r="AW11" s="286" t="n"/>
      <c r="AX11" s="286" t="n"/>
      <c r="AY11" s="286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86">
        <f>B12*AQ3</f>
        <v/>
      </c>
      <c r="AR12" s="286">
        <f>C12*AR3</f>
        <v/>
      </c>
      <c r="AS12" s="286">
        <f>D12*AS3</f>
        <v/>
      </c>
      <c r="AT12" s="286">
        <f>E12*AT3</f>
        <v/>
      </c>
      <c r="AU12" s="286">
        <f>F12*AU3</f>
        <v/>
      </c>
      <c r="AV12" s="286">
        <f>G12*AV3</f>
        <v/>
      </c>
      <c r="AW12" s="286">
        <f>H12*AW3</f>
        <v/>
      </c>
      <c r="AX12" s="286">
        <f>I12*AX3</f>
        <v/>
      </c>
      <c r="AY12" s="286">
        <f>J12*AY3</f>
        <v/>
      </c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>
        <f>SUM(AQ12:BQ12)</f>
        <v/>
      </c>
      <c r="CG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86" t="n"/>
      <c r="AR13" s="286" t="n"/>
      <c r="AS13" s="286" t="n"/>
      <c r="AT13" s="286" t="n"/>
      <c r="AU13" s="286" t="n"/>
      <c r="AV13" s="286" t="n"/>
      <c r="AW13" s="286" t="n"/>
      <c r="AX13" s="286" t="n"/>
      <c r="AY13" s="286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86" t="n"/>
      <c r="AR14" s="286" t="n"/>
      <c r="AS14" s="286" t="n"/>
      <c r="AT14" s="286" t="n"/>
      <c r="AU14" s="286" t="n"/>
      <c r="AV14" s="286" t="n"/>
      <c r="AW14" s="286" t="n"/>
      <c r="AX14" s="286" t="n"/>
      <c r="AY14" s="286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86" t="n"/>
      <c r="AR15" s="286" t="n"/>
      <c r="AS15" s="286" t="n"/>
      <c r="AT15" s="286" t="n"/>
      <c r="AU15" s="286" t="n"/>
      <c r="AV15" s="286" t="n"/>
      <c r="AW15" s="286" t="n"/>
      <c r="AX15" s="286" t="n"/>
      <c r="AY15" s="286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86" t="n"/>
      <c r="AR16" s="286" t="n"/>
      <c r="AS16" s="286" t="n"/>
      <c r="AT16" s="286" t="n"/>
      <c r="AU16" s="286" t="n"/>
      <c r="AV16" s="286">
        <f>G16*AV3</f>
        <v/>
      </c>
      <c r="AW16" s="286">
        <f>H16*AW3</f>
        <v/>
      </c>
      <c r="AX16" s="286">
        <f>I16*AX3</f>
        <v/>
      </c>
      <c r="AY16" s="286">
        <f>J16*AY3</f>
        <v/>
      </c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>
        <f>SUM(AQ16:BQ16)</f>
        <v/>
      </c>
      <c r="CG16" t="inlineStr">
        <is>
          <t>м</t>
        </is>
      </c>
      <c r="CH16" s="108" t="n">
        <v>5</v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H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86" t="n"/>
      <c r="Z20" s="286" t="n"/>
      <c r="AA20" s="286" t="n"/>
      <c r="AB20" s="286" t="n"/>
      <c r="AC20" s="286" t="n"/>
      <c r="AD20" s="286" t="n">
        <v>4</v>
      </c>
      <c r="AE20" s="286" t="n"/>
      <c r="AF20" s="286" t="n"/>
      <c r="AG20" s="286" t="n"/>
      <c r="AH20" s="286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N20" s="286">
        <f>Y20*BN$3</f>
        <v/>
      </c>
      <c r="BO20" s="286">
        <f>Z20*BO$3</f>
        <v/>
      </c>
      <c r="BP20" s="286">
        <f>AA20*BP$3</f>
        <v/>
      </c>
      <c r="BQ20" s="286">
        <f>AB20*BQ$3</f>
        <v/>
      </c>
      <c r="BR20" s="286">
        <f>AC20*BR$3</f>
        <v/>
      </c>
      <c r="BS20" s="286">
        <f>AD20*BS$3</f>
        <v/>
      </c>
      <c r="BT20" s="286">
        <f>AE20*BT$3</f>
        <v/>
      </c>
      <c r="BU20" s="286">
        <f>AF20*BU$3</f>
        <v/>
      </c>
      <c r="BV20" s="286">
        <f>AG20*BV$3</f>
        <v/>
      </c>
      <c r="BW20" s="286">
        <f>AH20*BW$3</f>
        <v/>
      </c>
      <c r="BX20" s="286">
        <f>AI20*BX$3</f>
        <v/>
      </c>
      <c r="BY20" s="286">
        <f>AJ20*BY$3</f>
        <v/>
      </c>
      <c r="BZ20" s="286">
        <f>AK20*BZ$3</f>
        <v/>
      </c>
      <c r="CA20" s="286">
        <f>AL20*CA$3</f>
        <v/>
      </c>
      <c r="CB20" s="286">
        <f>AM20*CB$3</f>
        <v/>
      </c>
      <c r="CC20" s="286">
        <f>AN20*CC$3</f>
        <v/>
      </c>
      <c r="CD20" s="286">
        <f>AO20*CD$3</f>
        <v/>
      </c>
      <c r="CE20" s="228" t="n"/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86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N21" s="286">
        <f>Y21*BN$3</f>
        <v/>
      </c>
      <c r="BO21" s="286">
        <f>Z21*BO$3</f>
        <v/>
      </c>
      <c r="BP21" s="286">
        <f>AA21*BP$3</f>
        <v/>
      </c>
      <c r="BQ21" s="286">
        <f>AB21*BQ$3</f>
        <v/>
      </c>
      <c r="BR21" s="286">
        <f>AC21*BR$3</f>
        <v/>
      </c>
      <c r="BS21" s="286">
        <f>AD21*BS$3</f>
        <v/>
      </c>
      <c r="BT21" s="286">
        <f>AE21*BT$3</f>
        <v/>
      </c>
      <c r="BU21" s="286">
        <f>AF21*BU$3</f>
        <v/>
      </c>
      <c r="BV21" s="286">
        <f>AG21*BV$3</f>
        <v/>
      </c>
      <c r="BW21" s="286">
        <f>AH21*BW$3</f>
        <v/>
      </c>
      <c r="BX21" s="286">
        <f>AI21*BX$3</f>
        <v/>
      </c>
      <c r="BY21" s="286">
        <f>AJ21*BY$3</f>
        <v/>
      </c>
      <c r="BZ21" s="286">
        <f>AK21*BZ$3</f>
        <v/>
      </c>
      <c r="CA21" s="286">
        <f>AL21*CA$3</f>
        <v/>
      </c>
      <c r="CB21" s="286">
        <f>AM21*CB$3</f>
        <v/>
      </c>
      <c r="CC21" s="286">
        <f>AN21*CC$3</f>
        <v/>
      </c>
      <c r="CD21" s="286">
        <f>AO21*CD$3</f>
        <v/>
      </c>
      <c r="CE21" s="228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86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86" t="n">
        <v>4</v>
      </c>
      <c r="AJ22" s="286" t="n"/>
      <c r="AK22" s="286" t="n"/>
      <c r="AL22" s="286" t="n"/>
      <c r="AM22" s="286" t="n"/>
      <c r="AN22" s="286" t="n"/>
      <c r="AO22" s="286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N22" s="286">
        <f>Y22*BN$3</f>
        <v/>
      </c>
      <c r="BO22" s="286">
        <f>Z22*BO$3</f>
        <v/>
      </c>
      <c r="BP22" s="286">
        <f>AA22*BP$3</f>
        <v/>
      </c>
      <c r="BQ22" s="286">
        <f>AB22*BQ$3</f>
        <v/>
      </c>
      <c r="BR22" s="286">
        <f>AC22*BR$3</f>
        <v/>
      </c>
      <c r="BS22" s="286">
        <f>AD22*BS$3</f>
        <v/>
      </c>
      <c r="BT22" s="286">
        <f>AE22*BT$3</f>
        <v/>
      </c>
      <c r="BU22" s="286">
        <f>AF22*BU$3</f>
        <v/>
      </c>
      <c r="BV22" s="286">
        <f>AG22*BV$3</f>
        <v/>
      </c>
      <c r="BW22" s="286">
        <f>AH22*BW$3</f>
        <v/>
      </c>
      <c r="BX22" s="286">
        <f>AI22*BX$3</f>
        <v/>
      </c>
      <c r="BY22" s="286">
        <f>AJ22*BY$3</f>
        <v/>
      </c>
      <c r="BZ22" s="286">
        <f>AK22*BZ$3</f>
        <v/>
      </c>
      <c r="CA22" s="286">
        <f>AL22*CA$3</f>
        <v/>
      </c>
      <c r="CB22" s="286">
        <f>AM22*CB$3</f>
        <v/>
      </c>
      <c r="CC22" s="286">
        <f>AN22*CC$3</f>
        <v/>
      </c>
      <c r="CD22" s="286">
        <f>AO22*CD$3</f>
        <v/>
      </c>
      <c r="CE22" s="228" t="n"/>
      <c r="CF22">
        <f>SUM(AQ22:CD22)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86" t="n">
        <v>4</v>
      </c>
      <c r="Z23" s="286" t="n">
        <v>4</v>
      </c>
      <c r="AA23" s="286" t="n"/>
      <c r="AB23" s="286" t="n"/>
      <c r="AC23" s="286" t="n">
        <v>4</v>
      </c>
      <c r="AD23" s="286" t="n"/>
      <c r="AE23" s="286" t="n">
        <v>4</v>
      </c>
      <c r="AF23" s="286" t="n">
        <v>4</v>
      </c>
      <c r="AG23" s="286" t="n"/>
      <c r="AH23" s="286" t="n"/>
      <c r="AI23" s="286" t="n"/>
      <c r="AJ23" s="286" t="n">
        <v>2</v>
      </c>
      <c r="AK23" s="286" t="n">
        <v>2</v>
      </c>
      <c r="AL23" s="286" t="n">
        <v>2</v>
      </c>
      <c r="AM23" s="286" t="n">
        <v>4</v>
      </c>
      <c r="AN23" s="286" t="n">
        <v>2</v>
      </c>
      <c r="AO23" s="286" t="n">
        <v>2</v>
      </c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N23" s="286">
        <f>Y23*BN$3</f>
        <v/>
      </c>
      <c r="BO23" s="286">
        <f>Z23*BO$3</f>
        <v/>
      </c>
      <c r="BP23" s="286">
        <f>AA23*BP$3</f>
        <v/>
      </c>
      <c r="BQ23" s="286">
        <f>AB23*BQ$3</f>
        <v/>
      </c>
      <c r="BR23" s="286">
        <f>AC23*BR$3</f>
        <v/>
      </c>
      <c r="BS23" s="286">
        <f>AD23*BS$3</f>
        <v/>
      </c>
      <c r="BT23" s="286">
        <f>AE23*BT$3</f>
        <v/>
      </c>
      <c r="BU23" s="286">
        <f>AF23*BU$3</f>
        <v/>
      </c>
      <c r="BV23" s="286">
        <f>AG23*BV$3</f>
        <v/>
      </c>
      <c r="BW23" s="286">
        <f>AH23*BW$3</f>
        <v/>
      </c>
      <c r="BX23" s="286">
        <f>AI23*BX$3</f>
        <v/>
      </c>
      <c r="BY23" s="286">
        <f>AJ23*BY$3</f>
        <v/>
      </c>
      <c r="BZ23" s="286">
        <f>AK23*BZ$3</f>
        <v/>
      </c>
      <c r="CA23" s="286">
        <f>AL23*CA$3</f>
        <v/>
      </c>
      <c r="CB23" s="286">
        <f>AM23*CB$3</f>
        <v/>
      </c>
      <c r="CC23" s="286">
        <f>AN23*CC$3</f>
        <v/>
      </c>
      <c r="CD23" s="286">
        <f>AO23*CD$3</f>
        <v/>
      </c>
      <c r="CE23" s="228" t="n"/>
      <c r="CF23">
        <f>SUM(AQ23:CD23)</f>
        <v/>
      </c>
      <c r="CH23" s="108" t="n">
        <v>4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86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197" t="n"/>
      <c r="AK24" s="197" t="n"/>
      <c r="AL24" s="197" t="n"/>
      <c r="AM24" s="286" t="n"/>
      <c r="AN24" s="286" t="n"/>
      <c r="AO24" s="286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N24" s="286">
        <f>Y24*BN$3</f>
        <v/>
      </c>
      <c r="BO24" s="286">
        <f>Z24*BO$3</f>
        <v/>
      </c>
      <c r="BP24" s="286">
        <f>AA24*BP$3</f>
        <v/>
      </c>
      <c r="BQ24" s="286">
        <f>AB24*BQ$3</f>
        <v/>
      </c>
      <c r="BR24" s="286">
        <f>AC24*BR$3</f>
        <v/>
      </c>
      <c r="BS24" s="286">
        <f>AD24*BS$3</f>
        <v/>
      </c>
      <c r="BT24" s="286">
        <f>AE24*BT$3</f>
        <v/>
      </c>
      <c r="BU24" s="286">
        <f>AF24*BU$3</f>
        <v/>
      </c>
      <c r="BV24" s="286">
        <f>AG24*BV$3</f>
        <v/>
      </c>
      <c r="BW24" s="286">
        <f>AH24*BW$3</f>
        <v/>
      </c>
      <c r="BX24" s="286">
        <f>AI24*BX$3</f>
        <v/>
      </c>
      <c r="BY24" s="286">
        <f>AJ24*BY$3</f>
        <v/>
      </c>
      <c r="BZ24" s="286">
        <f>AK24*BZ$3</f>
        <v/>
      </c>
      <c r="CA24" s="286">
        <f>AL24*CA$3</f>
        <v/>
      </c>
      <c r="CB24" s="286">
        <f>AM24*CB$3</f>
        <v/>
      </c>
      <c r="CC24" s="286">
        <f>AN24*CC$3</f>
        <v/>
      </c>
      <c r="CD24" s="286">
        <f>AO24*CD$3</f>
        <v/>
      </c>
      <c r="CE24" s="228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86" t="n"/>
      <c r="Z25" s="286" t="n"/>
      <c r="AA25" s="286" t="n">
        <v>1.7</v>
      </c>
      <c r="AB25" s="286" t="n">
        <v>0.4</v>
      </c>
      <c r="AC25" s="286" t="n"/>
      <c r="AD25" s="286" t="n">
        <v>0.2</v>
      </c>
      <c r="AE25" s="286" t="n"/>
      <c r="AF25" s="286" t="n"/>
      <c r="AG25" s="286" t="n">
        <v>2.2</v>
      </c>
      <c r="AH25" s="286" t="n"/>
      <c r="AI25" s="286" t="n"/>
      <c r="AJ25" s="197" t="n"/>
      <c r="AK25" s="197" t="n"/>
      <c r="AL25" s="197" t="n"/>
      <c r="AM25" s="286" t="n"/>
      <c r="AN25" s="286" t="n"/>
      <c r="AO25" s="286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N25" s="286">
        <f>Y25*BN$3</f>
        <v/>
      </c>
      <c r="BO25" s="286">
        <f>Z25*BO$3</f>
        <v/>
      </c>
      <c r="BP25" s="286">
        <f>AA25*BP$3</f>
        <v/>
      </c>
      <c r="BQ25" s="286">
        <f>AB25*BQ$3</f>
        <v/>
      </c>
      <c r="BR25" s="286">
        <f>AC25*BR$3</f>
        <v/>
      </c>
      <c r="BS25" s="286">
        <f>AD25*BS$3</f>
        <v/>
      </c>
      <c r="BT25" s="286">
        <f>AE25*BT$3</f>
        <v/>
      </c>
      <c r="BU25" s="286">
        <f>AF25*BU$3</f>
        <v/>
      </c>
      <c r="BV25" s="286">
        <f>AG25*BV$3</f>
        <v/>
      </c>
      <c r="BW25" s="286">
        <f>AH25*BW$3</f>
        <v/>
      </c>
      <c r="BX25" s="286">
        <f>AI25*BX$3</f>
        <v/>
      </c>
      <c r="BY25" s="286">
        <f>AJ25*BY$3</f>
        <v/>
      </c>
      <c r="BZ25" s="286">
        <f>AK25*BZ$3</f>
        <v/>
      </c>
      <c r="CA25" s="286">
        <f>AL25*CA$3</f>
        <v/>
      </c>
      <c r="CB25" s="286">
        <f>AM25*CB$3</f>
        <v/>
      </c>
      <c r="CC25" s="286">
        <f>AN25*CC$3</f>
        <v/>
      </c>
      <c r="CD25" s="286">
        <f>AO25*CD$3</f>
        <v/>
      </c>
      <c r="CE25" s="228" t="n"/>
      <c r="CF25">
        <f>SUM(AQ25:CD25)</f>
        <v/>
      </c>
      <c r="CH25" s="108" t="n">
        <v>2</v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86" t="n"/>
      <c r="Z26" s="286" t="n"/>
      <c r="AA26" s="286" t="n"/>
      <c r="AB26" s="286" t="n"/>
      <c r="AC26" s="286" t="n"/>
      <c r="AD26" s="286" t="n"/>
      <c r="AE26" s="286" t="n"/>
      <c r="AF26" s="286" t="n"/>
      <c r="AG26" s="286" t="n"/>
      <c r="AH26" s="286" t="n"/>
      <c r="AI26" s="286" t="n">
        <v>0.8</v>
      </c>
      <c r="AJ26" s="197" t="n"/>
      <c r="AK26" s="197" t="n"/>
      <c r="AL26" s="197" t="n"/>
      <c r="AM26" s="286" t="n"/>
      <c r="AN26" s="286" t="n"/>
      <c r="AO26" s="286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N26" s="286" t="n"/>
      <c r="BO26" s="286" t="n"/>
      <c r="BP26" s="286" t="n"/>
      <c r="BQ26" s="286" t="n"/>
      <c r="BR26" s="286" t="n"/>
      <c r="BS26" s="286" t="n"/>
      <c r="BT26" s="286" t="n"/>
      <c r="BU26" s="286" t="n"/>
      <c r="BV26" s="286" t="n"/>
      <c r="BW26" s="286" t="n"/>
      <c r="BX26" s="286">
        <f>AI26*BX$3</f>
        <v/>
      </c>
      <c r="BY26" s="286">
        <f>AJ26*BY$3</f>
        <v/>
      </c>
      <c r="BZ26" s="286">
        <f>AK26*BZ$3</f>
        <v/>
      </c>
      <c r="CA26" s="286">
        <f>AL26*CA$3</f>
        <v/>
      </c>
      <c r="CB26" s="286">
        <f>AM26*CB$3</f>
        <v/>
      </c>
      <c r="CC26" s="286">
        <f>AN26*CC$3</f>
        <v/>
      </c>
      <c r="CD26" s="286">
        <f>AO26*CD$3</f>
        <v/>
      </c>
      <c r="CE26" s="228" t="n"/>
      <c r="CF26">
        <f>SUM(AQ26:CD26)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86" t="n">
        <v>1.7</v>
      </c>
      <c r="Z27" s="286" t="n">
        <v>0.4</v>
      </c>
      <c r="AA27" s="286" t="n"/>
      <c r="AB27" s="286" t="n"/>
      <c r="AC27" s="286" t="n">
        <v>0.2</v>
      </c>
      <c r="AD27" s="286" t="n"/>
      <c r="AE27" s="286" t="n">
        <v>0.2</v>
      </c>
      <c r="AF27" s="286" t="n">
        <v>2.2</v>
      </c>
      <c r="AG27" s="286" t="n"/>
      <c r="AH27" s="286" t="n">
        <v>0.2</v>
      </c>
      <c r="AI27" s="286" t="n"/>
      <c r="AJ27" s="197" t="n"/>
      <c r="AK27" s="197" t="n"/>
      <c r="AL27" s="197" t="n"/>
      <c r="AM27" s="286" t="n"/>
      <c r="AN27" s="286" t="n"/>
      <c r="AO27" s="286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N27" s="286">
        <f>Y27*BN$3</f>
        <v/>
      </c>
      <c r="BO27" s="286">
        <f>Z27*BO$3</f>
        <v/>
      </c>
      <c r="BP27" s="286">
        <f>AA27*BP$3</f>
        <v/>
      </c>
      <c r="BQ27" s="286">
        <f>AB27*BQ$3</f>
        <v/>
      </c>
      <c r="BR27" s="286">
        <f>AC27*BR$3</f>
        <v/>
      </c>
      <c r="BS27" s="286">
        <f>AD27*BS$3</f>
        <v/>
      </c>
      <c r="BT27" s="286">
        <f>AE27*BT$3</f>
        <v/>
      </c>
      <c r="BU27" s="286">
        <f>AF27*BU$3</f>
        <v/>
      </c>
      <c r="BV27" s="286">
        <f>AG27*BV$3</f>
        <v/>
      </c>
      <c r="BW27" s="286">
        <f>AH27*BW$3</f>
        <v/>
      </c>
      <c r="BX27" s="286">
        <f>AI27*BX$3</f>
        <v/>
      </c>
      <c r="BY27" s="286">
        <f>AJ27*BY$3</f>
        <v/>
      </c>
      <c r="BZ27" s="286">
        <f>AK27*BZ$3</f>
        <v/>
      </c>
      <c r="CA27" s="286">
        <f>AL27*CA$3</f>
        <v/>
      </c>
      <c r="CB27" s="286">
        <f>AM27*CB$3</f>
        <v/>
      </c>
      <c r="CC27" s="286">
        <f>AN27*CC$3</f>
        <v/>
      </c>
      <c r="CD27" s="286">
        <f>AO27*CD$3</f>
        <v/>
      </c>
      <c r="CE27" s="228" t="n"/>
      <c r="CF27">
        <f>SUM(AQ27:CD27)</f>
        <v/>
      </c>
      <c r="CH27" s="108" t="n">
        <v>2</v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86" t="n"/>
      <c r="Z28" s="286" t="n"/>
      <c r="AA28" s="286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197" t="n"/>
      <c r="AK28" s="197" t="n"/>
      <c r="AL28" s="197" t="n"/>
      <c r="AM28" s="286" t="n">
        <v>0.9</v>
      </c>
      <c r="AN28" s="286" t="n"/>
      <c r="AO28" s="286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N28" s="286" t="n"/>
      <c r="BO28" s="286" t="n"/>
      <c r="BP28" s="286" t="n"/>
      <c r="BQ28" s="286" t="n"/>
      <c r="BR28" s="286" t="n"/>
      <c r="BS28" s="286" t="n"/>
      <c r="BT28" s="286" t="n"/>
      <c r="BU28" s="286" t="n"/>
      <c r="BV28" s="286" t="n"/>
      <c r="BW28" s="286" t="n"/>
      <c r="BX28" s="286">
        <f>AI28*BX$3</f>
        <v/>
      </c>
      <c r="BY28" s="286">
        <f>AJ28*BY$3</f>
        <v/>
      </c>
      <c r="BZ28" s="286">
        <f>AK28*BZ$3</f>
        <v/>
      </c>
      <c r="CA28" s="286">
        <f>AL28*CA$3</f>
        <v/>
      </c>
      <c r="CB28" s="286">
        <f>AM28*CB$3</f>
        <v/>
      </c>
      <c r="CC28" s="286">
        <f>AN28*CC$3</f>
        <v/>
      </c>
      <c r="CD28" s="286">
        <f>AO28*CD$3</f>
        <v/>
      </c>
      <c r="CE28" s="228" t="n"/>
      <c r="CF28">
        <f>SUM(AQ28:CD28)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86" t="n"/>
      <c r="Z29" s="286" t="n"/>
      <c r="AA29" s="286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197" t="n"/>
      <c r="AK29" s="197" t="n"/>
      <c r="AL29" s="197" t="n"/>
      <c r="AM29" s="286" t="n"/>
      <c r="AN29" s="286" t="n">
        <v>0.2</v>
      </c>
      <c r="AO29" s="286" t="n">
        <v>1</v>
      </c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N29" s="286" t="n"/>
      <c r="BO29" s="286" t="n"/>
      <c r="BP29" s="286" t="n"/>
      <c r="BQ29" s="286" t="n"/>
      <c r="BR29" s="286" t="n"/>
      <c r="BS29" s="286" t="n"/>
      <c r="BT29" s="286" t="n"/>
      <c r="BU29" s="286" t="n"/>
      <c r="BV29" s="286" t="n"/>
      <c r="BW29" s="286" t="n"/>
      <c r="BX29" s="286">
        <f>AI29*BX$3</f>
        <v/>
      </c>
      <c r="BY29" s="286">
        <f>AJ29*BY$3</f>
        <v/>
      </c>
      <c r="BZ29" s="286">
        <f>AK29*BZ$3</f>
        <v/>
      </c>
      <c r="CA29" s="286">
        <f>AL29*CA$3</f>
        <v/>
      </c>
      <c r="CB29" s="286">
        <f>AM29*CB$3</f>
        <v/>
      </c>
      <c r="CC29" s="286">
        <f>AN29*CC$3</f>
        <v/>
      </c>
      <c r="CD29" s="286">
        <f>AO29*CD$3</f>
        <v/>
      </c>
      <c r="CE29" s="228" t="n"/>
      <c r="CF29">
        <f>SUM(AQ29:CD29)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86" t="n"/>
      <c r="Z30" s="286" t="n"/>
      <c r="AA30" s="286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197" t="n">
        <v>0.6</v>
      </c>
      <c r="AK30" s="197" t="n">
        <v>0.4</v>
      </c>
      <c r="AL30" s="197" t="n">
        <v>1.1</v>
      </c>
      <c r="AM30" s="286" t="n"/>
      <c r="AN30" s="286" t="n"/>
      <c r="AO30" s="286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N30" s="286" t="n"/>
      <c r="BO30" s="286" t="n"/>
      <c r="BP30" s="286" t="n"/>
      <c r="BQ30" s="286" t="n"/>
      <c r="BR30" s="286" t="n"/>
      <c r="BS30" s="286" t="n"/>
      <c r="BT30" s="286" t="n"/>
      <c r="BU30" s="286" t="n"/>
      <c r="BV30" s="286" t="n"/>
      <c r="BW30" s="286" t="n"/>
      <c r="BX30" s="286">
        <f>AI30*BX$3</f>
        <v/>
      </c>
      <c r="BY30" s="286">
        <f>AJ30*BY$3</f>
        <v/>
      </c>
      <c r="BZ30" s="286">
        <f>AK30*BZ$3</f>
        <v/>
      </c>
      <c r="CA30" s="286">
        <f>AL30*CA$3</f>
        <v/>
      </c>
      <c r="CB30" s="286">
        <f>AM30*CB$3</f>
        <v/>
      </c>
      <c r="CC30" s="286">
        <f>AN30*CC$3</f>
        <v/>
      </c>
      <c r="CD30" s="286">
        <f>AO30*CD$3</f>
        <v/>
      </c>
      <c r="CE30" s="228" t="n"/>
      <c r="CF30">
        <f>SUM(AQ30:CD30)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86" t="n"/>
      <c r="Z31" s="286" t="n"/>
      <c r="AA31" s="286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28" t="n"/>
      <c r="AQ31" s="228" t="n"/>
      <c r="AR31" s="228" t="n"/>
      <c r="AS31" s="228" t="n"/>
      <c r="AT31" s="228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N31" s="286">
        <f>Y31*BN$3</f>
        <v/>
      </c>
      <c r="BO31" s="286">
        <f>Z31*BO$3</f>
        <v/>
      </c>
      <c r="BP31" s="286">
        <f>AA31*BP$3</f>
        <v/>
      </c>
      <c r="BQ31" s="286">
        <f>AB31*BQ$3</f>
        <v/>
      </c>
      <c r="BR31" s="286">
        <f>AC31*BR$3</f>
        <v/>
      </c>
      <c r="BS31" s="286">
        <f>AD31*BS$3</f>
        <v/>
      </c>
      <c r="BT31" s="286">
        <f>AE31*BT$3</f>
        <v/>
      </c>
      <c r="BU31" s="286">
        <f>AF31*BU$3</f>
        <v/>
      </c>
      <c r="BV31" s="286">
        <f>AG31*BV$3</f>
        <v/>
      </c>
      <c r="BW31" s="286">
        <f>AH31*BW$3</f>
        <v/>
      </c>
      <c r="BX31" s="286">
        <f>AI31*BX$3</f>
        <v/>
      </c>
      <c r="BY31" s="286">
        <f>AJ31*BY$3</f>
        <v/>
      </c>
      <c r="BZ31" s="286">
        <f>AK31*BZ$3</f>
        <v/>
      </c>
      <c r="CA31" s="286">
        <f>AL31*CA$3</f>
        <v/>
      </c>
      <c r="CB31" s="286">
        <f>AM31*CB$3</f>
        <v/>
      </c>
      <c r="CC31" s="286">
        <f>AN31*CC$3</f>
        <v/>
      </c>
      <c r="CD31" s="286">
        <f>AO31*CD$3</f>
        <v/>
      </c>
      <c r="CE31" s="228" t="n"/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86" t="n">
        <v>0.1</v>
      </c>
      <c r="Z32" s="286" t="n">
        <v>0.1</v>
      </c>
      <c r="AA32" s="286" t="n">
        <v>0.1</v>
      </c>
      <c r="AB32" s="286" t="n">
        <v>0.1</v>
      </c>
      <c r="AC32" s="286" t="n"/>
      <c r="AD32" s="286" t="n"/>
      <c r="AE32" s="286" t="n">
        <v>0.1</v>
      </c>
      <c r="AF32" s="286" t="n">
        <v>0.1</v>
      </c>
      <c r="AG32" s="286" t="n">
        <v>0.1</v>
      </c>
      <c r="AH32" s="286" t="n">
        <v>0.1</v>
      </c>
      <c r="AI32" s="14" t="n"/>
      <c r="AJ32" s="286" t="n"/>
      <c r="AK32" s="286" t="n"/>
      <c r="AL32" s="286" t="n"/>
      <c r="AM32" s="286" t="n">
        <v>0.05</v>
      </c>
      <c r="AN32" s="286" t="n"/>
      <c r="AO32" s="286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N32" s="286">
        <f>Y32*BN$3</f>
        <v/>
      </c>
      <c r="BO32" s="286">
        <f>Z32*BO$3</f>
        <v/>
      </c>
      <c r="BP32" s="286">
        <f>AA32*BP$3</f>
        <v/>
      </c>
      <c r="BQ32" s="286">
        <f>AB32*BQ$3</f>
        <v/>
      </c>
      <c r="BR32" s="286">
        <f>AC32*BR$3</f>
        <v/>
      </c>
      <c r="BS32" s="286">
        <f>AD32*BS$3</f>
        <v/>
      </c>
      <c r="BT32" s="286">
        <f>AE32*BT$3</f>
        <v/>
      </c>
      <c r="BU32" s="286">
        <f>AF32*BU$3</f>
        <v/>
      </c>
      <c r="BV32" s="286">
        <f>AG32*BV$3</f>
        <v/>
      </c>
      <c r="BW32" s="286">
        <f>AH32*BW$3</f>
        <v/>
      </c>
      <c r="BX32" s="286">
        <f>AI32*BX$3</f>
        <v/>
      </c>
      <c r="BY32" s="286">
        <f>AJ32*BY$3</f>
        <v/>
      </c>
      <c r="BZ32" s="286">
        <f>AK32*BZ$3</f>
        <v/>
      </c>
      <c r="CA32" s="286">
        <f>AL32*CA$3</f>
        <v/>
      </c>
      <c r="CB32" s="286">
        <f>AM32*CB$3</f>
        <v/>
      </c>
      <c r="CC32" s="286">
        <f>AN32*CC$3</f>
        <v/>
      </c>
      <c r="CD32" s="286">
        <f>AO32*CD$3</f>
        <v/>
      </c>
      <c r="CE32" s="228" t="n"/>
      <c r="CF32">
        <f>SUM(AQ32:CD32)</f>
        <v/>
      </c>
      <c r="CH32" s="108" t="n">
        <v>1</v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86" t="n"/>
      <c r="Z33" s="286" t="n"/>
      <c r="AA33" s="286" t="n"/>
      <c r="AB33" s="286" t="n"/>
      <c r="AC33" s="286" t="n"/>
      <c r="AD33" s="286" t="n"/>
      <c r="AE33" s="286" t="n"/>
      <c r="AF33" s="286" t="n"/>
      <c r="AG33" s="286" t="n"/>
      <c r="AH33" s="286" t="n"/>
      <c r="AI33" s="286" t="n">
        <v>0.04</v>
      </c>
      <c r="AJ33" s="286" t="n"/>
      <c r="AK33" s="286" t="n"/>
      <c r="AL33" s="286" t="n"/>
      <c r="AM33" s="286" t="n"/>
      <c r="AN33" s="286" t="n"/>
      <c r="AO33" s="286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N33" s="286" t="n"/>
      <c r="BO33" s="286" t="n"/>
      <c r="BP33" s="286" t="n"/>
      <c r="BQ33" s="286" t="n"/>
      <c r="BR33" s="286" t="n"/>
      <c r="BS33" s="286" t="n"/>
      <c r="BT33" s="286" t="n"/>
      <c r="BU33" s="286" t="n"/>
      <c r="BV33" s="286" t="n"/>
      <c r="BW33" s="286" t="n"/>
      <c r="BX33" s="286">
        <f>AI33*BX$3</f>
        <v/>
      </c>
      <c r="BY33" s="286">
        <f>AJ33*BY$3</f>
        <v/>
      </c>
      <c r="BZ33" s="286">
        <f>AK33*BZ$3</f>
        <v/>
      </c>
      <c r="CA33" s="286">
        <f>AL33*CA$3</f>
        <v/>
      </c>
      <c r="CB33" s="286">
        <f>AM33*CB$3</f>
        <v/>
      </c>
      <c r="CC33" s="286">
        <f>AN33*CC$3</f>
        <v/>
      </c>
      <c r="CD33" s="286">
        <f>AO33*CD$3</f>
        <v/>
      </c>
      <c r="CE33" s="228" t="n"/>
      <c r="CF33">
        <f>SUM(AQ33:CD33)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86" t="n">
        <v>1</v>
      </c>
      <c r="Z34" s="286" t="n">
        <v>1</v>
      </c>
      <c r="AA34" s="286" t="n">
        <v>1</v>
      </c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28" t="n"/>
      <c r="AQ34" s="228" t="n"/>
      <c r="AR34" s="228" t="n"/>
      <c r="AS34" s="228" t="n"/>
      <c r="AT34" s="228" t="n"/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N34" s="286">
        <f>Y34*BN$3</f>
        <v/>
      </c>
      <c r="BO34" s="286">
        <f>Z34*BO$3</f>
        <v/>
      </c>
      <c r="BP34" s="286">
        <f>AA34*BP$3</f>
        <v/>
      </c>
      <c r="BQ34" s="286">
        <f>AB34*BQ$3</f>
        <v/>
      </c>
      <c r="BR34" s="286">
        <f>AC34*BR$3</f>
        <v/>
      </c>
      <c r="BS34" s="286">
        <f>AD34*BS$3</f>
        <v/>
      </c>
      <c r="BT34" s="286">
        <f>AE34*BT$3</f>
        <v/>
      </c>
      <c r="BU34" s="286">
        <f>AF34*BU$3</f>
        <v/>
      </c>
      <c r="BV34" s="286">
        <f>AG34*BV$3</f>
        <v/>
      </c>
      <c r="BW34" s="286">
        <f>AH34*BW$3</f>
        <v/>
      </c>
      <c r="BX34" s="286">
        <f>AI34*BX$3</f>
        <v/>
      </c>
      <c r="BY34" s="286">
        <f>AJ34*BY$3</f>
        <v/>
      </c>
      <c r="BZ34" s="286">
        <f>AK34*BZ$3</f>
        <v/>
      </c>
      <c r="CA34" s="286">
        <f>AL34*CA$3</f>
        <v/>
      </c>
      <c r="CB34" s="286">
        <f>AM34*CB$3</f>
        <v/>
      </c>
      <c r="CC34" s="286">
        <f>AN34*CC$3</f>
        <v/>
      </c>
      <c r="CD34" s="286">
        <f>AO34*CD$3</f>
        <v/>
      </c>
      <c r="CE34" s="228" t="n"/>
      <c r="CF34">
        <f>SUM(AQ34:CD34)</f>
        <v/>
      </c>
      <c r="CH34" s="108" t="n">
        <v>2</v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86" t="n"/>
      <c r="BY35" s="286" t="n"/>
      <c r="BZ35" s="286" t="n"/>
      <c r="CA35" s="286" t="n"/>
      <c r="CB35" s="286" t="n"/>
      <c r="CC35" s="286" t="n"/>
      <c r="CD35" s="286" t="n"/>
      <c r="CE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H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4</v>
      </c>
      <c r="O39" s="45" t="n">
        <v>4</v>
      </c>
      <c r="P39" s="45" t="n">
        <v>5</v>
      </c>
      <c r="Q39" s="45" t="n">
        <v>5</v>
      </c>
      <c r="R39" s="45" t="n">
        <v>5</v>
      </c>
      <c r="S39" s="45" t="n">
        <v>1</v>
      </c>
      <c r="T39" s="45" t="n">
        <v>2</v>
      </c>
      <c r="U39" s="45" t="n">
        <v>3</v>
      </c>
      <c r="V39" s="45" t="n">
        <v>3</v>
      </c>
      <c r="W39" s="45" t="n">
        <v>4</v>
      </c>
      <c r="X39" s="74" t="n">
        <v>5</v>
      </c>
      <c r="Y39" s="64" t="n"/>
      <c r="Z39" s="64" t="n"/>
      <c r="AA39" s="64" t="n"/>
      <c r="AB39" s="228" t="n"/>
      <c r="AC39" s="228" t="n"/>
      <c r="AD39" s="228" t="n"/>
      <c r="AE39" s="228" t="n"/>
      <c r="AF39" s="228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86">
        <f>K39*AZ$3</f>
        <v/>
      </c>
      <c r="BA39" s="286">
        <f>L39*BA$3</f>
        <v/>
      </c>
      <c r="BB39" s="286">
        <f>M39*BB$3</f>
        <v/>
      </c>
      <c r="BC39" s="286">
        <f>N39*BC$3</f>
        <v/>
      </c>
      <c r="BD39" s="286">
        <f>O39*BD$3</f>
        <v/>
      </c>
      <c r="BE39" s="286">
        <f>P39*BE$3</f>
        <v/>
      </c>
      <c r="BF39" s="286">
        <f>Q39*BF$3</f>
        <v/>
      </c>
      <c r="BG39" s="286">
        <f>R39*BG$3</f>
        <v/>
      </c>
      <c r="BH39" s="286">
        <f>S39*BH$3</f>
        <v/>
      </c>
      <c r="BI39" s="286">
        <f>T39*BI$3</f>
        <v/>
      </c>
      <c r="BJ39" s="286">
        <f>U39*BJ$3</f>
        <v/>
      </c>
      <c r="BK39" s="286">
        <f>V39*BK$3</f>
        <v/>
      </c>
      <c r="BL39" s="286">
        <f>W39*BL$3</f>
        <v/>
      </c>
      <c r="BM39" s="286">
        <f>X39*BM$3</f>
        <v/>
      </c>
      <c r="BN39" s="228" t="n"/>
      <c r="BO39" s="228" t="n"/>
      <c r="BP39" s="228" t="n"/>
      <c r="BQ39" s="228" t="n"/>
      <c r="BR39" s="228" t="n"/>
      <c r="BS39" s="228" t="n"/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>
        <f>SUM(AQ39:BQ39)</f>
        <v/>
      </c>
      <c r="CH39" s="108" t="n">
        <v>15</v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73" t="n"/>
      <c r="R40" s="74" t="n"/>
      <c r="S40" s="45" t="n"/>
      <c r="T40" s="45" t="n"/>
      <c r="U40" s="45" t="n"/>
      <c r="V40" s="45" t="n"/>
      <c r="W40" s="45" t="n"/>
      <c r="X40" s="74" t="n"/>
      <c r="Y40" s="64" t="n"/>
      <c r="Z40" s="64" t="n"/>
      <c r="AA40" s="64" t="n"/>
      <c r="AB40" s="228" t="n"/>
      <c r="AC40" s="228" t="n"/>
      <c r="AD40" s="228" t="n"/>
      <c r="AE40" s="228" t="n"/>
      <c r="AF40" s="228" t="n"/>
      <c r="AG40" s="228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0.04</v>
      </c>
      <c r="O41" s="45" t="n">
        <v>0.04</v>
      </c>
      <c r="P41" s="45" t="n">
        <v>0.05</v>
      </c>
      <c r="Q41" s="45" t="n">
        <v>0.05</v>
      </c>
      <c r="R41" s="45" t="n">
        <v>0.05</v>
      </c>
      <c r="S41" s="45" t="n">
        <v>0.01</v>
      </c>
      <c r="T41" s="45" t="n">
        <v>0.02</v>
      </c>
      <c r="U41" s="45" t="n">
        <v>0.03</v>
      </c>
      <c r="V41" s="45" t="n">
        <v>0.03</v>
      </c>
      <c r="W41" s="45" t="n">
        <v>0.04</v>
      </c>
      <c r="X41" s="46" t="n">
        <v>0.05</v>
      </c>
      <c r="Y41" s="64" t="n"/>
      <c r="Z41" s="64" t="n"/>
      <c r="AA41" s="64" t="n"/>
      <c r="AB41" s="228" t="n"/>
      <c r="AC41" s="228" t="n"/>
      <c r="AD41" s="228" t="n"/>
      <c r="AE41" s="228" t="n"/>
      <c r="AF41" s="228" t="n"/>
      <c r="AG41" s="228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86">
        <f>K41*AZ$3</f>
        <v/>
      </c>
      <c r="BA41" s="286">
        <f>L41*BA$3</f>
        <v/>
      </c>
      <c r="BB41" s="286">
        <f>M41*BB$3</f>
        <v/>
      </c>
      <c r="BC41" s="286">
        <f>N41*BC$3</f>
        <v/>
      </c>
      <c r="BD41" s="286">
        <f>O41*BD$3</f>
        <v/>
      </c>
      <c r="BE41" s="286">
        <f>P41*BE$3</f>
        <v/>
      </c>
      <c r="BF41" s="286">
        <f>Q41*BF$3</f>
        <v/>
      </c>
      <c r="BG41" s="286">
        <f>R41*BG$3</f>
        <v/>
      </c>
      <c r="BH41" s="286">
        <f>S41*BH$3</f>
        <v/>
      </c>
      <c r="BI41" s="286">
        <f>T41*BI$3</f>
        <v/>
      </c>
      <c r="BJ41" s="286">
        <f>U41*BJ$3</f>
        <v/>
      </c>
      <c r="BK41" s="286">
        <f>V41*BK$3</f>
        <v/>
      </c>
      <c r="BL41" s="286">
        <f>W41*BL$3</f>
        <v/>
      </c>
      <c r="BM41" s="286">
        <f>X41*BM$3</f>
        <v/>
      </c>
      <c r="BN41" s="228" t="n"/>
      <c r="BO41" s="228" t="n"/>
      <c r="BP41" s="228" t="n"/>
      <c r="BQ41" s="228" t="n"/>
      <c r="BR41" s="228" t="n"/>
      <c r="BS41" s="228" t="n"/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6" t="n"/>
      <c r="Y42" s="64" t="n"/>
      <c r="Z42" s="64" t="n"/>
      <c r="AA42" s="64" t="n"/>
      <c r="AB42" s="228" t="n"/>
      <c r="AC42" s="228" t="n"/>
      <c r="AD42" s="228" t="n"/>
      <c r="AE42" s="228" t="n"/>
      <c r="AF42" s="228" t="n"/>
      <c r="AG42" s="228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74" t="n">
        <v>1</v>
      </c>
      <c r="Y43" s="64" t="n"/>
      <c r="Z43" s="64" t="n"/>
      <c r="AA43" s="64" t="n"/>
      <c r="AB43" s="228" t="n"/>
      <c r="AC43" s="228" t="n"/>
      <c r="AD43" s="228" t="n"/>
      <c r="AE43" s="228" t="n"/>
      <c r="AF43" s="228" t="n"/>
      <c r="AG43" s="228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86">
        <f>K43*AZ$3</f>
        <v/>
      </c>
      <c r="BA43" s="286">
        <f>L43*BA$3</f>
        <v/>
      </c>
      <c r="BB43" s="286">
        <f>M43*BB$3</f>
        <v/>
      </c>
      <c r="BC43" s="286">
        <f>N43*BC$3</f>
        <v/>
      </c>
      <c r="BD43" s="286">
        <f>O43*BD$3</f>
        <v/>
      </c>
      <c r="BE43" s="286">
        <f>P43*BE$3</f>
        <v/>
      </c>
      <c r="BF43" s="286">
        <f>Q43*BF$3</f>
        <v/>
      </c>
      <c r="BG43" s="286">
        <f>R43*BG$3</f>
        <v/>
      </c>
      <c r="BH43" s="286">
        <f>S43*BH$3</f>
        <v/>
      </c>
      <c r="BI43" s="286">
        <f>T43*BI$3</f>
        <v/>
      </c>
      <c r="BJ43" s="286">
        <f>U43*BJ$3</f>
        <v/>
      </c>
      <c r="BK43" s="286">
        <f>V43*BK$3</f>
        <v/>
      </c>
      <c r="BL43" s="286">
        <f>W43*BL$3</f>
        <v/>
      </c>
      <c r="BM43" s="286">
        <f>X43*BM$3</f>
        <v/>
      </c>
      <c r="BN43" s="228" t="n"/>
      <c r="BO43" s="228" t="n"/>
      <c r="BP43" s="228" t="n"/>
      <c r="BQ43" s="228" t="n"/>
      <c r="BR43" s="228" t="n"/>
      <c r="BS43" s="228" t="n"/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>
        <f>SUM(AQ43:BQ43)</f>
        <v/>
      </c>
      <c r="CH43" s="108" t="n">
        <v>3</v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73" t="n"/>
      <c r="R44" s="74" t="n"/>
      <c r="S44" s="45" t="n"/>
      <c r="T44" s="45" t="n"/>
      <c r="U44" s="45" t="n"/>
      <c r="V44" s="45" t="n"/>
      <c r="W44" s="45" t="n"/>
      <c r="X44" s="74" t="n"/>
      <c r="Y44" s="64" t="n"/>
      <c r="Z44" s="64" t="n"/>
      <c r="AA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73" t="n"/>
      <c r="R45" s="74" t="n"/>
      <c r="S45" s="45" t="n"/>
      <c r="T45" s="45" t="n"/>
      <c r="U45" s="45" t="n"/>
      <c r="V45" s="45" t="n"/>
      <c r="W45" s="45" t="n"/>
      <c r="X45" s="74" t="n"/>
      <c r="Y45" s="64" t="n"/>
      <c r="Z45" s="64" t="n"/>
      <c r="AA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75" t="n"/>
      <c r="R46" s="46" t="n"/>
      <c r="S46" s="45" t="n"/>
      <c r="T46" s="45" t="n"/>
      <c r="U46" s="45" t="n"/>
      <c r="V46" s="45" t="n"/>
      <c r="W46" s="45" t="n"/>
      <c r="X46" s="77" t="n"/>
      <c r="Y46" s="64" t="n"/>
      <c r="Z46" s="64" t="n"/>
      <c r="AA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64" t="n"/>
      <c r="Z47" s="64" t="n"/>
      <c r="AA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64" t="n"/>
      <c r="Z48" s="64" t="n"/>
      <c r="AA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64" t="n"/>
      <c r="Z49" s="64" t="n"/>
      <c r="AA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74" t="n">
        <v>1</v>
      </c>
      <c r="Y50" s="64" t="n"/>
      <c r="Z50" s="64" t="n"/>
      <c r="AA50" s="64" t="n"/>
      <c r="AZ50" s="286">
        <f>K50*AZ$3</f>
        <v/>
      </c>
      <c r="BA50" s="286">
        <f>L50*BA$3</f>
        <v/>
      </c>
      <c r="BB50" s="286">
        <f>M50*BB$3</f>
        <v/>
      </c>
      <c r="BC50" s="286">
        <f>N50*BC$3</f>
        <v/>
      </c>
      <c r="BD50" s="286">
        <f>O50*BD$3</f>
        <v/>
      </c>
      <c r="BE50" s="286">
        <f>P50*BE$3</f>
        <v/>
      </c>
      <c r="BF50" s="286">
        <f>Q50*BF$3</f>
        <v/>
      </c>
      <c r="BG50" s="286">
        <f>R50*BG$3</f>
        <v/>
      </c>
      <c r="BH50" s="286">
        <f>S50*BH$3</f>
        <v/>
      </c>
      <c r="BI50" s="286">
        <f>T50*BI$3</f>
        <v/>
      </c>
      <c r="BJ50" s="286">
        <f>U50*BJ$3</f>
        <v/>
      </c>
      <c r="BK50" s="286">
        <f>V50*BK$3</f>
        <v/>
      </c>
      <c r="BL50" s="286">
        <f>W50*BL$3</f>
        <v/>
      </c>
      <c r="BM50" s="286">
        <f>X50*BM$3</f>
        <v/>
      </c>
      <c r="BN50" s="228" t="n"/>
      <c r="BO50" s="228" t="n"/>
      <c r="BP50" s="228" t="n"/>
      <c r="BQ50" s="228" t="n"/>
      <c r="BR50" s="228" t="n"/>
      <c r="BS50" s="228" t="n"/>
      <c r="BT50" s="228" t="n"/>
      <c r="BU50" s="228" t="n"/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>
        <f>SUM(AQ50:BQ50)</f>
        <v/>
      </c>
      <c r="CH50" s="108" t="n">
        <v>3</v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73" t="n">
        <v>3</v>
      </c>
      <c r="R51" s="74" t="n">
        <v>3</v>
      </c>
      <c r="S51" s="45" t="n">
        <v>1</v>
      </c>
      <c r="T51" s="45" t="n">
        <v>2</v>
      </c>
      <c r="U51" s="45" t="n">
        <v>3</v>
      </c>
      <c r="V51" s="45" t="n">
        <v>3</v>
      </c>
      <c r="W51" s="45" t="n">
        <v>3</v>
      </c>
      <c r="X51" s="74" t="n">
        <v>3</v>
      </c>
      <c r="Y51" s="64" t="n"/>
      <c r="Z51" s="64" t="n"/>
      <c r="AA51" s="64" t="n"/>
      <c r="AZ51" s="286">
        <f>K51*AZ$3</f>
        <v/>
      </c>
      <c r="BA51" s="286">
        <f>L51*BA$3</f>
        <v/>
      </c>
      <c r="BB51" s="286">
        <f>M51*BB$3</f>
        <v/>
      </c>
      <c r="BC51" s="286">
        <f>N51*BC$3</f>
        <v/>
      </c>
      <c r="BD51" s="286">
        <f>O51*BD$3</f>
        <v/>
      </c>
      <c r="BE51" s="286">
        <f>P51*BE$3</f>
        <v/>
      </c>
      <c r="BF51" s="286">
        <f>Q51*BF$3</f>
        <v/>
      </c>
      <c r="BG51" s="286">
        <f>R51*BG$3</f>
        <v/>
      </c>
      <c r="BH51" s="286">
        <f>S51*BH$3</f>
        <v/>
      </c>
      <c r="BI51" s="286">
        <f>T51*BI$3</f>
        <v/>
      </c>
      <c r="BJ51" s="286">
        <f>U51*BJ$3</f>
        <v/>
      </c>
      <c r="BK51" s="286">
        <f>V51*BK$3</f>
        <v/>
      </c>
      <c r="BL51" s="286">
        <f>W51*BL$3</f>
        <v/>
      </c>
      <c r="BM51" s="286">
        <f>X51*BM$3</f>
        <v/>
      </c>
      <c r="BN51" s="228" t="n"/>
      <c r="BO51" s="228" t="n"/>
      <c r="BP51" s="228" t="n"/>
      <c r="BQ51" s="228" t="n"/>
      <c r="BR51" s="228" t="n"/>
      <c r="BS51" s="228" t="n"/>
      <c r="BT51" s="228" t="n"/>
      <c r="BU51" s="228" t="n"/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>
        <f>SUM(AQ51:BQ51)</f>
        <v/>
      </c>
      <c r="CH51" s="108" t="n">
        <v>12</v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1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0</v>
      </c>
      <c r="T52" s="45" t="n">
        <v>0</v>
      </c>
      <c r="U52" s="45" t="n">
        <v>0</v>
      </c>
      <c r="V52" s="45" t="n">
        <v>0</v>
      </c>
      <c r="W52" s="45" t="n">
        <v>1</v>
      </c>
      <c r="X52" s="74" t="n">
        <v>1</v>
      </c>
      <c r="Y52" s="64" t="n"/>
      <c r="Z52" s="64" t="n"/>
      <c r="AA52" s="64" t="n"/>
      <c r="AZ52" s="286">
        <f>K52*AZ$3</f>
        <v/>
      </c>
      <c r="BA52" s="286">
        <f>L52*BA$3</f>
        <v/>
      </c>
      <c r="BB52" s="286">
        <f>M52*BB$3</f>
        <v/>
      </c>
      <c r="BC52" s="286">
        <f>N52*BC$3</f>
        <v/>
      </c>
      <c r="BD52" s="286">
        <f>O52*BD$3</f>
        <v/>
      </c>
      <c r="BE52" s="286">
        <f>P52*BE$3</f>
        <v/>
      </c>
      <c r="BF52" s="286">
        <f>Q52*BF$3</f>
        <v/>
      </c>
      <c r="BG52" s="286">
        <f>R52*BG$3</f>
        <v/>
      </c>
      <c r="BH52" s="286">
        <f>S52*BH$3</f>
        <v/>
      </c>
      <c r="BI52" s="286">
        <f>T52*BI$3</f>
        <v/>
      </c>
      <c r="BJ52" s="286">
        <f>U52*BJ$3</f>
        <v/>
      </c>
      <c r="BK52" s="286">
        <f>V52*BK$3</f>
        <v/>
      </c>
      <c r="BL52" s="286">
        <f>W52*BL$3</f>
        <v/>
      </c>
      <c r="BM52" s="286">
        <f>X52*BM$3</f>
        <v/>
      </c>
      <c r="BN52" s="228" t="n"/>
      <c r="BO52" s="228" t="n"/>
      <c r="BP52" s="228" t="n"/>
      <c r="BQ52" s="228" t="n"/>
      <c r="BR52" s="228" t="n"/>
      <c r="BS52" s="228" t="n"/>
      <c r="BT52" s="228" t="n"/>
      <c r="BU52" s="228" t="n"/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>
        <f>SUM(AQ52:BQ52)</f>
        <v/>
      </c>
      <c r="CH52" s="108" t="n">
        <v>3</v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1</v>
      </c>
      <c r="O53" s="45" t="n">
        <v>1</v>
      </c>
      <c r="P53" s="45" t="n">
        <v>2</v>
      </c>
      <c r="Q53" s="73" t="n">
        <v>2</v>
      </c>
      <c r="R53" s="74" t="n">
        <v>2</v>
      </c>
      <c r="S53" s="45" t="n"/>
      <c r="T53" s="45" t="n">
        <v>0</v>
      </c>
      <c r="U53" s="45" t="n"/>
      <c r="V53" s="45" t="n"/>
      <c r="W53" s="45" t="n">
        <v>1</v>
      </c>
      <c r="X53" s="74" t="n">
        <v>2</v>
      </c>
      <c r="Y53" s="64" t="n"/>
      <c r="Z53" s="64" t="n"/>
      <c r="AA53" s="64" t="n"/>
      <c r="AZ53" s="286">
        <f>K53*AZ$3</f>
        <v/>
      </c>
      <c r="BA53" s="286">
        <f>L53*BA$3</f>
        <v/>
      </c>
      <c r="BB53" s="286">
        <f>M53*BB$3</f>
        <v/>
      </c>
      <c r="BC53" s="286">
        <f>N53*BC$3</f>
        <v/>
      </c>
      <c r="BD53" s="286">
        <f>O53*BD$3</f>
        <v/>
      </c>
      <c r="BE53" s="286">
        <f>P53*BE$3</f>
        <v/>
      </c>
      <c r="BF53" s="286">
        <f>Q53*BF$3</f>
        <v/>
      </c>
      <c r="BG53" s="286">
        <f>R53*BG$3</f>
        <v/>
      </c>
      <c r="BH53" s="286">
        <f>S53*BH$3</f>
        <v/>
      </c>
      <c r="BI53" s="286">
        <f>T53*BI$3</f>
        <v/>
      </c>
      <c r="BJ53" s="286">
        <f>U53*BJ$3</f>
        <v/>
      </c>
      <c r="BK53" s="286">
        <f>V53*BK$3</f>
        <v/>
      </c>
      <c r="BL53" s="286">
        <f>W53*BL$3</f>
        <v/>
      </c>
      <c r="BM53" s="286">
        <f>X53*BM$3</f>
        <v/>
      </c>
      <c r="BN53" s="228" t="n"/>
      <c r="BO53" s="228" t="n"/>
      <c r="BP53" s="228" t="n"/>
      <c r="BQ53" s="228" t="n"/>
      <c r="BR53" s="228" t="n"/>
      <c r="BS53" s="228" t="n"/>
      <c r="BT53" s="228" t="n"/>
      <c r="BU53" s="228" t="n"/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>
        <f>SUM(AQ53:BQ53)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74" t="n">
        <v>1</v>
      </c>
      <c r="Y54" s="64" t="n"/>
      <c r="Z54" s="64" t="n"/>
      <c r="AA54" s="64" t="n"/>
      <c r="AZ54" s="286">
        <f>K54*AZ$3</f>
        <v/>
      </c>
      <c r="BA54" s="286">
        <f>L54*BA$3</f>
        <v/>
      </c>
      <c r="BB54" s="286">
        <f>M54*BB$3</f>
        <v/>
      </c>
      <c r="BC54" s="286">
        <f>N54*BC$3</f>
        <v/>
      </c>
      <c r="BD54" s="286">
        <f>O54*BD$3</f>
        <v/>
      </c>
      <c r="BE54" s="286">
        <f>P54*BE$3</f>
        <v/>
      </c>
      <c r="BF54" s="286">
        <f>Q54*BF$3</f>
        <v/>
      </c>
      <c r="BG54" s="286">
        <f>R54*BG$3</f>
        <v/>
      </c>
      <c r="BH54" s="286">
        <f>S54*BH$3</f>
        <v/>
      </c>
      <c r="BI54" s="286">
        <f>T54*BI$3</f>
        <v/>
      </c>
      <c r="BJ54" s="286">
        <f>U54*BJ$3</f>
        <v/>
      </c>
      <c r="BK54" s="286">
        <f>V54*BK$3</f>
        <v/>
      </c>
      <c r="BL54" s="286">
        <f>W54*BL$3</f>
        <v/>
      </c>
      <c r="BM54" s="286">
        <f>X54*BM$3</f>
        <v/>
      </c>
      <c r="BN54" s="228" t="n"/>
      <c r="BO54" s="228" t="n"/>
      <c r="BP54" s="228" t="n"/>
      <c r="BQ54" s="228" t="n"/>
      <c r="BR54" s="228" t="n"/>
      <c r="BS54" s="228" t="n"/>
      <c r="BT54" s="228" t="n"/>
      <c r="BU54" s="228" t="n"/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>
        <f>SUM(AQ54:BQ54)</f>
        <v/>
      </c>
      <c r="CH54" s="108" t="n">
        <v>3</v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73" t="n"/>
      <c r="R55" s="74" t="n"/>
      <c r="S55" s="45" t="n"/>
      <c r="T55" s="45" t="n"/>
      <c r="U55" s="45" t="n"/>
      <c r="V55" s="45" t="n"/>
      <c r="W55" s="45" t="n"/>
      <c r="X55" s="74" t="n"/>
      <c r="Y55" s="64" t="n"/>
      <c r="Z55" s="64" t="n"/>
      <c r="AA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74" t="n">
        <v>1</v>
      </c>
      <c r="Y56" s="64" t="n"/>
      <c r="Z56" s="64" t="n"/>
      <c r="AA56" s="64" t="n"/>
      <c r="AZ56" s="286">
        <f>K56*AZ$3</f>
        <v/>
      </c>
      <c r="BA56" s="286">
        <f>L56*BA$3</f>
        <v/>
      </c>
      <c r="BB56" s="286">
        <f>M56*BB$3</f>
        <v/>
      </c>
      <c r="BC56" s="286">
        <f>N56*BC$3</f>
        <v/>
      </c>
      <c r="BD56" s="286">
        <f>O56*BD$3</f>
        <v/>
      </c>
      <c r="BE56" s="286">
        <f>P56*BE$3</f>
        <v/>
      </c>
      <c r="BF56" s="286">
        <f>Q56*BF$3</f>
        <v/>
      </c>
      <c r="BG56" s="286">
        <f>R56*BG$3</f>
        <v/>
      </c>
      <c r="BH56" s="286">
        <f>S56*BH$3</f>
        <v/>
      </c>
      <c r="BI56" s="286">
        <f>T56*BI$3</f>
        <v/>
      </c>
      <c r="BJ56" s="286">
        <f>U56*BJ$3</f>
        <v/>
      </c>
      <c r="BK56" s="286">
        <f>V56*BK$3</f>
        <v/>
      </c>
      <c r="BL56" s="286">
        <f>W56*BL$3</f>
        <v/>
      </c>
      <c r="BM56" s="286">
        <f>X56*BM$3</f>
        <v/>
      </c>
      <c r="BN56" s="228" t="n"/>
      <c r="BO56" s="228" t="n"/>
      <c r="BP56" s="228" t="n"/>
      <c r="BQ56" s="228" t="n"/>
      <c r="BR56" s="228" t="n"/>
      <c r="BS56" s="228" t="n"/>
      <c r="BT56" s="228" t="n"/>
      <c r="BU56" s="228" t="n"/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>
        <f>SUM(AQ56:BQ56)</f>
        <v/>
      </c>
      <c r="CH56" s="108" t="n">
        <v>3</v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73" t="n"/>
      <c r="R57" s="74" t="n"/>
      <c r="S57" s="45" t="n"/>
      <c r="T57" s="45" t="n"/>
      <c r="U57" s="45" t="n"/>
      <c r="V57" s="45" t="n"/>
      <c r="W57" s="45" t="n"/>
      <c r="X57" s="74" t="n"/>
      <c r="Y57" s="64" t="n"/>
      <c r="Z57" s="64" t="n"/>
      <c r="AA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>
        <v>1</v>
      </c>
      <c r="O58" s="45" t="n"/>
      <c r="P58" s="45" t="n">
        <v>1</v>
      </c>
      <c r="Q58" s="45" t="n"/>
      <c r="R58" s="45" t="n"/>
      <c r="S58" s="45" t="n">
        <v>1</v>
      </c>
      <c r="T58" s="45" t="n">
        <v>1</v>
      </c>
      <c r="U58" s="45" t="n">
        <v>1</v>
      </c>
      <c r="V58" s="45" t="n">
        <v>1</v>
      </c>
      <c r="W58" s="45" t="n">
        <v>1</v>
      </c>
      <c r="X58" s="74" t="n">
        <v>1</v>
      </c>
      <c r="Y58" s="64" t="n"/>
      <c r="Z58" s="64" t="n"/>
      <c r="AA58" s="64" t="n"/>
      <c r="AZ58" s="286">
        <f>K58*AZ$3</f>
        <v/>
      </c>
      <c r="BA58" s="286">
        <f>L58*BA$3</f>
        <v/>
      </c>
      <c r="BB58" s="286">
        <f>M58*BB$3</f>
        <v/>
      </c>
      <c r="BC58" s="286">
        <f>N58*BC$3</f>
        <v/>
      </c>
      <c r="BD58" s="286">
        <f>O58*BD$3</f>
        <v/>
      </c>
      <c r="BE58" s="286">
        <f>P58*BE$3</f>
        <v/>
      </c>
      <c r="BF58" s="286">
        <f>Q58*BF$3</f>
        <v/>
      </c>
      <c r="BG58" s="286">
        <f>R58*BG$3</f>
        <v/>
      </c>
      <c r="BH58" s="286">
        <f>S58*BH$3</f>
        <v/>
      </c>
      <c r="BI58" s="286">
        <f>T58*BI$3</f>
        <v/>
      </c>
      <c r="BJ58" s="286">
        <f>U58*BJ$3</f>
        <v/>
      </c>
      <c r="BK58" s="286">
        <f>V58*BK$3</f>
        <v/>
      </c>
      <c r="BL58" s="286">
        <f>W58*BL$3</f>
        <v/>
      </c>
      <c r="BM58" s="286">
        <f>X58*BM$3</f>
        <v/>
      </c>
      <c r="BN58" s="228" t="n"/>
      <c r="BO58" s="228" t="n"/>
      <c r="BP58" s="228" t="n"/>
      <c r="BQ58" s="228" t="n"/>
      <c r="BR58" s="228" t="n"/>
      <c r="BS58" s="228" t="n"/>
      <c r="BT58" s="228" t="n"/>
      <c r="BU58" s="228" t="n"/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73" t="n"/>
      <c r="R59" s="74" t="n"/>
      <c r="S59" s="45" t="n"/>
      <c r="T59" s="45" t="n"/>
      <c r="U59" s="45" t="n"/>
      <c r="V59" s="45" t="n"/>
      <c r="W59" s="45" t="n"/>
      <c r="X59" s="74" t="n"/>
      <c r="Y59" s="64" t="n"/>
      <c r="Z59" s="64" t="n"/>
      <c r="AA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74" t="n">
        <v>1</v>
      </c>
      <c r="Y60" s="64" t="n"/>
      <c r="Z60" s="64" t="n"/>
      <c r="AA60" s="64" t="n"/>
      <c r="AZ60" s="286">
        <f>K60*AZ$3</f>
        <v/>
      </c>
      <c r="BA60" s="286">
        <f>L60*BA$3</f>
        <v/>
      </c>
      <c r="BB60" s="286">
        <f>M60*BB$3</f>
        <v/>
      </c>
      <c r="BC60" s="286">
        <f>N60*BC$3</f>
        <v/>
      </c>
      <c r="BD60" s="286">
        <f>O60*BD$3</f>
        <v/>
      </c>
      <c r="BE60" s="286">
        <f>P60*BE$3</f>
        <v/>
      </c>
      <c r="BF60" s="286">
        <f>Q60*BF$3</f>
        <v/>
      </c>
      <c r="BG60" s="286">
        <f>R60*BG$3</f>
        <v/>
      </c>
      <c r="BH60" s="286">
        <f>S60*BH$3</f>
        <v/>
      </c>
      <c r="BI60" s="286">
        <f>T60*BI$3</f>
        <v/>
      </c>
      <c r="BJ60" s="286">
        <f>U60*BJ$3</f>
        <v/>
      </c>
      <c r="BK60" s="286">
        <f>V60*BK$3</f>
        <v/>
      </c>
      <c r="BL60" s="286">
        <f>W60*BL$3</f>
        <v/>
      </c>
      <c r="BM60" s="286">
        <f>X60*BM$3</f>
        <v/>
      </c>
      <c r="BN60" s="228" t="n"/>
      <c r="BO60" s="228" t="n"/>
      <c r="BP60" s="228" t="n"/>
      <c r="BQ60" s="228" t="n"/>
      <c r="BR60" s="228" t="n"/>
      <c r="BS60" s="228" t="n"/>
      <c r="BT60" s="228" t="n"/>
      <c r="BU60" s="228" t="n"/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>
        <f>SUM(AQ60:BQ60)</f>
        <v/>
      </c>
      <c r="CH60" s="108" t="n">
        <v>3</v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73" t="n"/>
      <c r="R61" s="74" t="n"/>
      <c r="S61" s="45" t="n"/>
      <c r="T61" s="45" t="n"/>
      <c r="U61" s="45" t="n"/>
      <c r="V61" s="45" t="n"/>
      <c r="W61" s="45" t="n"/>
      <c r="X61" s="74" t="n"/>
      <c r="Y61" s="64" t="n"/>
      <c r="Z61" s="64" t="n"/>
      <c r="AA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0</v>
      </c>
      <c r="Q62" s="45" t="n">
        <v>0</v>
      </c>
      <c r="R62" s="45" t="n">
        <v>0</v>
      </c>
      <c r="S62" s="14" t="n">
        <v>0</v>
      </c>
      <c r="T62" s="45" t="n"/>
      <c r="U62" s="14" t="n">
        <v>0</v>
      </c>
      <c r="V62" s="14" t="n">
        <v>0</v>
      </c>
      <c r="W62" s="14" t="n">
        <v>0</v>
      </c>
      <c r="X62" s="74" t="n"/>
      <c r="AZ62" s="286">
        <f>K62*AZ$3</f>
        <v/>
      </c>
      <c r="BA62" s="286">
        <f>L62*BA$3</f>
        <v/>
      </c>
      <c r="BB62" s="286">
        <f>M62*BB$3</f>
        <v/>
      </c>
      <c r="BC62" s="286">
        <f>N62*BC$3</f>
        <v/>
      </c>
      <c r="BD62" s="286">
        <f>O62*BD$3</f>
        <v/>
      </c>
      <c r="BE62" s="286">
        <f>P62*BE$3</f>
        <v/>
      </c>
      <c r="BF62" s="286">
        <f>Q62*BF$3</f>
        <v/>
      </c>
      <c r="BG62" s="286">
        <f>R62*BG$3</f>
        <v/>
      </c>
      <c r="BH62" s="286">
        <f>S62*BH$3</f>
        <v/>
      </c>
      <c r="BI62" s="286">
        <f>T62*BI$3</f>
        <v/>
      </c>
      <c r="BJ62" s="286">
        <f>U62*BJ$3</f>
        <v/>
      </c>
      <c r="BK62" s="286">
        <f>V62*BK$3</f>
        <v/>
      </c>
      <c r="BL62" s="286">
        <f>W62*BL$3</f>
        <v/>
      </c>
      <c r="BM62" s="286">
        <f>X62*BM$3</f>
        <v/>
      </c>
      <c r="BN62" s="228" t="n"/>
      <c r="BO62" s="228" t="n"/>
      <c r="BP62" s="228" t="n"/>
      <c r="BQ62" s="228" t="n"/>
      <c r="BR62" s="228" t="n"/>
      <c r="BS62" s="228" t="n"/>
      <c r="BT62" s="228" t="n"/>
      <c r="BU62" s="228" t="n"/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>
        <f>SUM(AQ62:BQ62)</f>
        <v/>
      </c>
      <c r="CH62" s="108" t="n">
        <v>1</v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73" t="n"/>
      <c r="R63" s="74" t="n"/>
      <c r="T63" s="45" t="n"/>
      <c r="X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0.9</v>
      </c>
      <c r="N64" s="45" t="n">
        <v>0.8</v>
      </c>
      <c r="O64" s="45" t="n">
        <v>0.9</v>
      </c>
      <c r="P64" s="45" t="n">
        <v>0.7</v>
      </c>
      <c r="Q64" s="45" t="n">
        <v>1.35</v>
      </c>
      <c r="R64" s="45" t="n">
        <v>1.45</v>
      </c>
      <c r="S64" s="45" t="n">
        <v>0.75</v>
      </c>
      <c r="T64" s="45" t="n">
        <v>0.55</v>
      </c>
      <c r="U64" s="45" t="n">
        <v>0.55</v>
      </c>
      <c r="V64" s="45" t="n">
        <v>1.4</v>
      </c>
      <c r="W64" s="45" t="n">
        <v>1.4</v>
      </c>
      <c r="X64" s="46" t="n">
        <v>1.85</v>
      </c>
      <c r="Y64" s="64" t="n"/>
      <c r="Z64" s="64" t="n"/>
      <c r="AA64" s="64" t="n"/>
      <c r="AZ64" s="286">
        <f>K64*AZ$3</f>
        <v/>
      </c>
      <c r="BA64" s="286">
        <f>L64*BA$3</f>
        <v/>
      </c>
      <c r="BB64" s="286">
        <f>M64*BB$3</f>
        <v/>
      </c>
      <c r="BC64" s="286">
        <f>N64*BC$3</f>
        <v/>
      </c>
      <c r="BD64" s="286">
        <f>O64*BD$3</f>
        <v/>
      </c>
      <c r="BE64" s="286">
        <f>P64*BE$3</f>
        <v/>
      </c>
      <c r="BF64" s="286">
        <f>Q64*BF$3</f>
        <v/>
      </c>
      <c r="BG64" s="286">
        <f>R64*BG$3</f>
        <v/>
      </c>
      <c r="BH64" s="286">
        <f>S64*BH$3</f>
        <v/>
      </c>
      <c r="BI64" s="286">
        <f>T64*BI$3</f>
        <v/>
      </c>
      <c r="BJ64" s="286">
        <f>U64*BJ$3</f>
        <v/>
      </c>
      <c r="BK64" s="286">
        <f>V64*BK$3</f>
        <v/>
      </c>
      <c r="BL64" s="286">
        <f>W64*BL$3</f>
        <v/>
      </c>
      <c r="BM64" s="286">
        <f>X64*BM$3</f>
        <v/>
      </c>
      <c r="BN64" s="228" t="n"/>
      <c r="BO64" s="228" t="n"/>
      <c r="BP64" s="228" t="n"/>
      <c r="BQ64" s="228" t="n"/>
      <c r="BR64" s="228" t="n"/>
      <c r="BS64" s="228" t="n"/>
      <c r="BT64" s="228" t="n"/>
      <c r="BU64" s="228" t="n"/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>
        <f>SUM(AQ64:BQ64)</f>
        <v/>
      </c>
      <c r="CH64" s="108" t="n">
        <v>4</v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5" t="n"/>
      <c r="T65" s="45" t="n"/>
      <c r="U65" s="45" t="n"/>
      <c r="V65" s="45" t="n"/>
      <c r="W65" s="45" t="n"/>
      <c r="X65" s="46" t="n"/>
      <c r="Y65" s="64" t="n"/>
      <c r="Z65" s="64" t="n"/>
      <c r="AA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5" t="n"/>
      <c r="T66" s="45" t="n"/>
      <c r="U66" s="45" t="n"/>
      <c r="V66" s="45" t="n"/>
      <c r="W66" s="45" t="n"/>
      <c r="X66" s="46" t="n"/>
      <c r="Y66" s="64" t="n"/>
      <c r="Z66" s="64" t="n"/>
      <c r="AA66" s="64" t="n"/>
      <c r="AZ66" s="286">
        <f>K66*AZ$3</f>
        <v/>
      </c>
      <c r="BA66" s="286">
        <f>L66*BA$3</f>
        <v/>
      </c>
      <c r="BB66" s="286">
        <f>M66*BB$3</f>
        <v/>
      </c>
      <c r="BC66" s="286" t="n"/>
      <c r="BD66" s="286">
        <f>O66*BD$3</f>
        <v/>
      </c>
      <c r="BE66" s="286" t="n"/>
      <c r="BF66" s="286">
        <f>Q66*BF$3</f>
        <v/>
      </c>
      <c r="BG66" s="286">
        <f>R66*BG$3</f>
        <v/>
      </c>
      <c r="BH66" s="286" t="n"/>
      <c r="BI66" s="286">
        <f>T66*BI$3</f>
        <v/>
      </c>
      <c r="BJ66" s="286" t="n"/>
      <c r="BK66" s="286" t="n"/>
      <c r="BL66" s="286" t="n"/>
      <c r="BM66" s="286" t="n"/>
      <c r="BN66" s="228" t="n"/>
      <c r="BO66" s="228" t="n"/>
      <c r="BP66" s="228" t="n"/>
      <c r="BQ66" s="228" t="n"/>
      <c r="BR66" s="228" t="n"/>
      <c r="BS66" s="228" t="n"/>
      <c r="BT66" s="228" t="n"/>
      <c r="BU66" s="228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5" t="n"/>
      <c r="T67" s="45" t="n"/>
      <c r="U67" s="45" t="n"/>
      <c r="V67" s="45" t="n"/>
      <c r="W67" s="45" t="n"/>
      <c r="X67" s="46" t="n"/>
      <c r="Y67" s="64" t="n"/>
      <c r="Z67" s="64" t="n"/>
      <c r="AA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2.6</v>
      </c>
      <c r="N68" s="45" t="n">
        <v>3.9</v>
      </c>
      <c r="O68" s="45" t="n">
        <v>4.1</v>
      </c>
      <c r="P68" s="45" t="n">
        <v>3.9</v>
      </c>
      <c r="Q68" s="45" t="n">
        <v>8.9</v>
      </c>
      <c r="R68" s="45" t="n">
        <v>7.8</v>
      </c>
      <c r="S68" s="45" t="n">
        <v>1.2</v>
      </c>
      <c r="T68" s="45" t="n">
        <v>2.1</v>
      </c>
      <c r="U68" s="45" t="n">
        <v>3.7</v>
      </c>
      <c r="V68" s="45" t="n">
        <v>5.2</v>
      </c>
      <c r="W68" s="45" t="n">
        <v>7.1</v>
      </c>
      <c r="X68" s="46" t="n">
        <v>9.5</v>
      </c>
      <c r="Y68" s="64" t="n"/>
      <c r="Z68" s="64" t="n"/>
      <c r="AA68" s="64" t="n"/>
      <c r="AZ68" s="286">
        <f>K68*AZ$3</f>
        <v/>
      </c>
      <c r="BA68" s="286">
        <f>L68*BA$3</f>
        <v/>
      </c>
      <c r="BB68" s="286">
        <f>M68*BB$3</f>
        <v/>
      </c>
      <c r="BC68" s="286">
        <f>N68*BC$3</f>
        <v/>
      </c>
      <c r="BD68" s="286">
        <f>O68*BD$3</f>
        <v/>
      </c>
      <c r="BE68" s="286">
        <f>P68*BE$3</f>
        <v/>
      </c>
      <c r="BF68" s="286">
        <f>Q68*BF$3</f>
        <v/>
      </c>
      <c r="BG68" s="286">
        <f>R68*BG$3</f>
        <v/>
      </c>
      <c r="BH68" s="286">
        <f>S68*BH$3</f>
        <v/>
      </c>
      <c r="BI68" s="286">
        <f>T68*BI$3</f>
        <v/>
      </c>
      <c r="BJ68" s="286">
        <f>U68*BJ$3</f>
        <v/>
      </c>
      <c r="BK68" s="286">
        <f>V68*BK$3</f>
        <v/>
      </c>
      <c r="BL68" s="286">
        <f>W68*BL$3</f>
        <v/>
      </c>
      <c r="BM68" s="286">
        <f>X68*BM$3</f>
        <v/>
      </c>
      <c r="BN68" s="228" t="n"/>
      <c r="BO68" s="228" t="n"/>
      <c r="BP68" s="228" t="n"/>
      <c r="BQ68" s="228" t="n"/>
      <c r="BR68" s="228" t="n"/>
      <c r="BS68" s="228" t="n"/>
      <c r="BT68" s="228" t="n"/>
      <c r="BU68" s="228" t="n"/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>
        <f>SUM(AQ68:BQ68)</f>
        <v/>
      </c>
      <c r="CH68" s="108" t="n">
        <v>20</v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46" t="n"/>
      <c r="S69" s="45" t="n"/>
      <c r="T69" s="45" t="n"/>
      <c r="U69" s="45" t="n"/>
      <c r="V69" s="45" t="n"/>
      <c r="W69" s="45" t="n"/>
      <c r="X69" s="46" t="n"/>
      <c r="Y69" s="64" t="n"/>
      <c r="Z69" s="64" t="n"/>
      <c r="AA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75" t="n"/>
      <c r="R70" s="46" t="n"/>
      <c r="S70" s="45" t="n"/>
      <c r="T70" s="45" t="n"/>
      <c r="U70" s="45" t="n"/>
      <c r="V70" s="45" t="n"/>
      <c r="W70" s="45" t="n"/>
      <c r="X70" s="46" t="n"/>
      <c r="Y70" s="64" t="n"/>
      <c r="Z70" s="64" t="n"/>
      <c r="AA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75" t="n"/>
      <c r="R71" s="46" t="n"/>
      <c r="S71" s="45" t="n"/>
      <c r="T71" s="45" t="n"/>
      <c r="U71" s="45" t="n"/>
      <c r="V71" s="45" t="n"/>
      <c r="W71" s="45" t="n"/>
      <c r="X71" s="46" t="n"/>
      <c r="Y71" s="64" t="n"/>
      <c r="Z71" s="64" t="n"/>
      <c r="AA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75" t="n"/>
      <c r="R72" s="46" t="n"/>
      <c r="S72" s="45" t="n"/>
      <c r="T72" s="45" t="n"/>
      <c r="U72" s="45" t="n"/>
      <c r="V72" s="45" t="n"/>
      <c r="W72" s="45" t="n"/>
      <c r="X72" s="46" t="n"/>
      <c r="Y72" s="64" t="n"/>
      <c r="Z72" s="64" t="n"/>
      <c r="AA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45" t="n"/>
      <c r="T73" s="45" t="n"/>
      <c r="U73" s="45" t="n"/>
      <c r="V73" s="45" t="n"/>
      <c r="W73" s="45" t="n"/>
      <c r="X73" s="75" t="n"/>
      <c r="Y73" s="64" t="n"/>
      <c r="Z73" s="64" t="n"/>
      <c r="AA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45" t="n"/>
      <c r="T74" s="45" t="n"/>
      <c r="U74" s="45" t="n"/>
      <c r="V74" s="45" t="n"/>
      <c r="W74" s="45" t="n"/>
      <c r="X74" s="75" t="n"/>
      <c r="Y74" s="64" t="n"/>
      <c r="Z74" s="64" t="n"/>
      <c r="AA74" s="64" t="n"/>
      <c r="AZ74" s="286">
        <f>K74*AZ$3</f>
        <v/>
      </c>
      <c r="BA74" s="286">
        <f>L74*BA$3</f>
        <v/>
      </c>
      <c r="BB74" s="286">
        <f>M74*BB$3</f>
        <v/>
      </c>
      <c r="BC74" s="286" t="n"/>
      <c r="BD74" s="286">
        <f>O74*BD$3</f>
        <v/>
      </c>
      <c r="BE74" s="286" t="n"/>
      <c r="BF74" s="286">
        <f>Q74*BF$3</f>
        <v/>
      </c>
      <c r="BG74" s="286">
        <f>R74*BG$3</f>
        <v/>
      </c>
      <c r="BH74" s="286" t="n"/>
      <c r="BI74" s="286">
        <f>T74*BI$3</f>
        <v/>
      </c>
      <c r="BJ74" s="286" t="n"/>
      <c r="BK74" s="286" t="n"/>
      <c r="BL74" s="286" t="n"/>
      <c r="BM74" s="286" t="n"/>
      <c r="BN74" s="228" t="n"/>
      <c r="BO74" s="228" t="n"/>
      <c r="BP74" s="228" t="n"/>
      <c r="BQ74" s="228" t="n"/>
      <c r="BR74" s="228" t="n"/>
      <c r="BS74" s="228" t="n"/>
      <c r="BT74" s="228" t="n"/>
      <c r="BU74" s="228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75" t="n"/>
      <c r="R75" s="75" t="n"/>
      <c r="S75" s="45" t="n"/>
      <c r="T75" s="45" t="n"/>
      <c r="U75" s="45" t="n"/>
      <c r="V75" s="45" t="n"/>
      <c r="W75" s="45" t="n"/>
      <c r="X75" s="75" t="n"/>
      <c r="Y75" s="64" t="n"/>
      <c r="Z75" s="64" t="n"/>
      <c r="AA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73" t="n"/>
      <c r="Y76" s="64" t="n"/>
      <c r="Z76" s="64" t="n"/>
      <c r="AA76" s="64" t="n"/>
      <c r="AZ76" s="286">
        <f>K76*AZ$3</f>
        <v/>
      </c>
      <c r="BA76" s="286">
        <f>L76*BA$3</f>
        <v/>
      </c>
      <c r="BB76" s="286">
        <f>M76*BB$3</f>
        <v/>
      </c>
      <c r="BC76" s="286">
        <f>N76*BC$3</f>
        <v/>
      </c>
      <c r="BD76" s="286">
        <f>O76*BD$3</f>
        <v/>
      </c>
      <c r="BE76" s="286">
        <f>P76*BE$3</f>
        <v/>
      </c>
      <c r="BF76" s="286">
        <f>Q76*BF$3</f>
        <v/>
      </c>
      <c r="BG76" s="286">
        <f>R76*BG$3</f>
        <v/>
      </c>
      <c r="BH76" s="286">
        <f>S76*BH$3</f>
        <v/>
      </c>
      <c r="BI76" s="286">
        <f>T76*BI$3</f>
        <v/>
      </c>
      <c r="BJ76" s="286">
        <f>U76*BJ$3</f>
        <v/>
      </c>
      <c r="BK76" s="286">
        <f>V76*BK$3</f>
        <v/>
      </c>
      <c r="BL76" s="286">
        <f>W76*BL$3</f>
        <v/>
      </c>
      <c r="BM76" s="286">
        <f>X76*BM$3</f>
        <v/>
      </c>
      <c r="BN76" s="228" t="n"/>
      <c r="BO76" s="228" t="n"/>
      <c r="BP76" s="228" t="n"/>
      <c r="BQ76" s="228" t="n"/>
      <c r="BR76" s="228" t="n"/>
      <c r="BS76" s="228" t="n"/>
      <c r="BT76" s="228" t="n"/>
      <c r="BU76" s="228" t="n"/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75" t="n"/>
      <c r="R77" s="75" t="n"/>
      <c r="S77" s="45" t="n"/>
      <c r="T77" s="45" t="n"/>
      <c r="U77" s="45" t="n"/>
      <c r="V77" s="45" t="n"/>
      <c r="W77" s="45" t="n"/>
      <c r="X77" s="75" t="n"/>
      <c r="Y77" s="64" t="n"/>
      <c r="Z77" s="64" t="n"/>
      <c r="AA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75" t="n"/>
      <c r="R78" s="75" t="n"/>
      <c r="S78" s="45" t="n"/>
      <c r="T78" s="45" t="n"/>
      <c r="U78" s="45" t="n"/>
      <c r="V78" s="45" t="n"/>
      <c r="W78" s="45" t="n"/>
      <c r="X78" s="75" t="n"/>
      <c r="Y78" s="64" t="n"/>
      <c r="Z78" s="64" t="n"/>
      <c r="AA78" s="64" t="n"/>
      <c r="AZ78" s="286">
        <f>K78*AZ$3</f>
        <v/>
      </c>
      <c r="BA78" s="286">
        <f>L78*BA$3</f>
        <v/>
      </c>
      <c r="BB78" s="286">
        <f>M78*BB$3</f>
        <v/>
      </c>
      <c r="BC78" s="286" t="n"/>
      <c r="BD78" s="286">
        <f>O78*BD$3</f>
        <v/>
      </c>
      <c r="BE78" s="286" t="n"/>
      <c r="BF78" s="286">
        <f>Q78*BF$3</f>
        <v/>
      </c>
      <c r="BG78" s="286">
        <f>R78*BG$3</f>
        <v/>
      </c>
      <c r="BH78" s="286" t="n"/>
      <c r="BI78" s="286">
        <f>T78*BI$3</f>
        <v/>
      </c>
      <c r="BJ78" s="286" t="n"/>
      <c r="BK78" s="286" t="n"/>
      <c r="BL78" s="286" t="n"/>
      <c r="BM78" s="286" t="n"/>
      <c r="BN78" s="228" t="n"/>
      <c r="BO78" s="228" t="n"/>
      <c r="BP78" s="228" t="n"/>
      <c r="BQ78" s="228" t="n"/>
      <c r="BR78" s="228" t="n"/>
      <c r="BS78" s="228" t="n"/>
      <c r="BT78" s="228" t="n"/>
      <c r="BU78" s="228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75" t="n"/>
      <c r="R79" s="75" t="n"/>
      <c r="S79" s="45" t="n"/>
      <c r="T79" s="45" t="n"/>
      <c r="U79" s="45" t="n"/>
      <c r="V79" s="45" t="n"/>
      <c r="W79" s="45" t="n"/>
      <c r="X79" s="75" t="n"/>
      <c r="Y79" s="64" t="n"/>
      <c r="Z79" s="64" t="n"/>
      <c r="AA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73" t="n"/>
      <c r="Y80" s="64" t="n"/>
      <c r="Z80" s="64" t="n"/>
      <c r="AA80" s="64" t="n"/>
      <c r="AZ80" s="286">
        <f>K80*AZ$3</f>
        <v/>
      </c>
      <c r="BA80" s="286">
        <f>L80*BA$3</f>
        <v/>
      </c>
      <c r="BB80" s="286">
        <f>M80*BB$3</f>
        <v/>
      </c>
      <c r="BC80" s="286">
        <f>N80*BC$3</f>
        <v/>
      </c>
      <c r="BD80" s="286">
        <f>O80*BD$3</f>
        <v/>
      </c>
      <c r="BE80" s="286">
        <f>P80*BE$3</f>
        <v/>
      </c>
      <c r="BF80" s="286">
        <f>Q80*BF$3</f>
        <v/>
      </c>
      <c r="BG80" s="286">
        <f>R80*BG$3</f>
        <v/>
      </c>
      <c r="BH80" s="286">
        <f>S80*BH$3</f>
        <v/>
      </c>
      <c r="BI80" s="286">
        <f>T80*BI$3</f>
        <v/>
      </c>
      <c r="BJ80" s="286">
        <f>U80*BJ$3</f>
        <v/>
      </c>
      <c r="BK80" s="286">
        <f>V80*BK$3</f>
        <v/>
      </c>
      <c r="BL80" s="286">
        <f>W80*BL$3</f>
        <v/>
      </c>
      <c r="BM80" s="286">
        <f>X80*BM$3</f>
        <v/>
      </c>
      <c r="BN80" s="228" t="n"/>
      <c r="BO80" s="228" t="n"/>
      <c r="BP80" s="228" t="n"/>
      <c r="BQ80" s="228" t="n"/>
      <c r="BR80" s="228" t="n"/>
      <c r="BS80" s="228" t="n"/>
      <c r="BT80" s="228" t="n"/>
      <c r="BU80" s="228" t="n"/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75" t="n"/>
      <c r="R81" s="75" t="n"/>
      <c r="S81" s="45" t="n"/>
      <c r="T81" s="45" t="n"/>
      <c r="U81" s="45" t="n"/>
      <c r="V81" s="45" t="n"/>
      <c r="W81" s="45" t="n"/>
      <c r="X81" s="75" t="n"/>
      <c r="Y81" s="64" t="n"/>
      <c r="Z81" s="64" t="n"/>
      <c r="AA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75" t="n"/>
      <c r="R82" s="75" t="n"/>
      <c r="S82" s="45" t="n"/>
      <c r="T82" s="45" t="n"/>
      <c r="U82" s="45" t="n"/>
      <c r="V82" s="45" t="n"/>
      <c r="W82" s="45" t="n"/>
      <c r="X82" s="75" t="n"/>
      <c r="Y82" s="64" t="n"/>
      <c r="Z82" s="64" t="n"/>
      <c r="AA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5" t="n"/>
      <c r="Q83" s="75" t="n"/>
      <c r="R83" s="46" t="n"/>
      <c r="S83" s="46" t="n"/>
      <c r="T83" s="46" t="n"/>
      <c r="U83" s="46" t="n"/>
      <c r="V83" s="46" t="n"/>
      <c r="W83" s="46" t="n"/>
      <c r="X83" s="46" t="n"/>
      <c r="Y83" s="65" t="n"/>
      <c r="Z83" s="65" t="n"/>
      <c r="AA83" s="65" t="n"/>
      <c r="AZ83" s="286">
        <f>K83*AZ$3</f>
        <v/>
      </c>
      <c r="BA83" s="286">
        <f>L83*BA$3</f>
        <v/>
      </c>
      <c r="BB83" s="286">
        <f>M83*BB$3</f>
        <v/>
      </c>
      <c r="BC83" s="286" t="n"/>
      <c r="BD83" s="286">
        <f>O83*BD$3</f>
        <v/>
      </c>
      <c r="BE83" s="286" t="n"/>
      <c r="BF83" s="286">
        <f>Q83*BF$3</f>
        <v/>
      </c>
      <c r="BG83" s="286">
        <f>R83*BG$3</f>
        <v/>
      </c>
      <c r="BH83" s="286" t="n"/>
      <c r="BI83" s="286">
        <f>T83*BI$3</f>
        <v/>
      </c>
      <c r="BJ83" s="286" t="n"/>
      <c r="BK83" s="286" t="n"/>
      <c r="BL83" s="286" t="n"/>
      <c r="BM83" s="286" t="n"/>
      <c r="BN83" s="228" t="n"/>
      <c r="BO83" s="228" t="n"/>
      <c r="BP83" s="228" t="n"/>
      <c r="BQ83" s="228" t="n"/>
      <c r="BR83" s="228" t="n"/>
      <c r="BS83" s="228" t="n"/>
      <c r="BT83" s="228" t="n"/>
      <c r="BU83" s="228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75" t="n"/>
      <c r="R84" s="46" t="n"/>
      <c r="S84" s="45" t="n"/>
      <c r="T84" s="45" t="n"/>
      <c r="U84" s="45" t="n"/>
      <c r="V84" s="45" t="n"/>
      <c r="W84" s="45" t="n"/>
      <c r="X84" s="77" t="n"/>
      <c r="Y84" s="64" t="n"/>
      <c r="Z84" s="64" t="n"/>
      <c r="AA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0.62</v>
      </c>
      <c r="O85" s="45" t="n">
        <v>0.72</v>
      </c>
      <c r="P85" s="45" t="n">
        <v>0.63</v>
      </c>
      <c r="Q85" s="45" t="n">
        <v>0.63</v>
      </c>
      <c r="R85" s="45" t="n">
        <v>0.63</v>
      </c>
      <c r="S85" s="45" t="n">
        <v>0.41</v>
      </c>
      <c r="T85" s="45" t="n">
        <v>0.26</v>
      </c>
      <c r="U85" s="45" t="n">
        <v>0.76</v>
      </c>
      <c r="V85" s="75" t="n">
        <v>0</v>
      </c>
      <c r="W85" s="75" t="n">
        <v>0</v>
      </c>
      <c r="X85" s="75" t="n">
        <v>0.31</v>
      </c>
      <c r="Y85" s="66" t="n"/>
      <c r="Z85" s="66" t="n"/>
      <c r="AA85" s="66" t="n"/>
      <c r="AZ85" s="286">
        <f>K85*AZ$3</f>
        <v/>
      </c>
      <c r="BA85" s="286">
        <f>L85*BA$3</f>
        <v/>
      </c>
      <c r="BB85" s="286">
        <f>M85*BB$3</f>
        <v/>
      </c>
      <c r="BC85" s="286">
        <f>N85*BC$3</f>
        <v/>
      </c>
      <c r="BD85" s="286">
        <f>O85*BD$3</f>
        <v/>
      </c>
      <c r="BE85" s="286">
        <f>P85*BE$3</f>
        <v/>
      </c>
      <c r="BF85" s="286">
        <f>Q85*BF$3</f>
        <v/>
      </c>
      <c r="BG85" s="286">
        <f>R85*BG$3</f>
        <v/>
      </c>
      <c r="BH85" s="286">
        <f>S85*BH$3</f>
        <v/>
      </c>
      <c r="BI85" s="286">
        <f>T85*BI$3</f>
        <v/>
      </c>
      <c r="BJ85" s="286">
        <f>U85*BJ$3</f>
        <v/>
      </c>
      <c r="BK85" s="286">
        <f>V85*BK$3</f>
        <v/>
      </c>
      <c r="BL85" s="286">
        <f>W85*BL$3</f>
        <v/>
      </c>
      <c r="BM85" s="286">
        <f>X85*BM$3</f>
        <v/>
      </c>
      <c r="BN85" s="228" t="n"/>
      <c r="BO85" s="228" t="n"/>
      <c r="BP85" s="228" t="n"/>
      <c r="BQ85" s="228" t="n"/>
      <c r="BR85" s="228" t="n"/>
      <c r="BS85" s="228" t="n"/>
      <c r="BT85" s="228" t="n"/>
      <c r="BU85" s="228" t="n"/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>
        <f>SUM(AQ85:BQ85)</f>
        <v/>
      </c>
      <c r="CH85" s="108" t="n">
        <v>1</v>
      </c>
    </row>
    <row r="86">
      <c r="A86" s="41" t="n"/>
      <c r="K86" s="46" t="n"/>
      <c r="L86" s="46" t="n"/>
      <c r="M86" s="46" t="n"/>
      <c r="N86" s="46" t="n"/>
      <c r="O86" s="46" t="n"/>
      <c r="P86" s="45" t="n"/>
      <c r="Q86" s="75" t="n"/>
      <c r="R86" s="46" t="n"/>
      <c r="S86" s="46" t="n"/>
      <c r="T86" s="46" t="n"/>
      <c r="U86" s="46" t="n"/>
      <c r="V86" s="46" t="n"/>
      <c r="W86" s="46" t="n"/>
      <c r="X86" s="46" t="n"/>
      <c r="Y86" s="65" t="n"/>
      <c r="Z86" s="65" t="n"/>
      <c r="AA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75" t="n"/>
      <c r="R87" s="46" t="n"/>
      <c r="S87" s="45" t="n"/>
      <c r="T87" s="45" t="n"/>
      <c r="U87" s="45" t="n"/>
      <c r="V87" s="45" t="n"/>
      <c r="W87" s="45" t="n"/>
      <c r="X87" s="46" t="n"/>
      <c r="Y87" s="64" t="n"/>
      <c r="Z87" s="64" t="n"/>
      <c r="AA87" s="64" t="n"/>
      <c r="AZ87" s="286">
        <f>K87*AZ$3</f>
        <v/>
      </c>
      <c r="BA87" s="286">
        <f>L87*BA$3</f>
        <v/>
      </c>
      <c r="BB87" s="286">
        <f>M87*BB$3</f>
        <v/>
      </c>
      <c r="BC87" s="286" t="n"/>
      <c r="BD87" s="286">
        <f>O87*BD$3</f>
        <v/>
      </c>
      <c r="BE87" s="286" t="n"/>
      <c r="BF87" s="286">
        <f>Q87*BF$3</f>
        <v/>
      </c>
      <c r="BG87" s="286">
        <f>R87*BG$3</f>
        <v/>
      </c>
      <c r="BH87" s="286" t="n"/>
      <c r="BI87" s="286">
        <f>T87*BI$3</f>
        <v/>
      </c>
      <c r="BJ87" s="286" t="n"/>
      <c r="BK87" s="286" t="n"/>
      <c r="BL87" s="286" t="n"/>
      <c r="BM87" s="286" t="n"/>
      <c r="BN87" s="228" t="n"/>
      <c r="BO87" s="228" t="n"/>
      <c r="BP87" s="228" t="n"/>
      <c r="BQ87" s="228" t="n"/>
      <c r="BR87" s="228" t="n"/>
      <c r="BS87" s="228" t="n"/>
      <c r="BT87" s="228" t="n"/>
      <c r="BU87" s="228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75" t="n"/>
      <c r="R88" s="46" t="n"/>
      <c r="S88" s="45" t="n"/>
      <c r="T88" s="45" t="n"/>
      <c r="U88" s="45" t="n"/>
      <c r="V88" s="45" t="n"/>
      <c r="W88" s="45" t="n"/>
      <c r="X88" s="77" t="n"/>
      <c r="Y88" s="64" t="n"/>
      <c r="Z88" s="64" t="n"/>
      <c r="AA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0.21</v>
      </c>
      <c r="Q89" s="45" t="n">
        <v>0.31</v>
      </c>
      <c r="R89" s="45" t="n">
        <v>0.31</v>
      </c>
      <c r="S89" s="45" t="n"/>
      <c r="T89" s="45" t="n"/>
      <c r="U89" s="45" t="n"/>
      <c r="V89" s="45" t="n">
        <v>0.8100000000000001</v>
      </c>
      <c r="W89" s="45" t="n">
        <v>0.8100000000000001</v>
      </c>
      <c r="X89" s="75" t="n">
        <v>0.91</v>
      </c>
      <c r="Y89" s="64" t="n"/>
      <c r="Z89" s="64" t="n"/>
      <c r="AA89" s="64" t="n"/>
      <c r="AZ89" s="286">
        <f>K89*AZ$3</f>
        <v/>
      </c>
      <c r="BA89" s="286">
        <f>L89*BA$3</f>
        <v/>
      </c>
      <c r="BB89" s="286">
        <f>M89*BB$3</f>
        <v/>
      </c>
      <c r="BC89" s="286">
        <f>N89*BC$3</f>
        <v/>
      </c>
      <c r="BD89" s="286">
        <f>O89*BD$3</f>
        <v/>
      </c>
      <c r="BE89" s="286">
        <f>P89*BE$3</f>
        <v/>
      </c>
      <c r="BF89" s="286">
        <f>Q89*BF$3</f>
        <v/>
      </c>
      <c r="BG89" s="286">
        <f>R89*BG$3</f>
        <v/>
      </c>
      <c r="BH89" s="286">
        <f>S89*BH$3</f>
        <v/>
      </c>
      <c r="BI89" s="286">
        <f>T89*BI$3</f>
        <v/>
      </c>
      <c r="BJ89" s="286">
        <f>U89*BJ$3</f>
        <v/>
      </c>
      <c r="BK89" s="286">
        <f>V89*BK$3</f>
        <v/>
      </c>
      <c r="BL89" s="286">
        <f>W89*BL$3</f>
        <v/>
      </c>
      <c r="BM89" s="286">
        <f>X89*BM$3</f>
        <v/>
      </c>
      <c r="BN89" s="228" t="n"/>
      <c r="BO89" s="228" t="n"/>
      <c r="BP89" s="228" t="n"/>
      <c r="BQ89" s="228" t="n"/>
      <c r="BR89" s="228" t="n"/>
      <c r="BS89" s="228" t="n"/>
      <c r="BT89" s="228" t="n"/>
      <c r="BU89" s="228" t="n"/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>
        <f>SUM(AQ89:BQ89)</f>
        <v/>
      </c>
      <c r="CH89" s="108" t="n">
        <v>2</v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75" t="n"/>
      <c r="R90" s="46" t="n"/>
      <c r="S90" s="45" t="n"/>
      <c r="T90" s="45" t="n"/>
      <c r="U90" s="45" t="n"/>
      <c r="V90" s="45" t="n"/>
      <c r="W90" s="45" t="n"/>
      <c r="X90" s="46" t="n"/>
      <c r="Y90" s="64" t="n"/>
      <c r="Z90" s="64" t="n"/>
      <c r="AA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67" t="n"/>
      <c r="Z91" s="67" t="n"/>
      <c r="AA91" s="67" t="n"/>
      <c r="AZ91" s="286">
        <f>K91*AZ$3</f>
        <v/>
      </c>
      <c r="BA91" s="286">
        <f>L91*BA$3</f>
        <v/>
      </c>
      <c r="BB91" s="286">
        <f>M91*BB$3</f>
        <v/>
      </c>
      <c r="BC91" s="286">
        <f>N91*BC$3</f>
        <v/>
      </c>
      <c r="BD91" s="286">
        <f>O91*BD$3</f>
        <v/>
      </c>
      <c r="BE91" s="286">
        <f>P91*BE$3</f>
        <v/>
      </c>
      <c r="BF91" s="286">
        <f>Q91*BF$3</f>
        <v/>
      </c>
      <c r="BG91" s="286">
        <f>R91*BG$3</f>
        <v/>
      </c>
      <c r="BH91" s="286">
        <f>S91*BH$3</f>
        <v/>
      </c>
      <c r="BI91" s="286">
        <f>T91*BI$3</f>
        <v/>
      </c>
      <c r="BJ91" s="286">
        <f>U91*BJ$3</f>
        <v/>
      </c>
      <c r="BK91" s="286">
        <f>V91*BK$3</f>
        <v/>
      </c>
      <c r="BL91" s="286">
        <f>W91*BL$3</f>
        <v/>
      </c>
      <c r="BM91" s="286">
        <f>X91*BM$3</f>
        <v/>
      </c>
      <c r="BN91" s="228" t="n"/>
      <c r="BO91" s="228" t="n"/>
      <c r="BP91" s="228" t="n"/>
      <c r="BQ91" s="228" t="n"/>
      <c r="BR91" s="228" t="n"/>
      <c r="BS91" s="228" t="n"/>
      <c r="BT91" s="228" t="n"/>
      <c r="BU91" s="228" t="n"/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>
        <f>SUM(AQ91:BQ91)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76" t="n"/>
      <c r="R92" s="76" t="n"/>
      <c r="S92" s="48" t="n"/>
      <c r="T92" s="48" t="n"/>
      <c r="U92" s="48" t="n"/>
      <c r="V92" s="48" t="n"/>
      <c r="W92" s="48" t="n"/>
      <c r="X92" s="76" t="n"/>
      <c r="Y92" s="68" t="n"/>
      <c r="Z92" s="68" t="n"/>
      <c r="AA92" s="68" t="n"/>
      <c r="AZ92" s="286">
        <f>K92*AZ$3</f>
        <v/>
      </c>
      <c r="BA92" s="286">
        <f>L92*BA$3</f>
        <v/>
      </c>
      <c r="BB92" s="286">
        <f>M92*BB$3</f>
        <v/>
      </c>
      <c r="BC92" s="286" t="n"/>
      <c r="BD92" s="286">
        <f>O92*BD$3</f>
        <v/>
      </c>
      <c r="BE92" s="286" t="n"/>
      <c r="BF92" s="286">
        <f>Q92*BF$3</f>
        <v/>
      </c>
      <c r="BG92" s="286">
        <f>R92*BG$3</f>
        <v/>
      </c>
      <c r="BH92" s="286" t="n"/>
      <c r="BI92" s="286">
        <f>T92*BI$3</f>
        <v/>
      </c>
      <c r="BJ92" s="286" t="n"/>
      <c r="BK92" s="286" t="n"/>
      <c r="BL92" s="286" t="n"/>
      <c r="BM92" s="286" t="n"/>
      <c r="BN92" s="228" t="n"/>
      <c r="BO92" s="228" t="n"/>
      <c r="BP92" s="228" t="n"/>
      <c r="BQ92" s="228" t="n"/>
      <c r="BR92" s="228" t="n"/>
      <c r="BS92" s="228" t="n"/>
      <c r="BT92" s="228" t="n"/>
      <c r="BU92" s="228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75" t="n"/>
      <c r="R93" s="75" t="n"/>
      <c r="S93" s="45" t="n"/>
      <c r="T93" s="45" t="n"/>
      <c r="U93" s="45" t="n"/>
      <c r="V93" s="45" t="n"/>
      <c r="W93" s="45" t="n"/>
      <c r="X93" s="75" t="n"/>
      <c r="Y93" s="64" t="n"/>
      <c r="Z93" s="64" t="n"/>
      <c r="AA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7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64" t="n"/>
      <c r="Z94" s="64" t="n"/>
      <c r="AA94" s="64" t="n"/>
      <c r="AZ94" s="286">
        <f>K94*AZ$3</f>
        <v/>
      </c>
      <c r="BA94" s="286">
        <f>L94*BA$3</f>
        <v/>
      </c>
      <c r="BB94" s="286">
        <f>M94*BB$3</f>
        <v/>
      </c>
      <c r="BC94" s="286">
        <f>N94*BC$3</f>
        <v/>
      </c>
      <c r="BD94" s="286">
        <f>O94*BD$3</f>
        <v/>
      </c>
      <c r="BE94" s="286">
        <f>P94*BE$3</f>
        <v/>
      </c>
      <c r="BF94" s="286">
        <f>Q94*BF$3</f>
        <v/>
      </c>
      <c r="BG94" s="286">
        <f>R94*BG$3</f>
        <v/>
      </c>
      <c r="BH94" s="286">
        <f>S94*BH$3</f>
        <v/>
      </c>
      <c r="BI94" s="286">
        <f>T94*BI$3</f>
        <v/>
      </c>
      <c r="BJ94" s="286">
        <f>U94*BJ$3</f>
        <v/>
      </c>
      <c r="BK94" s="286">
        <f>V94*BK$3</f>
        <v/>
      </c>
      <c r="BL94" s="286">
        <f>W94*BL$3</f>
        <v/>
      </c>
      <c r="BM94" s="286">
        <f>X94*BM$3</f>
        <v/>
      </c>
      <c r="BN94" s="228" t="n"/>
      <c r="BO94" s="228" t="n"/>
      <c r="BP94" s="228" t="n"/>
      <c r="BQ94" s="228" t="n"/>
      <c r="BR94" s="228" t="n"/>
      <c r="BS94" s="228" t="n"/>
      <c r="BT94" s="228" t="n"/>
      <c r="BU94" s="228" t="n"/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>
        <f>SUM(AQ94:BQ94)</f>
        <v/>
      </c>
      <c r="CH94" s="108" t="n">
        <v>3</v>
      </c>
    </row>
    <row r="95">
      <c r="Q95" s="76" t="n"/>
      <c r="R95" s="76" t="n"/>
      <c r="T95" s="45" t="n"/>
      <c r="X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45" t="n">
        <v>1</v>
      </c>
      <c r="Y96" s="69" t="n"/>
      <c r="Z96" s="69" t="n"/>
      <c r="AA96" s="69" t="n"/>
      <c r="AZ96" s="286">
        <f>K96*AZ$3</f>
        <v/>
      </c>
      <c r="BA96" s="286">
        <f>L96*BA$3</f>
        <v/>
      </c>
      <c r="BB96" s="286">
        <f>M96*BB$3</f>
        <v/>
      </c>
      <c r="BC96" s="286">
        <f>N96*BC$3</f>
        <v/>
      </c>
      <c r="BD96" s="286">
        <f>O96*BD$3</f>
        <v/>
      </c>
      <c r="BE96" s="286">
        <f>P96*BE$3</f>
        <v/>
      </c>
      <c r="BF96" s="286">
        <f>Q96*BF$3</f>
        <v/>
      </c>
      <c r="BG96" s="286">
        <f>R96*BG$3</f>
        <v/>
      </c>
      <c r="BH96" s="286">
        <f>S96*BH$3</f>
        <v/>
      </c>
      <c r="BI96" s="286">
        <f>T96*BI$3</f>
        <v/>
      </c>
      <c r="BJ96" s="286">
        <f>U96*BJ$3</f>
        <v/>
      </c>
      <c r="BK96" s="286">
        <f>V96*BK$3</f>
        <v/>
      </c>
      <c r="BL96" s="286">
        <f>W96*BL$3</f>
        <v/>
      </c>
      <c r="BM96" s="286">
        <f>X96*BM$3</f>
        <v/>
      </c>
      <c r="BN96" s="228" t="n"/>
      <c r="BO96" s="228" t="n"/>
      <c r="BP96" s="228" t="n"/>
      <c r="BQ96" s="228" t="n"/>
      <c r="BR96" s="228" t="n"/>
      <c r="BS96" s="228" t="n"/>
      <c r="BT96" s="228" t="n"/>
      <c r="BU96" s="228" t="n"/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>
        <f>SUM(AQ96:BQ96)</f>
        <v/>
      </c>
      <c r="CH96" s="108" t="n">
        <v>3</v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/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69" t="n"/>
      <c r="Z97" s="69" t="n"/>
      <c r="AA97" s="69" t="n"/>
      <c r="AZ97" s="286">
        <f>K97*AZ$3</f>
        <v/>
      </c>
      <c r="BA97" s="286">
        <f>L97*BA$3</f>
        <v/>
      </c>
      <c r="BB97" s="286">
        <f>M97*BB$3</f>
        <v/>
      </c>
      <c r="BC97" s="286">
        <f>N97*BC$3</f>
        <v/>
      </c>
      <c r="BD97" s="286">
        <f>O97*BD$3</f>
        <v/>
      </c>
      <c r="BE97" s="286">
        <f>P97*BE$3</f>
        <v/>
      </c>
      <c r="BF97" s="286">
        <f>Q97*BF$3</f>
        <v/>
      </c>
      <c r="BG97" s="286">
        <f>R97*BG$3</f>
        <v/>
      </c>
      <c r="BH97" s="286">
        <f>S97*BH$3</f>
        <v/>
      </c>
      <c r="BI97" s="286">
        <f>T97*BI$3</f>
        <v/>
      </c>
      <c r="BJ97" s="286">
        <f>U97*BJ$3</f>
        <v/>
      </c>
      <c r="BK97" s="286">
        <f>V97*BK$3</f>
        <v/>
      </c>
      <c r="BL97" s="286">
        <f>W97*BL$3</f>
        <v/>
      </c>
      <c r="BM97" s="286">
        <f>X97*BM$3</f>
        <v/>
      </c>
      <c r="BN97" s="228" t="n"/>
      <c r="BO97" s="228" t="n"/>
      <c r="BP97" s="228" t="n"/>
      <c r="BQ97" s="228" t="n"/>
      <c r="BR97" s="228" t="n"/>
      <c r="BS97" s="228" t="n"/>
      <c r="BT97" s="228" t="n"/>
      <c r="BU97" s="228" t="n"/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>
        <f>SUM(AQ97:BQ97)</f>
        <v/>
      </c>
      <c r="CH97" s="108" t="n">
        <v>3</v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/>
      <c r="T98" s="197" t="n"/>
      <c r="U98" s="197" t="n">
        <v>1</v>
      </c>
      <c r="V98" s="197" t="n">
        <v>1</v>
      </c>
      <c r="W98" s="197" t="n">
        <v>1</v>
      </c>
      <c r="X98" s="197" t="n">
        <v>1</v>
      </c>
      <c r="Y98" s="69" t="n"/>
      <c r="Z98" s="69" t="n"/>
      <c r="AA98" s="69" t="n"/>
      <c r="AZ98" s="286">
        <f>K98*AZ$3</f>
        <v/>
      </c>
      <c r="BA98" s="286">
        <f>L98*BA$3</f>
        <v/>
      </c>
      <c r="BB98" s="286">
        <f>M98*BB$3</f>
        <v/>
      </c>
      <c r="BC98" s="286">
        <f>N98*BC$3</f>
        <v/>
      </c>
      <c r="BD98" s="286">
        <f>O98*BD$3</f>
        <v/>
      </c>
      <c r="BE98" s="286">
        <f>P98*BE$3</f>
        <v/>
      </c>
      <c r="BF98" s="286">
        <f>Q98*BF$3</f>
        <v/>
      </c>
      <c r="BG98" s="286">
        <f>R98*BG$3</f>
        <v/>
      </c>
      <c r="BH98" s="286">
        <f>S98*BH$3</f>
        <v/>
      </c>
      <c r="BI98" s="286">
        <f>T98*BI$3</f>
        <v/>
      </c>
      <c r="BJ98" s="286">
        <f>U98*BJ$3</f>
        <v/>
      </c>
      <c r="BK98" s="286">
        <f>V98*BK$3</f>
        <v/>
      </c>
      <c r="BL98" s="286">
        <f>W98*BL$3</f>
        <v/>
      </c>
      <c r="BM98" s="286">
        <f>X98*BM$3</f>
        <v/>
      </c>
      <c r="BN98" s="228" t="n"/>
      <c r="BO98" s="228" t="n"/>
      <c r="BP98" s="228" t="n"/>
      <c r="BQ98" s="228" t="n"/>
      <c r="BR98" s="228" t="n"/>
      <c r="BS98" s="228" t="n"/>
      <c r="BT98" s="228" t="n"/>
      <c r="BU98" s="228" t="n"/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>
        <f>SUM(AQ98:BQ98)</f>
        <v/>
      </c>
      <c r="CH98" s="108" t="n">
        <v>3</v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97" t="n"/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/>
      <c r="T99" s="197" t="n"/>
      <c r="U99" s="197" t="n"/>
      <c r="V99" s="197" t="n"/>
      <c r="W99" s="197" t="n">
        <v>1</v>
      </c>
      <c r="X99" s="197" t="n">
        <v>1</v>
      </c>
      <c r="Y99" s="69" t="n"/>
      <c r="Z99" s="69" t="n"/>
      <c r="AA99" s="69" t="n"/>
      <c r="AZ99" s="286">
        <f>K99*AZ$3</f>
        <v/>
      </c>
      <c r="BA99" s="286">
        <f>L99*BA$3</f>
        <v/>
      </c>
      <c r="BB99" s="286">
        <f>M99*BB$3</f>
        <v/>
      </c>
      <c r="BC99" s="286">
        <f>N99*BC$3</f>
        <v/>
      </c>
      <c r="BD99" s="286">
        <f>O99*BD$3</f>
        <v/>
      </c>
      <c r="BE99" s="286">
        <f>P99*BE$3</f>
        <v/>
      </c>
      <c r="BF99" s="286">
        <f>Q99*BF$3</f>
        <v/>
      </c>
      <c r="BG99" s="286">
        <f>R99*BG$3</f>
        <v/>
      </c>
      <c r="BH99" s="286">
        <f>S99*BH$3</f>
        <v/>
      </c>
      <c r="BI99" s="286">
        <f>T99*BI$3</f>
        <v/>
      </c>
      <c r="BJ99" s="286">
        <f>U99*BJ$3</f>
        <v/>
      </c>
      <c r="BK99" s="286">
        <f>V99*BK$3</f>
        <v/>
      </c>
      <c r="BL99" s="286">
        <f>W99*BL$3</f>
        <v/>
      </c>
      <c r="BM99" s="286">
        <f>X99*BM$3</f>
        <v/>
      </c>
      <c r="BN99" s="228" t="n"/>
      <c r="BO99" s="228" t="n"/>
      <c r="BP99" s="228" t="n"/>
      <c r="BQ99" s="228" t="n"/>
      <c r="BR99" s="228" t="n"/>
      <c r="BS99" s="228" t="n"/>
      <c r="BT99" s="228" t="n"/>
      <c r="BU99" s="228" t="n"/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>
        <f>SUM(AQ99:BQ99)</f>
        <v/>
      </c>
      <c r="CH99" s="108" t="n">
        <v>3</v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97" t="n"/>
      <c r="N100" s="197" t="n"/>
      <c r="O100" s="197" t="n"/>
      <c r="P100" s="197" t="n">
        <v>1</v>
      </c>
      <c r="Q100" s="197" t="n">
        <v>1</v>
      </c>
      <c r="R100" s="197" t="n">
        <v>1</v>
      </c>
      <c r="S100" s="197" t="n"/>
      <c r="T100" s="197" t="n"/>
      <c r="U100" s="197" t="n"/>
      <c r="V100" s="197" t="n"/>
      <c r="W100" s="197" t="n"/>
      <c r="X100" s="197" t="n">
        <v>1</v>
      </c>
      <c r="Y100" s="69" t="n"/>
      <c r="Z100" s="69" t="n"/>
      <c r="AA100" s="69" t="n"/>
      <c r="AZ100" s="286">
        <f>K100*AZ$3</f>
        <v/>
      </c>
      <c r="BA100" s="286">
        <f>L100*BA$3</f>
        <v/>
      </c>
      <c r="BB100" s="286">
        <f>M100*BB$3</f>
        <v/>
      </c>
      <c r="BC100" s="286">
        <f>N100*BC$3</f>
        <v/>
      </c>
      <c r="BD100" s="286">
        <f>O100*BD$3</f>
        <v/>
      </c>
      <c r="BE100" s="286">
        <f>P100*BE$3</f>
        <v/>
      </c>
      <c r="BF100" s="286">
        <f>Q100*BF$3</f>
        <v/>
      </c>
      <c r="BG100" s="286">
        <f>R100*BG$3</f>
        <v/>
      </c>
      <c r="BH100" s="286">
        <f>S100*BH$3</f>
        <v/>
      </c>
      <c r="BI100" s="286">
        <f>T100*BI$3</f>
        <v/>
      </c>
      <c r="BJ100" s="286">
        <f>U100*BJ$3</f>
        <v/>
      </c>
      <c r="BK100" s="286">
        <f>V100*BK$3</f>
        <v/>
      </c>
      <c r="BL100" s="286">
        <f>W100*BL$3</f>
        <v/>
      </c>
      <c r="BM100" s="286">
        <f>X100*BM$3</f>
        <v/>
      </c>
      <c r="BN100" s="228" t="n"/>
      <c r="BO100" s="228" t="n"/>
      <c r="BP100" s="228" t="n"/>
      <c r="BQ100" s="228" t="n"/>
      <c r="BR100" s="228" t="n"/>
      <c r="BS100" s="228" t="n"/>
      <c r="BT100" s="228" t="n"/>
      <c r="BU100" s="228" t="n"/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>
        <f>SUM(AQ100:BQ100)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69" t="n"/>
      <c r="Z101" s="69" t="n"/>
      <c r="AA101" s="69" t="n"/>
      <c r="AZ101" s="286">
        <f>K101*AZ$3</f>
        <v/>
      </c>
      <c r="BA101" s="286">
        <f>L101*BA$3</f>
        <v/>
      </c>
      <c r="BB101" s="286">
        <f>M101*BB$3</f>
        <v/>
      </c>
      <c r="BC101" s="286">
        <f>N101*BC$3</f>
        <v/>
      </c>
      <c r="BD101" s="286">
        <f>O101*BD$3</f>
        <v/>
      </c>
      <c r="BE101" s="286">
        <f>P101*BE$3</f>
        <v/>
      </c>
      <c r="BF101" s="286">
        <f>Q101*BF$3</f>
        <v/>
      </c>
      <c r="BG101" s="286">
        <f>R101*BG$3</f>
        <v/>
      </c>
      <c r="BH101" s="286">
        <f>S101*BH$3</f>
        <v/>
      </c>
      <c r="BI101" s="286">
        <f>T101*BI$3</f>
        <v/>
      </c>
      <c r="BJ101" s="286">
        <f>U101*BJ$3</f>
        <v/>
      </c>
      <c r="BK101" s="286">
        <f>V101*BK$3</f>
        <v/>
      </c>
      <c r="BL101" s="286">
        <f>W101*BL$3</f>
        <v/>
      </c>
      <c r="BM101" s="286">
        <f>X101*BM$3</f>
        <v/>
      </c>
      <c r="BN101" s="228" t="n"/>
      <c r="BO101" s="228" t="n"/>
      <c r="BP101" s="228" t="n"/>
      <c r="BQ101" s="228" t="n"/>
      <c r="BR101" s="228" t="n"/>
      <c r="BS101" s="228" t="n"/>
      <c r="BT101" s="228" t="n"/>
      <c r="BU101" s="228" t="n"/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>
        <f>SUM(AQ101:BQ101)</f>
        <v/>
      </c>
      <c r="CH101" s="108" t="n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R96"/>
  <sheetViews>
    <sheetView zoomScale="90" zoomScaleNormal="90" workbookViewId="0">
      <pane xSplit="1" ySplit="3" topLeftCell="BO7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2"/>
    <col width="13.140625" customWidth="1" style="107" min="13" max="14"/>
    <col width="11.42578125" customWidth="1" style="107" min="15" max="17"/>
    <col width="10.7109375" customWidth="1" style="107" min="18" max="19"/>
    <col width="11.42578125" customWidth="1" style="107" min="20" max="34"/>
    <col width="11.7109375" customWidth="1" style="107" min="35" max="35"/>
    <col width="12.140625" customWidth="1" style="107" min="36" max="39"/>
    <col width="10.7109375" customWidth="1" style="107" min="40" max="42"/>
    <col width="10.85546875" customWidth="1" style="107" min="43" max="66"/>
    <col width="3.7109375" customWidth="1" style="107" min="67" max="67"/>
    <col width="9.140625" customWidth="1" style="107" min="68" max="69"/>
    <col width="9.140625" customWidth="1" style="108" min="70" max="70"/>
    <col width="9.140625" customWidth="1" style="107" min="71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n"/>
      <c r="AC1" s="37" t="n"/>
      <c r="AD1" s="37" t="n"/>
      <c r="AE1" s="37" t="n"/>
      <c r="AF1" s="37" t="n"/>
      <c r="AG1" s="37" t="n"/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R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 001-02.121</t>
        </is>
      </c>
      <c r="L2" s="71" t="inlineStr">
        <is>
          <t>Жгут ПТКА.685621. 001-03.331</t>
        </is>
      </c>
      <c r="M2" s="71" t="inlineStr">
        <is>
          <t>Жгут ПТКА.685621. 001-04.141</t>
        </is>
      </c>
      <c r="N2" s="71" t="inlineStr">
        <is>
          <t>Жгут ПТКА.685621. 001-04.341</t>
        </is>
      </c>
      <c r="O2" s="71" t="inlineStr">
        <is>
          <t>Жгут ПТКА.685621. 001-05.602</t>
        </is>
      </c>
      <c r="P2" s="71" t="inlineStr">
        <is>
          <t>Жгут ПТКА.685621. 001-05.072(1)</t>
        </is>
      </c>
      <c r="Q2" s="71" t="inlineStr">
        <is>
          <t>Жгут ПТКА.685621. 001-05.072(2)</t>
        </is>
      </c>
      <c r="R2" s="72" t="inlineStr">
        <is>
          <t>Жгут ПТКА.685621. 002-01.281</t>
        </is>
      </c>
      <c r="S2" s="72" t="inlineStr">
        <is>
          <t>Жгут ПТКА.685621. 002-02.221</t>
        </is>
      </c>
      <c r="T2" s="72" t="inlineStr">
        <is>
          <t>Жгут ПТКА.685621. 002-03.231</t>
        </is>
      </c>
      <c r="U2" s="38" t="inlineStr">
        <is>
          <t>Жгут ПТКА.685621. 003-03.071</t>
        </is>
      </c>
      <c r="V2" s="38" t="inlineStr">
        <is>
          <t>Жгут ПТКА.685621. 003-04.071</t>
        </is>
      </c>
      <c r="W2" s="38" t="inlineStr">
        <is>
          <t>Жгут ПТКА.685621. 003-05.481</t>
        </is>
      </c>
      <c r="X2" s="38" t="inlineStr">
        <is>
          <t>Кабель питания 9451.051. 03.00.000</t>
        </is>
      </c>
      <c r="Y2" s="38" t="inlineStr">
        <is>
          <t>Кабель питания 9451.631. 07.00.000</t>
        </is>
      </c>
      <c r="Z2" s="38" t="inlineStr">
        <is>
          <t>Кабель для передачи данных 9451.051. 04.00.000</t>
        </is>
      </c>
      <c r="AA2" s="38" t="inlineStr">
        <is>
          <t>Кабель для передачи данных 9451.631. 09.00.000</t>
        </is>
      </c>
      <c r="AB2" s="110" t="inlineStr">
        <is>
          <t>Кабель питания 9451.621.06.00.000</t>
        </is>
      </c>
      <c r="AC2" s="110" t="inlineStr">
        <is>
          <t>Кабель для передачи данных 9451.621.07.00.000</t>
        </is>
      </c>
      <c r="AD2" s="111" t="inlineStr">
        <is>
          <t>Кабель питания 9451.641.06.00.000</t>
        </is>
      </c>
      <c r="AE2" s="111" t="inlineStr">
        <is>
          <t>Кабель питания 9451.641.07.00.000</t>
        </is>
      </c>
      <c r="AF2" s="111" t="inlineStr">
        <is>
          <t>Кабель для передачи данных 9451.641.08.00.000</t>
        </is>
      </c>
      <c r="AG2" s="111" t="inlineStr">
        <is>
          <t>Кабель для передачи данных 9451.641.09.00.000</t>
        </is>
      </c>
      <c r="AH2" s="38" t="n"/>
      <c r="AI2" s="70" t="inlineStr">
        <is>
          <t>Перемычка ПТКА.685621. 004</t>
        </is>
      </c>
      <c r="AJ2" s="70" t="inlineStr">
        <is>
          <t>Перемычка ПТКА.685621. 004-01</t>
        </is>
      </c>
      <c r="AK2" s="70" t="inlineStr">
        <is>
          <t>Перемычка ПТКА.685621. 004-02</t>
        </is>
      </c>
      <c r="AL2" s="70" t="inlineStr">
        <is>
          <t>Перемычка ПТКА.685621. 004-03</t>
        </is>
      </c>
      <c r="AM2" s="70" t="inlineStr">
        <is>
          <t>Перемычка ПТКА.685621. 004-04</t>
        </is>
      </c>
      <c r="AN2" s="38" t="inlineStr">
        <is>
          <t>Провод заземления ПТКА.685621. 005</t>
        </is>
      </c>
      <c r="AO2" s="38" t="inlineStr">
        <is>
          <t>Провод заземления ПТКА.685621.  005-01</t>
        </is>
      </c>
      <c r="AP2" s="38" t="inlineStr">
        <is>
          <t>Провод заземления ПТКА.685621.  005-02</t>
        </is>
      </c>
      <c r="AQ2" s="38" t="inlineStr">
        <is>
          <t>Провод заземления ПТКА.685621.  005-03</t>
        </is>
      </c>
      <c r="AR2" s="71" t="inlineStr">
        <is>
          <t>Жгут ПТКА.685621. 001-02.121</t>
        </is>
      </c>
      <c r="AS2" s="71" t="inlineStr">
        <is>
          <t>Жгут ПТКА.685621. 001-03.331</t>
        </is>
      </c>
      <c r="AT2" s="71" t="inlineStr">
        <is>
          <t>Жгут ПТКА.685621. 001-04.141</t>
        </is>
      </c>
      <c r="AU2" s="71" t="inlineStr">
        <is>
          <t>Жгут ПТКА.685621. 001-04.341</t>
        </is>
      </c>
      <c r="AV2" s="71" t="inlineStr">
        <is>
          <t>Жгут ПТКА.685621. 001-05.602</t>
        </is>
      </c>
      <c r="AW2" s="71" t="inlineStr">
        <is>
          <t>Жгут ПТКА.685621. 001-05.072(1)</t>
        </is>
      </c>
      <c r="AX2" s="71" t="inlineStr">
        <is>
          <t>Жгут ПТКА.685621. 001-05.072(2)</t>
        </is>
      </c>
      <c r="AY2" s="72" t="inlineStr">
        <is>
          <t>Жгут ПТКА.685621. 002-01.281</t>
        </is>
      </c>
      <c r="AZ2" s="72" t="inlineStr">
        <is>
          <t>Жгут ПТКА.685621. 002-02.221</t>
        </is>
      </c>
      <c r="BA2" s="72" t="inlineStr">
        <is>
          <t>Жгут ПТКА.685621. 002-03.231</t>
        </is>
      </c>
      <c r="BB2" s="38" t="inlineStr">
        <is>
          <t>Жгут ПТКА.685621. 003-03.071</t>
        </is>
      </c>
      <c r="BC2" s="38" t="inlineStr">
        <is>
          <t>Жгут ПТКА.685621. 003-04.071</t>
        </is>
      </c>
      <c r="BD2" s="38" t="inlineStr">
        <is>
          <t>Жгут ПТКА.685621. 003-05.481</t>
        </is>
      </c>
      <c r="BE2" s="38" t="inlineStr">
        <is>
          <t>Кабель питания 9451.051. 03.00.000</t>
        </is>
      </c>
      <c r="BF2" s="38" t="inlineStr">
        <is>
          <t>Кабель питания 9451.631. 07.00.000</t>
        </is>
      </c>
      <c r="BG2" s="38" t="inlineStr">
        <is>
          <t>Кабель для передачи данных 9451.051. 04.00.000</t>
        </is>
      </c>
      <c r="BH2" s="38" t="inlineStr">
        <is>
          <t>Кабель для передачи данных 9451.631. 09.00.000</t>
        </is>
      </c>
      <c r="BI2" s="110" t="inlineStr">
        <is>
          <t>Кабель питания 9451.621.06.00.000</t>
        </is>
      </c>
      <c r="BJ2" s="110" t="inlineStr">
        <is>
          <t>Кабель для передачи данных 9451.621.07.00.000</t>
        </is>
      </c>
      <c r="BK2" s="111" t="inlineStr">
        <is>
          <t>Кабель питания 9451.641.06.00.000</t>
        </is>
      </c>
      <c r="BL2" s="111" t="inlineStr">
        <is>
          <t>Кабель питания 9451.641.07.00.000</t>
        </is>
      </c>
      <c r="BM2" s="111" t="inlineStr">
        <is>
          <t>Кабель для передачи данных 9451.641.08.00.000</t>
        </is>
      </c>
      <c r="BN2" s="111" t="inlineStr">
        <is>
          <t>Кабель для передачи данных 9451.641.09.00.000</t>
        </is>
      </c>
      <c r="BO2" s="38" t="n"/>
      <c r="BP2" s="38" t="inlineStr">
        <is>
          <t>Сумма</t>
        </is>
      </c>
      <c r="BQ2" s="40" t="n"/>
      <c r="B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28" t="n">
        <v>3</v>
      </c>
      <c r="AC3" s="228" t="n">
        <v>2</v>
      </c>
      <c r="AD3" s="228" t="n">
        <v>2</v>
      </c>
      <c r="AE3" s="228" t="n">
        <v>1</v>
      </c>
      <c r="AF3" s="228" t="n">
        <v>2</v>
      </c>
      <c r="AG3" s="228" t="n">
        <v>1</v>
      </c>
      <c r="AH3" s="228" t="n"/>
      <c r="AI3" s="286" t="n"/>
      <c r="AJ3" s="286" t="n"/>
      <c r="AK3" s="286" t="n"/>
      <c r="AL3" s="286" t="n">
        <v>24</v>
      </c>
      <c r="AM3" s="286" t="n"/>
      <c r="AN3" s="286" t="n"/>
      <c r="AO3" s="286" t="n"/>
      <c r="AP3" s="286" t="n"/>
      <c r="AQ3" s="286" t="n"/>
      <c r="AR3" s="286" t="n"/>
      <c r="AS3" s="286" t="n"/>
      <c r="AT3" s="286" t="n"/>
      <c r="AU3" s="286" t="n"/>
      <c r="AV3" s="286" t="n">
        <v>6</v>
      </c>
      <c r="AW3" s="286" t="n"/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28" t="n">
        <v>3</v>
      </c>
      <c r="BJ3" s="228" t="n">
        <v>2</v>
      </c>
      <c r="BK3" s="228" t="n">
        <v>2</v>
      </c>
      <c r="BL3" s="228" t="n">
        <v>1</v>
      </c>
      <c r="BM3" s="228" t="n">
        <v>2</v>
      </c>
      <c r="BN3" s="228" t="n">
        <v>1</v>
      </c>
      <c r="B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86">
        <f>B7*AI3</f>
        <v/>
      </c>
      <c r="AJ7" s="286">
        <f>C7*AJ3</f>
        <v/>
      </c>
      <c r="AK7" s="286">
        <f>D7*AK3</f>
        <v/>
      </c>
      <c r="AL7" s="286">
        <f>E7*AL3</f>
        <v/>
      </c>
      <c r="AM7" s="286">
        <f>F7*AM3</f>
        <v/>
      </c>
      <c r="AN7" s="286">
        <f>G7*AN3</f>
        <v/>
      </c>
      <c r="AO7" s="286">
        <f>H7*AO3</f>
        <v/>
      </c>
      <c r="AP7" s="286">
        <f>I7*AP3</f>
        <v/>
      </c>
      <c r="AQ7" s="286">
        <f>J7*AQ3</f>
        <v/>
      </c>
      <c r="AR7" s="228" t="n"/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>
        <f>SUM(AI7:BH7)</f>
        <v/>
      </c>
      <c r="BQ7" t="inlineStr">
        <is>
          <t>шт</t>
        </is>
      </c>
      <c r="BR7" s="91" t="n">
        <v>100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86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28" t="n"/>
      <c r="AS8" s="228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86">
        <f>B9*AI3</f>
        <v/>
      </c>
      <c r="AJ9" s="286">
        <f>C9*AJ3</f>
        <v/>
      </c>
      <c r="AK9" s="286">
        <f>D9*AK3</f>
        <v/>
      </c>
      <c r="AL9" s="286">
        <f>E9*AL3</f>
        <v/>
      </c>
      <c r="AM9" s="286">
        <f>F9*AM3</f>
        <v/>
      </c>
      <c r="AN9" s="286" t="n"/>
      <c r="AO9" s="286" t="n"/>
      <c r="AP9" s="286" t="n"/>
      <c r="AQ9" s="286" t="n"/>
      <c r="AR9" s="228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>
        <f>SUM(AI9:BH9)</f>
        <v/>
      </c>
      <c r="BQ9" t="inlineStr">
        <is>
          <t>м</t>
        </is>
      </c>
      <c r="BR9" s="108" t="n">
        <v>10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86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28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86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28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86">
        <f>B12*AI3</f>
        <v/>
      </c>
      <c r="AJ12" s="286">
        <f>C12*AJ3</f>
        <v/>
      </c>
      <c r="AK12" s="286">
        <f>D12*AK3</f>
        <v/>
      </c>
      <c r="AL12" s="286">
        <f>E12*AL3</f>
        <v/>
      </c>
      <c r="AM12" s="286">
        <f>F12*AM3</f>
        <v/>
      </c>
      <c r="AN12" s="286">
        <f>G12*AN3</f>
        <v/>
      </c>
      <c r="AO12" s="286">
        <f>H12*AO3</f>
        <v/>
      </c>
      <c r="AP12" s="286">
        <f>I12*AP3</f>
        <v/>
      </c>
      <c r="AQ12" s="286">
        <f>J12*AQ3</f>
        <v/>
      </c>
      <c r="AR12" s="228" t="n"/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>
        <f>SUM(AI12:BH12)</f>
        <v/>
      </c>
      <c r="BQ12" t="inlineStr">
        <is>
          <t>м</t>
        </is>
      </c>
      <c r="BR12" s="108" t="n">
        <v>2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86" t="n"/>
      <c r="AJ13" s="286" t="n"/>
      <c r="AK13" s="286" t="n"/>
      <c r="AL13" s="286" t="n"/>
      <c r="AM13" s="286" t="n"/>
      <c r="AN13" s="286" t="n"/>
      <c r="AO13" s="286" t="n"/>
      <c r="AP13" s="286" t="n"/>
      <c r="AQ13" s="286" t="n"/>
      <c r="AR13" s="228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86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28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86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28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86" t="n"/>
      <c r="AJ16" s="286" t="n"/>
      <c r="AK16" s="286" t="n"/>
      <c r="AL16" s="286" t="n"/>
      <c r="AM16" s="286" t="n"/>
      <c r="AN16" s="286">
        <f>G16*AN3</f>
        <v/>
      </c>
      <c r="AO16" s="286">
        <f>H16*AO3</f>
        <v/>
      </c>
      <c r="AP16" s="286">
        <f>I16*AP3</f>
        <v/>
      </c>
      <c r="AQ16" s="286">
        <f>J16*AQ3</f>
        <v/>
      </c>
      <c r="AR16" s="228" t="n"/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>
        <f>SUM(AI16:BH16)</f>
        <v/>
      </c>
      <c r="B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86" t="n"/>
      <c r="Y20" s="286" t="n"/>
      <c r="Z20" s="286" t="n"/>
      <c r="AA20" s="286" t="n"/>
      <c r="AB20" s="286" t="n"/>
      <c r="AC20" s="286" t="n">
        <v>4</v>
      </c>
      <c r="AD20" s="286" t="n"/>
      <c r="AE20" s="286" t="n"/>
      <c r="AF20" s="286" t="n"/>
      <c r="AG20" s="286" t="n"/>
      <c r="AH20" s="228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E20" s="286">
        <f>X20*BE$3</f>
        <v/>
      </c>
      <c r="BF20" s="286">
        <f>Y20*BF$3</f>
        <v/>
      </c>
      <c r="BG20" s="286">
        <f>Z20*BG$3</f>
        <v/>
      </c>
      <c r="BH20" s="286">
        <f>AA20*BH$3</f>
        <v/>
      </c>
      <c r="BI20" s="286">
        <f>AB20*BI$3</f>
        <v/>
      </c>
      <c r="BJ20" s="286">
        <f>AC20*BJ$3</f>
        <v/>
      </c>
      <c r="BK20" s="286">
        <f>AD20*BK$3</f>
        <v/>
      </c>
      <c r="BL20" s="286">
        <f>AE20*BL$3</f>
        <v/>
      </c>
      <c r="BM20" s="286">
        <f>AF20*BM$3</f>
        <v/>
      </c>
      <c r="BN20" s="286">
        <f>AG20*BN$3</f>
        <v/>
      </c>
      <c r="BO20" s="228" t="n"/>
      <c r="BP20">
        <f>SUM(AI20:BN20)</f>
        <v/>
      </c>
      <c r="BR20" s="108" t="n">
        <v>10</v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86" t="n"/>
      <c r="Y21" s="286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E21" s="286">
        <f>X21*BE$3</f>
        <v/>
      </c>
      <c r="BF21" s="286">
        <f>Y21*BF$3</f>
        <v/>
      </c>
      <c r="BG21" s="286">
        <f>Z21*BG$3</f>
        <v/>
      </c>
      <c r="BH21" s="286">
        <f>AA21*BH$3</f>
        <v/>
      </c>
      <c r="BI21" s="286">
        <f>AB21*BI$3</f>
        <v/>
      </c>
      <c r="BJ21" s="286">
        <f>AC21*BJ$3</f>
        <v/>
      </c>
      <c r="BK21" s="286">
        <f>AD21*BK$3</f>
        <v/>
      </c>
      <c r="BL21" s="286">
        <f>AE21*BL$3</f>
        <v/>
      </c>
      <c r="BM21" s="286">
        <f>AF21*BM$3</f>
        <v/>
      </c>
      <c r="BN21" s="286">
        <f>AG21*BN$3</f>
        <v/>
      </c>
      <c r="BO21" s="228" t="n"/>
      <c r="BP21">
        <f>SUM(AI21:BN21)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86" t="n"/>
      <c r="Y22" s="286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28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E22" s="286">
        <f>X22*BE$3</f>
        <v/>
      </c>
      <c r="BF22" s="286">
        <f>Y22*BF$3</f>
        <v/>
      </c>
      <c r="BG22" s="286">
        <f>Z22*BG$3</f>
        <v/>
      </c>
      <c r="BH22" s="286">
        <f>AA22*BH$3</f>
        <v/>
      </c>
      <c r="BI22" s="286">
        <f>AB22*BI$3</f>
        <v/>
      </c>
      <c r="BJ22" s="286">
        <f>AC22*BJ$3</f>
        <v/>
      </c>
      <c r="BK22" s="286">
        <f>AD22*BK$3</f>
        <v/>
      </c>
      <c r="BL22" s="286">
        <f>AE22*BL$3</f>
        <v/>
      </c>
      <c r="BM22" s="286">
        <f>AF22*BM$3</f>
        <v/>
      </c>
      <c r="BN22" s="286">
        <f>AG22*BN$3</f>
        <v/>
      </c>
      <c r="BO22" s="228" t="n"/>
      <c r="BP22">
        <f>SUM(AI22:BN22)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86" t="n">
        <v>4</v>
      </c>
      <c r="Y23" s="286" t="n">
        <v>4</v>
      </c>
      <c r="Z23" s="286" t="n"/>
      <c r="AA23" s="286" t="n"/>
      <c r="AB23" s="286" t="n">
        <v>4</v>
      </c>
      <c r="AC23" s="286" t="n"/>
      <c r="AD23" s="286" t="n">
        <v>4</v>
      </c>
      <c r="AE23" s="286" t="n">
        <v>4</v>
      </c>
      <c r="AF23" s="286" t="n"/>
      <c r="AG23" s="286" t="n"/>
      <c r="AH23" s="228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E23" s="286">
        <f>X23*BE$3</f>
        <v/>
      </c>
      <c r="BF23" s="286">
        <f>Y23*BF$3</f>
        <v/>
      </c>
      <c r="BG23" s="286">
        <f>Z23*BG$3</f>
        <v/>
      </c>
      <c r="BH23" s="286">
        <f>AA23*BH$3</f>
        <v/>
      </c>
      <c r="BI23" s="286">
        <f>AB23*BI$3</f>
        <v/>
      </c>
      <c r="BJ23" s="286">
        <f>AC23*BJ$3</f>
        <v/>
      </c>
      <c r="BK23" s="286">
        <f>AD23*BK$3</f>
        <v/>
      </c>
      <c r="BL23" s="286">
        <f>AE23*BL$3</f>
        <v/>
      </c>
      <c r="BM23" s="286">
        <f>AF23*BM$3</f>
        <v/>
      </c>
      <c r="BN23" s="286">
        <f>AG23*BN$3</f>
        <v/>
      </c>
      <c r="BO23" s="228" t="n"/>
      <c r="BP23">
        <f>SUM(AI23:BN23)</f>
        <v/>
      </c>
      <c r="BR23" s="108" t="n">
        <v>30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86" t="n"/>
      <c r="Y24" s="286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28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E24" s="286">
        <f>X24*BE$3</f>
        <v/>
      </c>
      <c r="BF24" s="286">
        <f>Y24*BF$3</f>
        <v/>
      </c>
      <c r="BG24" s="286">
        <f>Z24*BG$3</f>
        <v/>
      </c>
      <c r="BH24" s="286">
        <f>AA24*BH$3</f>
        <v/>
      </c>
      <c r="BI24" s="286">
        <f>AB24*BI$3</f>
        <v/>
      </c>
      <c r="BJ24" s="286">
        <f>AC24*BJ$3</f>
        <v/>
      </c>
      <c r="BK24" s="286">
        <f>AD24*BK$3</f>
        <v/>
      </c>
      <c r="BL24" s="286">
        <f>AE24*BL$3</f>
        <v/>
      </c>
      <c r="BM24" s="286">
        <f>AF24*BM$3</f>
        <v/>
      </c>
      <c r="BN24" s="286">
        <f>AG24*BN$3</f>
        <v/>
      </c>
      <c r="BO24" s="228" t="n"/>
      <c r="BP24">
        <f>SUM(AI24:BN24)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86" t="n"/>
      <c r="Y25" s="286" t="n"/>
      <c r="Z25" s="286" t="n">
        <v>1.7</v>
      </c>
      <c r="AA25" s="286" t="n">
        <v>0.4</v>
      </c>
      <c r="AB25" s="286" t="n"/>
      <c r="AC25" s="286" t="n">
        <v>0.2</v>
      </c>
      <c r="AD25" s="286" t="n"/>
      <c r="AE25" s="286" t="n"/>
      <c r="AF25" s="286" t="n">
        <v>2.2</v>
      </c>
      <c r="AG25" s="286" t="n"/>
      <c r="AH25" s="228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E25" s="286">
        <f>X25*BE$3</f>
        <v/>
      </c>
      <c r="BF25" s="286">
        <f>Y25*BF$3</f>
        <v/>
      </c>
      <c r="BG25" s="286">
        <f>Z25*BG$3</f>
        <v/>
      </c>
      <c r="BH25" s="286">
        <f>AA25*BH$3</f>
        <v/>
      </c>
      <c r="BI25" s="286">
        <f>AB25*BI$3</f>
        <v/>
      </c>
      <c r="BJ25" s="286">
        <f>AC25*BJ$3</f>
        <v/>
      </c>
      <c r="BK25" s="286">
        <f>AD25*BK$3</f>
        <v/>
      </c>
      <c r="BL25" s="286">
        <f>AE25*BL$3</f>
        <v/>
      </c>
      <c r="BM25" s="286">
        <f>AF25*BM$3</f>
        <v/>
      </c>
      <c r="BN25" s="286">
        <f>AG25*BN$3</f>
        <v/>
      </c>
      <c r="BO25" s="228" t="n"/>
      <c r="BP25">
        <f>SUM(AI25:BN25)</f>
        <v/>
      </c>
      <c r="BR25" s="108" t="n">
        <v>5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86" t="n">
        <v>1.7</v>
      </c>
      <c r="Y26" s="286" t="n">
        <v>0.4</v>
      </c>
      <c r="Z26" s="286" t="n"/>
      <c r="AA26" s="286" t="n"/>
      <c r="AB26" s="286" t="n">
        <v>0.2</v>
      </c>
      <c r="AC26" s="286" t="n"/>
      <c r="AD26" s="286" t="n">
        <v>0.2</v>
      </c>
      <c r="AE26" s="286" t="n">
        <v>2.2</v>
      </c>
      <c r="AF26" s="286" t="n"/>
      <c r="AG26" s="286" t="n">
        <v>0.2</v>
      </c>
      <c r="AH26" s="228" t="n"/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E26" s="286">
        <f>X26*BE$3</f>
        <v/>
      </c>
      <c r="BF26" s="286">
        <f>Y26*BF$3</f>
        <v/>
      </c>
      <c r="BG26" s="286">
        <f>Z26*BG$3</f>
        <v/>
      </c>
      <c r="BH26" s="286">
        <f>AA26*BH$3</f>
        <v/>
      </c>
      <c r="BI26" s="286">
        <f>AB26*BI$3</f>
        <v/>
      </c>
      <c r="BJ26" s="286">
        <f>AC26*BJ$3</f>
        <v/>
      </c>
      <c r="BK26" s="286">
        <f>AD26*BK$3</f>
        <v/>
      </c>
      <c r="BL26" s="286">
        <f>AE26*BL$3</f>
        <v/>
      </c>
      <c r="BM26" s="286">
        <f>AF26*BM$3</f>
        <v/>
      </c>
      <c r="BN26" s="286">
        <f>AG26*BN$3</f>
        <v/>
      </c>
      <c r="BO26" s="228" t="n"/>
      <c r="BP26">
        <f>SUM(AI26:BN26)</f>
        <v/>
      </c>
      <c r="BR26" s="108" t="n">
        <v>4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86" t="n"/>
      <c r="Y27" s="286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28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E27" s="286">
        <f>X27*BE$3</f>
        <v/>
      </c>
      <c r="BF27" s="286">
        <f>Y27*BF$3</f>
        <v/>
      </c>
      <c r="BG27" s="286">
        <f>Z27*BG$3</f>
        <v/>
      </c>
      <c r="BH27" s="286">
        <f>AA27*BH$3</f>
        <v/>
      </c>
      <c r="BI27" s="286">
        <f>AB27*BI$3</f>
        <v/>
      </c>
      <c r="BJ27" s="286">
        <f>AC27*BJ$3</f>
        <v/>
      </c>
      <c r="BK27" s="286">
        <f>AD27*BK$3</f>
        <v/>
      </c>
      <c r="BL27" s="286">
        <f>AE27*BL$3</f>
        <v/>
      </c>
      <c r="BM27" s="286">
        <f>AF27*BM$3</f>
        <v/>
      </c>
      <c r="BN27" s="286">
        <f>AG27*BN$3</f>
        <v/>
      </c>
      <c r="BO27" s="228" t="n"/>
      <c r="BP27">
        <f>SUM(AI27:BN27)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86" t="n">
        <v>0.1</v>
      </c>
      <c r="Y28" s="286" t="n">
        <v>0.1</v>
      </c>
      <c r="Z28" s="286" t="n">
        <v>0.1</v>
      </c>
      <c r="AA28" s="286" t="n">
        <v>0.1</v>
      </c>
      <c r="AB28" s="286" t="n"/>
      <c r="AC28" s="286" t="n"/>
      <c r="AD28" s="286" t="n">
        <v>0.1</v>
      </c>
      <c r="AE28" s="286" t="n">
        <v>0.1</v>
      </c>
      <c r="AF28" s="286" t="n">
        <v>0.1</v>
      </c>
      <c r="AG28" s="286" t="n">
        <v>0.1</v>
      </c>
      <c r="AH28" s="228" t="n"/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E28" s="286">
        <f>X28*BE$3</f>
        <v/>
      </c>
      <c r="BF28" s="286">
        <f>Y28*BF$3</f>
        <v/>
      </c>
      <c r="BG28" s="286">
        <f>Z28*BG$3</f>
        <v/>
      </c>
      <c r="BH28" s="286">
        <f>AA28*BH$3</f>
        <v/>
      </c>
      <c r="BI28" s="286">
        <f>AB28*BI$3</f>
        <v/>
      </c>
      <c r="BJ28" s="286">
        <f>AC28*BJ$3</f>
        <v/>
      </c>
      <c r="BK28" s="286">
        <f>AD28*BK$3</f>
        <v/>
      </c>
      <c r="BL28" s="286">
        <f>AE28*BL$3</f>
        <v/>
      </c>
      <c r="BM28" s="286">
        <f>AF28*BM$3</f>
        <v/>
      </c>
      <c r="BN28" s="286">
        <f>AG28*BN$3</f>
        <v/>
      </c>
      <c r="BO28" s="228" t="n"/>
      <c r="BP28">
        <f>SUM(AI28:BN28)</f>
        <v/>
      </c>
      <c r="BR28" s="108" t="n">
        <v>1</v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86" t="n">
        <v>1</v>
      </c>
      <c r="Y29" s="286" t="n">
        <v>1</v>
      </c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28" t="n"/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E29" s="286">
        <f>X29*BE$3</f>
        <v/>
      </c>
      <c r="BF29" s="286">
        <f>Y29*BF$3</f>
        <v/>
      </c>
      <c r="BG29" s="286">
        <f>Z29*BG$3</f>
        <v/>
      </c>
      <c r="BH29" s="286">
        <f>AA29*BH$3</f>
        <v/>
      </c>
      <c r="BI29" s="286">
        <f>AB29*BI$3</f>
        <v/>
      </c>
      <c r="BJ29" s="286">
        <f>AC29*BJ$3</f>
        <v/>
      </c>
      <c r="BK29" s="286">
        <f>AD29*BK$3</f>
        <v/>
      </c>
      <c r="BL29" s="286">
        <f>AE29*BL$3</f>
        <v/>
      </c>
      <c r="BM29" s="286">
        <f>AF29*BM$3</f>
        <v/>
      </c>
      <c r="BN29" s="286">
        <f>AG29*BN$3</f>
        <v/>
      </c>
      <c r="BO29" s="228" t="n"/>
      <c r="BP29">
        <f>SUM(AI29:BN29)</f>
        <v/>
      </c>
      <c r="BR29" s="108" t="n">
        <v>11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R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2</v>
      </c>
      <c r="L34" s="45" t="n">
        <v>3</v>
      </c>
      <c r="M34" s="45" t="n">
        <v>4</v>
      </c>
      <c r="N34" s="45" t="n">
        <v>4</v>
      </c>
      <c r="O34" s="45" t="n">
        <v>5</v>
      </c>
      <c r="P34" s="45" t="n">
        <v>5</v>
      </c>
      <c r="Q34" s="45" t="n">
        <v>5</v>
      </c>
      <c r="R34" s="45" t="n">
        <v>1</v>
      </c>
      <c r="S34" s="45" t="n">
        <v>2</v>
      </c>
      <c r="T34" s="45" t="n">
        <v>3</v>
      </c>
      <c r="U34" s="45" t="n">
        <v>3</v>
      </c>
      <c r="V34" s="45" t="n">
        <v>4</v>
      </c>
      <c r="W34" s="74" t="n">
        <v>5</v>
      </c>
      <c r="X34" s="64" t="n"/>
      <c r="Y34" s="64" t="n"/>
      <c r="Z34" s="64" t="n"/>
      <c r="AA34" s="228" t="n"/>
      <c r="AB34" s="228" t="n"/>
      <c r="AC34" s="228" t="n"/>
      <c r="AD34" s="228" t="n"/>
      <c r="AE34" s="228" t="n"/>
      <c r="AF34" s="228" t="n"/>
      <c r="AG34" s="228" t="n"/>
      <c r="AH34" s="228" t="n"/>
      <c r="AI34" s="228" t="n"/>
      <c r="AJ34" s="228" t="n"/>
      <c r="AK34" s="228" t="n"/>
      <c r="AL34" s="228" t="n"/>
      <c r="AM34" s="228" t="n"/>
      <c r="AN34" s="228" t="n"/>
      <c r="AO34" s="228" t="n"/>
      <c r="AP34" s="228" t="n"/>
      <c r="AQ34" s="228" t="n"/>
      <c r="AR34" s="286">
        <f>K34*AR$3</f>
        <v/>
      </c>
      <c r="AS34" s="286">
        <f>L34*AS$3</f>
        <v/>
      </c>
      <c r="AT34" s="286">
        <f>M34*AT$3</f>
        <v/>
      </c>
      <c r="AU34" s="286">
        <f>N34*AU$3</f>
        <v/>
      </c>
      <c r="AV34" s="286">
        <f>O34*AV$3</f>
        <v/>
      </c>
      <c r="AW34" s="286">
        <f>P34*AW$3</f>
        <v/>
      </c>
      <c r="AX34" s="286">
        <f>Q34*AX$3</f>
        <v/>
      </c>
      <c r="AY34" s="286">
        <f>R34*AY$3</f>
        <v/>
      </c>
      <c r="AZ34" s="286">
        <f>S34*AZ$3</f>
        <v/>
      </c>
      <c r="BA34" s="286">
        <f>T34*BA$3</f>
        <v/>
      </c>
      <c r="BB34" s="286">
        <f>U34*BB$3</f>
        <v/>
      </c>
      <c r="BC34" s="286">
        <f>V34*BC$3</f>
        <v/>
      </c>
      <c r="BD34" s="286">
        <f>W34*BD$3</f>
        <v/>
      </c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>
        <f>SUM(AI34:BH34)</f>
        <v/>
      </c>
      <c r="BR34" s="108" t="n">
        <v>55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73" t="n"/>
      <c r="Q35" s="74" t="n"/>
      <c r="R35" s="45" t="n"/>
      <c r="S35" s="45" t="n"/>
      <c r="T35" s="45" t="n"/>
      <c r="U35" s="45" t="n"/>
      <c r="V35" s="45" t="n"/>
      <c r="W35" s="74" t="n"/>
      <c r="X35" s="64" t="n"/>
      <c r="Y35" s="64" t="n"/>
      <c r="Z35" s="64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0.03</v>
      </c>
      <c r="M36" s="45" t="n">
        <v>0.04</v>
      </c>
      <c r="N36" s="45" t="n">
        <v>0.04</v>
      </c>
      <c r="O36" s="45" t="n">
        <v>0.05</v>
      </c>
      <c r="P36" s="45" t="n">
        <v>0.05</v>
      </c>
      <c r="Q36" s="45" t="n">
        <v>0.05</v>
      </c>
      <c r="R36" s="45" t="n">
        <v>0.01</v>
      </c>
      <c r="S36" s="45" t="n">
        <v>0.02</v>
      </c>
      <c r="T36" s="45" t="n">
        <v>0.03</v>
      </c>
      <c r="U36" s="45" t="n">
        <v>0.03</v>
      </c>
      <c r="V36" s="45" t="n">
        <v>0.04</v>
      </c>
      <c r="W36" s="46" t="n">
        <v>0.05</v>
      </c>
      <c r="X36" s="64" t="n"/>
      <c r="Y36" s="64" t="n"/>
      <c r="Z36" s="64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86">
        <f>K36*AR$3</f>
        <v/>
      </c>
      <c r="AS36" s="286">
        <f>L36*AS$3</f>
        <v/>
      </c>
      <c r="AT36" s="286">
        <f>M36*AT$3</f>
        <v/>
      </c>
      <c r="AU36" s="286">
        <f>N36*AU$3</f>
        <v/>
      </c>
      <c r="AV36" s="286">
        <f>O36*AV$3</f>
        <v/>
      </c>
      <c r="AW36" s="286">
        <f>P36*AW$3</f>
        <v/>
      </c>
      <c r="AX36" s="286">
        <f>Q36*AX$3</f>
        <v/>
      </c>
      <c r="AY36" s="286">
        <f>R36*AY$3</f>
        <v/>
      </c>
      <c r="AZ36" s="286">
        <f>S36*AZ$3</f>
        <v/>
      </c>
      <c r="BA36" s="286">
        <f>T36*BA$3</f>
        <v/>
      </c>
      <c r="BB36" s="286">
        <f>U36*BB$3</f>
        <v/>
      </c>
      <c r="BC36" s="286">
        <f>V36*BC$3</f>
        <v/>
      </c>
      <c r="BD36" s="286">
        <f>W36*BD$3</f>
        <v/>
      </c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6" t="n"/>
      <c r="X37" s="64" t="n"/>
      <c r="Y37" s="64" t="n"/>
      <c r="Z37" s="64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74" t="n">
        <v>1</v>
      </c>
      <c r="X38" s="64" t="n"/>
      <c r="Y38" s="64" t="n"/>
      <c r="Z38" s="64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86">
        <f>K38*AR$3</f>
        <v/>
      </c>
      <c r="AS38" s="286">
        <f>L38*AS$3</f>
        <v/>
      </c>
      <c r="AT38" s="286">
        <f>M38*AT$3</f>
        <v/>
      </c>
      <c r="AU38" s="286">
        <f>N38*AU$3</f>
        <v/>
      </c>
      <c r="AV38" s="286">
        <f>O38*AV$3</f>
        <v/>
      </c>
      <c r="AW38" s="286">
        <f>P38*AW$3</f>
        <v/>
      </c>
      <c r="AX38" s="286">
        <f>Q38*AX$3</f>
        <v/>
      </c>
      <c r="AY38" s="286">
        <f>R38*AY$3</f>
        <v/>
      </c>
      <c r="AZ38" s="286">
        <f>S38*AZ$3</f>
        <v/>
      </c>
      <c r="BA38" s="286">
        <f>T38*BA$3</f>
        <v/>
      </c>
      <c r="BB38" s="286">
        <f>U38*BB$3</f>
        <v/>
      </c>
      <c r="BC38" s="286">
        <f>V38*BC$3</f>
        <v/>
      </c>
      <c r="BD38" s="286">
        <f>W38*BD$3</f>
        <v/>
      </c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>
        <f>SUM(AI38:BH38)</f>
        <v/>
      </c>
      <c r="BR38" s="108" t="n">
        <v>6</v>
      </c>
    </row>
    <row r="39">
      <c r="A39" s="18" t="n"/>
      <c r="K39" s="45" t="n"/>
      <c r="L39" s="45" t="n"/>
      <c r="M39" s="45" t="n"/>
      <c r="N39" s="45" t="n"/>
      <c r="O39" s="45" t="n"/>
      <c r="P39" s="73" t="n"/>
      <c r="Q39" s="74" t="n"/>
      <c r="R39" s="45" t="n"/>
      <c r="S39" s="45" t="n"/>
      <c r="T39" s="45" t="n"/>
      <c r="U39" s="45" t="n"/>
      <c r="V39" s="45" t="n"/>
      <c r="W39" s="74" t="n"/>
      <c r="X39" s="64" t="n"/>
      <c r="Y39" s="64" t="n"/>
      <c r="Z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73" t="n"/>
      <c r="Q40" s="74" t="n"/>
      <c r="R40" s="45" t="n"/>
      <c r="S40" s="45" t="n"/>
      <c r="T40" s="45" t="n"/>
      <c r="U40" s="45" t="n"/>
      <c r="V40" s="45" t="n"/>
      <c r="W40" s="74" t="n"/>
      <c r="X40" s="64" t="n"/>
      <c r="Y40" s="64" t="n"/>
      <c r="Z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75" t="n"/>
      <c r="Q41" s="46" t="n"/>
      <c r="R41" s="45" t="n"/>
      <c r="S41" s="45" t="n"/>
      <c r="T41" s="45" t="n"/>
      <c r="U41" s="45" t="n"/>
      <c r="V41" s="45" t="n"/>
      <c r="W41" s="77" t="n"/>
      <c r="X41" s="64" t="n"/>
      <c r="Y41" s="64" t="n"/>
      <c r="Z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64" t="n"/>
      <c r="Y42" s="64" t="n"/>
      <c r="Z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64" t="n"/>
      <c r="Y43" s="64" t="n"/>
      <c r="Z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64" t="n"/>
      <c r="Y44" s="64" t="n"/>
      <c r="Z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74" t="n">
        <v>1</v>
      </c>
      <c r="X45" s="64" t="n"/>
      <c r="Y45" s="64" t="n"/>
      <c r="Z45" s="64" t="n"/>
      <c r="AR45" s="286">
        <f>K45*AR$3</f>
        <v/>
      </c>
      <c r="AS45" s="286">
        <f>L45*AS$3</f>
        <v/>
      </c>
      <c r="AT45" s="286">
        <f>M45*AT$3</f>
        <v/>
      </c>
      <c r="AU45" s="286">
        <f>N45*AU$3</f>
        <v/>
      </c>
      <c r="AV45" s="286">
        <f>O45*AV$3</f>
        <v/>
      </c>
      <c r="AW45" s="286">
        <f>P45*AW$3</f>
        <v/>
      </c>
      <c r="AX45" s="286">
        <f>Q45*AX$3</f>
        <v/>
      </c>
      <c r="AY45" s="286">
        <f>R45*AY$3</f>
        <v/>
      </c>
      <c r="AZ45" s="286">
        <f>S45*AZ$3</f>
        <v/>
      </c>
      <c r="BA45" s="286">
        <f>T45*BA$3</f>
        <v/>
      </c>
      <c r="BB45" s="286">
        <f>U45*BB$3</f>
        <v/>
      </c>
      <c r="BC45" s="286">
        <f>V45*BC$3</f>
        <v/>
      </c>
      <c r="BD45" s="286">
        <f>W45*BD$3</f>
        <v/>
      </c>
      <c r="BE45" s="228" t="n"/>
      <c r="BF45" s="228" t="n"/>
      <c r="BG45" s="228" t="n"/>
      <c r="BH45" s="228" t="n"/>
      <c r="BI45" s="228" t="n"/>
      <c r="BJ45" s="228" t="n"/>
      <c r="BK45" s="228" t="n"/>
      <c r="BL45" s="228" t="n"/>
      <c r="BM45" s="228" t="n"/>
      <c r="BN45" s="228" t="n"/>
      <c r="BO45" s="228" t="n"/>
      <c r="BP45">
        <f>SUM(AI45:BH45)</f>
        <v/>
      </c>
      <c r="BR45" s="108" t="n">
        <v>6</v>
      </c>
    </row>
    <row r="46">
      <c r="A46" s="18" t="inlineStr">
        <is>
          <t>контакт в MHU-3</t>
        </is>
      </c>
      <c r="K46" s="45" t="n">
        <v>2</v>
      </c>
      <c r="L46" s="45" t="n">
        <v>3</v>
      </c>
      <c r="M46" s="45" t="n">
        <v>3</v>
      </c>
      <c r="N46" s="45" t="n">
        <v>3</v>
      </c>
      <c r="O46" s="45" t="n">
        <v>3</v>
      </c>
      <c r="P46" s="73" t="n">
        <v>3</v>
      </c>
      <c r="Q46" s="74" t="n">
        <v>3</v>
      </c>
      <c r="R46" s="45" t="n">
        <v>1</v>
      </c>
      <c r="S46" s="45" t="n">
        <v>2</v>
      </c>
      <c r="T46" s="45" t="n">
        <v>3</v>
      </c>
      <c r="U46" s="45" t="n">
        <v>3</v>
      </c>
      <c r="V46" s="45" t="n">
        <v>3</v>
      </c>
      <c r="W46" s="74" t="n">
        <v>3</v>
      </c>
      <c r="X46" s="64" t="n"/>
      <c r="Y46" s="64" t="n"/>
      <c r="Z46" s="64" t="n"/>
      <c r="AR46" s="286">
        <f>K46*AR$3</f>
        <v/>
      </c>
      <c r="AS46" s="286">
        <f>L46*AS$3</f>
        <v/>
      </c>
      <c r="AT46" s="286">
        <f>M46*AT$3</f>
        <v/>
      </c>
      <c r="AU46" s="286">
        <f>N46*AU$3</f>
        <v/>
      </c>
      <c r="AV46" s="286">
        <f>O46*AV$3</f>
        <v/>
      </c>
      <c r="AW46" s="286">
        <f>P46*AW$3</f>
        <v/>
      </c>
      <c r="AX46" s="286">
        <f>Q46*AX$3</f>
        <v/>
      </c>
      <c r="AY46" s="286">
        <f>R46*AY$3</f>
        <v/>
      </c>
      <c r="AZ46" s="286">
        <f>S46*AZ$3</f>
        <v/>
      </c>
      <c r="BA46" s="286">
        <f>T46*BA$3</f>
        <v/>
      </c>
      <c r="BB46" s="286">
        <f>U46*BB$3</f>
        <v/>
      </c>
      <c r="BC46" s="286">
        <f>V46*BC$3</f>
        <v/>
      </c>
      <c r="BD46" s="286">
        <f>W46*BD$3</f>
        <v/>
      </c>
      <c r="BE46" s="228" t="n"/>
      <c r="BF46" s="228" t="n"/>
      <c r="BG46" s="228" t="n"/>
      <c r="BH46" s="228" t="n"/>
      <c r="BI46" s="228" t="n"/>
      <c r="BJ46" s="228" t="n"/>
      <c r="BK46" s="228" t="n"/>
      <c r="BL46" s="228" t="n"/>
      <c r="BM46" s="228" t="n"/>
      <c r="BN46" s="228" t="n"/>
      <c r="BO46" s="228" t="n"/>
      <c r="BP46">
        <f>SUM(AI46:BH46)</f>
        <v/>
      </c>
      <c r="BR46" s="108" t="n">
        <v>18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1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0</v>
      </c>
      <c r="S47" s="45" t="n">
        <v>0</v>
      </c>
      <c r="T47" s="45" t="n">
        <v>0</v>
      </c>
      <c r="U47" s="45" t="n">
        <v>0</v>
      </c>
      <c r="V47" s="45" t="n">
        <v>1</v>
      </c>
      <c r="W47" s="74" t="n">
        <v>1</v>
      </c>
      <c r="X47" s="64" t="n"/>
      <c r="Y47" s="64" t="n"/>
      <c r="Z47" s="64" t="n"/>
      <c r="AR47" s="286">
        <f>K47*AR$3</f>
        <v/>
      </c>
      <c r="AS47" s="286">
        <f>L47*AS$3</f>
        <v/>
      </c>
      <c r="AT47" s="286">
        <f>M47*AT$3</f>
        <v/>
      </c>
      <c r="AU47" s="286">
        <f>N47*AU$3</f>
        <v/>
      </c>
      <c r="AV47" s="286">
        <f>O47*AV$3</f>
        <v/>
      </c>
      <c r="AW47" s="286">
        <f>P47*AW$3</f>
        <v/>
      </c>
      <c r="AX47" s="286">
        <f>Q47*AX$3</f>
        <v/>
      </c>
      <c r="AY47" s="286">
        <f>R47*AY$3</f>
        <v/>
      </c>
      <c r="AZ47" s="286">
        <f>S47*AZ$3</f>
        <v/>
      </c>
      <c r="BA47" s="286">
        <f>T47*BA$3</f>
        <v/>
      </c>
      <c r="BB47" s="286">
        <f>U47*BB$3</f>
        <v/>
      </c>
      <c r="BC47" s="286">
        <f>V47*BC$3</f>
        <v/>
      </c>
      <c r="BD47" s="286">
        <f>W47*BD$3</f>
        <v/>
      </c>
      <c r="BE47" s="228" t="n"/>
      <c r="BF47" s="228" t="n"/>
      <c r="BG47" s="228" t="n"/>
      <c r="BH47" s="228" t="n"/>
      <c r="BI47" s="228" t="n"/>
      <c r="BJ47" s="228" t="n"/>
      <c r="BK47" s="228" t="n"/>
      <c r="BL47" s="228" t="n"/>
      <c r="BM47" s="228" t="n"/>
      <c r="BN47" s="228" t="n"/>
      <c r="BO47" s="228" t="n"/>
      <c r="BP47">
        <f>SUM(AI47:BH47)</f>
        <v/>
      </c>
      <c r="BR47" s="108" t="n">
        <v>6</v>
      </c>
    </row>
    <row r="48">
      <c r="A48" s="18" t="inlineStr">
        <is>
          <t>контакт в  MHU-2</t>
        </is>
      </c>
      <c r="K48" s="45" t="n">
        <v>0</v>
      </c>
      <c r="L48" s="45" t="n">
        <v>0</v>
      </c>
      <c r="M48" s="45" t="n">
        <v>1</v>
      </c>
      <c r="N48" s="45" t="n">
        <v>1</v>
      </c>
      <c r="O48" s="45" t="n">
        <v>2</v>
      </c>
      <c r="P48" s="73" t="n">
        <v>2</v>
      </c>
      <c r="Q48" s="74" t="n">
        <v>2</v>
      </c>
      <c r="R48" s="45" t="n"/>
      <c r="S48" s="45" t="n">
        <v>0</v>
      </c>
      <c r="T48" s="45" t="n"/>
      <c r="U48" s="45" t="n"/>
      <c r="V48" s="45" t="n">
        <v>1</v>
      </c>
      <c r="W48" s="74" t="n">
        <v>2</v>
      </c>
      <c r="X48" s="64" t="n"/>
      <c r="Y48" s="64" t="n"/>
      <c r="Z48" s="64" t="n"/>
      <c r="AR48" s="286">
        <f>K48*AR$3</f>
        <v/>
      </c>
      <c r="AS48" s="286">
        <f>L48*AS$3</f>
        <v/>
      </c>
      <c r="AT48" s="286">
        <f>M48*AT$3</f>
        <v/>
      </c>
      <c r="AU48" s="286">
        <f>N48*AU$3</f>
        <v/>
      </c>
      <c r="AV48" s="286">
        <f>O48*AV$3</f>
        <v/>
      </c>
      <c r="AW48" s="286">
        <f>P48*AW$3</f>
        <v/>
      </c>
      <c r="AX48" s="286">
        <f>Q48*AX$3</f>
        <v/>
      </c>
      <c r="AY48" s="286">
        <f>R48*AY$3</f>
        <v/>
      </c>
      <c r="AZ48" s="286">
        <f>S48*AZ$3</f>
        <v/>
      </c>
      <c r="BA48" s="286">
        <f>T48*BA$3</f>
        <v/>
      </c>
      <c r="BB48" s="286">
        <f>U48*BB$3</f>
        <v/>
      </c>
      <c r="BC48" s="286">
        <f>V48*BC$3</f>
        <v/>
      </c>
      <c r="BD48" s="286">
        <f>W48*BD$3</f>
        <v/>
      </c>
      <c r="BE48" s="228" t="n"/>
      <c r="BF48" s="228" t="n"/>
      <c r="BG48" s="228" t="n"/>
      <c r="BH48" s="228" t="n"/>
      <c r="BI48" s="228" t="n"/>
      <c r="BJ48" s="228" t="n"/>
      <c r="BK48" s="228" t="n"/>
      <c r="BL48" s="228" t="n"/>
      <c r="BM48" s="228" t="n"/>
      <c r="BN48" s="228" t="n"/>
      <c r="BO48" s="228" t="n"/>
      <c r="BP48">
        <f>SUM(AI48:BH48)</f>
        <v/>
      </c>
      <c r="BR48" s="108" t="n">
        <v>12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74" t="n">
        <v>1</v>
      </c>
      <c r="X49" s="64" t="n"/>
      <c r="Y49" s="64" t="n"/>
      <c r="Z49" s="64" t="n"/>
      <c r="AR49" s="286">
        <f>K49*AR$3</f>
        <v/>
      </c>
      <c r="AS49" s="286">
        <f>L49*AS$3</f>
        <v/>
      </c>
      <c r="AT49" s="286">
        <f>M49*AT$3</f>
        <v/>
      </c>
      <c r="AU49" s="286">
        <f>N49*AU$3</f>
        <v/>
      </c>
      <c r="AV49" s="286">
        <f>O49*AV$3</f>
        <v/>
      </c>
      <c r="AW49" s="286">
        <f>P49*AW$3</f>
        <v/>
      </c>
      <c r="AX49" s="286">
        <f>Q49*AX$3</f>
        <v/>
      </c>
      <c r="AY49" s="286">
        <f>R49*AY$3</f>
        <v/>
      </c>
      <c r="AZ49" s="286">
        <f>S49*AZ$3</f>
        <v/>
      </c>
      <c r="BA49" s="286">
        <f>T49*BA$3</f>
        <v/>
      </c>
      <c r="BB49" s="286">
        <f>U49*BB$3</f>
        <v/>
      </c>
      <c r="BC49" s="286">
        <f>V49*BC$3</f>
        <v/>
      </c>
      <c r="BD49" s="286">
        <f>W49*BD$3</f>
        <v/>
      </c>
      <c r="BE49" s="228" t="n"/>
      <c r="BF49" s="228" t="n"/>
      <c r="BG49" s="228" t="n"/>
      <c r="BH49" s="228" t="n"/>
      <c r="BI49" s="228" t="n"/>
      <c r="BJ49" s="228" t="n"/>
      <c r="BK49" s="228" t="n"/>
      <c r="BL49" s="228" t="n"/>
      <c r="BM49" s="228" t="n"/>
      <c r="BN49" s="228" t="n"/>
      <c r="BO49" s="228" t="n"/>
      <c r="BP49">
        <f>SUM(AI49:BH49)</f>
        <v/>
      </c>
      <c r="BR49" s="108" t="n">
        <v>6</v>
      </c>
    </row>
    <row r="50">
      <c r="A50" s="18" t="n"/>
      <c r="K50" s="45" t="n"/>
      <c r="L50" s="45" t="n"/>
      <c r="M50" s="45" t="n"/>
      <c r="N50" s="45" t="n"/>
      <c r="O50" s="45" t="n"/>
      <c r="P50" s="73" t="n"/>
      <c r="Q50" s="74" t="n"/>
      <c r="R50" s="45" t="n"/>
      <c r="S50" s="45" t="n"/>
      <c r="T50" s="45" t="n"/>
      <c r="U50" s="45" t="n"/>
      <c r="V50" s="45" t="n"/>
      <c r="W50" s="74" t="n"/>
      <c r="X50" s="64" t="n"/>
      <c r="Y50" s="64" t="n"/>
      <c r="Z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74" t="n">
        <v>1</v>
      </c>
      <c r="X51" s="64" t="n"/>
      <c r="Y51" s="64" t="n"/>
      <c r="Z51" s="64" t="n"/>
      <c r="AR51" s="286">
        <f>K51*AR$3</f>
        <v/>
      </c>
      <c r="AS51" s="286">
        <f>L51*AS$3</f>
        <v/>
      </c>
      <c r="AT51" s="286">
        <f>M51*AT$3</f>
        <v/>
      </c>
      <c r="AU51" s="286">
        <f>N51*AU$3</f>
        <v/>
      </c>
      <c r="AV51" s="286">
        <f>O51*AV$3</f>
        <v/>
      </c>
      <c r="AW51" s="286">
        <f>P51*AW$3</f>
        <v/>
      </c>
      <c r="AX51" s="286">
        <f>Q51*AX$3</f>
        <v/>
      </c>
      <c r="AY51" s="286">
        <f>R51*AY$3</f>
        <v/>
      </c>
      <c r="AZ51" s="286">
        <f>S51*AZ$3</f>
        <v/>
      </c>
      <c r="BA51" s="286">
        <f>T51*BA$3</f>
        <v/>
      </c>
      <c r="BB51" s="286">
        <f>U51*BB$3</f>
        <v/>
      </c>
      <c r="BC51" s="286">
        <f>V51*BC$3</f>
        <v/>
      </c>
      <c r="BD51" s="286">
        <f>W51*BD$3</f>
        <v/>
      </c>
      <c r="BE51" s="228" t="n"/>
      <c r="BF51" s="228" t="n"/>
      <c r="BG51" s="228" t="n"/>
      <c r="BH51" s="228" t="n"/>
      <c r="BI51" s="228" t="n"/>
      <c r="BJ51" s="228" t="n"/>
      <c r="BK51" s="228" t="n"/>
      <c r="BL51" s="228" t="n"/>
      <c r="BM51" s="228" t="n"/>
      <c r="BN51" s="228" t="n"/>
      <c r="BO51" s="228" t="n"/>
      <c r="BP51">
        <f>SUM(AI51:BH51)</f>
        <v/>
      </c>
      <c r="BR51" s="108" t="n">
        <v>6</v>
      </c>
    </row>
    <row r="52">
      <c r="A52" s="18" t="n"/>
      <c r="K52" s="45" t="n"/>
      <c r="L52" s="45" t="n"/>
      <c r="M52" s="45" t="n"/>
      <c r="N52" s="45" t="n"/>
      <c r="O52" s="45" t="n"/>
      <c r="P52" s="73" t="n"/>
      <c r="Q52" s="74" t="n"/>
      <c r="R52" s="45" t="n"/>
      <c r="S52" s="45" t="n"/>
      <c r="T52" s="45" t="n"/>
      <c r="U52" s="45" t="n"/>
      <c r="V52" s="45" t="n"/>
      <c r="W52" s="74" t="n"/>
      <c r="X52" s="64" t="n"/>
      <c r="Y52" s="64" t="n"/>
      <c r="Z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>
        <v>1</v>
      </c>
      <c r="N53" s="45" t="n"/>
      <c r="O53" s="45" t="n">
        <v>1</v>
      </c>
      <c r="P53" s="45" t="n"/>
      <c r="Q53" s="45" t="n"/>
      <c r="R53" s="45" t="n">
        <v>1</v>
      </c>
      <c r="S53" s="45" t="n">
        <v>1</v>
      </c>
      <c r="T53" s="45" t="n">
        <v>1</v>
      </c>
      <c r="U53" s="45" t="n">
        <v>1</v>
      </c>
      <c r="V53" s="45" t="n">
        <v>1</v>
      </c>
      <c r="W53" s="74" t="n">
        <v>1</v>
      </c>
      <c r="X53" s="64" t="n"/>
      <c r="Y53" s="64" t="n"/>
      <c r="Z53" s="64" t="n"/>
      <c r="AR53" s="286">
        <f>K53*AR$3</f>
        <v/>
      </c>
      <c r="AS53" s="286">
        <f>L53*AS$3</f>
        <v/>
      </c>
      <c r="AT53" s="286">
        <f>M53*AT$3</f>
        <v/>
      </c>
      <c r="AU53" s="286">
        <f>N53*AU$3</f>
        <v/>
      </c>
      <c r="AV53" s="286">
        <f>O53*AV$3</f>
        <v/>
      </c>
      <c r="AW53" s="286">
        <f>P53*AW$3</f>
        <v/>
      </c>
      <c r="AX53" s="286">
        <f>Q53*AX$3</f>
        <v/>
      </c>
      <c r="AY53" s="286">
        <f>R53*AY$3</f>
        <v/>
      </c>
      <c r="AZ53" s="286">
        <f>S53*AZ$3</f>
        <v/>
      </c>
      <c r="BA53" s="286">
        <f>T53*BA$3</f>
        <v/>
      </c>
      <c r="BB53" s="286">
        <f>U53*BB$3</f>
        <v/>
      </c>
      <c r="BC53" s="286">
        <f>V53*BC$3</f>
        <v/>
      </c>
      <c r="BD53" s="286">
        <f>W53*BD$3</f>
        <v/>
      </c>
      <c r="BE53" s="228" t="n"/>
      <c r="BF53" s="228" t="n"/>
      <c r="BG53" s="228" t="n"/>
      <c r="BH53" s="228" t="n"/>
      <c r="BI53" s="228" t="n"/>
      <c r="BJ53" s="228" t="n"/>
      <c r="BK53" s="228" t="n"/>
      <c r="BL53" s="228" t="n"/>
      <c r="BM53" s="228" t="n"/>
      <c r="BN53" s="228" t="n"/>
      <c r="BO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73" t="n"/>
      <c r="Q54" s="74" t="n"/>
      <c r="R54" s="45" t="n"/>
      <c r="S54" s="45" t="n"/>
      <c r="T54" s="45" t="n"/>
      <c r="U54" s="45" t="n"/>
      <c r="V54" s="45" t="n"/>
      <c r="W54" s="74" t="n"/>
      <c r="X54" s="64" t="n"/>
      <c r="Y54" s="64" t="n"/>
      <c r="Z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74" t="n">
        <v>1</v>
      </c>
      <c r="X55" s="64" t="n"/>
      <c r="Y55" s="64" t="n"/>
      <c r="Z55" s="64" t="n"/>
      <c r="AR55" s="286">
        <f>K55*AR$3</f>
        <v/>
      </c>
      <c r="AS55" s="286">
        <f>L55*AS$3</f>
        <v/>
      </c>
      <c r="AT55" s="286">
        <f>M55*AT$3</f>
        <v/>
      </c>
      <c r="AU55" s="286">
        <f>N55*AU$3</f>
        <v/>
      </c>
      <c r="AV55" s="286">
        <f>O55*AV$3</f>
        <v/>
      </c>
      <c r="AW55" s="286">
        <f>P55*AW$3</f>
        <v/>
      </c>
      <c r="AX55" s="286">
        <f>Q55*AX$3</f>
        <v/>
      </c>
      <c r="AY55" s="286">
        <f>R55*AY$3</f>
        <v/>
      </c>
      <c r="AZ55" s="286">
        <f>S55*AZ$3</f>
        <v/>
      </c>
      <c r="BA55" s="286">
        <f>T55*BA$3</f>
        <v/>
      </c>
      <c r="BB55" s="286">
        <f>U55*BB$3</f>
        <v/>
      </c>
      <c r="BC55" s="286">
        <f>V55*BC$3</f>
        <v/>
      </c>
      <c r="BD55" s="286">
        <f>W55*BD$3</f>
        <v/>
      </c>
      <c r="BE55" s="228" t="n"/>
      <c r="BF55" s="228" t="n"/>
      <c r="BG55" s="228" t="n"/>
      <c r="BH55" s="228" t="n"/>
      <c r="BI55" s="228" t="n"/>
      <c r="BJ55" s="228" t="n"/>
      <c r="BK55" s="228" t="n"/>
      <c r="BL55" s="228" t="n"/>
      <c r="BM55" s="228" t="n"/>
      <c r="BN55" s="228" t="n"/>
      <c r="BO55" s="228" t="n"/>
      <c r="BP55">
        <f>SUM(AI55:BH55)</f>
        <v/>
      </c>
      <c r="BR55" s="108" t="n">
        <v>6</v>
      </c>
    </row>
    <row r="56">
      <c r="A56" s="34" t="n"/>
      <c r="K56" s="45" t="n"/>
      <c r="L56" s="45" t="n"/>
      <c r="M56" s="45" t="n"/>
      <c r="N56" s="45" t="n"/>
      <c r="O56" s="45" t="n"/>
      <c r="P56" s="73" t="n"/>
      <c r="Q56" s="74" t="n"/>
      <c r="R56" s="45" t="n"/>
      <c r="S56" s="45" t="n"/>
      <c r="T56" s="45" t="n"/>
      <c r="U56" s="45" t="n"/>
      <c r="V56" s="45" t="n"/>
      <c r="W56" s="74" t="n"/>
      <c r="X56" s="64" t="n"/>
      <c r="Y56" s="64" t="n"/>
      <c r="Z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0</v>
      </c>
      <c r="P57" s="45" t="n">
        <v>0</v>
      </c>
      <c r="Q57" s="45" t="n">
        <v>0</v>
      </c>
      <c r="R57" s="14" t="n">
        <v>0</v>
      </c>
      <c r="S57" s="45" t="n"/>
      <c r="T57" s="14" t="n">
        <v>0</v>
      </c>
      <c r="U57" s="14" t="n">
        <v>0</v>
      </c>
      <c r="V57" s="14" t="n">
        <v>0</v>
      </c>
      <c r="W57" s="74" t="n"/>
      <c r="AR57" s="286">
        <f>K57*AR$3</f>
        <v/>
      </c>
      <c r="AS57" s="286">
        <f>L57*AS$3</f>
        <v/>
      </c>
      <c r="AT57" s="286">
        <f>M57*AT$3</f>
        <v/>
      </c>
      <c r="AU57" s="286">
        <f>N57*AU$3</f>
        <v/>
      </c>
      <c r="AV57" s="286">
        <f>O57*AV$3</f>
        <v/>
      </c>
      <c r="AW57" s="286">
        <f>P57*AW$3</f>
        <v/>
      </c>
      <c r="AX57" s="286">
        <f>Q57*AX$3</f>
        <v/>
      </c>
      <c r="AY57" s="286">
        <f>R57*AY$3</f>
        <v/>
      </c>
      <c r="AZ57" s="286">
        <f>S57*AZ$3</f>
        <v/>
      </c>
      <c r="BA57" s="286">
        <f>T57*BA$3</f>
        <v/>
      </c>
      <c r="BB57" s="286">
        <f>U57*BB$3</f>
        <v/>
      </c>
      <c r="BC57" s="286">
        <f>V57*BC$3</f>
        <v/>
      </c>
      <c r="BD57" s="286">
        <f>W57*BD$3</f>
        <v/>
      </c>
      <c r="BE57" s="228" t="n"/>
      <c r="BF57" s="228" t="n"/>
      <c r="BG57" s="228" t="n"/>
      <c r="BH57" s="228" t="n"/>
      <c r="BI57" s="228" t="n"/>
      <c r="BJ57" s="228" t="n"/>
      <c r="BK57" s="228" t="n"/>
      <c r="BL57" s="228" t="n"/>
      <c r="BM57" s="228" t="n"/>
      <c r="BN57" s="228" t="n"/>
      <c r="BO57" s="228" t="n"/>
    </row>
    <row r="58">
      <c r="A58" s="34" t="n"/>
      <c r="K58" s="45" t="n"/>
      <c r="L58" s="45" t="n"/>
      <c r="M58" s="45" t="n"/>
      <c r="N58" s="45" t="n"/>
      <c r="O58" s="45" t="n"/>
      <c r="P58" s="73" t="n"/>
      <c r="Q58" s="74" t="n"/>
      <c r="S58" s="45" t="n"/>
      <c r="W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0.9</v>
      </c>
      <c r="M59" s="45" t="n">
        <v>0.8</v>
      </c>
      <c r="N59" s="45" t="n">
        <v>0.9</v>
      </c>
      <c r="O59" s="45" t="n">
        <v>0.7</v>
      </c>
      <c r="P59" s="45" t="n">
        <v>1.35</v>
      </c>
      <c r="Q59" s="45" t="n">
        <v>1.45</v>
      </c>
      <c r="R59" s="45" t="n">
        <v>0.75</v>
      </c>
      <c r="S59" s="45" t="n">
        <v>0.55</v>
      </c>
      <c r="T59" s="45" t="n">
        <v>0.55</v>
      </c>
      <c r="U59" s="45" t="n">
        <v>1.4</v>
      </c>
      <c r="V59" s="45" t="n">
        <v>1.4</v>
      </c>
      <c r="W59" s="46" t="n">
        <v>1.85</v>
      </c>
      <c r="X59" s="64" t="n"/>
      <c r="Y59" s="64" t="n"/>
      <c r="Z59" s="64" t="n"/>
      <c r="AR59" s="286">
        <f>K59*AR$3</f>
        <v/>
      </c>
      <c r="AS59" s="286">
        <f>L59*AS$3</f>
        <v/>
      </c>
      <c r="AT59" s="286">
        <f>M59*AT$3</f>
        <v/>
      </c>
      <c r="AU59" s="286">
        <f>N59*AU$3</f>
        <v/>
      </c>
      <c r="AV59" s="286">
        <f>O59*AV$3</f>
        <v/>
      </c>
      <c r="AW59" s="286">
        <f>P59*AW$3</f>
        <v/>
      </c>
      <c r="AX59" s="286">
        <f>Q59*AX$3</f>
        <v/>
      </c>
      <c r="AY59" s="286">
        <f>R59*AY$3</f>
        <v/>
      </c>
      <c r="AZ59" s="286">
        <f>S59*AZ$3</f>
        <v/>
      </c>
      <c r="BA59" s="286">
        <f>T59*BA$3</f>
        <v/>
      </c>
      <c r="BB59" s="286">
        <f>U59*BB$3</f>
        <v/>
      </c>
      <c r="BC59" s="286">
        <f>V59*BC$3</f>
        <v/>
      </c>
      <c r="BD59" s="286">
        <f>W59*BD$3</f>
        <v/>
      </c>
      <c r="BE59" s="228" t="n"/>
      <c r="BF59" s="228" t="n"/>
      <c r="BG59" s="228" t="n"/>
      <c r="BH59" s="228" t="n"/>
      <c r="BI59" s="228" t="n"/>
      <c r="BJ59" s="228" t="n"/>
      <c r="BK59" s="228" t="n"/>
      <c r="BL59" s="228" t="n"/>
      <c r="BM59" s="228" t="n"/>
      <c r="BN59" s="228" t="n"/>
      <c r="BO59" s="228" t="n"/>
      <c r="BP59">
        <f>SUM(AI59:BH59)</f>
        <v/>
      </c>
      <c r="BR59" s="91" t="n">
        <v>10</v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75" t="n"/>
      <c r="Q60" s="46" t="n"/>
      <c r="R60" s="45" t="n"/>
      <c r="S60" s="45" t="n"/>
      <c r="T60" s="45" t="n"/>
      <c r="U60" s="45" t="n"/>
      <c r="V60" s="45" t="n"/>
      <c r="W60" s="46" t="n"/>
      <c r="X60" s="64" t="n"/>
      <c r="Y60" s="64" t="n"/>
      <c r="Z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75" t="n"/>
      <c r="Q61" s="46" t="n"/>
      <c r="R61" s="45" t="n"/>
      <c r="S61" s="45" t="n"/>
      <c r="T61" s="45" t="n"/>
      <c r="U61" s="45" t="n"/>
      <c r="V61" s="45" t="n"/>
      <c r="W61" s="46" t="n"/>
      <c r="X61" s="64" t="n"/>
      <c r="Y61" s="64" t="n"/>
      <c r="Z61" s="64" t="n"/>
      <c r="AR61" s="286">
        <f>K61*AR$3</f>
        <v/>
      </c>
      <c r="AS61" s="286">
        <f>L61*AS$3</f>
        <v/>
      </c>
      <c r="AT61" s="286" t="n"/>
      <c r="AU61" s="286">
        <f>N61*AU$3</f>
        <v/>
      </c>
      <c r="AV61" s="286" t="n"/>
      <c r="AW61" s="286">
        <f>P61*AW$3</f>
        <v/>
      </c>
      <c r="AX61" s="286">
        <f>Q61*AX$3</f>
        <v/>
      </c>
      <c r="AY61" s="286" t="n"/>
      <c r="AZ61" s="286">
        <f>S61*AZ$3</f>
        <v/>
      </c>
      <c r="BA61" s="286" t="n"/>
      <c r="BB61" s="286" t="n"/>
      <c r="BC61" s="286" t="n"/>
      <c r="BD61" s="286" t="n"/>
      <c r="BE61" s="228" t="n"/>
      <c r="BF61" s="228" t="n"/>
      <c r="BG61" s="228" t="n"/>
      <c r="BH61" s="228" t="n"/>
      <c r="BI61" s="228" t="n"/>
      <c r="BJ61" s="228" t="n"/>
      <c r="BK61" s="228" t="n"/>
      <c r="BL61" s="228" t="n"/>
      <c r="BM61" s="228" t="n"/>
      <c r="BN61" s="228" t="n"/>
      <c r="BO61" s="228" t="n"/>
    </row>
    <row r="62">
      <c r="A62" s="34" t="n"/>
      <c r="K62" s="45" t="n"/>
      <c r="L62" s="45" t="n"/>
      <c r="M62" s="45" t="n"/>
      <c r="N62" s="45" t="n"/>
      <c r="O62" s="45" t="n"/>
      <c r="P62" s="75" t="n"/>
      <c r="Q62" s="46" t="n"/>
      <c r="R62" s="45" t="n"/>
      <c r="S62" s="45" t="n"/>
      <c r="T62" s="45" t="n"/>
      <c r="U62" s="45" t="n"/>
      <c r="V62" s="45" t="n"/>
      <c r="W62" s="46" t="n"/>
      <c r="X62" s="64" t="n"/>
      <c r="Y62" s="64" t="n"/>
      <c r="Z62" s="64" t="n"/>
    </row>
    <row r="63">
      <c r="A63" s="18" t="inlineStr">
        <is>
          <t>Провод НВ-4-0.2 ГОСТ 22483-77</t>
        </is>
      </c>
      <c r="K63" s="45" t="n">
        <v>1.35</v>
      </c>
      <c r="L63" s="45" t="n">
        <v>2.6</v>
      </c>
      <c r="M63" s="45" t="n">
        <v>3.9</v>
      </c>
      <c r="N63" s="45" t="n">
        <v>4.1</v>
      </c>
      <c r="O63" s="45" t="n">
        <v>3.9</v>
      </c>
      <c r="P63" s="45" t="n">
        <v>8.9</v>
      </c>
      <c r="Q63" s="45" t="n">
        <v>7.8</v>
      </c>
      <c r="R63" s="45" t="n">
        <v>1.2</v>
      </c>
      <c r="S63" s="45" t="n">
        <v>2.1</v>
      </c>
      <c r="T63" s="45" t="n">
        <v>3.7</v>
      </c>
      <c r="U63" s="45" t="n">
        <v>5.2</v>
      </c>
      <c r="V63" s="45" t="n">
        <v>7.1</v>
      </c>
      <c r="W63" s="46" t="n">
        <v>9.5</v>
      </c>
      <c r="X63" s="64" t="n"/>
      <c r="Y63" s="64" t="n"/>
      <c r="Z63" s="64" t="n"/>
      <c r="AR63" s="286">
        <f>K63*AR$3</f>
        <v/>
      </c>
      <c r="AS63" s="286">
        <f>L63*AS$3</f>
        <v/>
      </c>
      <c r="AT63" s="286">
        <f>M63*AT$3</f>
        <v/>
      </c>
      <c r="AU63" s="286">
        <f>N63*AU$3</f>
        <v/>
      </c>
      <c r="AV63" s="286">
        <f>O63*AV$3</f>
        <v/>
      </c>
      <c r="AW63" s="286">
        <f>P63*AW$3</f>
        <v/>
      </c>
      <c r="AX63" s="286">
        <f>Q63*AX$3</f>
        <v/>
      </c>
      <c r="AY63" s="286">
        <f>R63*AY$3</f>
        <v/>
      </c>
      <c r="AZ63" s="286">
        <f>S63*AZ$3</f>
        <v/>
      </c>
      <c r="BA63" s="286">
        <f>T63*BA$3</f>
        <v/>
      </c>
      <c r="BB63" s="286">
        <f>U63*BB$3</f>
        <v/>
      </c>
      <c r="BC63" s="286">
        <f>V63*BC$3</f>
        <v/>
      </c>
      <c r="BD63" s="286">
        <f>W63*BD$3</f>
        <v/>
      </c>
      <c r="BE63" s="228" t="n"/>
      <c r="BF63" s="228" t="n"/>
      <c r="BG63" s="228" t="n"/>
      <c r="BH63" s="228" t="n"/>
      <c r="BI63" s="228" t="n"/>
      <c r="BJ63" s="228" t="n"/>
      <c r="BK63" s="228" t="n"/>
      <c r="BL63" s="228" t="n"/>
      <c r="BM63" s="228" t="n"/>
      <c r="BN63" s="228" t="n"/>
      <c r="BO63" s="228" t="n"/>
      <c r="BP63">
        <f>SUM(AI63:BH63)</f>
        <v/>
      </c>
      <c r="BR63" s="108" t="n">
        <v>25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75" t="n"/>
      <c r="Q64" s="46" t="n"/>
      <c r="R64" s="45" t="n"/>
      <c r="S64" s="45" t="n"/>
      <c r="T64" s="45" t="n"/>
      <c r="U64" s="45" t="n"/>
      <c r="V64" s="45" t="n"/>
      <c r="W64" s="46" t="n"/>
      <c r="X64" s="64" t="n"/>
      <c r="Y64" s="64" t="n"/>
      <c r="Z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75" t="n"/>
      <c r="Q65" s="46" t="n"/>
      <c r="R65" s="45" t="n"/>
      <c r="S65" s="45" t="n"/>
      <c r="T65" s="45" t="n"/>
      <c r="U65" s="45" t="n"/>
      <c r="V65" s="45" t="n"/>
      <c r="W65" s="46" t="n"/>
      <c r="X65" s="64" t="n"/>
      <c r="Y65" s="64" t="n"/>
      <c r="Z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75" t="n"/>
      <c r="Q66" s="46" t="n"/>
      <c r="R66" s="45" t="n"/>
      <c r="S66" s="45" t="n"/>
      <c r="T66" s="45" t="n"/>
      <c r="U66" s="45" t="n"/>
      <c r="V66" s="45" t="n"/>
      <c r="W66" s="46" t="n"/>
      <c r="X66" s="64" t="n"/>
      <c r="Y66" s="64" t="n"/>
      <c r="Z66" s="64" t="n"/>
    </row>
    <row r="67">
      <c r="A67" s="34" t="n"/>
      <c r="K67" s="45" t="n"/>
      <c r="L67" s="45" t="n"/>
      <c r="M67" s="45" t="n"/>
      <c r="N67" s="45" t="n"/>
      <c r="O67" s="45" t="n"/>
      <c r="P67" s="75" t="n"/>
      <c r="Q67" s="46" t="n"/>
      <c r="R67" s="45" t="n"/>
      <c r="S67" s="45" t="n"/>
      <c r="T67" s="45" t="n"/>
      <c r="U67" s="45" t="n"/>
      <c r="V67" s="45" t="n"/>
      <c r="W67" s="46" t="n"/>
      <c r="X67" s="64" t="n"/>
      <c r="Y67" s="64" t="n"/>
      <c r="Z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75" t="n"/>
      <c r="Q68" s="75" t="n"/>
      <c r="R68" s="45" t="n"/>
      <c r="S68" s="45" t="n"/>
      <c r="T68" s="45" t="n"/>
      <c r="U68" s="45" t="n"/>
      <c r="V68" s="45" t="n"/>
      <c r="W68" s="75" t="n"/>
      <c r="X68" s="64" t="n"/>
      <c r="Y68" s="64" t="n"/>
      <c r="Z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75" t="n"/>
      <c r="Q69" s="75" t="n"/>
      <c r="R69" s="45" t="n"/>
      <c r="S69" s="45" t="n"/>
      <c r="T69" s="45" t="n"/>
      <c r="U69" s="45" t="n"/>
      <c r="V69" s="45" t="n"/>
      <c r="W69" s="75" t="n"/>
      <c r="X69" s="64" t="n"/>
      <c r="Y69" s="64" t="n"/>
      <c r="Z69" s="64" t="n"/>
      <c r="AR69" s="286">
        <f>K69*AR$3</f>
        <v/>
      </c>
      <c r="AS69" s="286">
        <f>L69*AS$3</f>
        <v/>
      </c>
      <c r="AT69" s="286" t="n"/>
      <c r="AU69" s="286">
        <f>N69*AU$3</f>
        <v/>
      </c>
      <c r="AV69" s="286" t="n"/>
      <c r="AW69" s="286">
        <f>P69*AW$3</f>
        <v/>
      </c>
      <c r="AX69" s="286">
        <f>Q69*AX$3</f>
        <v/>
      </c>
      <c r="AY69" s="286" t="n"/>
      <c r="AZ69" s="286">
        <f>S69*AZ$3</f>
        <v/>
      </c>
      <c r="BA69" s="286" t="n"/>
      <c r="BB69" s="286" t="n"/>
      <c r="BC69" s="286" t="n"/>
      <c r="BD69" s="286" t="n"/>
      <c r="BE69" s="228" t="n"/>
      <c r="BF69" s="228" t="n"/>
      <c r="BG69" s="228" t="n"/>
      <c r="BH69" s="228" t="n"/>
      <c r="BI69" s="228" t="n"/>
      <c r="BJ69" s="228" t="n"/>
      <c r="BK69" s="228" t="n"/>
      <c r="BL69" s="228" t="n"/>
      <c r="BM69" s="228" t="n"/>
      <c r="BN69" s="228" t="n"/>
      <c r="BO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75" t="n"/>
      <c r="Q70" s="75" t="n"/>
      <c r="R70" s="45" t="n"/>
      <c r="S70" s="45" t="n"/>
      <c r="T70" s="45" t="n"/>
      <c r="U70" s="45" t="n"/>
      <c r="V70" s="45" t="n"/>
      <c r="W70" s="75" t="n"/>
      <c r="X70" s="64" t="n"/>
      <c r="Y70" s="64" t="n"/>
      <c r="Z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73" t="n"/>
      <c r="X71" s="64" t="n"/>
      <c r="Y71" s="64" t="n"/>
      <c r="Z71" s="64" t="n"/>
      <c r="AR71" s="286">
        <f>K71*AR$3</f>
        <v/>
      </c>
      <c r="AS71" s="286">
        <f>L71*AS$3</f>
        <v/>
      </c>
      <c r="AT71" s="286">
        <f>M71*AT$3</f>
        <v/>
      </c>
      <c r="AU71" s="286">
        <f>N71*AU$3</f>
        <v/>
      </c>
      <c r="AV71" s="286">
        <f>O71*AV$3</f>
        <v/>
      </c>
      <c r="AW71" s="286">
        <f>P71*AW$3</f>
        <v/>
      </c>
      <c r="AX71" s="286">
        <f>Q71*AX$3</f>
        <v/>
      </c>
      <c r="AY71" s="286">
        <f>R71*AY$3</f>
        <v/>
      </c>
      <c r="AZ71" s="286">
        <f>S71*AZ$3</f>
        <v/>
      </c>
      <c r="BA71" s="286">
        <f>T71*BA$3</f>
        <v/>
      </c>
      <c r="BB71" s="286">
        <f>U71*BB$3</f>
        <v/>
      </c>
      <c r="BC71" s="286">
        <f>V71*BC$3</f>
        <v/>
      </c>
      <c r="BD71" s="286">
        <f>W71*BD$3</f>
        <v/>
      </c>
      <c r="BE71" s="228" t="n"/>
      <c r="BF71" s="228" t="n"/>
      <c r="BG71" s="228" t="n"/>
      <c r="BH71" s="228" t="n"/>
      <c r="BI71" s="228" t="n"/>
      <c r="BJ71" s="228" t="n"/>
      <c r="BK71" s="228" t="n"/>
      <c r="BL71" s="228" t="n"/>
      <c r="BM71" s="228" t="n"/>
      <c r="BN71" s="228" t="n"/>
      <c r="BO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75" t="n"/>
      <c r="Q72" s="75" t="n"/>
      <c r="R72" s="45" t="n"/>
      <c r="S72" s="45" t="n"/>
      <c r="T72" s="45" t="n"/>
      <c r="U72" s="45" t="n"/>
      <c r="V72" s="45" t="n"/>
      <c r="W72" s="75" t="n"/>
      <c r="X72" s="64" t="n"/>
      <c r="Y72" s="64" t="n"/>
      <c r="Z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75" t="n"/>
      <c r="Q73" s="75" t="n"/>
      <c r="R73" s="45" t="n"/>
      <c r="S73" s="45" t="n"/>
      <c r="T73" s="45" t="n"/>
      <c r="U73" s="45" t="n"/>
      <c r="V73" s="45" t="n"/>
      <c r="W73" s="75" t="n"/>
      <c r="X73" s="64" t="n"/>
      <c r="Y73" s="64" t="n"/>
      <c r="Z73" s="64" t="n"/>
      <c r="AR73" s="286">
        <f>K73*AR$3</f>
        <v/>
      </c>
      <c r="AS73" s="286">
        <f>L73*AS$3</f>
        <v/>
      </c>
      <c r="AT73" s="286" t="n"/>
      <c r="AU73" s="286">
        <f>N73*AU$3</f>
        <v/>
      </c>
      <c r="AV73" s="286" t="n"/>
      <c r="AW73" s="286">
        <f>P73*AW$3</f>
        <v/>
      </c>
      <c r="AX73" s="286">
        <f>Q73*AX$3</f>
        <v/>
      </c>
      <c r="AY73" s="286" t="n"/>
      <c r="AZ73" s="286">
        <f>S73*AZ$3</f>
        <v/>
      </c>
      <c r="BA73" s="286" t="n"/>
      <c r="BB73" s="286" t="n"/>
      <c r="BC73" s="286" t="n"/>
      <c r="BD73" s="286" t="n"/>
      <c r="BE73" s="228" t="n"/>
      <c r="BF73" s="228" t="n"/>
      <c r="BG73" s="228" t="n"/>
      <c r="BH73" s="228" t="n"/>
      <c r="BI73" s="228" t="n"/>
      <c r="BJ73" s="228" t="n"/>
      <c r="BK73" s="228" t="n"/>
      <c r="BL73" s="228" t="n"/>
      <c r="BM73" s="228" t="n"/>
      <c r="BN73" s="228" t="n"/>
      <c r="BO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75" t="n"/>
      <c r="Q74" s="75" t="n"/>
      <c r="R74" s="45" t="n"/>
      <c r="S74" s="45" t="n"/>
      <c r="T74" s="45" t="n"/>
      <c r="U74" s="45" t="n"/>
      <c r="V74" s="45" t="n"/>
      <c r="W74" s="75" t="n"/>
      <c r="X74" s="64" t="n"/>
      <c r="Y74" s="64" t="n"/>
      <c r="Z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73" t="n"/>
      <c r="X75" s="64" t="n"/>
      <c r="Y75" s="64" t="n"/>
      <c r="Z75" s="64" t="n"/>
      <c r="AR75" s="286">
        <f>K75*AR$3</f>
        <v/>
      </c>
      <c r="AS75" s="286">
        <f>L75*AS$3</f>
        <v/>
      </c>
      <c r="AT75" s="286">
        <f>M75*AT$3</f>
        <v/>
      </c>
      <c r="AU75" s="286">
        <f>N75*AU$3</f>
        <v/>
      </c>
      <c r="AV75" s="286">
        <f>O75*AV$3</f>
        <v/>
      </c>
      <c r="AW75" s="286">
        <f>P75*AW$3</f>
        <v/>
      </c>
      <c r="AX75" s="286">
        <f>Q75*AX$3</f>
        <v/>
      </c>
      <c r="AY75" s="286">
        <f>R75*AY$3</f>
        <v/>
      </c>
      <c r="AZ75" s="286">
        <f>S75*AZ$3</f>
        <v/>
      </c>
      <c r="BA75" s="286">
        <f>T75*BA$3</f>
        <v/>
      </c>
      <c r="BB75" s="286">
        <f>U75*BB$3</f>
        <v/>
      </c>
      <c r="BC75" s="286">
        <f>V75*BC$3</f>
        <v/>
      </c>
      <c r="BD75" s="286">
        <f>W75*BD$3</f>
        <v/>
      </c>
      <c r="BE75" s="228" t="n"/>
      <c r="BF75" s="228" t="n"/>
      <c r="BG75" s="228" t="n"/>
      <c r="BH75" s="228" t="n"/>
      <c r="BI75" s="228" t="n"/>
      <c r="BJ75" s="228" t="n"/>
      <c r="BK75" s="228" t="n"/>
      <c r="BL75" s="228" t="n"/>
      <c r="BM75" s="228" t="n"/>
      <c r="BN75" s="228" t="n"/>
      <c r="BO75" s="228" t="n"/>
    </row>
    <row r="76">
      <c r="A76" s="35" t="n"/>
      <c r="K76" s="45" t="n"/>
      <c r="L76" s="45" t="n"/>
      <c r="M76" s="45" t="n"/>
      <c r="N76" s="45" t="n"/>
      <c r="O76" s="45" t="n"/>
      <c r="P76" s="75" t="n"/>
      <c r="Q76" s="75" t="n"/>
      <c r="R76" s="45" t="n"/>
      <c r="S76" s="45" t="n"/>
      <c r="T76" s="45" t="n"/>
      <c r="U76" s="45" t="n"/>
      <c r="V76" s="45" t="n"/>
      <c r="W76" s="75" t="n"/>
      <c r="X76" s="64" t="n"/>
      <c r="Y76" s="64" t="n"/>
      <c r="Z76" s="64" t="n"/>
    </row>
    <row r="77">
      <c r="A77" s="35" t="n"/>
      <c r="K77" s="45" t="n"/>
      <c r="L77" s="45" t="n"/>
      <c r="M77" s="45" t="n"/>
      <c r="N77" s="45" t="n"/>
      <c r="O77" s="45" t="n"/>
      <c r="P77" s="75" t="n"/>
      <c r="Q77" s="75" t="n"/>
      <c r="R77" s="45" t="n"/>
      <c r="S77" s="45" t="n"/>
      <c r="T77" s="45" t="n"/>
      <c r="U77" s="45" t="n"/>
      <c r="V77" s="45" t="n"/>
      <c r="W77" s="75" t="n"/>
      <c r="X77" s="64" t="n"/>
      <c r="Y77" s="64" t="n"/>
      <c r="Z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5" t="n"/>
      <c r="P78" s="75" t="n"/>
      <c r="Q78" s="46" t="n"/>
      <c r="R78" s="46" t="n"/>
      <c r="S78" s="46" t="n"/>
      <c r="T78" s="46" t="n"/>
      <c r="U78" s="46" t="n"/>
      <c r="V78" s="46" t="n"/>
      <c r="W78" s="46" t="n"/>
      <c r="X78" s="65" t="n"/>
      <c r="Y78" s="65" t="n"/>
      <c r="Z78" s="65" t="n"/>
      <c r="AR78" s="286">
        <f>K78*AR$3</f>
        <v/>
      </c>
      <c r="AS78" s="286">
        <f>L78*AS$3</f>
        <v/>
      </c>
      <c r="AT78" s="286" t="n"/>
      <c r="AU78" s="286">
        <f>N78*AU$3</f>
        <v/>
      </c>
      <c r="AV78" s="286" t="n"/>
      <c r="AW78" s="286">
        <f>P78*AW$3</f>
        <v/>
      </c>
      <c r="AX78" s="286">
        <f>Q78*AX$3</f>
        <v/>
      </c>
      <c r="AY78" s="286" t="n"/>
      <c r="AZ78" s="286">
        <f>S78*AZ$3</f>
        <v/>
      </c>
      <c r="BA78" s="286" t="n"/>
      <c r="BB78" s="286" t="n"/>
      <c r="BC78" s="286" t="n"/>
      <c r="BD78" s="286" t="n"/>
      <c r="BE78" s="228" t="n"/>
      <c r="BF78" s="228" t="n"/>
      <c r="BG78" s="228" t="n"/>
      <c r="BH78" s="228" t="n"/>
      <c r="BI78" s="228" t="n"/>
      <c r="BJ78" s="228" t="n"/>
      <c r="BK78" s="228" t="n"/>
      <c r="BL78" s="228" t="n"/>
      <c r="BM78" s="228" t="n"/>
      <c r="BN78" s="228" t="n"/>
      <c r="BO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75" t="n"/>
      <c r="Q79" s="46" t="n"/>
      <c r="R79" s="45" t="n"/>
      <c r="S79" s="45" t="n"/>
      <c r="T79" s="45" t="n"/>
      <c r="U79" s="45" t="n"/>
      <c r="V79" s="45" t="n"/>
      <c r="W79" s="77" t="n"/>
      <c r="X79" s="64" t="n"/>
      <c r="Y79" s="64" t="n"/>
      <c r="Z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0.36</v>
      </c>
      <c r="M80" s="45" t="n">
        <v>0.62</v>
      </c>
      <c r="N80" s="45" t="n">
        <v>0.72</v>
      </c>
      <c r="O80" s="45" t="n">
        <v>0.63</v>
      </c>
      <c r="P80" s="45" t="n">
        <v>0.63</v>
      </c>
      <c r="Q80" s="45" t="n">
        <v>0.63</v>
      </c>
      <c r="R80" s="45" t="n">
        <v>0.41</v>
      </c>
      <c r="S80" s="45" t="n">
        <v>0.26</v>
      </c>
      <c r="T80" s="45" t="n">
        <v>0.76</v>
      </c>
      <c r="U80" s="75" t="n">
        <v>0</v>
      </c>
      <c r="V80" s="75" t="n">
        <v>0</v>
      </c>
      <c r="W80" s="75" t="n">
        <v>0.31</v>
      </c>
      <c r="X80" s="66" t="n"/>
      <c r="Y80" s="66" t="n"/>
      <c r="Z80" s="66" t="n"/>
      <c r="AR80" s="286">
        <f>K80*AR$3</f>
        <v/>
      </c>
      <c r="AS80" s="286">
        <f>L80*AS$3</f>
        <v/>
      </c>
      <c r="AT80" s="286">
        <f>M80*AT$3</f>
        <v/>
      </c>
      <c r="AU80" s="286">
        <f>N80*AU$3</f>
        <v/>
      </c>
      <c r="AV80" s="286">
        <f>O80*AV$3</f>
        <v/>
      </c>
      <c r="AW80" s="286">
        <f>P80*AW$3</f>
        <v/>
      </c>
      <c r="AX80" s="286">
        <f>Q80*AX$3</f>
        <v/>
      </c>
      <c r="AY80" s="286">
        <f>R80*AY$3</f>
        <v/>
      </c>
      <c r="AZ80" s="286">
        <f>S80*AZ$3</f>
        <v/>
      </c>
      <c r="BA80" s="286">
        <f>T80*BA$3</f>
        <v/>
      </c>
      <c r="BB80" s="286">
        <f>U80*BB$3</f>
        <v/>
      </c>
      <c r="BC80" s="286">
        <f>V80*BC$3</f>
        <v/>
      </c>
      <c r="BD80" s="286">
        <f>W80*BD$3</f>
        <v/>
      </c>
      <c r="BE80" s="228" t="n"/>
      <c r="BF80" s="228" t="n"/>
      <c r="BG80" s="228" t="n"/>
      <c r="BH80" s="228" t="n"/>
      <c r="BI80" s="228" t="n"/>
      <c r="BJ80" s="228" t="n"/>
      <c r="BK80" s="228" t="n"/>
      <c r="BL80" s="228" t="n"/>
      <c r="BM80" s="228" t="n"/>
      <c r="BN80" s="228" t="n"/>
      <c r="BO80" s="228" t="n"/>
      <c r="BP80">
        <f>SUM(AI80:BH80)</f>
        <v/>
      </c>
      <c r="BR80" s="108" t="n">
        <v>4</v>
      </c>
    </row>
    <row r="81">
      <c r="A81" s="41" t="n"/>
      <c r="K81" s="46" t="n"/>
      <c r="L81" s="46" t="n"/>
      <c r="M81" s="46" t="n"/>
      <c r="N81" s="46" t="n"/>
      <c r="O81" s="45" t="n"/>
      <c r="P81" s="75" t="n"/>
      <c r="Q81" s="46" t="n"/>
      <c r="R81" s="46" t="n"/>
      <c r="S81" s="46" t="n"/>
      <c r="T81" s="46" t="n"/>
      <c r="U81" s="46" t="n"/>
      <c r="V81" s="46" t="n"/>
      <c r="W81" s="46" t="n"/>
      <c r="X81" s="65" t="n"/>
      <c r="Y81" s="65" t="n"/>
      <c r="Z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75" t="n"/>
      <c r="Q82" s="46" t="n"/>
      <c r="R82" s="45" t="n"/>
      <c r="S82" s="45" t="n"/>
      <c r="T82" s="45" t="n"/>
      <c r="U82" s="45" t="n"/>
      <c r="V82" s="45" t="n"/>
      <c r="W82" s="46" t="n"/>
      <c r="X82" s="64" t="n"/>
      <c r="Y82" s="64" t="n"/>
      <c r="Z82" s="64" t="n"/>
      <c r="AR82" s="286">
        <f>K82*AR$3</f>
        <v/>
      </c>
      <c r="AS82" s="286">
        <f>L82*AS$3</f>
        <v/>
      </c>
      <c r="AT82" s="286" t="n"/>
      <c r="AU82" s="286">
        <f>N82*AU$3</f>
        <v/>
      </c>
      <c r="AV82" s="286" t="n"/>
      <c r="AW82" s="286">
        <f>P82*AW$3</f>
        <v/>
      </c>
      <c r="AX82" s="286">
        <f>Q82*AX$3</f>
        <v/>
      </c>
      <c r="AY82" s="286" t="n"/>
      <c r="AZ82" s="286">
        <f>S82*AZ$3</f>
        <v/>
      </c>
      <c r="BA82" s="286" t="n"/>
      <c r="BB82" s="286" t="n"/>
      <c r="BC82" s="286" t="n"/>
      <c r="BD82" s="286" t="n"/>
      <c r="BE82" s="228" t="n"/>
      <c r="BF82" s="228" t="n"/>
      <c r="BG82" s="228" t="n"/>
      <c r="BH82" s="228" t="n"/>
      <c r="BI82" s="228" t="n"/>
      <c r="BJ82" s="228" t="n"/>
      <c r="BK82" s="228" t="n"/>
      <c r="BL82" s="228" t="n"/>
      <c r="BM82" s="228" t="n"/>
      <c r="BN82" s="228" t="n"/>
      <c r="BO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75" t="n"/>
      <c r="Q83" s="46" t="n"/>
      <c r="R83" s="45" t="n"/>
      <c r="S83" s="45" t="n"/>
      <c r="T83" s="45" t="n"/>
      <c r="U83" s="45" t="n"/>
      <c r="V83" s="45" t="n"/>
      <c r="W83" s="77" t="n"/>
      <c r="X83" s="64" t="n"/>
      <c r="Y83" s="64" t="n"/>
      <c r="Z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0.21</v>
      </c>
      <c r="P84" s="45" t="n">
        <v>0.31</v>
      </c>
      <c r="Q84" s="45" t="n">
        <v>0.31</v>
      </c>
      <c r="R84" s="45" t="n"/>
      <c r="S84" s="45" t="n"/>
      <c r="T84" s="45" t="n"/>
      <c r="U84" s="45" t="n">
        <v>0.8100000000000001</v>
      </c>
      <c r="V84" s="45" t="n">
        <v>0.8100000000000001</v>
      </c>
      <c r="W84" s="75" t="n">
        <v>0.91</v>
      </c>
      <c r="X84" s="64" t="n"/>
      <c r="Y84" s="64" t="n"/>
      <c r="Z84" s="64" t="n"/>
      <c r="AR84" s="286">
        <f>K84*AR$3</f>
        <v/>
      </c>
      <c r="AS84" s="286">
        <f>L84*AS$3</f>
        <v/>
      </c>
      <c r="AT84" s="286">
        <f>M84*AT$3</f>
        <v/>
      </c>
      <c r="AU84" s="286">
        <f>N84*AU$3</f>
        <v/>
      </c>
      <c r="AV84" s="286">
        <f>O84*AV$3</f>
        <v/>
      </c>
      <c r="AW84" s="286">
        <f>P84*AW$3</f>
        <v/>
      </c>
      <c r="AX84" s="286">
        <f>Q84*AX$3</f>
        <v/>
      </c>
      <c r="AY84" s="286">
        <f>R84*AY$3</f>
        <v/>
      </c>
      <c r="AZ84" s="286">
        <f>S84*AZ$3</f>
        <v/>
      </c>
      <c r="BA84" s="286">
        <f>T84*BA$3</f>
        <v/>
      </c>
      <c r="BB84" s="286">
        <f>U84*BB$3</f>
        <v/>
      </c>
      <c r="BC84" s="286">
        <f>V84*BC$3</f>
        <v/>
      </c>
      <c r="BD84" s="286">
        <f>W84*BD$3</f>
        <v/>
      </c>
      <c r="BE84" s="228" t="n"/>
      <c r="BF84" s="228" t="n"/>
      <c r="BG84" s="228" t="n"/>
      <c r="BH84" s="228" t="n"/>
      <c r="BI84" s="228" t="n"/>
      <c r="BJ84" s="228" t="n"/>
      <c r="BK84" s="228" t="n"/>
      <c r="BL84" s="228" t="n"/>
      <c r="BM84" s="228" t="n"/>
      <c r="BN84" s="228" t="n"/>
      <c r="BO84" s="228" t="n"/>
      <c r="BP84">
        <f>SUM(AI84:BH84)</f>
        <v/>
      </c>
      <c r="BR84" s="108" t="n">
        <v>2</v>
      </c>
    </row>
    <row r="85">
      <c r="A85" s="41" t="n"/>
      <c r="K85" s="45" t="n"/>
      <c r="L85" s="45" t="n"/>
      <c r="M85" s="45" t="n"/>
      <c r="N85" s="45" t="n"/>
      <c r="O85" s="45" t="n"/>
      <c r="P85" s="75" t="n"/>
      <c r="Q85" s="46" t="n"/>
      <c r="R85" s="45" t="n"/>
      <c r="S85" s="45" t="n"/>
      <c r="T85" s="45" t="n"/>
      <c r="U85" s="45" t="n"/>
      <c r="V85" s="45" t="n"/>
      <c r="W85" s="46" t="n"/>
      <c r="X85" s="64" t="n"/>
      <c r="Y85" s="64" t="n"/>
      <c r="Z85" s="64" t="n"/>
    </row>
    <row r="86">
      <c r="A86" s="43" t="inlineStr">
        <is>
          <t>Наклейка ПТКА.680226.001</t>
        </is>
      </c>
      <c r="K86" s="47" t="n">
        <v>1</v>
      </c>
      <c r="L86" s="47" t="n">
        <v>1</v>
      </c>
      <c r="M86" s="47" t="n">
        <v>1</v>
      </c>
      <c r="N86" s="47" t="n">
        <v>1</v>
      </c>
      <c r="O86" s="47" t="n">
        <v>1</v>
      </c>
      <c r="P86" s="47" t="n">
        <v>1</v>
      </c>
      <c r="Q86" s="47" t="n">
        <v>1</v>
      </c>
      <c r="R86" s="47" t="n">
        <v>1</v>
      </c>
      <c r="S86" s="47" t="n">
        <v>1</v>
      </c>
      <c r="T86" s="47" t="n">
        <v>1</v>
      </c>
      <c r="U86" s="47" t="n">
        <v>1</v>
      </c>
      <c r="V86" s="47" t="n">
        <v>1</v>
      </c>
      <c r="W86" s="47" t="n">
        <v>1</v>
      </c>
      <c r="X86" s="67" t="n"/>
      <c r="Y86" s="67" t="n"/>
      <c r="Z86" s="67" t="n"/>
      <c r="AR86" s="286">
        <f>K86*AR$3</f>
        <v/>
      </c>
      <c r="AS86" s="286">
        <f>L86*AS$3</f>
        <v/>
      </c>
      <c r="AT86" s="286">
        <f>M86*AT$3</f>
        <v/>
      </c>
      <c r="AU86" s="286">
        <f>N86*AU$3</f>
        <v/>
      </c>
      <c r="AV86" s="286">
        <f>O86*AV$3</f>
        <v/>
      </c>
      <c r="AW86" s="286">
        <f>P86*AW$3</f>
        <v/>
      </c>
      <c r="AX86" s="286">
        <f>Q86*AX$3</f>
        <v/>
      </c>
      <c r="AY86" s="286">
        <f>R86*AY$3</f>
        <v/>
      </c>
      <c r="AZ86" s="286">
        <f>S86*AZ$3</f>
        <v/>
      </c>
      <c r="BA86" s="286">
        <f>T86*BA$3</f>
        <v/>
      </c>
      <c r="BB86" s="286">
        <f>U86*BB$3</f>
        <v/>
      </c>
      <c r="BC86" s="286">
        <f>V86*BC$3</f>
        <v/>
      </c>
      <c r="BD86" s="286">
        <f>W86*BD$3</f>
        <v/>
      </c>
      <c r="BE86" s="228" t="n"/>
      <c r="BF86" s="228" t="n"/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>
        <f>SUM(AI86:BH86)</f>
        <v/>
      </c>
      <c r="BR86" s="108" t="n">
        <v>6</v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76" t="n"/>
      <c r="Q87" s="76" t="n"/>
      <c r="R87" s="48" t="n"/>
      <c r="S87" s="48" t="n"/>
      <c r="T87" s="48" t="n"/>
      <c r="U87" s="48" t="n"/>
      <c r="V87" s="48" t="n"/>
      <c r="W87" s="76" t="n"/>
      <c r="X87" s="68" t="n"/>
      <c r="Y87" s="68" t="n"/>
      <c r="Z87" s="68" t="n"/>
      <c r="AR87" s="286">
        <f>K87*AR$3</f>
        <v/>
      </c>
      <c r="AS87" s="286">
        <f>L87*AS$3</f>
        <v/>
      </c>
      <c r="AT87" s="286" t="n"/>
      <c r="AU87" s="286">
        <f>N87*AU$3</f>
        <v/>
      </c>
      <c r="AV87" s="286" t="n"/>
      <c r="AW87" s="286">
        <f>P87*AW$3</f>
        <v/>
      </c>
      <c r="AX87" s="286">
        <f>Q87*AX$3</f>
        <v/>
      </c>
      <c r="AY87" s="286" t="n"/>
      <c r="AZ87" s="286">
        <f>S87*AZ$3</f>
        <v/>
      </c>
      <c r="BA87" s="286" t="n"/>
      <c r="BB87" s="286" t="n"/>
      <c r="BC87" s="286" t="n"/>
      <c r="BD87" s="286" t="n"/>
      <c r="BE87" s="228" t="n"/>
      <c r="BF87" s="228" t="n"/>
      <c r="BG87" s="228" t="n"/>
      <c r="BH87" s="228" t="n"/>
      <c r="BI87" s="228" t="n"/>
      <c r="BJ87" s="228" t="n"/>
      <c r="BK87" s="228" t="n"/>
      <c r="BL87" s="228" t="n"/>
      <c r="BM87" s="228" t="n"/>
      <c r="BN87" s="228" t="n"/>
      <c r="BO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75" t="n"/>
      <c r="Q88" s="75" t="n"/>
      <c r="R88" s="45" t="n"/>
      <c r="S88" s="45" t="n"/>
      <c r="T88" s="45" t="n"/>
      <c r="U88" s="45" t="n"/>
      <c r="V88" s="45" t="n"/>
      <c r="W88" s="75" t="n"/>
      <c r="X88" s="64" t="n"/>
      <c r="Y88" s="64" t="n"/>
      <c r="Z88" s="64" t="n"/>
    </row>
    <row r="89">
      <c r="A89" s="34" t="inlineStr">
        <is>
          <t>Хомут 100х2.5 мм белый маркировочный (100 шт)</t>
        </is>
      </c>
      <c r="K89" s="45" t="n">
        <v>0.01</v>
      </c>
      <c r="L89" s="45" t="n">
        <v>0.01</v>
      </c>
      <c r="M89" s="45" t="n">
        <v>0.01</v>
      </c>
      <c r="N89" s="45" t="n">
        <v>0.01</v>
      </c>
      <c r="O89" s="45" t="n">
        <v>0.01</v>
      </c>
      <c r="P89" s="45" t="n">
        <v>0.01</v>
      </c>
      <c r="Q89" s="45" t="n">
        <v>0.01</v>
      </c>
      <c r="R89" s="45" t="n">
        <v>0.01</v>
      </c>
      <c r="S89" s="45" t="n">
        <v>0.01</v>
      </c>
      <c r="T89" s="45" t="n">
        <v>0.01</v>
      </c>
      <c r="U89" s="45" t="n">
        <v>0.01</v>
      </c>
      <c r="V89" s="45" t="n">
        <v>0.01</v>
      </c>
      <c r="W89" s="45" t="n">
        <v>0.01</v>
      </c>
      <c r="X89" s="64" t="n"/>
      <c r="Y89" s="64" t="n"/>
      <c r="Z89" s="64" t="n"/>
      <c r="AR89" s="286">
        <f>K89*AR$3</f>
        <v/>
      </c>
      <c r="AS89" s="286">
        <f>L89*AS$3</f>
        <v/>
      </c>
      <c r="AT89" s="286">
        <f>M89*AT$3</f>
        <v/>
      </c>
      <c r="AU89" s="286">
        <f>N89*AU$3</f>
        <v/>
      </c>
      <c r="AV89" s="286">
        <f>O89*AV$3</f>
        <v/>
      </c>
      <c r="AW89" s="286">
        <f>P89*AW$3</f>
        <v/>
      </c>
      <c r="AX89" s="286">
        <f>Q89*AX$3</f>
        <v/>
      </c>
      <c r="AY89" s="286">
        <f>R89*AY$3</f>
        <v/>
      </c>
      <c r="AZ89" s="286">
        <f>S89*AZ$3</f>
        <v/>
      </c>
      <c r="BA89" s="286">
        <f>T89*BA$3</f>
        <v/>
      </c>
      <c r="BB89" s="286">
        <f>U89*BB$3</f>
        <v/>
      </c>
      <c r="BC89" s="286">
        <f>V89*BC$3</f>
        <v/>
      </c>
      <c r="BD89" s="286">
        <f>W89*BD$3</f>
        <v/>
      </c>
      <c r="BE89" s="228" t="n"/>
      <c r="BF89" s="228" t="n"/>
      <c r="BG89" s="228" t="n"/>
      <c r="BH89" s="228" t="n"/>
      <c r="BI89" s="228" t="n"/>
      <c r="BJ89" s="228" t="n"/>
      <c r="BK89" s="228" t="n"/>
      <c r="BL89" s="228" t="n"/>
      <c r="BM89" s="228" t="n"/>
      <c r="BN89" s="228" t="n"/>
      <c r="BO89" s="228" t="n"/>
      <c r="BP89">
        <f>SUM(AI89:BH89)</f>
        <v/>
      </c>
    </row>
    <row r="90">
      <c r="P90" s="76" t="n"/>
      <c r="Q90" s="76" t="n"/>
      <c r="S90" s="45" t="n"/>
      <c r="W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45" t="n">
        <v>1</v>
      </c>
      <c r="X91" s="69" t="n"/>
      <c r="Y91" s="69" t="n"/>
      <c r="Z91" s="69" t="n"/>
      <c r="AR91" s="286">
        <f>K91*AR$3</f>
        <v/>
      </c>
      <c r="AS91" s="286">
        <f>L91*AS$3</f>
        <v/>
      </c>
      <c r="AT91" s="286">
        <f>M91*AT$3</f>
        <v/>
      </c>
      <c r="AU91" s="286">
        <f>N91*AU$3</f>
        <v/>
      </c>
      <c r="AV91" s="286">
        <f>O91*AV$3</f>
        <v/>
      </c>
      <c r="AW91" s="286">
        <f>P91*AW$3</f>
        <v/>
      </c>
      <c r="AX91" s="286">
        <f>Q91*AX$3</f>
        <v/>
      </c>
      <c r="AY91" s="286">
        <f>R91*AY$3</f>
        <v/>
      </c>
      <c r="AZ91" s="286">
        <f>S91*AZ$3</f>
        <v/>
      </c>
      <c r="BA91" s="286">
        <f>T91*BA$3</f>
        <v/>
      </c>
      <c r="BB91" s="286">
        <f>U91*BB$3</f>
        <v/>
      </c>
      <c r="BC91" s="286">
        <f>V91*BC$3</f>
        <v/>
      </c>
      <c r="BD91" s="286">
        <f>W91*BD$3</f>
        <v/>
      </c>
      <c r="BE91" s="228" t="n"/>
      <c r="BF91" s="228" t="n"/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>
        <f>SUM(AI91:BH91)</f>
        <v/>
      </c>
      <c r="BR91" s="108" t="n">
        <v>6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>
        <v>1</v>
      </c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/>
      <c r="S92" s="197" t="n">
        <v>1</v>
      </c>
      <c r="T92" s="197" t="n">
        <v>1</v>
      </c>
      <c r="U92" s="197" t="n">
        <v>1</v>
      </c>
      <c r="V92" s="197" t="n">
        <v>1</v>
      </c>
      <c r="W92" s="197" t="n">
        <v>1</v>
      </c>
      <c r="X92" s="69" t="n"/>
      <c r="Y92" s="69" t="n"/>
      <c r="Z92" s="69" t="n"/>
      <c r="AR92" s="286">
        <f>K92*AR$3</f>
        <v/>
      </c>
      <c r="AS92" s="286">
        <f>L92*AS$3</f>
        <v/>
      </c>
      <c r="AT92" s="286">
        <f>M92*AT$3</f>
        <v/>
      </c>
      <c r="AU92" s="286">
        <f>N92*AU$3</f>
        <v/>
      </c>
      <c r="AV92" s="286">
        <f>O92*AV$3</f>
        <v/>
      </c>
      <c r="AW92" s="286">
        <f>P92*AW$3</f>
        <v/>
      </c>
      <c r="AX92" s="286">
        <f>Q92*AX$3</f>
        <v/>
      </c>
      <c r="AY92" s="286">
        <f>R92*AY$3</f>
        <v/>
      </c>
      <c r="AZ92" s="286">
        <f>S92*AZ$3</f>
        <v/>
      </c>
      <c r="BA92" s="286">
        <f>T92*BA$3</f>
        <v/>
      </c>
      <c r="BB92" s="286">
        <f>U92*BB$3</f>
        <v/>
      </c>
      <c r="BC92" s="286">
        <f>V92*BC$3</f>
        <v/>
      </c>
      <c r="BD92" s="286">
        <f>W92*BD$3</f>
        <v/>
      </c>
      <c r="BE92" s="228" t="n"/>
      <c r="BF92" s="228" t="n"/>
      <c r="BG92" s="228" t="n"/>
      <c r="BH92" s="228" t="n"/>
      <c r="BI92" s="228" t="n"/>
      <c r="BJ92" s="228" t="n"/>
      <c r="BK92" s="228" t="n"/>
      <c r="BL92" s="228" t="n"/>
      <c r="BM92" s="228" t="n"/>
      <c r="BN92" s="228" t="n"/>
      <c r="BO92" s="228" t="n"/>
      <c r="BP92">
        <f>SUM(AI92:BH92)</f>
        <v/>
      </c>
      <c r="BR92" s="108" t="n">
        <v>6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97" t="n">
        <v>1</v>
      </c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/>
      <c r="S93" s="197" t="n"/>
      <c r="T93" s="197" t="n">
        <v>1</v>
      </c>
      <c r="U93" s="197" t="n">
        <v>1</v>
      </c>
      <c r="V93" s="197" t="n">
        <v>1</v>
      </c>
      <c r="W93" s="197" t="n">
        <v>1</v>
      </c>
      <c r="X93" s="69" t="n"/>
      <c r="Y93" s="69" t="n"/>
      <c r="Z93" s="69" t="n"/>
      <c r="AR93" s="286">
        <f>K93*AR$3</f>
        <v/>
      </c>
      <c r="AS93" s="286">
        <f>L93*AS$3</f>
        <v/>
      </c>
      <c r="AT93" s="286">
        <f>M93*AT$3</f>
        <v/>
      </c>
      <c r="AU93" s="286">
        <f>N93*AU$3</f>
        <v/>
      </c>
      <c r="AV93" s="286">
        <f>O93*AV$3</f>
        <v/>
      </c>
      <c r="AW93" s="286">
        <f>P93*AW$3</f>
        <v/>
      </c>
      <c r="AX93" s="286">
        <f>Q93*AX$3</f>
        <v/>
      </c>
      <c r="AY93" s="286">
        <f>R93*AY$3</f>
        <v/>
      </c>
      <c r="AZ93" s="286">
        <f>S93*AZ$3</f>
        <v/>
      </c>
      <c r="BA93" s="286">
        <f>T93*BA$3</f>
        <v/>
      </c>
      <c r="BB93" s="286">
        <f>U93*BB$3</f>
        <v/>
      </c>
      <c r="BC93" s="286">
        <f>V93*BC$3</f>
        <v/>
      </c>
      <c r="BD93" s="286">
        <f>W93*BD$3</f>
        <v/>
      </c>
      <c r="BE93" s="228" t="n"/>
      <c r="BF93" s="228" t="n"/>
      <c r="BG93" s="228" t="n"/>
      <c r="BH93" s="228" t="n"/>
      <c r="BI93" s="228" t="n"/>
      <c r="BJ93" s="228" t="n"/>
      <c r="BK93" s="228" t="n"/>
      <c r="BL93" s="228" t="n"/>
      <c r="BM93" s="228" t="n"/>
      <c r="BN93" s="228" t="n"/>
      <c r="BO93" s="228" t="n"/>
      <c r="BP93">
        <f>SUM(AI93:BH93)</f>
        <v/>
      </c>
      <c r="BR93" s="108" t="n">
        <v>6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97" t="n"/>
      <c r="M94" s="197" t="n">
        <v>1</v>
      </c>
      <c r="N94" s="197" t="n">
        <v>1</v>
      </c>
      <c r="O94" s="197" t="n">
        <v>1</v>
      </c>
      <c r="P94" s="197" t="n">
        <v>1</v>
      </c>
      <c r="Q94" s="197" t="n">
        <v>1</v>
      </c>
      <c r="R94" s="197" t="n"/>
      <c r="S94" s="197" t="n"/>
      <c r="T94" s="197" t="n"/>
      <c r="U94" s="197" t="n"/>
      <c r="V94" s="197" t="n">
        <v>1</v>
      </c>
      <c r="W94" s="197" t="n">
        <v>1</v>
      </c>
      <c r="X94" s="69" t="n"/>
      <c r="Y94" s="69" t="n"/>
      <c r="Z94" s="69" t="n"/>
      <c r="AR94" s="286">
        <f>K94*AR$3</f>
        <v/>
      </c>
      <c r="AS94" s="286">
        <f>L94*AS$3</f>
        <v/>
      </c>
      <c r="AT94" s="286">
        <f>M94*AT$3</f>
        <v/>
      </c>
      <c r="AU94" s="286">
        <f>N94*AU$3</f>
        <v/>
      </c>
      <c r="AV94" s="286">
        <f>O94*AV$3</f>
        <v/>
      </c>
      <c r="AW94" s="286">
        <f>P94*AW$3</f>
        <v/>
      </c>
      <c r="AX94" s="286">
        <f>Q94*AX$3</f>
        <v/>
      </c>
      <c r="AY94" s="286">
        <f>R94*AY$3</f>
        <v/>
      </c>
      <c r="AZ94" s="286">
        <f>S94*AZ$3</f>
        <v/>
      </c>
      <c r="BA94" s="286">
        <f>T94*BA$3</f>
        <v/>
      </c>
      <c r="BB94" s="286">
        <f>U94*BB$3</f>
        <v/>
      </c>
      <c r="BC94" s="286">
        <f>V94*BC$3</f>
        <v/>
      </c>
      <c r="BD94" s="286">
        <f>W94*BD$3</f>
        <v/>
      </c>
      <c r="BE94" s="228" t="n"/>
      <c r="BF94" s="228" t="n"/>
      <c r="BG94" s="228" t="n"/>
      <c r="BH94" s="228" t="n"/>
      <c r="BI94" s="228" t="n"/>
      <c r="BJ94" s="228" t="n"/>
      <c r="BK94" s="228" t="n"/>
      <c r="BL94" s="228" t="n"/>
      <c r="BM94" s="228" t="n"/>
      <c r="BN94" s="228" t="n"/>
      <c r="BO94" s="228" t="n"/>
      <c r="BP94">
        <f>SUM(AI94:BH94)</f>
        <v/>
      </c>
      <c r="BR94" s="108" t="n">
        <v>6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97" t="n"/>
      <c r="M95" s="197" t="n"/>
      <c r="N95" s="197" t="n"/>
      <c r="O95" s="197" t="n">
        <v>1</v>
      </c>
      <c r="P95" s="197" t="n">
        <v>1</v>
      </c>
      <c r="Q95" s="197" t="n">
        <v>1</v>
      </c>
      <c r="R95" s="197" t="n"/>
      <c r="S95" s="197" t="n"/>
      <c r="T95" s="197" t="n"/>
      <c r="U95" s="197" t="n"/>
      <c r="V95" s="197" t="n"/>
      <c r="W95" s="197" t="n">
        <v>1</v>
      </c>
      <c r="X95" s="69" t="n"/>
      <c r="Y95" s="69" t="n"/>
      <c r="Z95" s="69" t="n"/>
      <c r="AR95" s="286">
        <f>K95*AR$3</f>
        <v/>
      </c>
      <c r="AS95" s="286">
        <f>L95*AS$3</f>
        <v/>
      </c>
      <c r="AT95" s="286">
        <f>M95*AT$3</f>
        <v/>
      </c>
      <c r="AU95" s="286">
        <f>N95*AU$3</f>
        <v/>
      </c>
      <c r="AV95" s="286">
        <f>O95*AV$3</f>
        <v/>
      </c>
      <c r="AW95" s="286">
        <f>P95*AW$3</f>
        <v/>
      </c>
      <c r="AX95" s="286">
        <f>Q95*AX$3</f>
        <v/>
      </c>
      <c r="AY95" s="286">
        <f>R95*AY$3</f>
        <v/>
      </c>
      <c r="AZ95" s="286">
        <f>S95*AZ$3</f>
        <v/>
      </c>
      <c r="BA95" s="286">
        <f>T95*BA$3</f>
        <v/>
      </c>
      <c r="BB95" s="286">
        <f>U95*BB$3</f>
        <v/>
      </c>
      <c r="BC95" s="286">
        <f>V95*BC$3</f>
        <v/>
      </c>
      <c r="BD95" s="286">
        <f>W95*BD$3</f>
        <v/>
      </c>
      <c r="BE95" s="228" t="n"/>
      <c r="BF95" s="228" t="n"/>
      <c r="BG95" s="228" t="n"/>
      <c r="BH95" s="228" t="n"/>
      <c r="BI95" s="228" t="n"/>
      <c r="BJ95" s="228" t="n"/>
      <c r="BK95" s="228" t="n"/>
      <c r="BL95" s="228" t="n"/>
      <c r="BM95" s="228" t="n"/>
      <c r="BN95" s="228" t="n"/>
      <c r="BO95" s="228" t="n"/>
      <c r="BP95">
        <f>SUM(AI95:BH95)</f>
        <v/>
      </c>
      <c r="BR95" s="108" t="n">
        <v>6</v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69" t="n"/>
      <c r="Y96" s="69" t="n"/>
      <c r="Z96" s="69" t="n"/>
      <c r="AR96" s="286">
        <f>K96*AR$3</f>
        <v/>
      </c>
      <c r="AS96" s="286">
        <f>L96*AS$3</f>
        <v/>
      </c>
      <c r="AT96" s="286">
        <f>M96*AT$3</f>
        <v/>
      </c>
      <c r="AU96" s="286">
        <f>N96*AU$3</f>
        <v/>
      </c>
      <c r="AV96" s="286">
        <f>O96*AV$3</f>
        <v/>
      </c>
      <c r="AW96" s="286">
        <f>P96*AW$3</f>
        <v/>
      </c>
      <c r="AX96" s="286">
        <f>Q96*AX$3</f>
        <v/>
      </c>
      <c r="AY96" s="286">
        <f>R96*AY$3</f>
        <v/>
      </c>
      <c r="AZ96" s="286">
        <f>S96*AZ$3</f>
        <v/>
      </c>
      <c r="BA96" s="286">
        <f>T96*BA$3</f>
        <v/>
      </c>
      <c r="BB96" s="286">
        <f>U96*BB$3</f>
        <v/>
      </c>
      <c r="BC96" s="286">
        <f>V96*BC$3</f>
        <v/>
      </c>
      <c r="BD96" s="286">
        <f>W96*BD$3</f>
        <v/>
      </c>
      <c r="BE96" s="228" t="n"/>
      <c r="BF96" s="228" t="n"/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>
        <f>SUM(AI96:BH96)</f>
        <v/>
      </c>
      <c r="BR96" s="108" t="n">
        <v>6</v>
      </c>
    </row>
  </sheetData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R96"/>
  <sheetViews>
    <sheetView zoomScale="80" zoomScaleNormal="80" workbookViewId="0">
      <pane xSplit="1" ySplit="3" topLeftCell="BP70" activePane="bottomRight" state="frozen"/>
      <selection pane="topRight" activeCell="B1" sqref="B1"/>
      <selection pane="bottomLeft" activeCell="A4" sqref="A4"/>
      <selection pane="bottomRight" activeCell="BP48" activeCellId="1" sqref="BP46 BP48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2"/>
    <col width="13.140625" customWidth="1" style="107" min="13" max="14"/>
    <col width="11.42578125" customWidth="1" style="107" min="15" max="17"/>
    <col width="10.7109375" customWidth="1" style="107" min="18" max="19"/>
    <col width="11.42578125" customWidth="1" style="107" min="20" max="34"/>
    <col width="11.7109375" customWidth="1" style="107" min="35" max="35"/>
    <col width="12.140625" customWidth="1" style="107" min="36" max="39"/>
    <col width="10.7109375" customWidth="1" style="107" min="40" max="42"/>
    <col width="10.85546875" customWidth="1" style="107" min="43" max="66"/>
    <col width="3.7109375" customWidth="1" style="107" min="67" max="67"/>
    <col width="9.140625" customWidth="1" style="107" min="68" max="69"/>
    <col width="9.140625" customWidth="1" style="108" min="70" max="70"/>
    <col width="9.140625" customWidth="1" style="107" min="71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R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 001-02.121</t>
        </is>
      </c>
      <c r="L2" s="71" t="inlineStr">
        <is>
          <t>Жгут ПТКА.685621. 001-03.331</t>
        </is>
      </c>
      <c r="M2" s="71" t="inlineStr">
        <is>
          <t>Жгут ПТКА.685621. 001-04.141</t>
        </is>
      </c>
      <c r="N2" s="71" t="inlineStr">
        <is>
          <t>Жгут ПТКА.685621. 001-04.341</t>
        </is>
      </c>
      <c r="O2" s="71" t="inlineStr">
        <is>
          <t>Жгут ПТКА.685621. 001-05.602</t>
        </is>
      </c>
      <c r="P2" s="71" t="inlineStr">
        <is>
          <t>Жгут ПТКА.685621. 001-05.072(1)</t>
        </is>
      </c>
      <c r="Q2" s="71" t="inlineStr">
        <is>
          <t>Жгут ПТКА.685621. 001-05.072(2)</t>
        </is>
      </c>
      <c r="R2" s="72" t="inlineStr">
        <is>
          <t>Жгут ПТКА.685621. 002-01.281</t>
        </is>
      </c>
      <c r="S2" s="72" t="inlineStr">
        <is>
          <t>Жгут ПТКА.685621. 002-02.221</t>
        </is>
      </c>
      <c r="T2" s="72" t="inlineStr">
        <is>
          <t>Жгут ПТКА.685621. 002-03.231</t>
        </is>
      </c>
      <c r="U2" s="38" t="inlineStr">
        <is>
          <t>Жгут ПТКА.685621. 003-03.071</t>
        </is>
      </c>
      <c r="V2" s="38" t="inlineStr">
        <is>
          <t>Жгут ПТКА.685621. 003-04.071</t>
        </is>
      </c>
      <c r="W2" s="38" t="inlineStr">
        <is>
          <t>Жгут ПТКА.685621. 003-05.481</t>
        </is>
      </c>
      <c r="X2" s="38" t="inlineStr">
        <is>
          <t>Кабель питания 9451.051. 03.00.000</t>
        </is>
      </c>
      <c r="Y2" s="38" t="inlineStr">
        <is>
          <t>Кабель питания 9451.631. 07.00.000</t>
        </is>
      </c>
      <c r="Z2" s="38" t="inlineStr">
        <is>
          <t>Кабель для передачи данных 9451.051. 04.00.000</t>
        </is>
      </c>
      <c r="AA2" s="38" t="inlineStr">
        <is>
          <t>Кабель для передачи данных 9451.631. 09.00.000</t>
        </is>
      </c>
      <c r="AB2" s="110" t="inlineStr">
        <is>
          <t>Кабель питания 9451.621.06.00.000</t>
        </is>
      </c>
      <c r="AC2" s="110" t="inlineStr">
        <is>
          <t>Кабель для передачи данных 9451.621.07.00.000</t>
        </is>
      </c>
      <c r="AD2" s="111" t="inlineStr">
        <is>
          <t>Кабель питания 9451.641.06.00.000</t>
        </is>
      </c>
      <c r="AE2" s="111" t="inlineStr">
        <is>
          <t>Кабель питания 9451.641.07.00.000</t>
        </is>
      </c>
      <c r="AF2" s="111" t="inlineStr">
        <is>
          <t>Кабель для передачи данных 9451.641.08.00.000</t>
        </is>
      </c>
      <c r="AG2" s="111" t="inlineStr">
        <is>
          <t>Кабель для передачи данных 9451.641.09.00.000</t>
        </is>
      </c>
      <c r="AH2" s="38" t="n"/>
      <c r="AI2" s="70" t="inlineStr">
        <is>
          <t>Перемычка ПТКА.685621. 004</t>
        </is>
      </c>
      <c r="AJ2" s="70" t="inlineStr">
        <is>
          <t>Перемычка ПТКА.685621. 004-01</t>
        </is>
      </c>
      <c r="AK2" s="70" t="inlineStr">
        <is>
          <t>Перемычка ПТКА.685621. 004-02</t>
        </is>
      </c>
      <c r="AL2" s="70" t="inlineStr">
        <is>
          <t>Перемычка ПТКА.685621. 004-03</t>
        </is>
      </c>
      <c r="AM2" s="70" t="inlineStr">
        <is>
          <t>Перемычка ПТКА.685621. 004-04</t>
        </is>
      </c>
      <c r="AN2" s="38" t="inlineStr">
        <is>
          <t>Провод заземления ПТКА.685621. 005</t>
        </is>
      </c>
      <c r="AO2" s="38" t="inlineStr">
        <is>
          <t>Провод заземления ПТКА.685621.  005-01</t>
        </is>
      </c>
      <c r="AP2" s="38" t="inlineStr">
        <is>
          <t>Провод заземления ПТКА.685621.  005-02</t>
        </is>
      </c>
      <c r="AQ2" s="38" t="inlineStr">
        <is>
          <t>Провод заземления ПТКА.685621.  005-03</t>
        </is>
      </c>
      <c r="AR2" s="71" t="inlineStr">
        <is>
          <t>Жгут ПТКА.685621. 001-02.121</t>
        </is>
      </c>
      <c r="AS2" s="71" t="inlineStr">
        <is>
          <t>Жгут ПТКА.685621. 001-03.331</t>
        </is>
      </c>
      <c r="AT2" s="71" t="inlineStr">
        <is>
          <t>Жгут ПТКА.685621. 001-04.141</t>
        </is>
      </c>
      <c r="AU2" s="71" t="inlineStr">
        <is>
          <t>Жгут ПТКА.685621. 001-04.341</t>
        </is>
      </c>
      <c r="AV2" s="71" t="inlineStr">
        <is>
          <t>Жгут ПТКА.685621. 001-05.602</t>
        </is>
      </c>
      <c r="AW2" s="71" t="inlineStr">
        <is>
          <t>Жгут ПТКА.685621. 001-05.072(1)</t>
        </is>
      </c>
      <c r="AX2" s="71" t="inlineStr">
        <is>
          <t>Жгут ПТКА.685621. 001-05.072(2)</t>
        </is>
      </c>
      <c r="AY2" s="72" t="inlineStr">
        <is>
          <t>Жгут ПТКА.685621. 002-01.281</t>
        </is>
      </c>
      <c r="AZ2" s="72" t="inlineStr">
        <is>
          <t>Жгут ПТКА.685621. 002-02.221</t>
        </is>
      </c>
      <c r="BA2" s="72" t="inlineStr">
        <is>
          <t>Жгут ПТКА.685621. 002-03.231</t>
        </is>
      </c>
      <c r="BB2" s="38" t="inlineStr">
        <is>
          <t>Жгут ПТКА.685621. 003-03.071</t>
        </is>
      </c>
      <c r="BC2" s="38" t="inlineStr">
        <is>
          <t>Жгут ПТКА.685621. 003-04.071</t>
        </is>
      </c>
      <c r="BD2" s="38" t="inlineStr">
        <is>
          <t>Жгут ПТКА.685621. 003-05.481</t>
        </is>
      </c>
      <c r="BE2" s="38" t="inlineStr">
        <is>
          <t>Кабель питания 9451.051. 03.00.000</t>
        </is>
      </c>
      <c r="BF2" s="38" t="inlineStr">
        <is>
          <t>Кабель питания 9451.631. 07.00.000</t>
        </is>
      </c>
      <c r="BG2" s="38" t="inlineStr">
        <is>
          <t>Кабель для передачи данных 9451.051. 04.00.000</t>
        </is>
      </c>
      <c r="BH2" s="38" t="inlineStr">
        <is>
          <t>Кабель для передачи данных 9451.631. 09.00.000</t>
        </is>
      </c>
      <c r="BI2" s="110" t="inlineStr">
        <is>
          <t>Кабель питания 9451.621.06.00.000</t>
        </is>
      </c>
      <c r="BJ2" s="110" t="inlineStr">
        <is>
          <t>Кабель для передачи данных 9451.621.07.00.000</t>
        </is>
      </c>
      <c r="BK2" s="111" t="inlineStr">
        <is>
          <t>Кабель питания 9451.641.06.00.000</t>
        </is>
      </c>
      <c r="BL2" s="111" t="inlineStr">
        <is>
          <t>Кабель питания 9451.641.07.00.000</t>
        </is>
      </c>
      <c r="BM2" s="111" t="inlineStr">
        <is>
          <t>Кабель для передачи данных 9451.641.08.00.000</t>
        </is>
      </c>
      <c r="BN2" s="111" t="inlineStr">
        <is>
          <t>Кабель для передачи данных 9451.641.09.00.000</t>
        </is>
      </c>
      <c r="BO2" s="38" t="n"/>
      <c r="BP2" s="38" t="inlineStr">
        <is>
          <t>Сумма</t>
        </is>
      </c>
      <c r="BQ2" s="40" t="n"/>
      <c r="B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28" t="n">
        <v>1</v>
      </c>
      <c r="AC3" s="228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/>
      <c r="AI3" s="286" t="n"/>
      <c r="AJ3" s="286" t="n"/>
      <c r="AK3" s="286" t="n"/>
      <c r="AL3" s="286" t="n">
        <v>8</v>
      </c>
      <c r="AM3" s="286" t="n"/>
      <c r="AN3" s="286" t="n"/>
      <c r="AO3" s="286" t="n"/>
      <c r="AP3" s="286" t="n"/>
      <c r="AQ3" s="286" t="n"/>
      <c r="AR3" s="286" t="n"/>
      <c r="AS3" s="286" t="n"/>
      <c r="AT3" s="286" t="n"/>
      <c r="AU3" s="286" t="n"/>
      <c r="AV3" s="286" t="n">
        <v>2</v>
      </c>
      <c r="AW3" s="286" t="n"/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28" t="n">
        <v>3</v>
      </c>
      <c r="BJ3" s="228" t="n">
        <v>2</v>
      </c>
      <c r="BK3" s="228" t="n"/>
      <c r="BL3" s="228" t="n"/>
      <c r="BM3" s="228" t="n"/>
      <c r="BN3" s="228" t="n"/>
      <c r="B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86">
        <f>B7*AI3</f>
        <v/>
      </c>
      <c r="AJ7" s="286">
        <f>C7*AJ3</f>
        <v/>
      </c>
      <c r="AK7" s="286">
        <f>D7*AK3</f>
        <v/>
      </c>
      <c r="AL7" s="286">
        <f>E7*AL3</f>
        <v/>
      </c>
      <c r="AM7" s="286">
        <f>F7*AM3</f>
        <v/>
      </c>
      <c r="AN7" s="286">
        <f>G7*AN3</f>
        <v/>
      </c>
      <c r="AO7" s="286">
        <f>H7*AO3</f>
        <v/>
      </c>
      <c r="AP7" s="286">
        <f>I7*AP3</f>
        <v/>
      </c>
      <c r="AQ7" s="286">
        <f>J7*AQ3</f>
        <v/>
      </c>
      <c r="AR7" s="228" t="n"/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>
        <f>SUM(AI7:BH7)</f>
        <v/>
      </c>
      <c r="BQ7" t="inlineStr">
        <is>
          <t>шт</t>
        </is>
      </c>
      <c r="BR7" s="108" t="n">
        <v>16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86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28" t="n"/>
      <c r="AS8" s="228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86">
        <f>B9*AI3</f>
        <v/>
      </c>
      <c r="AJ9" s="286">
        <f>C9*AJ3</f>
        <v/>
      </c>
      <c r="AK9" s="286">
        <f>D9*AK3</f>
        <v/>
      </c>
      <c r="AL9" s="286">
        <f>E9*AL3</f>
        <v/>
      </c>
      <c r="AM9" s="286">
        <f>F9*AM3</f>
        <v/>
      </c>
      <c r="AN9" s="286" t="n"/>
      <c r="AO9" s="286" t="n"/>
      <c r="AP9" s="286" t="n"/>
      <c r="AQ9" s="286" t="n"/>
      <c r="AR9" s="228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>
        <f>SUM(AI9:BH9)</f>
        <v/>
      </c>
      <c r="BQ9" t="inlineStr">
        <is>
          <t>м</t>
        </is>
      </c>
      <c r="BR9" s="108" t="n">
        <v>2.5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86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28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86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28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86">
        <f>B12*AI3</f>
        <v/>
      </c>
      <c r="AJ12" s="286">
        <f>C12*AJ3</f>
        <v/>
      </c>
      <c r="AK12" s="286">
        <f>D12*AK3</f>
        <v/>
      </c>
      <c r="AL12" s="286">
        <f>E12*AL3</f>
        <v/>
      </c>
      <c r="AM12" s="286">
        <f>F12*AM3</f>
        <v/>
      </c>
      <c r="AN12" s="286">
        <f>G12*AN3</f>
        <v/>
      </c>
      <c r="AO12" s="286">
        <f>H12*AO3</f>
        <v/>
      </c>
      <c r="AP12" s="286">
        <f>I12*AP3</f>
        <v/>
      </c>
      <c r="AQ12" s="286">
        <f>J12*AQ3</f>
        <v/>
      </c>
      <c r="AR12" s="228" t="n"/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>
        <f>SUM(AI12:BH12)</f>
        <v/>
      </c>
      <c r="BQ12" t="inlineStr">
        <is>
          <t>м</t>
        </is>
      </c>
      <c r="BR12" s="108" t="n">
        <v>0.5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86" t="n"/>
      <c r="AJ13" s="286" t="n"/>
      <c r="AK13" s="286" t="n"/>
      <c r="AL13" s="286" t="n"/>
      <c r="AM13" s="286" t="n"/>
      <c r="AN13" s="286" t="n"/>
      <c r="AO13" s="286" t="n"/>
      <c r="AP13" s="286" t="n"/>
      <c r="AQ13" s="286" t="n"/>
      <c r="AR13" s="228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86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28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86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28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86" t="n"/>
      <c r="AJ16" s="286" t="n"/>
      <c r="AK16" s="286" t="n"/>
      <c r="AL16" s="286" t="n"/>
      <c r="AM16" s="286" t="n"/>
      <c r="AN16" s="286">
        <f>G16*AN3</f>
        <v/>
      </c>
      <c r="AO16" s="286">
        <f>H16*AO3</f>
        <v/>
      </c>
      <c r="AP16" s="286">
        <f>I16*AP3</f>
        <v/>
      </c>
      <c r="AQ16" s="286">
        <f>J16*AQ3</f>
        <v/>
      </c>
      <c r="AR16" s="228" t="n"/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>
        <f>SUM(AI16:BH16)</f>
        <v/>
      </c>
      <c r="B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86" t="n"/>
      <c r="Y20" s="286" t="n"/>
      <c r="Z20" s="286" t="n"/>
      <c r="AA20" s="286" t="n"/>
      <c r="AB20" s="286" t="n"/>
      <c r="AC20" s="286" t="n">
        <v>4</v>
      </c>
      <c r="AD20" s="286" t="n"/>
      <c r="AE20" s="286" t="n"/>
      <c r="AF20" s="286" t="n"/>
      <c r="AG20" s="286" t="n"/>
      <c r="AH20" s="228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E20" s="286">
        <f>X20*BE$3</f>
        <v/>
      </c>
      <c r="BF20" s="286">
        <f>Y20*BF$3</f>
        <v/>
      </c>
      <c r="BG20" s="286">
        <f>Z20*BG$3</f>
        <v/>
      </c>
      <c r="BH20" s="286">
        <f>AA20*BH$3</f>
        <v/>
      </c>
      <c r="BI20" s="286">
        <f>AB20*BI$3</f>
        <v/>
      </c>
      <c r="BJ20" s="286">
        <f>AC20*BJ$3</f>
        <v/>
      </c>
      <c r="BK20" s="286">
        <f>AD20*BK$3</f>
        <v/>
      </c>
      <c r="BL20" s="286">
        <f>AE20*BL$3</f>
        <v/>
      </c>
      <c r="BM20" s="286">
        <f>AF20*BM$3</f>
        <v/>
      </c>
      <c r="BN20" s="286">
        <f>AG20*BN$3</f>
        <v/>
      </c>
      <c r="BO20" s="228" t="n"/>
      <c r="BP20">
        <f>SUM(AI20:BN20)</f>
        <v/>
      </c>
      <c r="BR20" s="108" t="n">
        <v>10</v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86" t="n"/>
      <c r="Y21" s="286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E21" s="286">
        <f>X21*BE$3</f>
        <v/>
      </c>
      <c r="BF21" s="286">
        <f>Y21*BF$3</f>
        <v/>
      </c>
      <c r="BG21" s="286">
        <f>Z21*BG$3</f>
        <v/>
      </c>
      <c r="BH21" s="286">
        <f>AA21*BH$3</f>
        <v/>
      </c>
      <c r="BI21" s="286">
        <f>AB21*BI$3</f>
        <v/>
      </c>
      <c r="BJ21" s="286">
        <f>AC21*BJ$3</f>
        <v/>
      </c>
      <c r="BK21" s="286">
        <f>AD21*BK$3</f>
        <v/>
      </c>
      <c r="BL21" s="286">
        <f>AE21*BL$3</f>
        <v/>
      </c>
      <c r="BM21" s="286">
        <f>AF21*BM$3</f>
        <v/>
      </c>
      <c r="BN21" s="286">
        <f>AG21*BN$3</f>
        <v/>
      </c>
      <c r="BO21" s="228" t="n"/>
      <c r="BP21">
        <f>SUM(AI21:BN21)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86" t="n"/>
      <c r="Y22" s="286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28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E22" s="286">
        <f>X22*BE$3</f>
        <v/>
      </c>
      <c r="BF22" s="286">
        <f>Y22*BF$3</f>
        <v/>
      </c>
      <c r="BG22" s="286">
        <f>Z22*BG$3</f>
        <v/>
      </c>
      <c r="BH22" s="286">
        <f>AA22*BH$3</f>
        <v/>
      </c>
      <c r="BI22" s="286">
        <f>AB22*BI$3</f>
        <v/>
      </c>
      <c r="BJ22" s="286">
        <f>AC22*BJ$3</f>
        <v/>
      </c>
      <c r="BK22" s="286">
        <f>AD22*BK$3</f>
        <v/>
      </c>
      <c r="BL22" s="286">
        <f>AE22*BL$3</f>
        <v/>
      </c>
      <c r="BM22" s="286">
        <f>AF22*BM$3</f>
        <v/>
      </c>
      <c r="BN22" s="286">
        <f>AG22*BN$3</f>
        <v/>
      </c>
      <c r="BO22" s="228" t="n"/>
      <c r="BP22">
        <f>SUM(AI22:BN22)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86" t="n">
        <v>4</v>
      </c>
      <c r="Y23" s="286" t="n">
        <v>4</v>
      </c>
      <c r="Z23" s="286" t="n"/>
      <c r="AA23" s="286" t="n"/>
      <c r="AB23" s="286" t="n">
        <v>4</v>
      </c>
      <c r="AC23" s="286" t="n"/>
      <c r="AD23" s="286" t="n">
        <v>4</v>
      </c>
      <c r="AE23" s="286" t="n">
        <v>4</v>
      </c>
      <c r="AF23" s="286" t="n"/>
      <c r="AG23" s="286" t="n"/>
      <c r="AH23" s="228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E23" s="286">
        <f>X23*BE$3</f>
        <v/>
      </c>
      <c r="BF23" s="286">
        <f>Y23*BF$3</f>
        <v/>
      </c>
      <c r="BG23" s="286">
        <f>Z23*BG$3</f>
        <v/>
      </c>
      <c r="BH23" s="286">
        <f>AA23*BH$3</f>
        <v/>
      </c>
      <c r="BI23" s="286">
        <f>AB23*BI$3</f>
        <v/>
      </c>
      <c r="BJ23" s="286">
        <f>AC23*BJ$3</f>
        <v/>
      </c>
      <c r="BK23" s="286">
        <f>AD23*BK$3</f>
        <v/>
      </c>
      <c r="BL23" s="286">
        <f>AE23*BL$3</f>
        <v/>
      </c>
      <c r="BM23" s="286">
        <f>AF23*BM$3</f>
        <v/>
      </c>
      <c r="BN23" s="286">
        <f>AG23*BN$3</f>
        <v/>
      </c>
      <c r="BO23" s="228" t="n"/>
      <c r="BP23">
        <f>SUM(AI23:BN23)</f>
        <v/>
      </c>
      <c r="BR23" s="108" t="n">
        <v>15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86" t="n"/>
      <c r="Y24" s="286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28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E24" s="286">
        <f>X24*BE$3</f>
        <v/>
      </c>
      <c r="BF24" s="286">
        <f>Y24*BF$3</f>
        <v/>
      </c>
      <c r="BG24" s="286">
        <f>Z24*BG$3</f>
        <v/>
      </c>
      <c r="BH24" s="286">
        <f>AA24*BH$3</f>
        <v/>
      </c>
      <c r="BI24" s="286">
        <f>AB24*BI$3</f>
        <v/>
      </c>
      <c r="BJ24" s="286">
        <f>AC24*BJ$3</f>
        <v/>
      </c>
      <c r="BK24" s="286">
        <f>AD24*BK$3</f>
        <v/>
      </c>
      <c r="BL24" s="286">
        <f>AE24*BL$3</f>
        <v/>
      </c>
      <c r="BM24" s="286">
        <f>AF24*BM$3</f>
        <v/>
      </c>
      <c r="BN24" s="286">
        <f>AG24*BN$3</f>
        <v/>
      </c>
      <c r="BO24" s="228" t="n"/>
      <c r="BP24">
        <f>SUM(AI24:BN24)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86" t="n"/>
      <c r="Y25" s="286" t="n"/>
      <c r="Z25" s="286" t="n">
        <v>1.7</v>
      </c>
      <c r="AA25" s="286" t="n">
        <v>0.4</v>
      </c>
      <c r="AB25" s="286" t="n"/>
      <c r="AC25" s="286" t="n">
        <v>0.2</v>
      </c>
      <c r="AD25" s="286" t="n"/>
      <c r="AE25" s="286" t="n"/>
      <c r="AF25" s="286" t="n">
        <v>2.2</v>
      </c>
      <c r="AG25" s="286" t="n"/>
      <c r="AH25" s="228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E25" s="286">
        <f>X25*BE$3</f>
        <v/>
      </c>
      <c r="BF25" s="286">
        <f>Y25*BF$3</f>
        <v/>
      </c>
      <c r="BG25" s="286">
        <f>Z25*BG$3</f>
        <v/>
      </c>
      <c r="BH25" s="286">
        <f>AA25*BH$3</f>
        <v/>
      </c>
      <c r="BI25" s="286">
        <f>AB25*BI$3</f>
        <v/>
      </c>
      <c r="BJ25" s="286">
        <f>AC25*BJ$3</f>
        <v/>
      </c>
      <c r="BK25" s="286">
        <f>AD25*BK$3</f>
        <v/>
      </c>
      <c r="BL25" s="286">
        <f>AE25*BL$3</f>
        <v/>
      </c>
      <c r="BM25" s="286">
        <f>AF25*BM$3</f>
        <v/>
      </c>
      <c r="BN25" s="286">
        <f>AG25*BN$3</f>
        <v/>
      </c>
      <c r="BO25" s="228" t="n"/>
      <c r="BP25">
        <f>SUM(AI25:BN25)</f>
        <v/>
      </c>
      <c r="BR25" s="108" t="n">
        <v>0.5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86" t="n">
        <v>1.7</v>
      </c>
      <c r="Y26" s="286" t="n">
        <v>0.4</v>
      </c>
      <c r="Z26" s="286" t="n"/>
      <c r="AA26" s="286" t="n"/>
      <c r="AB26" s="286" t="n">
        <v>0.2</v>
      </c>
      <c r="AC26" s="286" t="n"/>
      <c r="AD26" s="286" t="n">
        <v>0.2</v>
      </c>
      <c r="AE26" s="286" t="n">
        <v>2.2</v>
      </c>
      <c r="AF26" s="286" t="n"/>
      <c r="AG26" s="286" t="n">
        <v>0.2</v>
      </c>
      <c r="AH26" s="228" t="n"/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E26" s="286">
        <f>X26*BE$3</f>
        <v/>
      </c>
      <c r="BF26" s="286">
        <f>Y26*BF$3</f>
        <v/>
      </c>
      <c r="BG26" s="286">
        <f>Z26*BG$3</f>
        <v/>
      </c>
      <c r="BH26" s="286">
        <f>AA26*BH$3</f>
        <v/>
      </c>
      <c r="BI26" s="286">
        <f>AB26*BI$3</f>
        <v/>
      </c>
      <c r="BJ26" s="286">
        <f>AC26*BJ$3</f>
        <v/>
      </c>
      <c r="BK26" s="286">
        <f>AD26*BK$3</f>
        <v/>
      </c>
      <c r="BL26" s="286">
        <f>AE26*BL$3</f>
        <v/>
      </c>
      <c r="BM26" s="286">
        <f>AF26*BM$3</f>
        <v/>
      </c>
      <c r="BN26" s="286">
        <f>AG26*BN$3</f>
        <v/>
      </c>
      <c r="BO26" s="228" t="n"/>
      <c r="BP26">
        <f>SUM(AI26:BN26)</f>
        <v/>
      </c>
      <c r="BR26" s="108" t="n">
        <v>1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86" t="n"/>
      <c r="Y27" s="286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28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E27" s="286">
        <f>X27*BE$3</f>
        <v/>
      </c>
      <c r="BF27" s="286">
        <f>Y27*BF$3</f>
        <v/>
      </c>
      <c r="BG27" s="286">
        <f>Z27*BG$3</f>
        <v/>
      </c>
      <c r="BH27" s="286">
        <f>AA27*BH$3</f>
        <v/>
      </c>
      <c r="BI27" s="286">
        <f>AB27*BI$3</f>
        <v/>
      </c>
      <c r="BJ27" s="286">
        <f>AC27*BJ$3</f>
        <v/>
      </c>
      <c r="BK27" s="286">
        <f>AD27*BK$3</f>
        <v/>
      </c>
      <c r="BL27" s="286">
        <f>AE27*BL$3</f>
        <v/>
      </c>
      <c r="BM27" s="286">
        <f>AF27*BM$3</f>
        <v/>
      </c>
      <c r="BN27" s="286">
        <f>AG27*BN$3</f>
        <v/>
      </c>
      <c r="BO27" s="228" t="n"/>
      <c r="BP27">
        <f>SUM(AI27:BN27)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86" t="n">
        <v>0.1</v>
      </c>
      <c r="Y28" s="286" t="n">
        <v>0.1</v>
      </c>
      <c r="Z28" s="286" t="n">
        <v>0.1</v>
      </c>
      <c r="AA28" s="286" t="n">
        <v>0.1</v>
      </c>
      <c r="AB28" s="286" t="n"/>
      <c r="AC28" s="286" t="n"/>
      <c r="AD28" s="286" t="n">
        <v>0.1</v>
      </c>
      <c r="AE28" s="286" t="n">
        <v>0.1</v>
      </c>
      <c r="AF28" s="286" t="n">
        <v>0.1</v>
      </c>
      <c r="AG28" s="286" t="n">
        <v>0.1</v>
      </c>
      <c r="AH28" s="228" t="n"/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E28" s="286">
        <f>X28*BE$3</f>
        <v/>
      </c>
      <c r="BF28" s="286">
        <f>Y28*BF$3</f>
        <v/>
      </c>
      <c r="BG28" s="286">
        <f>Z28*BG$3</f>
        <v/>
      </c>
      <c r="BH28" s="286">
        <f>AA28*BH$3</f>
        <v/>
      </c>
      <c r="BI28" s="286">
        <f>AB28*BI$3</f>
        <v/>
      </c>
      <c r="BJ28" s="286">
        <f>AC28*BJ$3</f>
        <v/>
      </c>
      <c r="BK28" s="286">
        <f>AD28*BK$3</f>
        <v/>
      </c>
      <c r="BL28" s="286">
        <f>AE28*BL$3</f>
        <v/>
      </c>
      <c r="BM28" s="286">
        <f>AF28*BM$3</f>
        <v/>
      </c>
      <c r="BN28" s="286">
        <f>AG28*BN$3</f>
        <v/>
      </c>
      <c r="BO28" s="228" t="n"/>
      <c r="BP28">
        <f>SUM(AI28:BN28)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86" t="n">
        <v>1</v>
      </c>
      <c r="Y29" s="286" t="n">
        <v>1</v>
      </c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28" t="n"/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E29" s="286">
        <f>X29*BE$3</f>
        <v/>
      </c>
      <c r="BF29" s="286">
        <f>Y29*BF$3</f>
        <v/>
      </c>
      <c r="BG29" s="286">
        <f>Z29*BG$3</f>
        <v/>
      </c>
      <c r="BH29" s="286">
        <f>AA29*BH$3</f>
        <v/>
      </c>
      <c r="BI29" s="286">
        <f>AB29*BI$3</f>
        <v/>
      </c>
      <c r="BJ29" s="286">
        <f>AC29*BJ$3</f>
        <v/>
      </c>
      <c r="BK29" s="286">
        <f>AD29*BK$3</f>
        <v/>
      </c>
      <c r="BL29" s="286">
        <f>AE29*BL$3</f>
        <v/>
      </c>
      <c r="BM29" s="286">
        <f>AF29*BM$3</f>
        <v/>
      </c>
      <c r="BN29" s="286">
        <f>AG29*BN$3</f>
        <v/>
      </c>
      <c r="BO29" s="228" t="n"/>
      <c r="BP29">
        <f>SUM(AI29:BN29)</f>
        <v/>
      </c>
      <c r="BR29" s="108" t="n">
        <v>5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R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2</v>
      </c>
      <c r="L34" s="45" t="n">
        <v>3</v>
      </c>
      <c r="M34" s="45" t="n">
        <v>4</v>
      </c>
      <c r="N34" s="45" t="n">
        <v>4</v>
      </c>
      <c r="O34" s="45" t="n">
        <v>5</v>
      </c>
      <c r="P34" s="45" t="n">
        <v>5</v>
      </c>
      <c r="Q34" s="45" t="n">
        <v>5</v>
      </c>
      <c r="R34" s="45" t="n">
        <v>1</v>
      </c>
      <c r="S34" s="45" t="n">
        <v>2</v>
      </c>
      <c r="T34" s="45" t="n">
        <v>3</v>
      </c>
      <c r="U34" s="45" t="n">
        <v>3</v>
      </c>
      <c r="V34" s="45" t="n">
        <v>4</v>
      </c>
      <c r="W34" s="74" t="n">
        <v>5</v>
      </c>
      <c r="X34" s="64" t="n"/>
      <c r="Y34" s="64" t="n"/>
      <c r="Z34" s="64" t="n"/>
      <c r="AA34" s="228" t="n"/>
      <c r="AB34" s="228" t="n"/>
      <c r="AC34" s="228" t="n"/>
      <c r="AD34" s="228" t="n"/>
      <c r="AE34" s="228" t="n"/>
      <c r="AF34" s="228" t="n"/>
      <c r="AG34" s="228" t="n"/>
      <c r="AH34" s="228" t="n"/>
      <c r="AI34" s="228" t="n"/>
      <c r="AJ34" s="228" t="n"/>
      <c r="AK34" s="228" t="n"/>
      <c r="AL34" s="228" t="n"/>
      <c r="AM34" s="228" t="n"/>
      <c r="AN34" s="228" t="n"/>
      <c r="AO34" s="228" t="n"/>
      <c r="AP34" s="228" t="n"/>
      <c r="AQ34" s="228" t="n"/>
      <c r="AR34" s="286">
        <f>K34*AR$3</f>
        <v/>
      </c>
      <c r="AS34" s="286">
        <f>L34*AS$3</f>
        <v/>
      </c>
      <c r="AT34" s="286">
        <f>M34*AT$3</f>
        <v/>
      </c>
      <c r="AU34" s="286">
        <f>N34*AU$3</f>
        <v/>
      </c>
      <c r="AV34" s="286">
        <f>O34*AV$3</f>
        <v/>
      </c>
      <c r="AW34" s="286">
        <f>P34*AW$3</f>
        <v/>
      </c>
      <c r="AX34" s="286">
        <f>Q34*AX$3</f>
        <v/>
      </c>
      <c r="AY34" s="286">
        <f>R34*AY$3</f>
        <v/>
      </c>
      <c r="AZ34" s="286">
        <f>S34*AZ$3</f>
        <v/>
      </c>
      <c r="BA34" s="286">
        <f>T34*BA$3</f>
        <v/>
      </c>
      <c r="BB34" s="286">
        <f>U34*BB$3</f>
        <v/>
      </c>
      <c r="BC34" s="286">
        <f>V34*BC$3</f>
        <v/>
      </c>
      <c r="BD34" s="286">
        <f>W34*BD$3</f>
        <v/>
      </c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>
        <f>SUM(AI34:BH34)</f>
        <v/>
      </c>
      <c r="BR34" s="108" t="n">
        <v>10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73" t="n"/>
      <c r="Q35" s="74" t="n"/>
      <c r="R35" s="45" t="n"/>
      <c r="S35" s="45" t="n"/>
      <c r="T35" s="45" t="n"/>
      <c r="U35" s="45" t="n"/>
      <c r="V35" s="45" t="n"/>
      <c r="W35" s="74" t="n"/>
      <c r="X35" s="64" t="n"/>
      <c r="Y35" s="64" t="n"/>
      <c r="Z35" s="64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0.03</v>
      </c>
      <c r="M36" s="45" t="n">
        <v>0.04</v>
      </c>
      <c r="N36" s="45" t="n">
        <v>0.04</v>
      </c>
      <c r="O36" s="45" t="n">
        <v>0.05</v>
      </c>
      <c r="P36" s="45" t="n">
        <v>0.05</v>
      </c>
      <c r="Q36" s="45" t="n">
        <v>0.05</v>
      </c>
      <c r="R36" s="45" t="n">
        <v>0.01</v>
      </c>
      <c r="S36" s="45" t="n">
        <v>0.02</v>
      </c>
      <c r="T36" s="45" t="n">
        <v>0.03</v>
      </c>
      <c r="U36" s="45" t="n">
        <v>0.03</v>
      </c>
      <c r="V36" s="45" t="n">
        <v>0.04</v>
      </c>
      <c r="W36" s="46" t="n">
        <v>0.05</v>
      </c>
      <c r="X36" s="64" t="n"/>
      <c r="Y36" s="64" t="n"/>
      <c r="Z36" s="64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86">
        <f>K36*AR$3</f>
        <v/>
      </c>
      <c r="AS36" s="286">
        <f>L36*AS$3</f>
        <v/>
      </c>
      <c r="AT36" s="286">
        <f>M36*AT$3</f>
        <v/>
      </c>
      <c r="AU36" s="286">
        <f>N36*AU$3</f>
        <v/>
      </c>
      <c r="AV36" s="286">
        <f>O36*AV$3</f>
        <v/>
      </c>
      <c r="AW36" s="286">
        <f>P36*AW$3</f>
        <v/>
      </c>
      <c r="AX36" s="286">
        <f>Q36*AX$3</f>
        <v/>
      </c>
      <c r="AY36" s="286">
        <f>R36*AY$3</f>
        <v/>
      </c>
      <c r="AZ36" s="286">
        <f>S36*AZ$3</f>
        <v/>
      </c>
      <c r="BA36" s="286">
        <f>T36*BA$3</f>
        <v/>
      </c>
      <c r="BB36" s="286">
        <f>U36*BB$3</f>
        <v/>
      </c>
      <c r="BC36" s="286">
        <f>V36*BC$3</f>
        <v/>
      </c>
      <c r="BD36" s="286">
        <f>W36*BD$3</f>
        <v/>
      </c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6" t="n"/>
      <c r="X37" s="64" t="n"/>
      <c r="Y37" s="64" t="n"/>
      <c r="Z37" s="64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74" t="n">
        <v>1</v>
      </c>
      <c r="X38" s="64" t="n"/>
      <c r="Y38" s="64" t="n"/>
      <c r="Z38" s="64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86">
        <f>K38*AR$3</f>
        <v/>
      </c>
      <c r="AS38" s="286">
        <f>L38*AS$3</f>
        <v/>
      </c>
      <c r="AT38" s="286">
        <f>M38*AT$3</f>
        <v/>
      </c>
      <c r="AU38" s="286">
        <f>N38*AU$3</f>
        <v/>
      </c>
      <c r="AV38" s="286">
        <f>O38*AV$3</f>
        <v/>
      </c>
      <c r="AW38" s="286">
        <f>P38*AW$3</f>
        <v/>
      </c>
      <c r="AX38" s="286">
        <f>Q38*AX$3</f>
        <v/>
      </c>
      <c r="AY38" s="286">
        <f>R38*AY$3</f>
        <v/>
      </c>
      <c r="AZ38" s="286">
        <f>S38*AZ$3</f>
        <v/>
      </c>
      <c r="BA38" s="286">
        <f>T38*BA$3</f>
        <v/>
      </c>
      <c r="BB38" s="286">
        <f>U38*BB$3</f>
        <v/>
      </c>
      <c r="BC38" s="286">
        <f>V38*BC$3</f>
        <v/>
      </c>
      <c r="BD38" s="286">
        <f>W38*BD$3</f>
        <v/>
      </c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>
        <f>SUM(AI38:BH38)</f>
        <v/>
      </c>
      <c r="BR38" s="108" t="n">
        <v>2</v>
      </c>
    </row>
    <row r="39">
      <c r="A39" s="18" t="n"/>
      <c r="K39" s="45" t="n"/>
      <c r="L39" s="45" t="n"/>
      <c r="M39" s="45" t="n"/>
      <c r="N39" s="45" t="n"/>
      <c r="O39" s="45" t="n"/>
      <c r="P39" s="73" t="n"/>
      <c r="Q39" s="74" t="n"/>
      <c r="R39" s="45" t="n"/>
      <c r="S39" s="45" t="n"/>
      <c r="T39" s="45" t="n"/>
      <c r="U39" s="45" t="n"/>
      <c r="V39" s="45" t="n"/>
      <c r="W39" s="74" t="n"/>
      <c r="X39" s="64" t="n"/>
      <c r="Y39" s="64" t="n"/>
      <c r="Z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73" t="n"/>
      <c r="Q40" s="74" t="n"/>
      <c r="R40" s="45" t="n"/>
      <c r="S40" s="45" t="n"/>
      <c r="T40" s="45" t="n"/>
      <c r="U40" s="45" t="n"/>
      <c r="V40" s="45" t="n"/>
      <c r="W40" s="74" t="n"/>
      <c r="X40" s="64" t="n"/>
      <c r="Y40" s="64" t="n"/>
      <c r="Z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75" t="n"/>
      <c r="Q41" s="46" t="n"/>
      <c r="R41" s="45" t="n"/>
      <c r="S41" s="45" t="n"/>
      <c r="T41" s="45" t="n"/>
      <c r="U41" s="45" t="n"/>
      <c r="V41" s="45" t="n"/>
      <c r="W41" s="77" t="n"/>
      <c r="X41" s="64" t="n"/>
      <c r="Y41" s="64" t="n"/>
      <c r="Z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64" t="n"/>
      <c r="Y42" s="64" t="n"/>
      <c r="Z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64" t="n"/>
      <c r="Y43" s="64" t="n"/>
      <c r="Z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64" t="n"/>
      <c r="Y44" s="64" t="n"/>
      <c r="Z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74" t="n">
        <v>1</v>
      </c>
      <c r="X45" s="64" t="n"/>
      <c r="Y45" s="64" t="n"/>
      <c r="Z45" s="64" t="n"/>
      <c r="AR45" s="286">
        <f>K45*AR$3</f>
        <v/>
      </c>
      <c r="AS45" s="286">
        <f>L45*AS$3</f>
        <v/>
      </c>
      <c r="AT45" s="286">
        <f>M45*AT$3</f>
        <v/>
      </c>
      <c r="AU45" s="286">
        <f>N45*AU$3</f>
        <v/>
      </c>
      <c r="AV45" s="286">
        <f>O45*AV$3</f>
        <v/>
      </c>
      <c r="AW45" s="286">
        <f>P45*AW$3</f>
        <v/>
      </c>
      <c r="AX45" s="286">
        <f>Q45*AX$3</f>
        <v/>
      </c>
      <c r="AY45" s="286">
        <f>R45*AY$3</f>
        <v/>
      </c>
      <c r="AZ45" s="286">
        <f>S45*AZ$3</f>
        <v/>
      </c>
      <c r="BA45" s="286">
        <f>T45*BA$3</f>
        <v/>
      </c>
      <c r="BB45" s="286">
        <f>U45*BB$3</f>
        <v/>
      </c>
      <c r="BC45" s="286">
        <f>V45*BC$3</f>
        <v/>
      </c>
      <c r="BD45" s="286">
        <f>W45*BD$3</f>
        <v/>
      </c>
      <c r="BE45" s="228" t="n"/>
      <c r="BF45" s="228" t="n"/>
      <c r="BG45" s="228" t="n"/>
      <c r="BH45" s="228" t="n"/>
      <c r="BI45" s="228" t="n"/>
      <c r="BJ45" s="228" t="n"/>
      <c r="BK45" s="228" t="n"/>
      <c r="BL45" s="228" t="n"/>
      <c r="BM45" s="228" t="n"/>
      <c r="BN45" s="228" t="n"/>
      <c r="BO45" s="228" t="n"/>
      <c r="BP45">
        <f>SUM(AI45:BH45)</f>
        <v/>
      </c>
      <c r="BR45" s="108" t="n">
        <v>2</v>
      </c>
    </row>
    <row r="46">
      <c r="A46" s="18" t="inlineStr">
        <is>
          <t>контакт в MHU-3</t>
        </is>
      </c>
      <c r="K46" s="45" t="n">
        <v>2</v>
      </c>
      <c r="L46" s="45" t="n">
        <v>3</v>
      </c>
      <c r="M46" s="45" t="n">
        <v>3</v>
      </c>
      <c r="N46" s="45" t="n">
        <v>3</v>
      </c>
      <c r="O46" s="45" t="n">
        <v>3</v>
      </c>
      <c r="P46" s="73" t="n">
        <v>3</v>
      </c>
      <c r="Q46" s="74" t="n">
        <v>3</v>
      </c>
      <c r="R46" s="45" t="n">
        <v>1</v>
      </c>
      <c r="S46" s="45" t="n">
        <v>2</v>
      </c>
      <c r="T46" s="45" t="n">
        <v>3</v>
      </c>
      <c r="U46" s="45" t="n">
        <v>3</v>
      </c>
      <c r="V46" s="45" t="n">
        <v>3</v>
      </c>
      <c r="W46" s="74" t="n">
        <v>3</v>
      </c>
      <c r="X46" s="64" t="n"/>
      <c r="Y46" s="64" t="n"/>
      <c r="Z46" s="64" t="n"/>
      <c r="AR46" s="286">
        <f>K46*AR$3</f>
        <v/>
      </c>
      <c r="AS46" s="286">
        <f>L46*AS$3</f>
        <v/>
      </c>
      <c r="AT46" s="286">
        <f>M46*AT$3</f>
        <v/>
      </c>
      <c r="AU46" s="286">
        <f>N46*AU$3</f>
        <v/>
      </c>
      <c r="AV46" s="286">
        <f>O46*AV$3</f>
        <v/>
      </c>
      <c r="AW46" s="286">
        <f>P46*AW$3</f>
        <v/>
      </c>
      <c r="AX46" s="286">
        <f>Q46*AX$3</f>
        <v/>
      </c>
      <c r="AY46" s="286">
        <f>R46*AY$3</f>
        <v/>
      </c>
      <c r="AZ46" s="286">
        <f>S46*AZ$3</f>
        <v/>
      </c>
      <c r="BA46" s="286">
        <f>T46*BA$3</f>
        <v/>
      </c>
      <c r="BB46" s="286">
        <f>U46*BB$3</f>
        <v/>
      </c>
      <c r="BC46" s="286">
        <f>V46*BC$3</f>
        <v/>
      </c>
      <c r="BD46" s="286">
        <f>W46*BD$3</f>
        <v/>
      </c>
      <c r="BE46" s="228" t="n"/>
      <c r="BF46" s="228" t="n"/>
      <c r="BG46" s="228" t="n"/>
      <c r="BH46" s="228" t="n"/>
      <c r="BI46" s="228" t="n"/>
      <c r="BJ46" s="228" t="n"/>
      <c r="BK46" s="228" t="n"/>
      <c r="BL46" s="228" t="n"/>
      <c r="BM46" s="228" t="n"/>
      <c r="BN46" s="228" t="n"/>
      <c r="BO46" s="228" t="n"/>
      <c r="BP46">
        <f>SUM(AI46:BH46)</f>
        <v/>
      </c>
      <c r="BR46" s="108" t="n">
        <v>6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1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0</v>
      </c>
      <c r="S47" s="45" t="n">
        <v>0</v>
      </c>
      <c r="T47" s="45" t="n">
        <v>0</v>
      </c>
      <c r="U47" s="45" t="n">
        <v>0</v>
      </c>
      <c r="V47" s="45" t="n">
        <v>1</v>
      </c>
      <c r="W47" s="74" t="n">
        <v>1</v>
      </c>
      <c r="X47" s="64" t="n"/>
      <c r="Y47" s="64" t="n"/>
      <c r="Z47" s="64" t="n"/>
      <c r="AR47" s="286">
        <f>K47*AR$3</f>
        <v/>
      </c>
      <c r="AS47" s="286">
        <f>L47*AS$3</f>
        <v/>
      </c>
      <c r="AT47" s="286">
        <f>M47*AT$3</f>
        <v/>
      </c>
      <c r="AU47" s="286">
        <f>N47*AU$3</f>
        <v/>
      </c>
      <c r="AV47" s="286">
        <f>O47*AV$3</f>
        <v/>
      </c>
      <c r="AW47" s="286">
        <f>P47*AW$3</f>
        <v/>
      </c>
      <c r="AX47" s="286">
        <f>Q47*AX$3</f>
        <v/>
      </c>
      <c r="AY47" s="286">
        <f>R47*AY$3</f>
        <v/>
      </c>
      <c r="AZ47" s="286">
        <f>S47*AZ$3</f>
        <v/>
      </c>
      <c r="BA47" s="286">
        <f>T47*BA$3</f>
        <v/>
      </c>
      <c r="BB47" s="286">
        <f>U47*BB$3</f>
        <v/>
      </c>
      <c r="BC47" s="286">
        <f>V47*BC$3</f>
        <v/>
      </c>
      <c r="BD47" s="286">
        <f>W47*BD$3</f>
        <v/>
      </c>
      <c r="BE47" s="228" t="n"/>
      <c r="BF47" s="228" t="n"/>
      <c r="BG47" s="228" t="n"/>
      <c r="BH47" s="228" t="n"/>
      <c r="BI47" s="228" t="n"/>
      <c r="BJ47" s="228" t="n"/>
      <c r="BK47" s="228" t="n"/>
      <c r="BL47" s="228" t="n"/>
      <c r="BM47" s="228" t="n"/>
      <c r="BN47" s="228" t="n"/>
      <c r="BO47" s="228" t="n"/>
      <c r="BP47">
        <f>SUM(AI47:BH47)</f>
        <v/>
      </c>
      <c r="BR47" s="108" t="n">
        <v>2</v>
      </c>
    </row>
    <row r="48">
      <c r="A48" s="18" t="inlineStr">
        <is>
          <t>контакт в  MHU-2</t>
        </is>
      </c>
      <c r="K48" s="45" t="n">
        <v>0</v>
      </c>
      <c r="L48" s="45" t="n">
        <v>0</v>
      </c>
      <c r="M48" s="45" t="n">
        <v>1</v>
      </c>
      <c r="N48" s="45" t="n">
        <v>1</v>
      </c>
      <c r="O48" s="45" t="n">
        <v>2</v>
      </c>
      <c r="P48" s="73" t="n">
        <v>2</v>
      </c>
      <c r="Q48" s="74" t="n">
        <v>2</v>
      </c>
      <c r="R48" s="45" t="n"/>
      <c r="S48" s="45" t="n">
        <v>0</v>
      </c>
      <c r="T48" s="45" t="n"/>
      <c r="U48" s="45" t="n"/>
      <c r="V48" s="45" t="n">
        <v>1</v>
      </c>
      <c r="W48" s="74" t="n">
        <v>2</v>
      </c>
      <c r="X48" s="64" t="n"/>
      <c r="Y48" s="64" t="n"/>
      <c r="Z48" s="64" t="n"/>
      <c r="AR48" s="286">
        <f>K48*AR$3</f>
        <v/>
      </c>
      <c r="AS48" s="286">
        <f>L48*AS$3</f>
        <v/>
      </c>
      <c r="AT48" s="286">
        <f>M48*AT$3</f>
        <v/>
      </c>
      <c r="AU48" s="286">
        <f>N48*AU$3</f>
        <v/>
      </c>
      <c r="AV48" s="286">
        <f>O48*AV$3</f>
        <v/>
      </c>
      <c r="AW48" s="286">
        <f>P48*AW$3</f>
        <v/>
      </c>
      <c r="AX48" s="286">
        <f>Q48*AX$3</f>
        <v/>
      </c>
      <c r="AY48" s="286">
        <f>R48*AY$3</f>
        <v/>
      </c>
      <c r="AZ48" s="286">
        <f>S48*AZ$3</f>
        <v/>
      </c>
      <c r="BA48" s="286">
        <f>T48*BA$3</f>
        <v/>
      </c>
      <c r="BB48" s="286">
        <f>U48*BB$3</f>
        <v/>
      </c>
      <c r="BC48" s="286">
        <f>V48*BC$3</f>
        <v/>
      </c>
      <c r="BD48" s="286">
        <f>W48*BD$3</f>
        <v/>
      </c>
      <c r="BE48" s="228" t="n"/>
      <c r="BF48" s="228" t="n"/>
      <c r="BG48" s="228" t="n"/>
      <c r="BH48" s="228" t="n"/>
      <c r="BI48" s="228" t="n"/>
      <c r="BJ48" s="228" t="n"/>
      <c r="BK48" s="228" t="n"/>
      <c r="BL48" s="228" t="n"/>
      <c r="BM48" s="228" t="n"/>
      <c r="BN48" s="228" t="n"/>
      <c r="BO48" s="228" t="n"/>
      <c r="BP48">
        <f>SUM(AI48:BH48)</f>
        <v/>
      </c>
      <c r="BR48" s="108" t="n">
        <v>4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74" t="n">
        <v>1</v>
      </c>
      <c r="X49" s="64" t="n"/>
      <c r="Y49" s="64" t="n"/>
      <c r="Z49" s="64" t="n"/>
      <c r="AR49" s="286">
        <f>K49*AR$3</f>
        <v/>
      </c>
      <c r="AS49" s="286">
        <f>L49*AS$3</f>
        <v/>
      </c>
      <c r="AT49" s="286">
        <f>M49*AT$3</f>
        <v/>
      </c>
      <c r="AU49" s="286">
        <f>N49*AU$3</f>
        <v/>
      </c>
      <c r="AV49" s="286">
        <f>O49*AV$3</f>
        <v/>
      </c>
      <c r="AW49" s="286">
        <f>P49*AW$3</f>
        <v/>
      </c>
      <c r="AX49" s="286">
        <f>Q49*AX$3</f>
        <v/>
      </c>
      <c r="AY49" s="286">
        <f>R49*AY$3</f>
        <v/>
      </c>
      <c r="AZ49" s="286">
        <f>S49*AZ$3</f>
        <v/>
      </c>
      <c r="BA49" s="286">
        <f>T49*BA$3</f>
        <v/>
      </c>
      <c r="BB49" s="286">
        <f>U49*BB$3</f>
        <v/>
      </c>
      <c r="BC49" s="286">
        <f>V49*BC$3</f>
        <v/>
      </c>
      <c r="BD49" s="286">
        <f>W49*BD$3</f>
        <v/>
      </c>
      <c r="BE49" s="228" t="n"/>
      <c r="BF49" s="228" t="n"/>
      <c r="BG49" s="228" t="n"/>
      <c r="BH49" s="228" t="n"/>
      <c r="BI49" s="228" t="n"/>
      <c r="BJ49" s="228" t="n"/>
      <c r="BK49" s="228" t="n"/>
      <c r="BL49" s="228" t="n"/>
      <c r="BM49" s="228" t="n"/>
      <c r="BN49" s="228" t="n"/>
      <c r="BO49" s="228" t="n"/>
      <c r="BP49">
        <f>SUM(AI49:BH49)</f>
        <v/>
      </c>
      <c r="BR49" s="108" t="n">
        <v>2</v>
      </c>
    </row>
    <row r="50">
      <c r="A50" s="18" t="n"/>
      <c r="K50" s="45" t="n"/>
      <c r="L50" s="45" t="n"/>
      <c r="M50" s="45" t="n"/>
      <c r="N50" s="45" t="n"/>
      <c r="O50" s="45" t="n"/>
      <c r="P50" s="73" t="n"/>
      <c r="Q50" s="74" t="n"/>
      <c r="R50" s="45" t="n"/>
      <c r="S50" s="45" t="n"/>
      <c r="T50" s="45" t="n"/>
      <c r="U50" s="45" t="n"/>
      <c r="V50" s="45" t="n"/>
      <c r="W50" s="74" t="n"/>
      <c r="X50" s="64" t="n"/>
      <c r="Y50" s="64" t="n"/>
      <c r="Z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74" t="n">
        <v>1</v>
      </c>
      <c r="X51" s="64" t="n"/>
      <c r="Y51" s="64" t="n"/>
      <c r="Z51" s="64" t="n"/>
      <c r="AR51" s="286">
        <f>K51*AR$3</f>
        <v/>
      </c>
      <c r="AS51" s="286">
        <f>L51*AS$3</f>
        <v/>
      </c>
      <c r="AT51" s="286">
        <f>M51*AT$3</f>
        <v/>
      </c>
      <c r="AU51" s="286">
        <f>N51*AU$3</f>
        <v/>
      </c>
      <c r="AV51" s="286">
        <f>O51*AV$3</f>
        <v/>
      </c>
      <c r="AW51" s="286">
        <f>P51*AW$3</f>
        <v/>
      </c>
      <c r="AX51" s="286">
        <f>Q51*AX$3</f>
        <v/>
      </c>
      <c r="AY51" s="286">
        <f>R51*AY$3</f>
        <v/>
      </c>
      <c r="AZ51" s="286">
        <f>S51*AZ$3</f>
        <v/>
      </c>
      <c r="BA51" s="286">
        <f>T51*BA$3</f>
        <v/>
      </c>
      <c r="BB51" s="286">
        <f>U51*BB$3</f>
        <v/>
      </c>
      <c r="BC51" s="286">
        <f>V51*BC$3</f>
        <v/>
      </c>
      <c r="BD51" s="286">
        <f>W51*BD$3</f>
        <v/>
      </c>
      <c r="BE51" s="228" t="n"/>
      <c r="BF51" s="228" t="n"/>
      <c r="BG51" s="228" t="n"/>
      <c r="BH51" s="228" t="n"/>
      <c r="BI51" s="228" t="n"/>
      <c r="BJ51" s="228" t="n"/>
      <c r="BK51" s="228" t="n"/>
      <c r="BL51" s="228" t="n"/>
      <c r="BM51" s="228" t="n"/>
      <c r="BN51" s="228" t="n"/>
      <c r="BO51" s="228" t="n"/>
      <c r="BP51">
        <f>SUM(AI51:BH51)</f>
        <v/>
      </c>
      <c r="BR51" s="108" t="n">
        <v>2</v>
      </c>
    </row>
    <row r="52">
      <c r="A52" s="18" t="n"/>
      <c r="K52" s="45" t="n"/>
      <c r="L52" s="45" t="n"/>
      <c r="M52" s="45" t="n"/>
      <c r="N52" s="45" t="n"/>
      <c r="O52" s="45" t="n"/>
      <c r="P52" s="73" t="n"/>
      <c r="Q52" s="74" t="n"/>
      <c r="R52" s="45" t="n"/>
      <c r="S52" s="45" t="n"/>
      <c r="T52" s="45" t="n"/>
      <c r="U52" s="45" t="n"/>
      <c r="V52" s="45" t="n"/>
      <c r="W52" s="74" t="n"/>
      <c r="X52" s="64" t="n"/>
      <c r="Y52" s="64" t="n"/>
      <c r="Z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>
        <v>1</v>
      </c>
      <c r="N53" s="45" t="n"/>
      <c r="O53" s="45" t="n">
        <v>1</v>
      </c>
      <c r="P53" s="45" t="n"/>
      <c r="Q53" s="45" t="n"/>
      <c r="R53" s="45" t="n">
        <v>1</v>
      </c>
      <c r="S53" s="45" t="n">
        <v>1</v>
      </c>
      <c r="T53" s="45" t="n">
        <v>1</v>
      </c>
      <c r="U53" s="45" t="n">
        <v>1</v>
      </c>
      <c r="V53" s="45" t="n">
        <v>1</v>
      </c>
      <c r="W53" s="74" t="n">
        <v>1</v>
      </c>
      <c r="X53" s="64" t="n"/>
      <c r="Y53" s="64" t="n"/>
      <c r="Z53" s="64" t="n"/>
      <c r="AR53" s="286">
        <f>K53*AR$3</f>
        <v/>
      </c>
      <c r="AS53" s="286">
        <f>L53*AS$3</f>
        <v/>
      </c>
      <c r="AT53" s="286">
        <f>M53*AT$3</f>
        <v/>
      </c>
      <c r="AU53" s="286">
        <f>N53*AU$3</f>
        <v/>
      </c>
      <c r="AV53" s="286">
        <f>O53*AV$3</f>
        <v/>
      </c>
      <c r="AW53" s="286">
        <f>P53*AW$3</f>
        <v/>
      </c>
      <c r="AX53" s="286">
        <f>Q53*AX$3</f>
        <v/>
      </c>
      <c r="AY53" s="286">
        <f>R53*AY$3</f>
        <v/>
      </c>
      <c r="AZ53" s="286">
        <f>S53*AZ$3</f>
        <v/>
      </c>
      <c r="BA53" s="286">
        <f>T53*BA$3</f>
        <v/>
      </c>
      <c r="BB53" s="286">
        <f>U53*BB$3</f>
        <v/>
      </c>
      <c r="BC53" s="286">
        <f>V53*BC$3</f>
        <v/>
      </c>
      <c r="BD53" s="286">
        <f>W53*BD$3</f>
        <v/>
      </c>
      <c r="BE53" s="228" t="n"/>
      <c r="BF53" s="228" t="n"/>
      <c r="BG53" s="228" t="n"/>
      <c r="BH53" s="228" t="n"/>
      <c r="BI53" s="228" t="n"/>
      <c r="BJ53" s="228" t="n"/>
      <c r="BK53" s="228" t="n"/>
      <c r="BL53" s="228" t="n"/>
      <c r="BM53" s="228" t="n"/>
      <c r="BN53" s="228" t="n"/>
      <c r="BO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73" t="n"/>
      <c r="Q54" s="74" t="n"/>
      <c r="R54" s="45" t="n"/>
      <c r="S54" s="45" t="n"/>
      <c r="T54" s="45" t="n"/>
      <c r="U54" s="45" t="n"/>
      <c r="V54" s="45" t="n"/>
      <c r="W54" s="74" t="n"/>
      <c r="X54" s="64" t="n"/>
      <c r="Y54" s="64" t="n"/>
      <c r="Z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74" t="n">
        <v>1</v>
      </c>
      <c r="X55" s="64" t="n"/>
      <c r="Y55" s="64" t="n"/>
      <c r="Z55" s="64" t="n"/>
      <c r="AR55" s="286">
        <f>K55*AR$3</f>
        <v/>
      </c>
      <c r="AS55" s="286">
        <f>L55*AS$3</f>
        <v/>
      </c>
      <c r="AT55" s="286">
        <f>M55*AT$3</f>
        <v/>
      </c>
      <c r="AU55" s="286">
        <f>N55*AU$3</f>
        <v/>
      </c>
      <c r="AV55" s="286">
        <f>O55*AV$3</f>
        <v/>
      </c>
      <c r="AW55" s="286">
        <f>P55*AW$3</f>
        <v/>
      </c>
      <c r="AX55" s="286">
        <f>Q55*AX$3</f>
        <v/>
      </c>
      <c r="AY55" s="286">
        <f>R55*AY$3</f>
        <v/>
      </c>
      <c r="AZ55" s="286">
        <f>S55*AZ$3</f>
        <v/>
      </c>
      <c r="BA55" s="286">
        <f>T55*BA$3</f>
        <v/>
      </c>
      <c r="BB55" s="286">
        <f>U55*BB$3</f>
        <v/>
      </c>
      <c r="BC55" s="286">
        <f>V55*BC$3</f>
        <v/>
      </c>
      <c r="BD55" s="286">
        <f>W55*BD$3</f>
        <v/>
      </c>
      <c r="BE55" s="228" t="n"/>
      <c r="BF55" s="228" t="n"/>
      <c r="BG55" s="228" t="n"/>
      <c r="BH55" s="228" t="n"/>
      <c r="BI55" s="228" t="n"/>
      <c r="BJ55" s="228" t="n"/>
      <c r="BK55" s="228" t="n"/>
      <c r="BL55" s="228" t="n"/>
      <c r="BM55" s="228" t="n"/>
      <c r="BN55" s="228" t="n"/>
      <c r="BO55" s="228" t="n"/>
      <c r="BP55">
        <f>SUM(AI55:BH55)</f>
        <v/>
      </c>
      <c r="BR55" s="108" t="n">
        <v>2</v>
      </c>
    </row>
    <row r="56">
      <c r="A56" s="34" t="n"/>
      <c r="K56" s="45" t="n"/>
      <c r="L56" s="45" t="n"/>
      <c r="M56" s="45" t="n"/>
      <c r="N56" s="45" t="n"/>
      <c r="O56" s="45" t="n"/>
      <c r="P56" s="73" t="n"/>
      <c r="Q56" s="74" t="n"/>
      <c r="R56" s="45" t="n"/>
      <c r="S56" s="45" t="n"/>
      <c r="T56" s="45" t="n"/>
      <c r="U56" s="45" t="n"/>
      <c r="V56" s="45" t="n"/>
      <c r="W56" s="74" t="n"/>
      <c r="X56" s="64" t="n"/>
      <c r="Y56" s="64" t="n"/>
      <c r="Z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0</v>
      </c>
      <c r="P57" s="45" t="n">
        <v>0</v>
      </c>
      <c r="Q57" s="45" t="n">
        <v>0</v>
      </c>
      <c r="R57" s="14" t="n">
        <v>0</v>
      </c>
      <c r="S57" s="45" t="n"/>
      <c r="T57" s="14" t="n">
        <v>0</v>
      </c>
      <c r="U57" s="14" t="n">
        <v>0</v>
      </c>
      <c r="V57" s="14" t="n">
        <v>0</v>
      </c>
      <c r="W57" s="74" t="n"/>
      <c r="AR57" s="286">
        <f>K57*AR$3</f>
        <v/>
      </c>
      <c r="AS57" s="286">
        <f>L57*AS$3</f>
        <v/>
      </c>
      <c r="AT57" s="286">
        <f>M57*AT$3</f>
        <v/>
      </c>
      <c r="AU57" s="286">
        <f>N57*AU$3</f>
        <v/>
      </c>
      <c r="AV57" s="286">
        <f>O57*AV$3</f>
        <v/>
      </c>
      <c r="AW57" s="286">
        <f>P57*AW$3</f>
        <v/>
      </c>
      <c r="AX57" s="286">
        <f>Q57*AX$3</f>
        <v/>
      </c>
      <c r="AY57" s="286">
        <f>R57*AY$3</f>
        <v/>
      </c>
      <c r="AZ57" s="286">
        <f>S57*AZ$3</f>
        <v/>
      </c>
      <c r="BA57" s="286">
        <f>T57*BA$3</f>
        <v/>
      </c>
      <c r="BB57" s="286">
        <f>U57*BB$3</f>
        <v/>
      </c>
      <c r="BC57" s="286">
        <f>V57*BC$3</f>
        <v/>
      </c>
      <c r="BD57" s="286">
        <f>W57*BD$3</f>
        <v/>
      </c>
      <c r="BE57" s="228" t="n"/>
      <c r="BF57" s="228" t="n"/>
      <c r="BG57" s="228" t="n"/>
      <c r="BH57" s="228" t="n"/>
      <c r="BI57" s="228" t="n"/>
      <c r="BJ57" s="228" t="n"/>
      <c r="BK57" s="228" t="n"/>
      <c r="BL57" s="228" t="n"/>
      <c r="BM57" s="228" t="n"/>
      <c r="BN57" s="228" t="n"/>
      <c r="BO57" s="228" t="n"/>
    </row>
    <row r="58">
      <c r="A58" s="34" t="n"/>
      <c r="K58" s="45" t="n"/>
      <c r="L58" s="45" t="n"/>
      <c r="M58" s="45" t="n"/>
      <c r="N58" s="45" t="n"/>
      <c r="O58" s="45" t="n"/>
      <c r="P58" s="73" t="n"/>
      <c r="Q58" s="74" t="n"/>
      <c r="S58" s="45" t="n"/>
      <c r="W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0.9</v>
      </c>
      <c r="M59" s="45" t="n">
        <v>0.8</v>
      </c>
      <c r="N59" s="45" t="n">
        <v>0.9</v>
      </c>
      <c r="O59" s="45" t="n">
        <v>0.7</v>
      </c>
      <c r="P59" s="45" t="n">
        <v>1.35</v>
      </c>
      <c r="Q59" s="45" t="n">
        <v>1.45</v>
      </c>
      <c r="R59" s="45" t="n">
        <v>0.75</v>
      </c>
      <c r="S59" s="45" t="n">
        <v>0.55</v>
      </c>
      <c r="T59" s="45" t="n">
        <v>0.55</v>
      </c>
      <c r="U59" s="45" t="n">
        <v>1.4</v>
      </c>
      <c r="V59" s="45" t="n">
        <v>1.4</v>
      </c>
      <c r="W59" s="46" t="n">
        <v>1.85</v>
      </c>
      <c r="X59" s="64" t="n"/>
      <c r="Y59" s="64" t="n"/>
      <c r="Z59" s="64" t="n"/>
      <c r="AR59" s="286">
        <f>K59*AR$3</f>
        <v/>
      </c>
      <c r="AS59" s="286">
        <f>L59*AS$3</f>
        <v/>
      </c>
      <c r="AT59" s="286">
        <f>M59*AT$3</f>
        <v/>
      </c>
      <c r="AU59" s="286">
        <f>N59*AU$3</f>
        <v/>
      </c>
      <c r="AV59" s="286">
        <f>O59*AV$3</f>
        <v/>
      </c>
      <c r="AW59" s="286">
        <f>P59*AW$3</f>
        <v/>
      </c>
      <c r="AX59" s="286">
        <f>Q59*AX$3</f>
        <v/>
      </c>
      <c r="AY59" s="286">
        <f>R59*AY$3</f>
        <v/>
      </c>
      <c r="AZ59" s="286">
        <f>S59*AZ$3</f>
        <v/>
      </c>
      <c r="BA59" s="286">
        <f>T59*BA$3</f>
        <v/>
      </c>
      <c r="BB59" s="286">
        <f>U59*BB$3</f>
        <v/>
      </c>
      <c r="BC59" s="286">
        <f>V59*BC$3</f>
        <v/>
      </c>
      <c r="BD59" s="286">
        <f>W59*BD$3</f>
        <v/>
      </c>
      <c r="BE59" s="228" t="n"/>
      <c r="BF59" s="228" t="n"/>
      <c r="BG59" s="228" t="n"/>
      <c r="BH59" s="228" t="n"/>
      <c r="BI59" s="228" t="n"/>
      <c r="BJ59" s="228" t="n"/>
      <c r="BK59" s="228" t="n"/>
      <c r="BL59" s="228" t="n"/>
      <c r="BM59" s="228" t="n"/>
      <c r="BN59" s="228" t="n"/>
      <c r="BO59" s="228" t="n"/>
      <c r="BP59">
        <f>SUM(AI59:BH59)</f>
        <v/>
      </c>
      <c r="BR59" s="108" t="n">
        <v>1.5</v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75" t="n"/>
      <c r="Q60" s="46" t="n"/>
      <c r="R60" s="45" t="n"/>
      <c r="S60" s="45" t="n"/>
      <c r="T60" s="45" t="n"/>
      <c r="U60" s="45" t="n"/>
      <c r="V60" s="45" t="n"/>
      <c r="W60" s="46" t="n"/>
      <c r="X60" s="64" t="n"/>
      <c r="Y60" s="64" t="n"/>
      <c r="Z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75" t="n"/>
      <c r="Q61" s="46" t="n"/>
      <c r="R61" s="45" t="n"/>
      <c r="S61" s="45" t="n"/>
      <c r="T61" s="45" t="n"/>
      <c r="U61" s="45" t="n"/>
      <c r="V61" s="45" t="n"/>
      <c r="W61" s="46" t="n"/>
      <c r="X61" s="64" t="n"/>
      <c r="Y61" s="64" t="n"/>
      <c r="Z61" s="64" t="n"/>
      <c r="AR61" s="286">
        <f>K61*AR$3</f>
        <v/>
      </c>
      <c r="AS61" s="286">
        <f>L61*AS$3</f>
        <v/>
      </c>
      <c r="AT61" s="286" t="n"/>
      <c r="AU61" s="286">
        <f>N61*AU$3</f>
        <v/>
      </c>
      <c r="AV61" s="286" t="n"/>
      <c r="AW61" s="286">
        <f>P61*AW$3</f>
        <v/>
      </c>
      <c r="AX61" s="286">
        <f>Q61*AX$3</f>
        <v/>
      </c>
      <c r="AY61" s="286" t="n"/>
      <c r="AZ61" s="286">
        <f>S61*AZ$3</f>
        <v/>
      </c>
      <c r="BA61" s="286" t="n"/>
      <c r="BB61" s="286" t="n"/>
      <c r="BC61" s="286" t="n"/>
      <c r="BD61" s="286" t="n"/>
      <c r="BE61" s="228" t="n"/>
      <c r="BF61" s="228" t="n"/>
      <c r="BG61" s="228" t="n"/>
      <c r="BH61" s="228" t="n"/>
      <c r="BI61" s="228" t="n"/>
      <c r="BJ61" s="228" t="n"/>
      <c r="BK61" s="228" t="n"/>
      <c r="BL61" s="228" t="n"/>
      <c r="BM61" s="228" t="n"/>
      <c r="BN61" s="228" t="n"/>
      <c r="BO61" s="228" t="n"/>
    </row>
    <row r="62">
      <c r="A62" s="34" t="n"/>
      <c r="K62" s="45" t="n"/>
      <c r="L62" s="45" t="n"/>
      <c r="M62" s="45" t="n"/>
      <c r="N62" s="45" t="n"/>
      <c r="O62" s="45" t="n"/>
      <c r="P62" s="75" t="n"/>
      <c r="Q62" s="46" t="n"/>
      <c r="R62" s="45" t="n"/>
      <c r="S62" s="45" t="n"/>
      <c r="T62" s="45" t="n"/>
      <c r="U62" s="45" t="n"/>
      <c r="V62" s="45" t="n"/>
      <c r="W62" s="46" t="n"/>
      <c r="X62" s="64" t="n"/>
      <c r="Y62" s="64" t="n"/>
      <c r="Z62" s="64" t="n"/>
    </row>
    <row r="63">
      <c r="A63" s="18" t="inlineStr">
        <is>
          <t>Провод НВ-4-0.2 ГОСТ 22483-77</t>
        </is>
      </c>
      <c r="K63" s="45" t="n">
        <v>1.35</v>
      </c>
      <c r="L63" s="45" t="n">
        <v>2.6</v>
      </c>
      <c r="M63" s="45" t="n">
        <v>3.9</v>
      </c>
      <c r="N63" s="45" t="n">
        <v>4.1</v>
      </c>
      <c r="O63" s="45" t="n">
        <v>3.9</v>
      </c>
      <c r="P63" s="45" t="n">
        <v>8.9</v>
      </c>
      <c r="Q63" s="45" t="n">
        <v>7.8</v>
      </c>
      <c r="R63" s="45" t="n">
        <v>1.2</v>
      </c>
      <c r="S63" s="45" t="n">
        <v>2.1</v>
      </c>
      <c r="T63" s="45" t="n">
        <v>3.7</v>
      </c>
      <c r="U63" s="45" t="n">
        <v>5.2</v>
      </c>
      <c r="V63" s="45" t="n">
        <v>7.1</v>
      </c>
      <c r="W63" s="46" t="n">
        <v>9.5</v>
      </c>
      <c r="X63" s="64" t="n"/>
      <c r="Y63" s="64" t="n"/>
      <c r="Z63" s="64" t="n"/>
      <c r="AR63" s="286">
        <f>K63*AR$3</f>
        <v/>
      </c>
      <c r="AS63" s="286">
        <f>L63*AS$3</f>
        <v/>
      </c>
      <c r="AT63" s="286">
        <f>M63*AT$3</f>
        <v/>
      </c>
      <c r="AU63" s="286">
        <f>N63*AU$3</f>
        <v/>
      </c>
      <c r="AV63" s="286">
        <f>O63*AV$3</f>
        <v/>
      </c>
      <c r="AW63" s="286">
        <f>P63*AW$3</f>
        <v/>
      </c>
      <c r="AX63" s="286">
        <f>Q63*AX$3</f>
        <v/>
      </c>
      <c r="AY63" s="286">
        <f>R63*AY$3</f>
        <v/>
      </c>
      <c r="AZ63" s="286">
        <f>S63*AZ$3</f>
        <v/>
      </c>
      <c r="BA63" s="286">
        <f>T63*BA$3</f>
        <v/>
      </c>
      <c r="BB63" s="286">
        <f>U63*BB$3</f>
        <v/>
      </c>
      <c r="BC63" s="286">
        <f>V63*BC$3</f>
        <v/>
      </c>
      <c r="BD63" s="286">
        <f>W63*BD$3</f>
        <v/>
      </c>
      <c r="BE63" s="228" t="n"/>
      <c r="BF63" s="228" t="n"/>
      <c r="BG63" s="228" t="n"/>
      <c r="BH63" s="228" t="n"/>
      <c r="BI63" s="228" t="n"/>
      <c r="BJ63" s="228" t="n"/>
      <c r="BK63" s="228" t="n"/>
      <c r="BL63" s="228" t="n"/>
      <c r="BM63" s="228" t="n"/>
      <c r="BN63" s="228" t="n"/>
      <c r="BO63" s="228" t="n"/>
      <c r="BP63">
        <f>SUM(AI63:BH63)</f>
        <v/>
      </c>
      <c r="BR63" s="108" t="n">
        <v>8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75" t="n"/>
      <c r="Q64" s="46" t="n"/>
      <c r="R64" s="45" t="n"/>
      <c r="S64" s="45" t="n"/>
      <c r="T64" s="45" t="n"/>
      <c r="U64" s="45" t="n"/>
      <c r="V64" s="45" t="n"/>
      <c r="W64" s="46" t="n"/>
      <c r="X64" s="64" t="n"/>
      <c r="Y64" s="64" t="n"/>
      <c r="Z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75" t="n"/>
      <c r="Q65" s="46" t="n"/>
      <c r="R65" s="45" t="n"/>
      <c r="S65" s="45" t="n"/>
      <c r="T65" s="45" t="n"/>
      <c r="U65" s="45" t="n"/>
      <c r="V65" s="45" t="n"/>
      <c r="W65" s="46" t="n"/>
      <c r="X65" s="64" t="n"/>
      <c r="Y65" s="64" t="n"/>
      <c r="Z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75" t="n"/>
      <c r="Q66" s="46" t="n"/>
      <c r="R66" s="45" t="n"/>
      <c r="S66" s="45" t="n"/>
      <c r="T66" s="45" t="n"/>
      <c r="U66" s="45" t="n"/>
      <c r="V66" s="45" t="n"/>
      <c r="W66" s="46" t="n"/>
      <c r="X66" s="64" t="n"/>
      <c r="Y66" s="64" t="n"/>
      <c r="Z66" s="64" t="n"/>
    </row>
    <row r="67">
      <c r="A67" s="34" t="n"/>
      <c r="K67" s="45" t="n"/>
      <c r="L67" s="45" t="n"/>
      <c r="M67" s="45" t="n"/>
      <c r="N67" s="45" t="n"/>
      <c r="O67" s="45" t="n"/>
      <c r="P67" s="75" t="n"/>
      <c r="Q67" s="46" t="n"/>
      <c r="R67" s="45" t="n"/>
      <c r="S67" s="45" t="n"/>
      <c r="T67" s="45" t="n"/>
      <c r="U67" s="45" t="n"/>
      <c r="V67" s="45" t="n"/>
      <c r="W67" s="46" t="n"/>
      <c r="X67" s="64" t="n"/>
      <c r="Y67" s="64" t="n"/>
      <c r="Z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75" t="n"/>
      <c r="Q68" s="75" t="n"/>
      <c r="R68" s="45" t="n"/>
      <c r="S68" s="45" t="n"/>
      <c r="T68" s="45" t="n"/>
      <c r="U68" s="45" t="n"/>
      <c r="V68" s="45" t="n"/>
      <c r="W68" s="75" t="n"/>
      <c r="X68" s="64" t="n"/>
      <c r="Y68" s="64" t="n"/>
      <c r="Z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75" t="n"/>
      <c r="Q69" s="75" t="n"/>
      <c r="R69" s="45" t="n"/>
      <c r="S69" s="45" t="n"/>
      <c r="T69" s="45" t="n"/>
      <c r="U69" s="45" t="n"/>
      <c r="V69" s="45" t="n"/>
      <c r="W69" s="75" t="n"/>
      <c r="X69" s="64" t="n"/>
      <c r="Y69" s="64" t="n"/>
      <c r="Z69" s="64" t="n"/>
      <c r="AR69" s="286">
        <f>K69*AR$3</f>
        <v/>
      </c>
      <c r="AS69" s="286">
        <f>L69*AS$3</f>
        <v/>
      </c>
      <c r="AT69" s="286" t="n"/>
      <c r="AU69" s="286">
        <f>N69*AU$3</f>
        <v/>
      </c>
      <c r="AV69" s="286" t="n"/>
      <c r="AW69" s="286">
        <f>P69*AW$3</f>
        <v/>
      </c>
      <c r="AX69" s="286">
        <f>Q69*AX$3</f>
        <v/>
      </c>
      <c r="AY69" s="286" t="n"/>
      <c r="AZ69" s="286">
        <f>S69*AZ$3</f>
        <v/>
      </c>
      <c r="BA69" s="286" t="n"/>
      <c r="BB69" s="286" t="n"/>
      <c r="BC69" s="286" t="n"/>
      <c r="BD69" s="286" t="n"/>
      <c r="BE69" s="228" t="n"/>
      <c r="BF69" s="228" t="n"/>
      <c r="BG69" s="228" t="n"/>
      <c r="BH69" s="228" t="n"/>
      <c r="BI69" s="228" t="n"/>
      <c r="BJ69" s="228" t="n"/>
      <c r="BK69" s="228" t="n"/>
      <c r="BL69" s="228" t="n"/>
      <c r="BM69" s="228" t="n"/>
      <c r="BN69" s="228" t="n"/>
      <c r="BO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75" t="n"/>
      <c r="Q70" s="75" t="n"/>
      <c r="R70" s="45" t="n"/>
      <c r="S70" s="45" t="n"/>
      <c r="T70" s="45" t="n"/>
      <c r="U70" s="45" t="n"/>
      <c r="V70" s="45" t="n"/>
      <c r="W70" s="75" t="n"/>
      <c r="X70" s="64" t="n"/>
      <c r="Y70" s="64" t="n"/>
      <c r="Z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73" t="n"/>
      <c r="X71" s="64" t="n"/>
      <c r="Y71" s="64" t="n"/>
      <c r="Z71" s="64" t="n"/>
      <c r="AR71" s="286">
        <f>K71*AR$3</f>
        <v/>
      </c>
      <c r="AS71" s="286">
        <f>L71*AS$3</f>
        <v/>
      </c>
      <c r="AT71" s="286">
        <f>M71*AT$3</f>
        <v/>
      </c>
      <c r="AU71" s="286">
        <f>N71*AU$3</f>
        <v/>
      </c>
      <c r="AV71" s="286">
        <f>O71*AV$3</f>
        <v/>
      </c>
      <c r="AW71" s="286">
        <f>P71*AW$3</f>
        <v/>
      </c>
      <c r="AX71" s="286">
        <f>Q71*AX$3</f>
        <v/>
      </c>
      <c r="AY71" s="286">
        <f>R71*AY$3</f>
        <v/>
      </c>
      <c r="AZ71" s="286">
        <f>S71*AZ$3</f>
        <v/>
      </c>
      <c r="BA71" s="286">
        <f>T71*BA$3</f>
        <v/>
      </c>
      <c r="BB71" s="286">
        <f>U71*BB$3</f>
        <v/>
      </c>
      <c r="BC71" s="286">
        <f>V71*BC$3</f>
        <v/>
      </c>
      <c r="BD71" s="286">
        <f>W71*BD$3</f>
        <v/>
      </c>
      <c r="BE71" s="228" t="n"/>
      <c r="BF71" s="228" t="n"/>
      <c r="BG71" s="228" t="n"/>
      <c r="BH71" s="228" t="n"/>
      <c r="BI71" s="228" t="n"/>
      <c r="BJ71" s="228" t="n"/>
      <c r="BK71" s="228" t="n"/>
      <c r="BL71" s="228" t="n"/>
      <c r="BM71" s="228" t="n"/>
      <c r="BN71" s="228" t="n"/>
      <c r="BO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75" t="n"/>
      <c r="Q72" s="75" t="n"/>
      <c r="R72" s="45" t="n"/>
      <c r="S72" s="45" t="n"/>
      <c r="T72" s="45" t="n"/>
      <c r="U72" s="45" t="n"/>
      <c r="V72" s="45" t="n"/>
      <c r="W72" s="75" t="n"/>
      <c r="X72" s="64" t="n"/>
      <c r="Y72" s="64" t="n"/>
      <c r="Z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75" t="n"/>
      <c r="Q73" s="75" t="n"/>
      <c r="R73" s="45" t="n"/>
      <c r="S73" s="45" t="n"/>
      <c r="T73" s="45" t="n"/>
      <c r="U73" s="45" t="n"/>
      <c r="V73" s="45" t="n"/>
      <c r="W73" s="75" t="n"/>
      <c r="X73" s="64" t="n"/>
      <c r="Y73" s="64" t="n"/>
      <c r="Z73" s="64" t="n"/>
      <c r="AR73" s="286">
        <f>K73*AR$3</f>
        <v/>
      </c>
      <c r="AS73" s="286">
        <f>L73*AS$3</f>
        <v/>
      </c>
      <c r="AT73" s="286" t="n"/>
      <c r="AU73" s="286">
        <f>N73*AU$3</f>
        <v/>
      </c>
      <c r="AV73" s="286" t="n"/>
      <c r="AW73" s="286">
        <f>P73*AW$3</f>
        <v/>
      </c>
      <c r="AX73" s="286">
        <f>Q73*AX$3</f>
        <v/>
      </c>
      <c r="AY73" s="286" t="n"/>
      <c r="AZ73" s="286">
        <f>S73*AZ$3</f>
        <v/>
      </c>
      <c r="BA73" s="286" t="n"/>
      <c r="BB73" s="286" t="n"/>
      <c r="BC73" s="286" t="n"/>
      <c r="BD73" s="286" t="n"/>
      <c r="BE73" s="228" t="n"/>
      <c r="BF73" s="228" t="n"/>
      <c r="BG73" s="228" t="n"/>
      <c r="BH73" s="228" t="n"/>
      <c r="BI73" s="228" t="n"/>
      <c r="BJ73" s="228" t="n"/>
      <c r="BK73" s="228" t="n"/>
      <c r="BL73" s="228" t="n"/>
      <c r="BM73" s="228" t="n"/>
      <c r="BN73" s="228" t="n"/>
      <c r="BO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75" t="n"/>
      <c r="Q74" s="75" t="n"/>
      <c r="R74" s="45" t="n"/>
      <c r="S74" s="45" t="n"/>
      <c r="T74" s="45" t="n"/>
      <c r="U74" s="45" t="n"/>
      <c r="V74" s="45" t="n"/>
      <c r="W74" s="75" t="n"/>
      <c r="X74" s="64" t="n"/>
      <c r="Y74" s="64" t="n"/>
      <c r="Z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73" t="n"/>
      <c r="X75" s="64" t="n"/>
      <c r="Y75" s="64" t="n"/>
      <c r="Z75" s="64" t="n"/>
      <c r="AR75" s="286">
        <f>K75*AR$3</f>
        <v/>
      </c>
      <c r="AS75" s="286">
        <f>L75*AS$3</f>
        <v/>
      </c>
      <c r="AT75" s="286">
        <f>M75*AT$3</f>
        <v/>
      </c>
      <c r="AU75" s="286">
        <f>N75*AU$3</f>
        <v/>
      </c>
      <c r="AV75" s="286">
        <f>O75*AV$3</f>
        <v/>
      </c>
      <c r="AW75" s="286">
        <f>P75*AW$3</f>
        <v/>
      </c>
      <c r="AX75" s="286">
        <f>Q75*AX$3</f>
        <v/>
      </c>
      <c r="AY75" s="286">
        <f>R75*AY$3</f>
        <v/>
      </c>
      <c r="AZ75" s="286">
        <f>S75*AZ$3</f>
        <v/>
      </c>
      <c r="BA75" s="286">
        <f>T75*BA$3</f>
        <v/>
      </c>
      <c r="BB75" s="286">
        <f>U75*BB$3</f>
        <v/>
      </c>
      <c r="BC75" s="286">
        <f>V75*BC$3</f>
        <v/>
      </c>
      <c r="BD75" s="286">
        <f>W75*BD$3</f>
        <v/>
      </c>
      <c r="BE75" s="228" t="n"/>
      <c r="BF75" s="228" t="n"/>
      <c r="BG75" s="228" t="n"/>
      <c r="BH75" s="228" t="n"/>
      <c r="BI75" s="228" t="n"/>
      <c r="BJ75" s="228" t="n"/>
      <c r="BK75" s="228" t="n"/>
      <c r="BL75" s="228" t="n"/>
      <c r="BM75" s="228" t="n"/>
      <c r="BN75" s="228" t="n"/>
      <c r="BO75" s="228" t="n"/>
    </row>
    <row r="76">
      <c r="A76" s="35" t="n"/>
      <c r="K76" s="45" t="n"/>
      <c r="L76" s="45" t="n"/>
      <c r="M76" s="45" t="n"/>
      <c r="N76" s="45" t="n"/>
      <c r="O76" s="45" t="n"/>
      <c r="P76" s="75" t="n"/>
      <c r="Q76" s="75" t="n"/>
      <c r="R76" s="45" t="n"/>
      <c r="S76" s="45" t="n"/>
      <c r="T76" s="45" t="n"/>
      <c r="U76" s="45" t="n"/>
      <c r="V76" s="45" t="n"/>
      <c r="W76" s="75" t="n"/>
      <c r="X76" s="64" t="n"/>
      <c r="Y76" s="64" t="n"/>
      <c r="Z76" s="64" t="n"/>
    </row>
    <row r="77">
      <c r="A77" s="35" t="n"/>
      <c r="K77" s="45" t="n"/>
      <c r="L77" s="45" t="n"/>
      <c r="M77" s="45" t="n"/>
      <c r="N77" s="45" t="n"/>
      <c r="O77" s="45" t="n"/>
      <c r="P77" s="75" t="n"/>
      <c r="Q77" s="75" t="n"/>
      <c r="R77" s="45" t="n"/>
      <c r="S77" s="45" t="n"/>
      <c r="T77" s="45" t="n"/>
      <c r="U77" s="45" t="n"/>
      <c r="V77" s="45" t="n"/>
      <c r="W77" s="75" t="n"/>
      <c r="X77" s="64" t="n"/>
      <c r="Y77" s="64" t="n"/>
      <c r="Z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5" t="n"/>
      <c r="P78" s="75" t="n"/>
      <c r="Q78" s="46" t="n"/>
      <c r="R78" s="46" t="n"/>
      <c r="S78" s="46" t="n"/>
      <c r="T78" s="46" t="n"/>
      <c r="U78" s="46" t="n"/>
      <c r="V78" s="46" t="n"/>
      <c r="W78" s="46" t="n"/>
      <c r="X78" s="65" t="n"/>
      <c r="Y78" s="65" t="n"/>
      <c r="Z78" s="65" t="n"/>
      <c r="AR78" s="286">
        <f>K78*AR$3</f>
        <v/>
      </c>
      <c r="AS78" s="286">
        <f>L78*AS$3</f>
        <v/>
      </c>
      <c r="AT78" s="286" t="n"/>
      <c r="AU78" s="286">
        <f>N78*AU$3</f>
        <v/>
      </c>
      <c r="AV78" s="286" t="n"/>
      <c r="AW78" s="286">
        <f>P78*AW$3</f>
        <v/>
      </c>
      <c r="AX78" s="286">
        <f>Q78*AX$3</f>
        <v/>
      </c>
      <c r="AY78" s="286" t="n"/>
      <c r="AZ78" s="286">
        <f>S78*AZ$3</f>
        <v/>
      </c>
      <c r="BA78" s="286" t="n"/>
      <c r="BB78" s="286" t="n"/>
      <c r="BC78" s="286" t="n"/>
      <c r="BD78" s="286" t="n"/>
      <c r="BE78" s="228" t="n"/>
      <c r="BF78" s="228" t="n"/>
      <c r="BG78" s="228" t="n"/>
      <c r="BH78" s="228" t="n"/>
      <c r="BI78" s="228" t="n"/>
      <c r="BJ78" s="228" t="n"/>
      <c r="BK78" s="228" t="n"/>
      <c r="BL78" s="228" t="n"/>
      <c r="BM78" s="228" t="n"/>
      <c r="BN78" s="228" t="n"/>
      <c r="BO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75" t="n"/>
      <c r="Q79" s="46" t="n"/>
      <c r="R79" s="45" t="n"/>
      <c r="S79" s="45" t="n"/>
      <c r="T79" s="45" t="n"/>
      <c r="U79" s="45" t="n"/>
      <c r="V79" s="45" t="n"/>
      <c r="W79" s="77" t="n"/>
      <c r="X79" s="64" t="n"/>
      <c r="Y79" s="64" t="n"/>
      <c r="Z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0.36</v>
      </c>
      <c r="M80" s="45" t="n">
        <v>0.62</v>
      </c>
      <c r="N80" s="45" t="n">
        <v>0.72</v>
      </c>
      <c r="O80" s="45" t="n">
        <v>0.63</v>
      </c>
      <c r="P80" s="45" t="n">
        <v>0.63</v>
      </c>
      <c r="Q80" s="45" t="n">
        <v>0.63</v>
      </c>
      <c r="R80" s="45" t="n">
        <v>0.41</v>
      </c>
      <c r="S80" s="45" t="n">
        <v>0.26</v>
      </c>
      <c r="T80" s="45" t="n">
        <v>0.76</v>
      </c>
      <c r="U80" s="75" t="n">
        <v>0</v>
      </c>
      <c r="V80" s="75" t="n">
        <v>0</v>
      </c>
      <c r="W80" s="75" t="n">
        <v>0.31</v>
      </c>
      <c r="X80" s="66" t="n"/>
      <c r="Y80" s="66" t="n"/>
      <c r="Z80" s="66" t="n"/>
      <c r="AR80" s="286">
        <f>K80*AR$3</f>
        <v/>
      </c>
      <c r="AS80" s="286">
        <f>L80*AS$3</f>
        <v/>
      </c>
      <c r="AT80" s="286">
        <f>M80*AT$3</f>
        <v/>
      </c>
      <c r="AU80" s="286">
        <f>N80*AU$3</f>
        <v/>
      </c>
      <c r="AV80" s="286">
        <f>O80*AV$3</f>
        <v/>
      </c>
      <c r="AW80" s="286">
        <f>P80*AW$3</f>
        <v/>
      </c>
      <c r="AX80" s="286">
        <f>Q80*AX$3</f>
        <v/>
      </c>
      <c r="AY80" s="286">
        <f>R80*AY$3</f>
        <v/>
      </c>
      <c r="AZ80" s="286">
        <f>S80*AZ$3</f>
        <v/>
      </c>
      <c r="BA80" s="286">
        <f>T80*BA$3</f>
        <v/>
      </c>
      <c r="BB80" s="286">
        <f>U80*BB$3</f>
        <v/>
      </c>
      <c r="BC80" s="286">
        <f>V80*BC$3</f>
        <v/>
      </c>
      <c r="BD80" s="286">
        <f>W80*BD$3</f>
        <v/>
      </c>
      <c r="BE80" s="228" t="n"/>
      <c r="BF80" s="228" t="n"/>
      <c r="BG80" s="228" t="n"/>
      <c r="BH80" s="228" t="n"/>
      <c r="BI80" s="228" t="n"/>
      <c r="BJ80" s="228" t="n"/>
      <c r="BK80" s="228" t="n"/>
      <c r="BL80" s="228" t="n"/>
      <c r="BM80" s="228" t="n"/>
      <c r="BN80" s="228" t="n"/>
      <c r="BO80" s="228" t="n"/>
      <c r="BP80">
        <f>SUM(AI80:BH80)</f>
        <v/>
      </c>
      <c r="BR80" s="108" t="n">
        <v>1.5</v>
      </c>
    </row>
    <row r="81">
      <c r="A81" s="41" t="n"/>
      <c r="K81" s="46" t="n"/>
      <c r="L81" s="46" t="n"/>
      <c r="M81" s="46" t="n"/>
      <c r="N81" s="46" t="n"/>
      <c r="O81" s="45" t="n"/>
      <c r="P81" s="75" t="n"/>
      <c r="Q81" s="46" t="n"/>
      <c r="R81" s="46" t="n"/>
      <c r="S81" s="46" t="n"/>
      <c r="T81" s="46" t="n"/>
      <c r="U81" s="46" t="n"/>
      <c r="V81" s="46" t="n"/>
      <c r="W81" s="46" t="n"/>
      <c r="X81" s="65" t="n"/>
      <c r="Y81" s="65" t="n"/>
      <c r="Z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75" t="n"/>
      <c r="Q82" s="46" t="n"/>
      <c r="R82" s="45" t="n"/>
      <c r="S82" s="45" t="n"/>
      <c r="T82" s="45" t="n"/>
      <c r="U82" s="45" t="n"/>
      <c r="V82" s="45" t="n"/>
      <c r="W82" s="46" t="n"/>
      <c r="X82" s="64" t="n"/>
      <c r="Y82" s="64" t="n"/>
      <c r="Z82" s="64" t="n"/>
      <c r="AR82" s="286">
        <f>K82*AR$3</f>
        <v/>
      </c>
      <c r="AS82" s="286">
        <f>L82*AS$3</f>
        <v/>
      </c>
      <c r="AT82" s="286" t="n"/>
      <c r="AU82" s="286">
        <f>N82*AU$3</f>
        <v/>
      </c>
      <c r="AV82" s="286" t="n"/>
      <c r="AW82" s="286">
        <f>P82*AW$3</f>
        <v/>
      </c>
      <c r="AX82" s="286">
        <f>Q82*AX$3</f>
        <v/>
      </c>
      <c r="AY82" s="286" t="n"/>
      <c r="AZ82" s="286">
        <f>S82*AZ$3</f>
        <v/>
      </c>
      <c r="BA82" s="286" t="n"/>
      <c r="BB82" s="286" t="n"/>
      <c r="BC82" s="286" t="n"/>
      <c r="BD82" s="286" t="n"/>
      <c r="BE82" s="228" t="n"/>
      <c r="BF82" s="228" t="n"/>
      <c r="BG82" s="228" t="n"/>
      <c r="BH82" s="228" t="n"/>
      <c r="BI82" s="228" t="n"/>
      <c r="BJ82" s="228" t="n"/>
      <c r="BK82" s="228" t="n"/>
      <c r="BL82" s="228" t="n"/>
      <c r="BM82" s="228" t="n"/>
      <c r="BN82" s="228" t="n"/>
      <c r="BO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75" t="n"/>
      <c r="Q83" s="46" t="n"/>
      <c r="R83" s="45" t="n"/>
      <c r="S83" s="45" t="n"/>
      <c r="T83" s="45" t="n"/>
      <c r="U83" s="45" t="n"/>
      <c r="V83" s="45" t="n"/>
      <c r="W83" s="77" t="n"/>
      <c r="X83" s="64" t="n"/>
      <c r="Y83" s="64" t="n"/>
      <c r="Z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0.21</v>
      </c>
      <c r="P84" s="45" t="n">
        <v>0.31</v>
      </c>
      <c r="Q84" s="45" t="n">
        <v>0.31</v>
      </c>
      <c r="R84" s="45" t="n"/>
      <c r="S84" s="45" t="n"/>
      <c r="T84" s="45" t="n"/>
      <c r="U84" s="45" t="n">
        <v>0.8100000000000001</v>
      </c>
      <c r="V84" s="45" t="n">
        <v>0.8100000000000001</v>
      </c>
      <c r="W84" s="75" t="n">
        <v>0.91</v>
      </c>
      <c r="X84" s="64" t="n"/>
      <c r="Y84" s="64" t="n"/>
      <c r="Z84" s="64" t="n"/>
      <c r="AR84" s="286">
        <f>K84*AR$3</f>
        <v/>
      </c>
      <c r="AS84" s="286">
        <f>L84*AS$3</f>
        <v/>
      </c>
      <c r="AT84" s="286">
        <f>M84*AT$3</f>
        <v/>
      </c>
      <c r="AU84" s="286">
        <f>N84*AU$3</f>
        <v/>
      </c>
      <c r="AV84" s="286">
        <f>O84*AV$3</f>
        <v/>
      </c>
      <c r="AW84" s="286">
        <f>P84*AW$3</f>
        <v/>
      </c>
      <c r="AX84" s="286">
        <f>Q84*AX$3</f>
        <v/>
      </c>
      <c r="AY84" s="286">
        <f>R84*AY$3</f>
        <v/>
      </c>
      <c r="AZ84" s="286">
        <f>S84*AZ$3</f>
        <v/>
      </c>
      <c r="BA84" s="286">
        <f>T84*BA$3</f>
        <v/>
      </c>
      <c r="BB84" s="286">
        <f>U84*BB$3</f>
        <v/>
      </c>
      <c r="BC84" s="286">
        <f>V84*BC$3</f>
        <v/>
      </c>
      <c r="BD84" s="286">
        <f>W84*BD$3</f>
        <v/>
      </c>
      <c r="BE84" s="228" t="n"/>
      <c r="BF84" s="228" t="n"/>
      <c r="BG84" s="228" t="n"/>
      <c r="BH84" s="228" t="n"/>
      <c r="BI84" s="228" t="n"/>
      <c r="BJ84" s="228" t="n"/>
      <c r="BK84" s="228" t="n"/>
      <c r="BL84" s="228" t="n"/>
      <c r="BM84" s="228" t="n"/>
      <c r="BN84" s="228" t="n"/>
      <c r="BO84" s="228" t="n"/>
      <c r="BP84">
        <f>SUM(AI84:BH84)</f>
        <v/>
      </c>
      <c r="BR84" s="108" t="n">
        <v>0.5</v>
      </c>
    </row>
    <row r="85">
      <c r="A85" s="41" t="n"/>
      <c r="K85" s="45" t="n"/>
      <c r="L85" s="45" t="n"/>
      <c r="M85" s="45" t="n"/>
      <c r="N85" s="45" t="n"/>
      <c r="O85" s="45" t="n"/>
      <c r="P85" s="75" t="n"/>
      <c r="Q85" s="46" t="n"/>
      <c r="R85" s="45" t="n"/>
      <c r="S85" s="45" t="n"/>
      <c r="T85" s="45" t="n"/>
      <c r="U85" s="45" t="n"/>
      <c r="V85" s="45" t="n"/>
      <c r="W85" s="46" t="n"/>
      <c r="X85" s="64" t="n"/>
      <c r="Y85" s="64" t="n"/>
      <c r="Z85" s="64" t="n"/>
    </row>
    <row r="86">
      <c r="A86" s="43" t="inlineStr">
        <is>
          <t>Наклейка ПТКА.680226.001</t>
        </is>
      </c>
      <c r="K86" s="47" t="n">
        <v>1</v>
      </c>
      <c r="L86" s="47" t="n">
        <v>1</v>
      </c>
      <c r="M86" s="47" t="n">
        <v>1</v>
      </c>
      <c r="N86" s="47" t="n">
        <v>1</v>
      </c>
      <c r="O86" s="47" t="n">
        <v>1</v>
      </c>
      <c r="P86" s="47" t="n">
        <v>1</v>
      </c>
      <c r="Q86" s="47" t="n">
        <v>1</v>
      </c>
      <c r="R86" s="47" t="n">
        <v>1</v>
      </c>
      <c r="S86" s="47" t="n">
        <v>1</v>
      </c>
      <c r="T86" s="47" t="n">
        <v>1</v>
      </c>
      <c r="U86" s="47" t="n">
        <v>1</v>
      </c>
      <c r="V86" s="47" t="n">
        <v>1</v>
      </c>
      <c r="W86" s="47" t="n">
        <v>1</v>
      </c>
      <c r="X86" s="67" t="n"/>
      <c r="Y86" s="67" t="n"/>
      <c r="Z86" s="67" t="n"/>
      <c r="AR86" s="286">
        <f>K86*AR$3</f>
        <v/>
      </c>
      <c r="AS86" s="286">
        <f>L86*AS$3</f>
        <v/>
      </c>
      <c r="AT86" s="286">
        <f>M86*AT$3</f>
        <v/>
      </c>
      <c r="AU86" s="286">
        <f>N86*AU$3</f>
        <v/>
      </c>
      <c r="AV86" s="286">
        <f>O86*AV$3</f>
        <v/>
      </c>
      <c r="AW86" s="286">
        <f>P86*AW$3</f>
        <v/>
      </c>
      <c r="AX86" s="286">
        <f>Q86*AX$3</f>
        <v/>
      </c>
      <c r="AY86" s="286">
        <f>R86*AY$3</f>
        <v/>
      </c>
      <c r="AZ86" s="286">
        <f>S86*AZ$3</f>
        <v/>
      </c>
      <c r="BA86" s="286">
        <f>T86*BA$3</f>
        <v/>
      </c>
      <c r="BB86" s="286">
        <f>U86*BB$3</f>
        <v/>
      </c>
      <c r="BC86" s="286">
        <f>V86*BC$3</f>
        <v/>
      </c>
      <c r="BD86" s="286">
        <f>W86*BD$3</f>
        <v/>
      </c>
      <c r="BE86" s="228" t="n"/>
      <c r="BF86" s="228" t="n"/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>
        <f>SUM(AI86:BH86)</f>
        <v/>
      </c>
      <c r="BR86" s="108" t="n">
        <v>2</v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76" t="n"/>
      <c r="Q87" s="76" t="n"/>
      <c r="R87" s="48" t="n"/>
      <c r="S87" s="48" t="n"/>
      <c r="T87" s="48" t="n"/>
      <c r="U87" s="48" t="n"/>
      <c r="V87" s="48" t="n"/>
      <c r="W87" s="76" t="n"/>
      <c r="X87" s="68" t="n"/>
      <c r="Y87" s="68" t="n"/>
      <c r="Z87" s="68" t="n"/>
      <c r="AR87" s="286">
        <f>K87*AR$3</f>
        <v/>
      </c>
      <c r="AS87" s="286">
        <f>L87*AS$3</f>
        <v/>
      </c>
      <c r="AT87" s="286" t="n"/>
      <c r="AU87" s="286">
        <f>N87*AU$3</f>
        <v/>
      </c>
      <c r="AV87" s="286" t="n"/>
      <c r="AW87" s="286">
        <f>P87*AW$3</f>
        <v/>
      </c>
      <c r="AX87" s="286">
        <f>Q87*AX$3</f>
        <v/>
      </c>
      <c r="AY87" s="286" t="n"/>
      <c r="AZ87" s="286">
        <f>S87*AZ$3</f>
        <v/>
      </c>
      <c r="BA87" s="286" t="n"/>
      <c r="BB87" s="286" t="n"/>
      <c r="BC87" s="286" t="n"/>
      <c r="BD87" s="286" t="n"/>
      <c r="BE87" s="228" t="n"/>
      <c r="BF87" s="228" t="n"/>
      <c r="BG87" s="228" t="n"/>
      <c r="BH87" s="228" t="n"/>
      <c r="BI87" s="228" t="n"/>
      <c r="BJ87" s="228" t="n"/>
      <c r="BK87" s="228" t="n"/>
      <c r="BL87" s="228" t="n"/>
      <c r="BM87" s="228" t="n"/>
      <c r="BN87" s="228" t="n"/>
      <c r="BO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75" t="n"/>
      <c r="Q88" s="75" t="n"/>
      <c r="R88" s="45" t="n"/>
      <c r="S88" s="45" t="n"/>
      <c r="T88" s="45" t="n"/>
      <c r="U88" s="45" t="n"/>
      <c r="V88" s="45" t="n"/>
      <c r="W88" s="75" t="n"/>
      <c r="X88" s="64" t="n"/>
      <c r="Y88" s="64" t="n"/>
      <c r="Z88" s="64" t="n"/>
    </row>
    <row r="89">
      <c r="A89" s="34" t="inlineStr">
        <is>
          <t>Хомут 100х2.5 мм белый маркировочный (100 шт)</t>
        </is>
      </c>
      <c r="K89" s="45" t="n">
        <v>0.01</v>
      </c>
      <c r="L89" s="45" t="n">
        <v>0.01</v>
      </c>
      <c r="M89" s="45" t="n">
        <v>0.01</v>
      </c>
      <c r="N89" s="45" t="n">
        <v>0.01</v>
      </c>
      <c r="O89" s="45" t="n">
        <v>0.01</v>
      </c>
      <c r="P89" s="45" t="n">
        <v>0.01</v>
      </c>
      <c r="Q89" s="45" t="n">
        <v>0.01</v>
      </c>
      <c r="R89" s="45" t="n">
        <v>0.01</v>
      </c>
      <c r="S89" s="45" t="n">
        <v>0.01</v>
      </c>
      <c r="T89" s="45" t="n">
        <v>0.01</v>
      </c>
      <c r="U89" s="45" t="n">
        <v>0.01</v>
      </c>
      <c r="V89" s="45" t="n">
        <v>0.01</v>
      </c>
      <c r="W89" s="45" t="n">
        <v>0.01</v>
      </c>
      <c r="X89" s="64" t="n"/>
      <c r="Y89" s="64" t="n"/>
      <c r="Z89" s="64" t="n"/>
      <c r="AR89" s="286">
        <f>K89*AR$3</f>
        <v/>
      </c>
      <c r="AS89" s="286">
        <f>L89*AS$3</f>
        <v/>
      </c>
      <c r="AT89" s="286">
        <f>M89*AT$3</f>
        <v/>
      </c>
      <c r="AU89" s="286">
        <f>N89*AU$3</f>
        <v/>
      </c>
      <c r="AV89" s="286">
        <f>O89*AV$3</f>
        <v/>
      </c>
      <c r="AW89" s="286">
        <f>P89*AW$3</f>
        <v/>
      </c>
      <c r="AX89" s="286">
        <f>Q89*AX$3</f>
        <v/>
      </c>
      <c r="AY89" s="286">
        <f>R89*AY$3</f>
        <v/>
      </c>
      <c r="AZ89" s="286">
        <f>S89*AZ$3</f>
        <v/>
      </c>
      <c r="BA89" s="286">
        <f>T89*BA$3</f>
        <v/>
      </c>
      <c r="BB89" s="286">
        <f>U89*BB$3</f>
        <v/>
      </c>
      <c r="BC89" s="286">
        <f>V89*BC$3</f>
        <v/>
      </c>
      <c r="BD89" s="286">
        <f>W89*BD$3</f>
        <v/>
      </c>
      <c r="BE89" s="228" t="n"/>
      <c r="BF89" s="228" t="n"/>
      <c r="BG89" s="228" t="n"/>
      <c r="BH89" s="228" t="n"/>
      <c r="BI89" s="228" t="n"/>
      <c r="BJ89" s="228" t="n"/>
      <c r="BK89" s="228" t="n"/>
      <c r="BL89" s="228" t="n"/>
      <c r="BM89" s="228" t="n"/>
      <c r="BN89" s="228" t="n"/>
      <c r="BO89" s="228" t="n"/>
      <c r="BP89">
        <f>SUM(AI89:BH89)</f>
        <v/>
      </c>
    </row>
    <row r="90">
      <c r="P90" s="76" t="n"/>
      <c r="Q90" s="76" t="n"/>
      <c r="S90" s="45" t="n"/>
      <c r="W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45" t="n">
        <v>1</v>
      </c>
      <c r="X91" s="69" t="n"/>
      <c r="Y91" s="69" t="n"/>
      <c r="Z91" s="69" t="n"/>
      <c r="AR91" s="286">
        <f>K91*AR$3</f>
        <v/>
      </c>
      <c r="AS91" s="286">
        <f>L91*AS$3</f>
        <v/>
      </c>
      <c r="AT91" s="286">
        <f>M91*AT$3</f>
        <v/>
      </c>
      <c r="AU91" s="286">
        <f>N91*AU$3</f>
        <v/>
      </c>
      <c r="AV91" s="286">
        <f>O91*AV$3</f>
        <v/>
      </c>
      <c r="AW91" s="286">
        <f>P91*AW$3</f>
        <v/>
      </c>
      <c r="AX91" s="286">
        <f>Q91*AX$3</f>
        <v/>
      </c>
      <c r="AY91" s="286">
        <f>R91*AY$3</f>
        <v/>
      </c>
      <c r="AZ91" s="286">
        <f>S91*AZ$3</f>
        <v/>
      </c>
      <c r="BA91" s="286">
        <f>T91*BA$3</f>
        <v/>
      </c>
      <c r="BB91" s="286">
        <f>U91*BB$3</f>
        <v/>
      </c>
      <c r="BC91" s="286">
        <f>V91*BC$3</f>
        <v/>
      </c>
      <c r="BD91" s="286">
        <f>W91*BD$3</f>
        <v/>
      </c>
      <c r="BE91" s="228" t="n"/>
      <c r="BF91" s="228" t="n"/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>
        <f>SUM(AI91:BH91)</f>
        <v/>
      </c>
      <c r="BR91" s="108" t="n">
        <v>2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>
        <v>1</v>
      </c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/>
      <c r="S92" s="197" t="n">
        <v>1</v>
      </c>
      <c r="T92" s="197" t="n">
        <v>1</v>
      </c>
      <c r="U92" s="197" t="n">
        <v>1</v>
      </c>
      <c r="V92" s="197" t="n">
        <v>1</v>
      </c>
      <c r="W92" s="197" t="n">
        <v>1</v>
      </c>
      <c r="X92" s="69" t="n"/>
      <c r="Y92" s="69" t="n"/>
      <c r="Z92" s="69" t="n"/>
      <c r="AR92" s="286">
        <f>K92*AR$3</f>
        <v/>
      </c>
      <c r="AS92" s="286">
        <f>L92*AS$3</f>
        <v/>
      </c>
      <c r="AT92" s="286">
        <f>M92*AT$3</f>
        <v/>
      </c>
      <c r="AU92" s="286">
        <f>N92*AU$3</f>
        <v/>
      </c>
      <c r="AV92" s="286">
        <f>O92*AV$3</f>
        <v/>
      </c>
      <c r="AW92" s="286">
        <f>P92*AW$3</f>
        <v/>
      </c>
      <c r="AX92" s="286">
        <f>Q92*AX$3</f>
        <v/>
      </c>
      <c r="AY92" s="286">
        <f>R92*AY$3</f>
        <v/>
      </c>
      <c r="AZ92" s="286">
        <f>S92*AZ$3</f>
        <v/>
      </c>
      <c r="BA92" s="286">
        <f>T92*BA$3</f>
        <v/>
      </c>
      <c r="BB92" s="286">
        <f>U92*BB$3</f>
        <v/>
      </c>
      <c r="BC92" s="286">
        <f>V92*BC$3</f>
        <v/>
      </c>
      <c r="BD92" s="286">
        <f>W92*BD$3</f>
        <v/>
      </c>
      <c r="BE92" s="228" t="n"/>
      <c r="BF92" s="228" t="n"/>
      <c r="BG92" s="228" t="n"/>
      <c r="BH92" s="228" t="n"/>
      <c r="BI92" s="228" t="n"/>
      <c r="BJ92" s="228" t="n"/>
      <c r="BK92" s="228" t="n"/>
      <c r="BL92" s="228" t="n"/>
      <c r="BM92" s="228" t="n"/>
      <c r="BN92" s="228" t="n"/>
      <c r="BO92" s="228" t="n"/>
      <c r="BP92">
        <f>SUM(AI92:BH92)</f>
        <v/>
      </c>
      <c r="BR92" s="108" t="n">
        <v>2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97" t="n">
        <v>1</v>
      </c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/>
      <c r="S93" s="197" t="n"/>
      <c r="T93" s="197" t="n">
        <v>1</v>
      </c>
      <c r="U93" s="197" t="n">
        <v>1</v>
      </c>
      <c r="V93" s="197" t="n">
        <v>1</v>
      </c>
      <c r="W93" s="197" t="n">
        <v>1</v>
      </c>
      <c r="X93" s="69" t="n"/>
      <c r="Y93" s="69" t="n"/>
      <c r="Z93" s="69" t="n"/>
      <c r="AR93" s="286">
        <f>K93*AR$3</f>
        <v/>
      </c>
      <c r="AS93" s="286">
        <f>L93*AS$3</f>
        <v/>
      </c>
      <c r="AT93" s="286">
        <f>M93*AT$3</f>
        <v/>
      </c>
      <c r="AU93" s="286">
        <f>N93*AU$3</f>
        <v/>
      </c>
      <c r="AV93" s="286">
        <f>O93*AV$3</f>
        <v/>
      </c>
      <c r="AW93" s="286">
        <f>P93*AW$3</f>
        <v/>
      </c>
      <c r="AX93" s="286">
        <f>Q93*AX$3</f>
        <v/>
      </c>
      <c r="AY93" s="286">
        <f>R93*AY$3</f>
        <v/>
      </c>
      <c r="AZ93" s="286">
        <f>S93*AZ$3</f>
        <v/>
      </c>
      <c r="BA93" s="286">
        <f>T93*BA$3</f>
        <v/>
      </c>
      <c r="BB93" s="286">
        <f>U93*BB$3</f>
        <v/>
      </c>
      <c r="BC93" s="286">
        <f>V93*BC$3</f>
        <v/>
      </c>
      <c r="BD93" s="286">
        <f>W93*BD$3</f>
        <v/>
      </c>
      <c r="BE93" s="228" t="n"/>
      <c r="BF93" s="228" t="n"/>
      <c r="BG93" s="228" t="n"/>
      <c r="BH93" s="228" t="n"/>
      <c r="BI93" s="228" t="n"/>
      <c r="BJ93" s="228" t="n"/>
      <c r="BK93" s="228" t="n"/>
      <c r="BL93" s="228" t="n"/>
      <c r="BM93" s="228" t="n"/>
      <c r="BN93" s="228" t="n"/>
      <c r="BO93" s="228" t="n"/>
      <c r="BP93">
        <f>SUM(AI93:BH93)</f>
        <v/>
      </c>
      <c r="BR93" s="108" t="n">
        <v>2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97" t="n"/>
      <c r="M94" s="197" t="n">
        <v>1</v>
      </c>
      <c r="N94" s="197" t="n">
        <v>1</v>
      </c>
      <c r="O94" s="197" t="n">
        <v>1</v>
      </c>
      <c r="P94" s="197" t="n">
        <v>1</v>
      </c>
      <c r="Q94" s="197" t="n">
        <v>1</v>
      </c>
      <c r="R94" s="197" t="n"/>
      <c r="S94" s="197" t="n"/>
      <c r="T94" s="197" t="n"/>
      <c r="U94" s="197" t="n"/>
      <c r="V94" s="197" t="n">
        <v>1</v>
      </c>
      <c r="W94" s="197" t="n">
        <v>1</v>
      </c>
      <c r="X94" s="69" t="n"/>
      <c r="Y94" s="69" t="n"/>
      <c r="Z94" s="69" t="n"/>
      <c r="AR94" s="286">
        <f>K94*AR$3</f>
        <v/>
      </c>
      <c r="AS94" s="286">
        <f>L94*AS$3</f>
        <v/>
      </c>
      <c r="AT94" s="286">
        <f>M94*AT$3</f>
        <v/>
      </c>
      <c r="AU94" s="286">
        <f>N94*AU$3</f>
        <v/>
      </c>
      <c r="AV94" s="286">
        <f>O94*AV$3</f>
        <v/>
      </c>
      <c r="AW94" s="286">
        <f>P94*AW$3</f>
        <v/>
      </c>
      <c r="AX94" s="286">
        <f>Q94*AX$3</f>
        <v/>
      </c>
      <c r="AY94" s="286">
        <f>R94*AY$3</f>
        <v/>
      </c>
      <c r="AZ94" s="286">
        <f>S94*AZ$3</f>
        <v/>
      </c>
      <c r="BA94" s="286">
        <f>T94*BA$3</f>
        <v/>
      </c>
      <c r="BB94" s="286">
        <f>U94*BB$3</f>
        <v/>
      </c>
      <c r="BC94" s="286">
        <f>V94*BC$3</f>
        <v/>
      </c>
      <c r="BD94" s="286">
        <f>W94*BD$3</f>
        <v/>
      </c>
      <c r="BE94" s="228" t="n"/>
      <c r="BF94" s="228" t="n"/>
      <c r="BG94" s="228" t="n"/>
      <c r="BH94" s="228" t="n"/>
      <c r="BI94" s="228" t="n"/>
      <c r="BJ94" s="228" t="n"/>
      <c r="BK94" s="228" t="n"/>
      <c r="BL94" s="228" t="n"/>
      <c r="BM94" s="228" t="n"/>
      <c r="BN94" s="228" t="n"/>
      <c r="BO94" s="228" t="n"/>
      <c r="BP94">
        <f>SUM(AI94:BH94)</f>
        <v/>
      </c>
      <c r="BR94" s="108" t="n">
        <v>2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97" t="n"/>
      <c r="M95" s="197" t="n"/>
      <c r="N95" s="197" t="n"/>
      <c r="O95" s="197" t="n">
        <v>1</v>
      </c>
      <c r="P95" s="197" t="n">
        <v>1</v>
      </c>
      <c r="Q95" s="197" t="n">
        <v>1</v>
      </c>
      <c r="R95" s="197" t="n"/>
      <c r="S95" s="197" t="n"/>
      <c r="T95" s="197" t="n"/>
      <c r="U95" s="197" t="n"/>
      <c r="V95" s="197" t="n"/>
      <c r="W95" s="197" t="n">
        <v>1</v>
      </c>
      <c r="X95" s="69" t="n"/>
      <c r="Y95" s="69" t="n"/>
      <c r="Z95" s="69" t="n"/>
      <c r="AR95" s="286">
        <f>K95*AR$3</f>
        <v/>
      </c>
      <c r="AS95" s="286">
        <f>L95*AS$3</f>
        <v/>
      </c>
      <c r="AT95" s="286">
        <f>M95*AT$3</f>
        <v/>
      </c>
      <c r="AU95" s="286">
        <f>N95*AU$3</f>
        <v/>
      </c>
      <c r="AV95" s="286">
        <f>O95*AV$3</f>
        <v/>
      </c>
      <c r="AW95" s="286">
        <f>P95*AW$3</f>
        <v/>
      </c>
      <c r="AX95" s="286">
        <f>Q95*AX$3</f>
        <v/>
      </c>
      <c r="AY95" s="286">
        <f>R95*AY$3</f>
        <v/>
      </c>
      <c r="AZ95" s="286">
        <f>S95*AZ$3</f>
        <v/>
      </c>
      <c r="BA95" s="286">
        <f>T95*BA$3</f>
        <v/>
      </c>
      <c r="BB95" s="286">
        <f>U95*BB$3</f>
        <v/>
      </c>
      <c r="BC95" s="286">
        <f>V95*BC$3</f>
        <v/>
      </c>
      <c r="BD95" s="286">
        <f>W95*BD$3</f>
        <v/>
      </c>
      <c r="BE95" s="228" t="n"/>
      <c r="BF95" s="228" t="n"/>
      <c r="BG95" s="228" t="n"/>
      <c r="BH95" s="228" t="n"/>
      <c r="BI95" s="228" t="n"/>
      <c r="BJ95" s="228" t="n"/>
      <c r="BK95" s="228" t="n"/>
      <c r="BL95" s="228" t="n"/>
      <c r="BM95" s="228" t="n"/>
      <c r="BN95" s="228" t="n"/>
      <c r="BO95" s="228" t="n"/>
      <c r="BP95">
        <f>SUM(AI95:BH95)</f>
        <v/>
      </c>
      <c r="BR95" s="108" t="n">
        <v>2</v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69" t="n"/>
      <c r="Y96" s="69" t="n"/>
      <c r="Z96" s="69" t="n"/>
      <c r="AR96" s="286">
        <f>K96*AR$3</f>
        <v/>
      </c>
      <c r="AS96" s="286">
        <f>L96*AS$3</f>
        <v/>
      </c>
      <c r="AT96" s="286">
        <f>M96*AT$3</f>
        <v/>
      </c>
      <c r="AU96" s="286">
        <f>N96*AU$3</f>
        <v/>
      </c>
      <c r="AV96" s="286">
        <f>O96*AV$3</f>
        <v/>
      </c>
      <c r="AW96" s="286">
        <f>P96*AW$3</f>
        <v/>
      </c>
      <c r="AX96" s="286">
        <f>Q96*AX$3</f>
        <v/>
      </c>
      <c r="AY96" s="286">
        <f>R96*AY$3</f>
        <v/>
      </c>
      <c r="AZ96" s="286">
        <f>S96*AZ$3</f>
        <v/>
      </c>
      <c r="BA96" s="286">
        <f>T96*BA$3</f>
        <v/>
      </c>
      <c r="BB96" s="286">
        <f>U96*BB$3</f>
        <v/>
      </c>
      <c r="BC96" s="286">
        <f>V96*BC$3</f>
        <v/>
      </c>
      <c r="BD96" s="286">
        <f>W96*BD$3</f>
        <v/>
      </c>
      <c r="BE96" s="228" t="n"/>
      <c r="BF96" s="228" t="n"/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>
        <f>SUM(AI96:BH96)</f>
        <v/>
      </c>
      <c r="BR96" s="108" t="n">
        <v>2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T102"/>
  <sheetViews>
    <sheetView zoomScale="130" zoomScaleNormal="130" workbookViewId="0">
      <pane xSplit="1" ySplit="3" topLeftCell="CQ91" activePane="bottomRight" state="frozen"/>
      <selection pane="topRight" activeCell="B1" sqref="B1"/>
      <selection pane="bottomLeft" activeCell="A4" sqref="A4"/>
      <selection pane="bottomRight" activeCell="A99" sqref="A9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8"/>
    <col width="11.7109375" customWidth="1" style="107" min="49" max="49"/>
    <col width="12.140625" customWidth="1" style="107" min="50" max="53"/>
    <col width="10.7109375" customWidth="1" style="107" min="54" max="56"/>
    <col width="10.85546875" customWidth="1" style="107" min="57" max="93"/>
    <col width="11.42578125" customWidth="1" style="107" min="94" max="94"/>
    <col width="3.28515625" customWidth="1" style="107" min="95" max="95"/>
    <col width="9.140625" customWidth="1" style="107" min="96" max="97"/>
    <col width="9.140625" customWidth="1" style="108" min="98" max="98"/>
    <col width="9.140625" customWidth="1" style="107" min="99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T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71" t="inlineStr">
        <is>
          <t>Кабель питания вентилятора 
РМ-420.09.000</t>
        </is>
      </c>
      <c r="AV2" s="38" t="n"/>
      <c r="AW2" s="70" t="inlineStr">
        <is>
          <t>Перемычка ПТКА.685621. 004</t>
        </is>
      </c>
      <c r="AX2" s="70" t="inlineStr">
        <is>
          <t>Перемычка ПТКА.685621. 004-01</t>
        </is>
      </c>
      <c r="AY2" s="70" t="inlineStr">
        <is>
          <t>Перемычка ПТКА.685621. 004-02</t>
        </is>
      </c>
      <c r="AZ2" s="70" t="inlineStr">
        <is>
          <t>Перемычка ПТКА.685621. 004-03</t>
        </is>
      </c>
      <c r="BA2" s="70" t="inlineStr">
        <is>
          <t>Перемычка ПТКА.685621. 004-04</t>
        </is>
      </c>
      <c r="BB2" s="38" t="inlineStr">
        <is>
          <t>Провод заземления ПТКА.685621. 005</t>
        </is>
      </c>
      <c r="BC2" s="38" t="inlineStr">
        <is>
          <t>Провод заземления ПТКА.685621.  005-01</t>
        </is>
      </c>
      <c r="BD2" s="38" t="inlineStr">
        <is>
          <t>Провод заземления ПТКА.685621.  005-02</t>
        </is>
      </c>
      <c r="BE2" s="38" t="inlineStr">
        <is>
          <t>Провод заземления ПТКА.685621.  005-03</t>
        </is>
      </c>
      <c r="BF2" s="71" t="inlineStr">
        <is>
          <t>Жгут ПТКА.685621.001-01.111</t>
        </is>
      </c>
      <c r="BG2" s="71" t="inlineStr">
        <is>
          <t>Жгут ПТКА.685621. 001-02.121</t>
        </is>
      </c>
      <c r="BH2" s="71" t="inlineStr">
        <is>
          <t>Жгут ПТКА.685621.001-03.131</t>
        </is>
      </c>
      <c r="BI2" s="71" t="inlineStr">
        <is>
          <t>Жгут ПТКА.685621. 001-03.331</t>
        </is>
      </c>
      <c r="BJ2" s="71" t="inlineStr">
        <is>
          <t>Жгут ПТКА.685621. 001-04.141</t>
        </is>
      </c>
      <c r="BK2" s="71" t="inlineStr">
        <is>
          <t>Жгут ПТКА.685621. 001-04.341</t>
        </is>
      </c>
      <c r="BL2" s="71" t="inlineStr">
        <is>
          <t>Жгут ПТКА.685621. 001-05.351</t>
        </is>
      </c>
      <c r="BM2" s="71" t="inlineStr">
        <is>
          <t>Жгут ПТКА.685621. 001-05.602</t>
        </is>
      </c>
      <c r="BN2" s="71" t="inlineStr">
        <is>
          <t>Жгут ПТКА.685621. 001-05.072(1)</t>
        </is>
      </c>
      <c r="BO2" s="71" t="inlineStr">
        <is>
          <t>Жгут ПТКА.685621. 001-05.072(2)</t>
        </is>
      </c>
      <c r="BP2" s="72" t="inlineStr">
        <is>
          <t>Жгут ПТКА.685621. 002-01.281</t>
        </is>
      </c>
      <c r="BQ2" s="72" t="inlineStr">
        <is>
          <t>Жгут ПТКА.685621. 002-02.221</t>
        </is>
      </c>
      <c r="BR2" s="72" t="inlineStr">
        <is>
          <t>Жгут ПТКА.685621. 002-03.231</t>
        </is>
      </c>
      <c r="BS2" s="38" t="inlineStr">
        <is>
          <t>Жгут ПТКА.685621. 003-03.071</t>
        </is>
      </c>
      <c r="BT2" s="38" t="inlineStr">
        <is>
          <t>Жгут ПТКА.685621. 003-03.091</t>
        </is>
      </c>
      <c r="BU2" s="38" t="inlineStr">
        <is>
          <t>Жгут ПТКА.685621. 003-04.071</t>
        </is>
      </c>
      <c r="BV2" s="38" t="inlineStr">
        <is>
          <t>Жгут ПТКА.685621. 003-05.481</t>
        </is>
      </c>
      <c r="BW2" s="38" t="inlineStr">
        <is>
          <t>Кабель питания 9451.051. 03.00.000</t>
        </is>
      </c>
      <c r="BX2" s="38" t="inlineStr">
        <is>
          <t>Кабель питания 9451.631. 07.00.000</t>
        </is>
      </c>
      <c r="BY2" s="38" t="inlineStr">
        <is>
          <t>Кабель для передачи данных 9451.051. 04.00.000</t>
        </is>
      </c>
      <c r="BZ2" s="38" t="inlineStr">
        <is>
          <t>Кабель для передачи данных 9451.631. 09.00.000</t>
        </is>
      </c>
      <c r="CA2" s="70" t="inlineStr">
        <is>
          <t>Кабель питания 9451.541.
00.100</t>
        </is>
      </c>
      <c r="CB2" s="70" t="inlineStr">
        <is>
          <t>Кабель для передачи данных 9451.541.
00.200</t>
        </is>
      </c>
      <c r="CC2" s="110" t="inlineStr">
        <is>
          <t>Кабель питания 9451.621.06.00.000</t>
        </is>
      </c>
      <c r="CD2" s="110" t="inlineStr">
        <is>
          <t>Кабель для передачи данных 9451.621.07.00.000</t>
        </is>
      </c>
      <c r="CE2" s="111" t="inlineStr">
        <is>
          <t>Кабель питания 9451.641.06.00.000</t>
        </is>
      </c>
      <c r="CF2" s="111" t="inlineStr">
        <is>
          <t>Кабель питания 9451.641.07.00.000</t>
        </is>
      </c>
      <c r="CG2" s="111" t="inlineStr">
        <is>
          <t>Кабель для передачи данных 9451.641.08.00.000</t>
        </is>
      </c>
      <c r="CH2" s="111" t="inlineStr">
        <is>
          <t>Кабель для передачи данных 9451.641.09.00.000</t>
        </is>
      </c>
      <c r="CI2" s="71" t="inlineStr">
        <is>
          <t>Кабель датчика давления 
РМ-420.03.000</t>
        </is>
      </c>
      <c r="CJ2" s="71" t="inlineStr">
        <is>
          <t>Провод РЕ  
РМ-420.04.000</t>
        </is>
      </c>
      <c r="CK2" s="71" t="inlineStr">
        <is>
          <t>Провод РЕ 1 
РМ-420.04.000</t>
        </is>
      </c>
      <c r="CL2" s="71" t="inlineStr">
        <is>
          <t>Провод РЕ 2 
РМ-420.08.000</t>
        </is>
      </c>
      <c r="CM2" s="71" t="inlineStr">
        <is>
          <t>Кабель 220В 
РМ-420.05.000</t>
        </is>
      </c>
      <c r="CN2" s="71" t="inlineStr">
        <is>
          <t>Перемычка 
РМ-420.06.000</t>
        </is>
      </c>
      <c r="CO2" s="71" t="inlineStr">
        <is>
          <t>Провод контактора 
РМ-420.07.000</t>
        </is>
      </c>
      <c r="CP2" s="71" t="inlineStr">
        <is>
          <t>Кабель питания вентилятора 
РМ-420.09.000</t>
        </is>
      </c>
      <c r="CQ2" s="38" t="n"/>
      <c r="CR2" s="38" t="inlineStr">
        <is>
          <t>Сумма</t>
        </is>
      </c>
      <c r="CS2" s="40" t="n"/>
      <c r="CT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/>
      <c r="AW3" s="286" t="n">
        <v>209</v>
      </c>
      <c r="AX3" s="286" t="n">
        <v>24</v>
      </c>
      <c r="AY3" s="286" t="n"/>
      <c r="AZ3" s="286" t="n"/>
      <c r="BA3" s="286" t="n">
        <v>3</v>
      </c>
      <c r="BB3" s="286" t="n"/>
      <c r="BC3" s="286" t="n"/>
      <c r="BD3" s="286" t="n"/>
      <c r="BE3" s="286" t="n"/>
      <c r="BF3" s="286" t="n">
        <v>2</v>
      </c>
      <c r="BG3" s="286" t="n">
        <v>27</v>
      </c>
      <c r="BH3" s="286" t="n"/>
      <c r="BI3" s="286" t="n">
        <v>7</v>
      </c>
      <c r="BJ3" s="286" t="n"/>
      <c r="BK3" s="286" t="n"/>
      <c r="BL3" s="286" t="n"/>
      <c r="BM3" s="286" t="n"/>
      <c r="BN3" s="286" t="n">
        <v>24</v>
      </c>
      <c r="BO3" s="286" t="n">
        <v>24</v>
      </c>
      <c r="BP3" s="286" t="n"/>
      <c r="BQ3" s="286" t="n"/>
      <c r="BR3" s="286" t="n"/>
      <c r="BS3" s="286" t="n"/>
      <c r="BT3" s="286" t="n"/>
      <c r="BU3" s="286" t="n">
        <v>1</v>
      </c>
      <c r="BV3" s="286" t="n"/>
      <c r="BW3" s="286" t="n"/>
      <c r="BX3" s="286" t="n">
        <v>48</v>
      </c>
      <c r="BY3" s="286" t="n"/>
      <c r="BZ3" s="286" t="n">
        <v>48</v>
      </c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86" t="n"/>
      <c r="CP3" s="228" t="n"/>
      <c r="CQ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  <c r="CP5" s="228" t="n"/>
      <c r="CQ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86">
        <f>B7*AW3</f>
        <v/>
      </c>
      <c r="AX7" s="286">
        <f>C7*AX3</f>
        <v/>
      </c>
      <c r="AY7" s="286">
        <f>D7*AY3</f>
        <v/>
      </c>
      <c r="AZ7" s="286">
        <f>E7*AZ3</f>
        <v/>
      </c>
      <c r="BA7" s="286">
        <f>F7*BA3</f>
        <v/>
      </c>
      <c r="BB7" s="286">
        <f>G7*BB3</f>
        <v/>
      </c>
      <c r="BC7" s="286">
        <f>H7*BC3</f>
        <v/>
      </c>
      <c r="BD7" s="286">
        <f>I7*BD3</f>
        <v/>
      </c>
      <c r="BE7" s="286">
        <f>J7*BE3</f>
        <v/>
      </c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 s="228" t="n"/>
      <c r="CQ7" s="228" t="n"/>
      <c r="CR7">
        <f>SUM(AW7:BZ7)</f>
        <v/>
      </c>
      <c r="CS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86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  <c r="CP8" s="228" t="n"/>
      <c r="CQ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86">
        <f>B9*AW3</f>
        <v/>
      </c>
      <c r="AX9" s="286">
        <f>C9*AX3</f>
        <v/>
      </c>
      <c r="AY9" s="286">
        <f>D9*AY3</f>
        <v/>
      </c>
      <c r="AZ9" s="286">
        <f>E9*AZ3</f>
        <v/>
      </c>
      <c r="BA9" s="286">
        <f>F9*BA3</f>
        <v/>
      </c>
      <c r="BB9" s="286" t="n"/>
      <c r="BC9" s="286" t="n"/>
      <c r="BD9" s="286" t="n"/>
      <c r="BE9" s="286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 s="228" t="n"/>
      <c r="CQ9" s="228" t="n"/>
      <c r="CR9">
        <f>SUM(AW9:BZ9)</f>
        <v/>
      </c>
      <c r="CS9" t="inlineStr">
        <is>
          <t>м</t>
        </is>
      </c>
      <c r="CT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86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  <c r="CP10" s="228" t="n"/>
      <c r="CQ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86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  <c r="CP11" s="228" t="n"/>
      <c r="CQ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86">
        <f>B12*AW3</f>
        <v/>
      </c>
      <c r="AX12" s="286">
        <f>C12*AX3</f>
        <v/>
      </c>
      <c r="AY12" s="286">
        <f>D12*AY3</f>
        <v/>
      </c>
      <c r="AZ12" s="286">
        <f>E12*AZ3</f>
        <v/>
      </c>
      <c r="BA12" s="286">
        <f>F12*BA3</f>
        <v/>
      </c>
      <c r="BB12" s="286">
        <f>G12*BB3</f>
        <v/>
      </c>
      <c r="BC12" s="286">
        <f>H12*BC3</f>
        <v/>
      </c>
      <c r="BD12" s="286">
        <f>I12*BD3</f>
        <v/>
      </c>
      <c r="BE12" s="286">
        <f>J12*BE3</f>
        <v/>
      </c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 s="228" t="n"/>
      <c r="CQ12" s="228" t="n"/>
      <c r="CR12">
        <f>SUM(AW12:CO12)</f>
        <v/>
      </c>
      <c r="CS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86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  <c r="CP13" s="228" t="n"/>
      <c r="CQ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86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  <c r="CP14" s="228" t="n"/>
      <c r="CQ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86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  <c r="CP15" s="228" t="n"/>
      <c r="CQ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86" t="n"/>
      <c r="AX16" s="286" t="n"/>
      <c r="AY16" s="286" t="n"/>
      <c r="AZ16" s="286" t="n"/>
      <c r="BA16" s="286" t="n"/>
      <c r="BB16" s="286">
        <f>G16*BB3</f>
        <v/>
      </c>
      <c r="BC16" s="286">
        <f>H16*BC3</f>
        <v/>
      </c>
      <c r="BD16" s="286">
        <f>I16*BD3</f>
        <v/>
      </c>
      <c r="BE16" s="286">
        <f>J16*BE3</f>
        <v/>
      </c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28" t="n"/>
      <c r="CR16">
        <f>SUM(AW16:CO16)</f>
        <v/>
      </c>
      <c r="CS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P18" s="84" t="n"/>
      <c r="CQ18" s="84" t="n"/>
      <c r="CT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W20" s="286">
        <f>AB20*BW$3</f>
        <v/>
      </c>
      <c r="BX20" s="286">
        <f>AC20*BX$3</f>
        <v/>
      </c>
      <c r="BY20" s="286">
        <f>AD20*BY$3</f>
        <v/>
      </c>
      <c r="BZ20" s="286">
        <f>AE20*BZ$3</f>
        <v/>
      </c>
      <c r="CA20" s="286">
        <f>AF20*CA$3</f>
        <v/>
      </c>
      <c r="CB20" s="286">
        <f>AG20*CB$3</f>
        <v/>
      </c>
      <c r="CC20" s="286">
        <f>AH20*CC$3</f>
        <v/>
      </c>
      <c r="CD20" s="286">
        <f>AI20*CD$3</f>
        <v/>
      </c>
      <c r="CE20" s="286">
        <f>AJ20*CE$3</f>
        <v/>
      </c>
      <c r="CF20" s="286">
        <f>AK20*CF$3</f>
        <v/>
      </c>
      <c r="CG20" s="286">
        <f>AL20*CG$3</f>
        <v/>
      </c>
      <c r="CH20" s="286">
        <f>AM20*CH$3</f>
        <v/>
      </c>
      <c r="CI20" s="286">
        <f>AN20*CI$3</f>
        <v/>
      </c>
      <c r="CJ20" s="286">
        <f>AO20*CJ$3</f>
        <v/>
      </c>
      <c r="CK20" s="286">
        <f>AP20*CK$3</f>
        <v/>
      </c>
      <c r="CL20" s="286">
        <f>AQ20*CL$3</f>
        <v/>
      </c>
      <c r="CM20" s="286">
        <f>AR20*CM$3</f>
        <v/>
      </c>
      <c r="CN20" s="286">
        <f>AS20*CN$3</f>
        <v/>
      </c>
      <c r="CO20" s="286">
        <f>AT20*CO$3</f>
        <v/>
      </c>
      <c r="CP20" s="286">
        <f>AU20*CP$3</f>
        <v/>
      </c>
      <c r="CQ20" s="286" t="n"/>
      <c r="CR20">
        <f>SUM(AW20:CO20)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W21" s="286">
        <f>AB21*BW$3</f>
        <v/>
      </c>
      <c r="BX21" s="286">
        <f>AC21*BX$3</f>
        <v/>
      </c>
      <c r="BY21" s="286">
        <f>AD21*BY$3</f>
        <v/>
      </c>
      <c r="BZ21" s="286">
        <f>AE21*BZ$3</f>
        <v/>
      </c>
      <c r="CA21" s="286">
        <f>AF21*CA$3</f>
        <v/>
      </c>
      <c r="CB21" s="286">
        <f>AG21*CB$3</f>
        <v/>
      </c>
      <c r="CC21" s="286">
        <f>AH21*CC$3</f>
        <v/>
      </c>
      <c r="CD21" s="286">
        <f>AI21*CD$3</f>
        <v/>
      </c>
      <c r="CE21" s="286">
        <f>AJ21*CE$3</f>
        <v/>
      </c>
      <c r="CF21" s="286">
        <f>AK21*CF$3</f>
        <v/>
      </c>
      <c r="CG21" s="286">
        <f>AL21*CG$3</f>
        <v/>
      </c>
      <c r="CH21" s="286">
        <f>AM21*CH$3</f>
        <v/>
      </c>
      <c r="CI21" s="286">
        <f>AN21*CI$3</f>
        <v/>
      </c>
      <c r="CJ21" s="286">
        <f>AO21*CJ$3</f>
        <v/>
      </c>
      <c r="CK21" s="286">
        <f>AP21*CK$3</f>
        <v/>
      </c>
      <c r="CL21" s="286">
        <f>AQ21*CL$3</f>
        <v/>
      </c>
      <c r="CM21" s="286">
        <f>AR21*CM$3</f>
        <v/>
      </c>
      <c r="CN21" s="286">
        <f>AS21*CN$3</f>
        <v/>
      </c>
      <c r="CO21" s="286">
        <f>AT21*CO$3</f>
        <v/>
      </c>
      <c r="CP21" s="286">
        <f>AU21*CP$3</f>
        <v/>
      </c>
      <c r="CQ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86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U22" s="228" t="n"/>
      <c r="BW22" s="286">
        <f>AB22*BW$3</f>
        <v/>
      </c>
      <c r="BX22" s="286">
        <f>AC22*BX$3</f>
        <v/>
      </c>
      <c r="BY22" s="286">
        <f>AD22*BY$3</f>
        <v/>
      </c>
      <c r="BZ22" s="286">
        <f>AE22*BZ$3</f>
        <v/>
      </c>
      <c r="CA22" s="286">
        <f>AF22*CA$3</f>
        <v/>
      </c>
      <c r="CB22" s="286">
        <f>AG22*CB$3</f>
        <v/>
      </c>
      <c r="CC22" s="286">
        <f>AH22*CC$3</f>
        <v/>
      </c>
      <c r="CD22" s="286">
        <f>AI22*CD$3</f>
        <v/>
      </c>
      <c r="CE22" s="286">
        <f>AJ22*CE$3</f>
        <v/>
      </c>
      <c r="CF22" s="286">
        <f>AK22*CF$3</f>
        <v/>
      </c>
      <c r="CG22" s="286">
        <f>AL22*CG$3</f>
        <v/>
      </c>
      <c r="CH22" s="286">
        <f>AM22*CH$3</f>
        <v/>
      </c>
      <c r="CI22" s="286">
        <f>AN22*CI$3</f>
        <v/>
      </c>
      <c r="CJ22" s="286">
        <f>AO22*CJ$3</f>
        <v/>
      </c>
      <c r="CK22" s="286">
        <f>AP22*CK$3</f>
        <v/>
      </c>
      <c r="CL22" s="286">
        <f>AQ22*CL$3</f>
        <v/>
      </c>
      <c r="CM22" s="286">
        <f>AR22*CM$3</f>
        <v/>
      </c>
      <c r="CN22" s="286">
        <f>AS22*CN$3</f>
        <v/>
      </c>
      <c r="CO22" s="286">
        <f>AT22*CO$3</f>
        <v/>
      </c>
      <c r="CP22" s="286">
        <f>AU22*CP$3</f>
        <v/>
      </c>
      <c r="CQ22" s="286" t="n"/>
      <c r="CR22">
        <f>SUM(AW22:CO22)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86" t="n">
        <v>6</v>
      </c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U23" s="228" t="n"/>
      <c r="BW23" s="286">
        <f>AB23*BW$3</f>
        <v/>
      </c>
      <c r="BX23" s="286">
        <f>AC23*BX$3</f>
        <v/>
      </c>
      <c r="BY23" s="286">
        <f>AD23*BY$3</f>
        <v/>
      </c>
      <c r="BZ23" s="286">
        <f>AE23*BZ$3</f>
        <v/>
      </c>
      <c r="CA23" s="286">
        <f>AF23*CA$3</f>
        <v/>
      </c>
      <c r="CB23" s="286">
        <f>AG23*CB$3</f>
        <v/>
      </c>
      <c r="CC23" s="286">
        <f>AH23*CC$3</f>
        <v/>
      </c>
      <c r="CD23" s="286">
        <f>AI23*CD$3</f>
        <v/>
      </c>
      <c r="CE23" s="286">
        <f>AJ23*CE$3</f>
        <v/>
      </c>
      <c r="CF23" s="286">
        <f>AK23*CF$3</f>
        <v/>
      </c>
      <c r="CG23" s="286">
        <f>AL23*CG$3</f>
        <v/>
      </c>
      <c r="CH23" s="286">
        <f>AM23*CH$3</f>
        <v/>
      </c>
      <c r="CI23" s="286">
        <f>AN23*CI$3</f>
        <v/>
      </c>
      <c r="CJ23" s="286">
        <f>AO23*CJ$3</f>
        <v/>
      </c>
      <c r="CK23" s="286">
        <f>AP23*CK$3</f>
        <v/>
      </c>
      <c r="CL23" s="286">
        <f>AQ23*CL$3</f>
        <v/>
      </c>
      <c r="CM23" s="286">
        <f>AR23*CM$3</f>
        <v/>
      </c>
      <c r="CN23" s="286">
        <f>AS23*CN$3</f>
        <v/>
      </c>
      <c r="CO23" s="286">
        <f>AT23*CO$3</f>
        <v/>
      </c>
      <c r="CP23" s="286">
        <f>AU23*CP$3</f>
        <v/>
      </c>
      <c r="CQ23" s="286" t="n"/>
      <c r="CR23">
        <f>SUM(AW23:CO23)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86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U24" s="228" t="n"/>
      <c r="BW24" s="286">
        <f>AB24*BW$3</f>
        <v/>
      </c>
      <c r="BX24" s="286">
        <f>AC24*BX$3</f>
        <v/>
      </c>
      <c r="BY24" s="286">
        <f>AD24*BY$3</f>
        <v/>
      </c>
      <c r="BZ24" s="286">
        <f>AE24*BZ$3</f>
        <v/>
      </c>
      <c r="CA24" s="286">
        <f>AF24*CA$3</f>
        <v/>
      </c>
      <c r="CB24" s="286">
        <f>AG24*CB$3</f>
        <v/>
      </c>
      <c r="CC24" s="286">
        <f>AH24*CC$3</f>
        <v/>
      </c>
      <c r="CD24" s="286">
        <f>AI24*CD$3</f>
        <v/>
      </c>
      <c r="CE24" s="286">
        <f>AJ24*CE$3</f>
        <v/>
      </c>
      <c r="CF24" s="286">
        <f>AK24*CF$3</f>
        <v/>
      </c>
      <c r="CG24" s="286">
        <f>AL24*CG$3</f>
        <v/>
      </c>
      <c r="CH24" s="286">
        <f>AM24*CH$3</f>
        <v/>
      </c>
      <c r="CI24" s="286">
        <f>AN24*CI$3</f>
        <v/>
      </c>
      <c r="CJ24" s="286">
        <f>AO24*CJ$3</f>
        <v/>
      </c>
      <c r="CK24" s="286">
        <f>AP24*CK$3</f>
        <v/>
      </c>
      <c r="CL24" s="286">
        <f>AQ24*CL$3</f>
        <v/>
      </c>
      <c r="CM24" s="286">
        <f>AR24*CM$3</f>
        <v/>
      </c>
      <c r="CN24" s="286">
        <f>AS24*CN$3</f>
        <v/>
      </c>
      <c r="CO24" s="286">
        <f>AT24*CO$3</f>
        <v/>
      </c>
      <c r="CP24" s="286">
        <f>AU24*CP$3</f>
        <v/>
      </c>
      <c r="CQ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86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U25" s="228" t="n"/>
      <c r="BW25" s="286">
        <f>AB25*BW$3</f>
        <v/>
      </c>
      <c r="BX25" s="286">
        <f>AC25*BX$3</f>
        <v/>
      </c>
      <c r="BY25" s="286">
        <f>AD25*BY$3</f>
        <v/>
      </c>
      <c r="BZ25" s="286">
        <f>AE25*BZ$3</f>
        <v/>
      </c>
      <c r="CA25" s="286">
        <f>AF25*CA$3</f>
        <v/>
      </c>
      <c r="CB25" s="286">
        <f>AG25*CB$3</f>
        <v/>
      </c>
      <c r="CC25" s="286">
        <f>AH25*CC$3</f>
        <v/>
      </c>
      <c r="CD25" s="286">
        <f>AI25*CD$3</f>
        <v/>
      </c>
      <c r="CE25" s="286">
        <f>AJ25*CE$3</f>
        <v/>
      </c>
      <c r="CF25" s="286">
        <f>AK25*CF$3</f>
        <v/>
      </c>
      <c r="CG25" s="286">
        <f>AL25*CG$3</f>
        <v/>
      </c>
      <c r="CH25" s="286">
        <f>AM25*CH$3</f>
        <v/>
      </c>
      <c r="CI25" s="286">
        <f>AN25*CI$3</f>
        <v/>
      </c>
      <c r="CJ25" s="286">
        <f>AO25*CJ$3</f>
        <v/>
      </c>
      <c r="CK25" s="286">
        <f>AP25*CK$3</f>
        <v/>
      </c>
      <c r="CL25" s="286">
        <f>AQ25*CL$3</f>
        <v/>
      </c>
      <c r="CM25" s="286">
        <f>AR25*CM$3</f>
        <v/>
      </c>
      <c r="CN25" s="286">
        <f>AS25*CN$3</f>
        <v/>
      </c>
      <c r="CO25" s="286">
        <f>AT25*CO$3</f>
        <v/>
      </c>
      <c r="CP25" s="286">
        <f>AU25*CP$3</f>
        <v/>
      </c>
      <c r="CQ25" s="286" t="n"/>
      <c r="CR25">
        <f>SUM(AW25:CO25)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86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U26" s="228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 t="n"/>
      <c r="CI26" s="286">
        <f>AN26*CI$3</f>
        <v/>
      </c>
      <c r="CJ26" s="286">
        <f>AO26*CJ$3</f>
        <v/>
      </c>
      <c r="CK26" s="286">
        <f>AP26*CK$3</f>
        <v/>
      </c>
      <c r="CL26" s="286">
        <f>AQ26*CL$3</f>
        <v/>
      </c>
      <c r="CM26" s="286">
        <f>AR26*CM$3</f>
        <v/>
      </c>
      <c r="CN26" s="286">
        <f>AS26*CN$3</f>
        <v/>
      </c>
      <c r="CO26" s="286">
        <f>AT26*CO$3</f>
        <v/>
      </c>
      <c r="CP26" s="286">
        <f>AU26*CP$3</f>
        <v/>
      </c>
      <c r="CQ26" s="286" t="n"/>
      <c r="CR26">
        <f>SUM(AW26:CO26)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86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U27" s="228" t="n"/>
      <c r="BW27" s="286">
        <f>AB27*BW$3</f>
        <v/>
      </c>
      <c r="BX27" s="286">
        <f>AC27*BX$3</f>
        <v/>
      </c>
      <c r="BY27" s="286">
        <f>AD27*BY$3</f>
        <v/>
      </c>
      <c r="BZ27" s="286">
        <f>AE27*BZ$3</f>
        <v/>
      </c>
      <c r="CA27" s="286">
        <f>AF27*CA$3</f>
        <v/>
      </c>
      <c r="CB27" s="286">
        <f>AG27*CB$3</f>
        <v/>
      </c>
      <c r="CC27" s="286">
        <f>AH27*CC$3</f>
        <v/>
      </c>
      <c r="CD27" s="286">
        <f>AI27*CD$3</f>
        <v/>
      </c>
      <c r="CE27" s="286">
        <f>AJ27*CE$3</f>
        <v/>
      </c>
      <c r="CF27" s="286">
        <f>AK27*CF$3</f>
        <v/>
      </c>
      <c r="CG27" s="286">
        <f>AL27*CG$3</f>
        <v/>
      </c>
      <c r="CH27" s="286">
        <f>AM27*CH$3</f>
        <v/>
      </c>
      <c r="CI27" s="286">
        <f>AN27*CI$3</f>
        <v/>
      </c>
      <c r="CJ27" s="286">
        <f>AO27*CJ$3</f>
        <v/>
      </c>
      <c r="CK27" s="286">
        <f>AP27*CK$3</f>
        <v/>
      </c>
      <c r="CL27" s="286">
        <f>AQ27*CL$3</f>
        <v/>
      </c>
      <c r="CM27" s="286">
        <f>AR27*CM$3</f>
        <v/>
      </c>
      <c r="CN27" s="286">
        <f>AS27*CN$3</f>
        <v/>
      </c>
      <c r="CO27" s="286">
        <f>AT27*CO$3</f>
        <v/>
      </c>
      <c r="CP27" s="286">
        <f>AU27*CP$3</f>
        <v/>
      </c>
      <c r="CQ27" s="286" t="n"/>
      <c r="CR27">
        <f>SUM(AW27:CO27)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86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U28" s="228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 t="n"/>
      <c r="CI28" s="286">
        <f>AN28*CI$3</f>
        <v/>
      </c>
      <c r="CJ28" s="286">
        <f>AO28*CJ$3</f>
        <v/>
      </c>
      <c r="CK28" s="286">
        <f>AP28*CK$3</f>
        <v/>
      </c>
      <c r="CL28" s="286">
        <f>AQ28*CL$3</f>
        <v/>
      </c>
      <c r="CM28" s="286">
        <f>AR28*CM$3</f>
        <v/>
      </c>
      <c r="CN28" s="286">
        <f>AS28*CN$3</f>
        <v/>
      </c>
      <c r="CO28" s="286">
        <f>AT28*CO$3</f>
        <v/>
      </c>
      <c r="CP28" s="286">
        <f>AU28*CP$3</f>
        <v/>
      </c>
      <c r="CQ28" s="286" t="n"/>
      <c r="CR28">
        <f>SUM(AW28:CO28)</f>
        <v/>
      </c>
    </row>
    <row r="29">
      <c r="A29" s="18" t="inlineStr">
        <is>
          <t>Провод ПВС 3х1,5 кв.мм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/>
      <c r="AT29" s="286" t="n"/>
      <c r="AU29" s="286" t="n">
        <v>1.1</v>
      </c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U29" s="228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 t="n"/>
      <c r="CI29" s="286" t="n"/>
      <c r="CJ29" s="286" t="n"/>
      <c r="CK29" s="286" t="n"/>
      <c r="CL29" s="286" t="n"/>
      <c r="CM29" s="286" t="n"/>
      <c r="CN29" s="286" t="n"/>
      <c r="CO29" s="286" t="n"/>
      <c r="CP29" s="286">
        <f>AU29*CP$3</f>
        <v/>
      </c>
      <c r="CQ29" s="286" t="n"/>
    </row>
    <row r="30">
      <c r="A30" s="18" t="inlineStr">
        <is>
          <t>Провод МГШВ 1,5 кв.мм синий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/>
      <c r="AP30" s="197" t="n"/>
      <c r="AQ30" s="197" t="n"/>
      <c r="AR30" s="286" t="n"/>
      <c r="AS30" s="286" t="n">
        <v>0.2</v>
      </c>
      <c r="AT30" s="286" t="n">
        <v>1</v>
      </c>
      <c r="AU30" s="286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 t="n"/>
      <c r="CI30" s="286">
        <f>AN30*CI$3</f>
        <v/>
      </c>
      <c r="CJ30" s="286">
        <f>AO30*CJ$3</f>
        <v/>
      </c>
      <c r="CK30" s="286">
        <f>AP30*CK$3</f>
        <v/>
      </c>
      <c r="CL30" s="286">
        <f>AQ30*CL$3</f>
        <v/>
      </c>
      <c r="CM30" s="286">
        <f>AR30*CM$3</f>
        <v/>
      </c>
      <c r="CN30" s="286">
        <f>AS30*CN$3</f>
        <v/>
      </c>
      <c r="CO30" s="286">
        <f>AT30*CO$3</f>
        <v/>
      </c>
      <c r="CP30" s="286">
        <f>AU30*CP$3</f>
        <v/>
      </c>
      <c r="CQ30" s="286" t="n"/>
      <c r="CR30">
        <f>SUM(AW30:CO30)</f>
        <v/>
      </c>
    </row>
    <row r="31">
      <c r="A31" s="18" t="inlineStr">
        <is>
          <t>Провод ПуГВ 1х1,5 кв.мм желто-зеленый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197" t="n">
        <v>0.6</v>
      </c>
      <c r="AP31" s="197" t="n">
        <v>0.4</v>
      </c>
      <c r="AQ31" s="197" t="n">
        <v>1.1</v>
      </c>
      <c r="AR31" s="286" t="n"/>
      <c r="AS31" s="286" t="n"/>
      <c r="AT31" s="286" t="n"/>
      <c r="AU31" s="286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W31" s="286" t="n"/>
      <c r="BX31" s="286" t="n"/>
      <c r="BY31" s="286" t="n"/>
      <c r="BZ31" s="286" t="n"/>
      <c r="CA31" s="286" t="n"/>
      <c r="CB31" s="286" t="n"/>
      <c r="CC31" s="286" t="n"/>
      <c r="CD31" s="286" t="n"/>
      <c r="CE31" s="286" t="n"/>
      <c r="CF31" s="286" t="n"/>
      <c r="CG31" s="286" t="n"/>
      <c r="CH31" s="286" t="n"/>
      <c r="CI31" s="286">
        <f>AN31*CI$3</f>
        <v/>
      </c>
      <c r="CJ31" s="286">
        <f>AO31*CJ$3</f>
        <v/>
      </c>
      <c r="CK31" s="286">
        <f>AP31*CK$3</f>
        <v/>
      </c>
      <c r="CL31" s="286">
        <f>AQ31*CL$3</f>
        <v/>
      </c>
      <c r="CM31" s="286">
        <f>AR31*CM$3</f>
        <v/>
      </c>
      <c r="CN31" s="286">
        <f>AS31*CN$3</f>
        <v/>
      </c>
      <c r="CO31" s="286">
        <f>AT31*CO$3</f>
        <v/>
      </c>
      <c r="CP31" s="286">
        <f>AU31*CP$3</f>
        <v/>
      </c>
      <c r="CQ31" s="286" t="n"/>
      <c r="CR31">
        <f>SUM(AW31:CO31)</f>
        <v/>
      </c>
    </row>
    <row r="32">
      <c r="A32" s="18" t="inlineStr">
        <is>
          <t>PBF D:13.0/6.0 мм (черная)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86" t="n"/>
      <c r="AO32" s="286" t="n"/>
      <c r="AP32" s="286" t="n"/>
      <c r="AQ32" s="286" t="n"/>
      <c r="AR32" s="286" t="n"/>
      <c r="AS32" s="286" t="n"/>
      <c r="AT32" s="286" t="n"/>
      <c r="AU32" s="286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W32" s="286">
        <f>AB32*BW$3</f>
        <v/>
      </c>
      <c r="BX32" s="286">
        <f>AC32*BX$3</f>
        <v/>
      </c>
      <c r="BY32" s="286">
        <f>AD32*BY$3</f>
        <v/>
      </c>
      <c r="BZ32" s="286">
        <f>AE32*BZ$3</f>
        <v/>
      </c>
      <c r="CA32" s="286">
        <f>AF32*CA$3</f>
        <v/>
      </c>
      <c r="CB32" s="286">
        <f>AG32*CB$3</f>
        <v/>
      </c>
      <c r="CC32" s="286">
        <f>AH32*CC$3</f>
        <v/>
      </c>
      <c r="CD32" s="286">
        <f>AI32*CD$3</f>
        <v/>
      </c>
      <c r="CE32" s="286">
        <f>AJ32*CE$3</f>
        <v/>
      </c>
      <c r="CF32" s="286">
        <f>AK32*CF$3</f>
        <v/>
      </c>
      <c r="CG32" s="286">
        <f>AL32*CG$3</f>
        <v/>
      </c>
      <c r="CH32" s="286">
        <f>AM32*CH$3</f>
        <v/>
      </c>
      <c r="CI32" s="286">
        <f>AN32*CI$3</f>
        <v/>
      </c>
      <c r="CJ32" s="286">
        <f>AO32*CJ$3</f>
        <v/>
      </c>
      <c r="CK32" s="286">
        <f>AP32*CK$3</f>
        <v/>
      </c>
      <c r="CL32" s="286">
        <f>AQ32*CL$3</f>
        <v/>
      </c>
      <c r="CM32" s="286">
        <f>AR32*CM$3</f>
        <v/>
      </c>
      <c r="CN32" s="286">
        <f>AS32*CN$3</f>
        <v/>
      </c>
      <c r="CO32" s="286">
        <f>AT32*CO$3</f>
        <v/>
      </c>
      <c r="CP32" s="286">
        <f>AU32*CP$3</f>
        <v/>
      </c>
      <c r="CQ32" s="286" t="n"/>
      <c r="CR32">
        <f>SUM(AW32:CO32)</f>
        <v/>
      </c>
    </row>
    <row r="33" ht="25.5" customHeight="1" s="107">
      <c r="A33" s="86" t="inlineStr">
        <is>
          <t>BAM3RC-1-9.5 BLK Трубка термоусадочная неклеевая, коэффициент усадки 2Х, размер 9.5,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>
        <v>0.1</v>
      </c>
      <c r="AC33" s="286" t="n">
        <v>0.1</v>
      </c>
      <c r="AD33" s="286" t="n">
        <v>0.1</v>
      </c>
      <c r="AE33" s="286" t="n">
        <v>0.1</v>
      </c>
      <c r="AF33" s="286" t="n">
        <v>0.1</v>
      </c>
      <c r="AG33" s="286" t="n">
        <v>0.15</v>
      </c>
      <c r="AH33" s="286" t="n">
        <v>0.15</v>
      </c>
      <c r="AI33" s="286" t="n"/>
      <c r="AJ33" s="286" t="n">
        <v>0.1</v>
      </c>
      <c r="AK33" s="286" t="n">
        <v>0.1</v>
      </c>
      <c r="AL33" s="286" t="n">
        <v>0.1</v>
      </c>
      <c r="AM33" s="286" t="n">
        <v>0.1</v>
      </c>
      <c r="AN33" s="14" t="n"/>
      <c r="AO33" s="286" t="n"/>
      <c r="AP33" s="286" t="n"/>
      <c r="AQ33" s="286" t="n"/>
      <c r="AR33" s="286" t="n">
        <v>0.05</v>
      </c>
      <c r="AS33" s="286" t="n"/>
      <c r="AT33" s="286" t="n"/>
      <c r="AU33" s="286" t="n">
        <v>0.05</v>
      </c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W33" s="286">
        <f>AB33*BW$3</f>
        <v/>
      </c>
      <c r="BX33" s="286">
        <f>AC33*BX$3</f>
        <v/>
      </c>
      <c r="BY33" s="286">
        <f>AD33*BY$3</f>
        <v/>
      </c>
      <c r="BZ33" s="286">
        <f>AE33*BZ$3</f>
        <v/>
      </c>
      <c r="CA33" s="286">
        <f>AF33*CA$3</f>
        <v/>
      </c>
      <c r="CB33" s="286">
        <f>AG33*CB$3</f>
        <v/>
      </c>
      <c r="CC33" s="286">
        <f>AH33*CC$3</f>
        <v/>
      </c>
      <c r="CD33" s="286">
        <f>AI33*CD$3</f>
        <v/>
      </c>
      <c r="CE33" s="286">
        <f>AJ33*CE$3</f>
        <v/>
      </c>
      <c r="CF33" s="286">
        <f>AK33*CF$3</f>
        <v/>
      </c>
      <c r="CG33" s="286">
        <f>AL33*CG$3</f>
        <v/>
      </c>
      <c r="CH33" s="286">
        <f>AM33*CH$3</f>
        <v/>
      </c>
      <c r="CI33" s="286">
        <f>AN33*CI$3</f>
        <v/>
      </c>
      <c r="CJ33" s="286">
        <f>AO33*CJ$3</f>
        <v/>
      </c>
      <c r="CK33" s="286">
        <f>AP33*CK$3</f>
        <v/>
      </c>
      <c r="CL33" s="286">
        <f>AQ33*CL$3</f>
        <v/>
      </c>
      <c r="CM33" s="286">
        <f>AR33*CM$3</f>
        <v/>
      </c>
      <c r="CN33" s="286">
        <f>AS33*CN$3</f>
        <v/>
      </c>
      <c r="CO33" s="286">
        <f>AT33*CO$3</f>
        <v/>
      </c>
      <c r="CP33" s="286">
        <f>AU33*CP$3</f>
        <v/>
      </c>
      <c r="CQ33" s="286" t="n"/>
      <c r="CR33">
        <f>SUM(AW33:CO33)</f>
        <v/>
      </c>
    </row>
    <row r="34" ht="25.5" customHeight="1" s="107">
      <c r="A34" s="86" t="inlineStr">
        <is>
          <t>BAM3RC-1-6.0 BLK Трубка термоусадочная неклеевая, коэффициент усадки 2Х, размер 6, цвет черный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/>
      <c r="AC34" s="286" t="n"/>
      <c r="AD34" s="286" t="n"/>
      <c r="AE34" s="286" t="n"/>
      <c r="AF34" s="286" t="n"/>
      <c r="AG34" s="286" t="n"/>
      <c r="AH34" s="286" t="n"/>
      <c r="AI34" s="286" t="n"/>
      <c r="AJ34" s="286" t="n"/>
      <c r="AK34" s="286" t="n"/>
      <c r="AL34" s="286" t="n"/>
      <c r="AM34" s="286" t="n"/>
      <c r="AN34" s="286" t="n">
        <v>0.04</v>
      </c>
      <c r="AO34" s="286" t="n"/>
      <c r="AP34" s="286" t="n"/>
      <c r="AQ34" s="286" t="n"/>
      <c r="AR34" s="286" t="n"/>
      <c r="AS34" s="286" t="n"/>
      <c r="AT34" s="286" t="n"/>
      <c r="AU34" s="286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W34" s="286" t="n"/>
      <c r="BX34" s="286" t="n"/>
      <c r="BY34" s="286" t="n"/>
      <c r="BZ34" s="286" t="n"/>
      <c r="CA34" s="286" t="n"/>
      <c r="CB34" s="286" t="n"/>
      <c r="CC34" s="286" t="n"/>
      <c r="CD34" s="286" t="n"/>
      <c r="CE34" s="286" t="n"/>
      <c r="CF34" s="286" t="n"/>
      <c r="CG34" s="286" t="n"/>
      <c r="CH34" s="286" t="n"/>
      <c r="CI34" s="286">
        <f>AN34*CI$3</f>
        <v/>
      </c>
      <c r="CJ34" s="286">
        <f>AO34*CJ$3</f>
        <v/>
      </c>
      <c r="CK34" s="286">
        <f>AP34*CK$3</f>
        <v/>
      </c>
      <c r="CL34" s="286">
        <f>AQ34*CL$3</f>
        <v/>
      </c>
      <c r="CM34" s="286">
        <f>AR34*CM$3</f>
        <v/>
      </c>
      <c r="CN34" s="286">
        <f>AS34*CN$3</f>
        <v/>
      </c>
      <c r="CO34" s="286">
        <f>AT34*CO$3</f>
        <v/>
      </c>
      <c r="CP34" s="286">
        <f>AU34*CP$3</f>
        <v/>
      </c>
      <c r="CQ34" s="286" t="n"/>
      <c r="CR34">
        <f>SUM(AW34:CO34)</f>
        <v/>
      </c>
    </row>
    <row r="35">
      <c r="A35" s="18" t="inlineStr">
        <is>
          <t>Стяжка c площадкой КСМ 3х100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86" t="n">
        <v>1</v>
      </c>
      <c r="AC35" s="286" t="n">
        <v>1</v>
      </c>
      <c r="AD35" s="286" t="n">
        <v>1</v>
      </c>
      <c r="AE35" s="286" t="n">
        <v>1</v>
      </c>
      <c r="AF35" s="286" t="n">
        <v>1</v>
      </c>
      <c r="AG35" s="286" t="n">
        <v>1</v>
      </c>
      <c r="AH35" s="286" t="n">
        <v>1</v>
      </c>
      <c r="AI35" s="286" t="n">
        <v>1</v>
      </c>
      <c r="AJ35" s="286" t="n">
        <v>1</v>
      </c>
      <c r="AK35" s="286" t="n">
        <v>1</v>
      </c>
      <c r="AL35" s="286" t="n">
        <v>1</v>
      </c>
      <c r="AM35" s="286" t="n">
        <v>1</v>
      </c>
      <c r="AN35" s="286" t="n">
        <v>1</v>
      </c>
      <c r="AO35" s="286" t="n">
        <v>1</v>
      </c>
      <c r="AP35" s="286" t="n">
        <v>1</v>
      </c>
      <c r="AQ35" s="286" t="n">
        <v>1</v>
      </c>
      <c r="AR35" s="286" t="n">
        <v>1</v>
      </c>
      <c r="AS35" s="286" t="n">
        <v>1</v>
      </c>
      <c r="AT35" s="286" t="n">
        <v>1</v>
      </c>
      <c r="AU35" s="286" t="n">
        <v>1</v>
      </c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W35" s="286">
        <f>AB35*BW$3</f>
        <v/>
      </c>
      <c r="BX35" s="286">
        <f>AC35*BX$3</f>
        <v/>
      </c>
      <c r="BY35" s="286">
        <f>AD35*BY$3</f>
        <v/>
      </c>
      <c r="BZ35" s="286">
        <f>AE35*BZ$3</f>
        <v/>
      </c>
      <c r="CA35" s="286">
        <f>AF35*CA$3</f>
        <v/>
      </c>
      <c r="CB35" s="286">
        <f>AG35*CB$3</f>
        <v/>
      </c>
      <c r="CC35" s="286">
        <f>AH35*CC$3</f>
        <v/>
      </c>
      <c r="CD35" s="286">
        <f>AI35*CD$3</f>
        <v/>
      </c>
      <c r="CE35" s="286">
        <f>AJ35*CE$3</f>
        <v/>
      </c>
      <c r="CF35" s="286">
        <f>AK35*CF$3</f>
        <v/>
      </c>
      <c r="CG35" s="286">
        <f>AL35*CG$3</f>
        <v/>
      </c>
      <c r="CH35" s="286">
        <f>AM35*CH$3</f>
        <v/>
      </c>
      <c r="CI35" s="286">
        <f>AN35*CI$3</f>
        <v/>
      </c>
      <c r="CJ35" s="286">
        <f>AO35*CJ$3</f>
        <v/>
      </c>
      <c r="CK35" s="286">
        <f>AP35*CK$3</f>
        <v/>
      </c>
      <c r="CL35" s="286">
        <f>AQ35*CL$3</f>
        <v/>
      </c>
      <c r="CM35" s="286">
        <f>AR35*CM$3</f>
        <v/>
      </c>
      <c r="CN35" s="286">
        <f>AS35*CN$3</f>
        <v/>
      </c>
      <c r="CO35" s="286">
        <f>AT35*CO$3</f>
        <v/>
      </c>
      <c r="CP35" s="286">
        <f>AU35*CP$3</f>
        <v/>
      </c>
      <c r="CQ35" s="286" t="n"/>
      <c r="CR35">
        <f>SUM(AW35:CO35)</f>
        <v/>
      </c>
    </row>
    <row r="36">
      <c r="A36" s="199" t="n"/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228" t="n"/>
      <c r="L36" s="228" t="n"/>
      <c r="M36" s="228" t="n"/>
      <c r="N36" s="228" t="n"/>
      <c r="O36" s="228" t="n"/>
      <c r="P36" s="228" t="n"/>
      <c r="Q36" s="228" t="n"/>
      <c r="R36" s="228" t="n"/>
      <c r="S36" s="228" t="n"/>
      <c r="T36" s="228" t="n"/>
      <c r="U36" s="228" t="n"/>
      <c r="V36" s="228" t="n"/>
      <c r="W36" s="228" t="n"/>
      <c r="X36" s="228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22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28" t="n"/>
    </row>
    <row r="37" customFormat="1" s="85">
      <c r="A37" s="82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4" t="n"/>
      <c r="BZ37" s="84" t="n"/>
      <c r="CA37" s="84" t="n"/>
      <c r="CB37" s="84" t="n"/>
      <c r="CC37" s="84" t="n"/>
      <c r="CD37" s="84" t="n"/>
      <c r="CE37" s="84" t="n"/>
      <c r="CF37" s="84" t="n"/>
      <c r="CG37" s="84" t="n"/>
      <c r="CH37" s="84" t="n"/>
      <c r="CI37" s="84" t="n"/>
      <c r="CJ37" s="84" t="n"/>
      <c r="CK37" s="84" t="n"/>
      <c r="CL37" s="84" t="n"/>
      <c r="CM37" s="84" t="n"/>
      <c r="CN37" s="84" t="n"/>
      <c r="CO37" s="84" t="n"/>
      <c r="CP37" s="84" t="n"/>
      <c r="CQ37" s="84" t="n"/>
      <c r="CT37" s="108" t="n"/>
    </row>
    <row r="38">
      <c r="A38" s="34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28" t="n"/>
    </row>
    <row r="39">
      <c r="A39" s="42" t="n"/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  <c r="AD39" s="228" t="n"/>
      <c r="AE39" s="228" t="n"/>
      <c r="AF39" s="228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28" t="n"/>
      <c r="BF39" s="228" t="n"/>
      <c r="BG39" s="228" t="n"/>
      <c r="BH39" s="228" t="n"/>
      <c r="BI39" s="228" t="n"/>
      <c r="BJ39" s="228" t="n"/>
      <c r="BK39" s="228" t="n"/>
      <c r="BL39" s="228" t="n"/>
      <c r="BM39" s="228" t="n"/>
      <c r="BN39" s="228" t="n"/>
      <c r="BO39" s="228" t="n"/>
      <c r="BP39" s="228" t="n"/>
      <c r="BQ39" s="228" t="n"/>
      <c r="BR39" s="228" t="n"/>
      <c r="BS39" s="228" t="n"/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 s="228" t="n"/>
      <c r="CQ39" s="228" t="n"/>
    </row>
    <row r="40">
      <c r="A40" s="18" t="inlineStr">
        <is>
          <t>Клемма типа "О" 3,2 мм НКИ 1.5-3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>
        <v>1</v>
      </c>
      <c r="L40" s="45" t="n">
        <v>2</v>
      </c>
      <c r="M40" s="45" t="n">
        <v>3</v>
      </c>
      <c r="N40" s="45" t="n">
        <v>3</v>
      </c>
      <c r="O40" s="45" t="n">
        <v>4</v>
      </c>
      <c r="P40" s="45" t="n">
        <v>4</v>
      </c>
      <c r="Q40" s="45" t="n">
        <v>5</v>
      </c>
      <c r="R40" s="45" t="n">
        <v>5</v>
      </c>
      <c r="S40" s="45" t="n">
        <v>5</v>
      </c>
      <c r="T40" s="45" t="n">
        <v>5</v>
      </c>
      <c r="U40" s="45" t="n">
        <v>1</v>
      </c>
      <c r="V40" s="45" t="n">
        <v>2</v>
      </c>
      <c r="W40" s="45" t="n">
        <v>3</v>
      </c>
      <c r="X40" s="45" t="n">
        <v>3</v>
      </c>
      <c r="Y40" s="45" t="n">
        <v>3</v>
      </c>
      <c r="Z40" s="45" t="n">
        <v>4</v>
      </c>
      <c r="AA40" s="74" t="n">
        <v>5</v>
      </c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86">
        <f>K40*BF$3</f>
        <v/>
      </c>
      <c r="BG40" s="286">
        <f>L40*BG$3</f>
        <v/>
      </c>
      <c r="BH40" s="286">
        <f>M40*BH$3</f>
        <v/>
      </c>
      <c r="BI40" s="286">
        <f>N40*BI$3</f>
        <v/>
      </c>
      <c r="BJ40" s="286">
        <f>O40*BJ$3</f>
        <v/>
      </c>
      <c r="BK40" s="286">
        <f>P40*BK$3</f>
        <v/>
      </c>
      <c r="BL40" s="286" t="n"/>
      <c r="BM40" s="286">
        <f>R40*BM$3</f>
        <v/>
      </c>
      <c r="BN40" s="286">
        <f>S40*BN$3</f>
        <v/>
      </c>
      <c r="BO40" s="286">
        <f>T40*BO$3</f>
        <v/>
      </c>
      <c r="BP40" s="286">
        <f>U40*BP$3</f>
        <v/>
      </c>
      <c r="BQ40" s="286">
        <f>V40*BQ$3</f>
        <v/>
      </c>
      <c r="BR40" s="286">
        <f>W40*BR$3</f>
        <v/>
      </c>
      <c r="BS40" s="286">
        <f>X40*BS$3</f>
        <v/>
      </c>
      <c r="BT40" s="286">
        <f>Y40*BT$3</f>
        <v/>
      </c>
      <c r="BU40" s="286">
        <f>Z40*BU$3</f>
        <v/>
      </c>
      <c r="BV40" s="286">
        <f>AA40*BV$3</f>
        <v/>
      </c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  <c r="CP40" s="228" t="n"/>
      <c r="CQ40" s="228" t="n"/>
      <c r="CR40">
        <f>SUM(AW40:CO40)</f>
        <v/>
      </c>
    </row>
    <row r="41">
      <c r="A41" s="34" t="inlineStr">
        <is>
          <t>аналоги: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73" t="n"/>
      <c r="T41" s="74" t="n"/>
      <c r="U41" s="45" t="n"/>
      <c r="V41" s="45" t="n"/>
      <c r="W41" s="45" t="n"/>
      <c r="X41" s="45" t="n"/>
      <c r="Y41" s="45" t="n"/>
      <c r="Z41" s="45" t="n"/>
      <c r="AA41" s="74" t="n"/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28" t="n"/>
      <c r="BF41" s="228" t="n"/>
      <c r="BG41" s="228" t="n"/>
      <c r="BH41" s="228" t="n"/>
      <c r="BI41" s="228" t="n"/>
      <c r="BJ41" s="228" t="n"/>
      <c r="BK41" s="228" t="n"/>
      <c r="BL41" s="228" t="n"/>
      <c r="BM41" s="228" t="n"/>
      <c r="BN41" s="228" t="n"/>
      <c r="BO41" s="228" t="n"/>
      <c r="BP41" s="228" t="n"/>
      <c r="BQ41" s="228" t="n"/>
      <c r="BR41" s="228" t="n"/>
      <c r="BS41" s="228" t="n"/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  <c r="CP41" s="228" t="n"/>
      <c r="CQ41" s="228" t="n"/>
    </row>
    <row r="42">
      <c r="A42" s="34" t="inlineStr">
        <is>
          <t>Наконечник кабельный НКИ 1.25-3 красный (100шт)</t>
        </is>
      </c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>
        <v>0.01</v>
      </c>
      <c r="L42" s="45" t="n">
        <v>0.01</v>
      </c>
      <c r="M42" s="45" t="n">
        <v>0.03</v>
      </c>
      <c r="N42" s="45" t="n">
        <v>0.03</v>
      </c>
      <c r="O42" s="45" t="n">
        <v>0.04</v>
      </c>
      <c r="P42" s="45" t="n">
        <v>0.04</v>
      </c>
      <c r="Q42" s="45" t="n">
        <v>0.05</v>
      </c>
      <c r="R42" s="45" t="n">
        <v>0.05</v>
      </c>
      <c r="S42" s="45" t="n">
        <v>0.05</v>
      </c>
      <c r="T42" s="45" t="n">
        <v>0.05</v>
      </c>
      <c r="U42" s="45" t="n">
        <v>0.01</v>
      </c>
      <c r="V42" s="45" t="n">
        <v>0.02</v>
      </c>
      <c r="W42" s="45" t="n">
        <v>0.03</v>
      </c>
      <c r="X42" s="45" t="n">
        <v>0.03</v>
      </c>
      <c r="Y42" s="45" t="n">
        <v>0.03</v>
      </c>
      <c r="Z42" s="45" t="n">
        <v>0.04</v>
      </c>
      <c r="AA42" s="46" t="n">
        <v>0.05</v>
      </c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86">
        <f>K42*BF$3</f>
        <v/>
      </c>
      <c r="BG42" s="286">
        <f>L42*BG$3</f>
        <v/>
      </c>
      <c r="BH42" s="286">
        <f>M42*BH$3</f>
        <v/>
      </c>
      <c r="BI42" s="286">
        <f>N42*BI$3</f>
        <v/>
      </c>
      <c r="BJ42" s="286">
        <f>O42*BJ$3</f>
        <v/>
      </c>
      <c r="BK42" s="286">
        <f>P42*BK$3</f>
        <v/>
      </c>
      <c r="BL42" s="286" t="n"/>
      <c r="BM42" s="286">
        <f>R42*BM$3</f>
        <v/>
      </c>
      <c r="BN42" s="286">
        <f>S42*BN$3</f>
        <v/>
      </c>
      <c r="BO42" s="286">
        <f>T42*BO$3</f>
        <v/>
      </c>
      <c r="BP42" s="286">
        <f>U42*BP$3</f>
        <v/>
      </c>
      <c r="BQ42" s="286">
        <f>V42*BQ$3</f>
        <v/>
      </c>
      <c r="BR42" s="286">
        <f>W42*BR$3</f>
        <v/>
      </c>
      <c r="BS42" s="286">
        <f>X42*BS$3</f>
        <v/>
      </c>
      <c r="BT42" s="286">
        <f>Y42*BT$3</f>
        <v/>
      </c>
      <c r="BU42" s="286">
        <f>Z42*BU$3</f>
        <v/>
      </c>
      <c r="BV42" s="286">
        <f>AA42*BV$3</f>
        <v/>
      </c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  <c r="CP42" s="228" t="n"/>
      <c r="CQ42" s="228" t="n"/>
    </row>
    <row r="43">
      <c r="A43" s="34" t="n"/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6" t="n"/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28" t="n"/>
      <c r="BF43" s="228" t="n"/>
      <c r="BG43" s="228" t="n"/>
      <c r="BH43" s="228" t="n"/>
      <c r="BI43" s="228" t="n"/>
      <c r="BJ43" s="228" t="n"/>
      <c r="BK43" s="228" t="n"/>
      <c r="BL43" s="228" t="n"/>
      <c r="BM43" s="228" t="n"/>
      <c r="BN43" s="228" t="n"/>
      <c r="BO43" s="228" t="n"/>
      <c r="BP43" s="228" t="n"/>
      <c r="BQ43" s="228" t="n"/>
      <c r="BR43" s="228" t="n"/>
      <c r="BS43" s="228" t="n"/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 s="228" t="n"/>
      <c r="CQ43" s="228" t="n"/>
    </row>
    <row r="44">
      <c r="A44" s="18" t="inlineStr">
        <is>
          <t>Клемма типа "О" 5,3 мм НКИ 1.5-5</t>
        </is>
      </c>
      <c r="B44" s="228" t="n"/>
      <c r="C44" s="228" t="n"/>
      <c r="D44" s="228" t="n"/>
      <c r="E44" s="228" t="n"/>
      <c r="F44" s="228" t="n"/>
      <c r="G44" s="228" t="n"/>
      <c r="H44" s="228" t="n"/>
      <c r="I44" s="228" t="n"/>
      <c r="J44" s="228" t="n"/>
      <c r="K44" s="45" t="n">
        <v>1</v>
      </c>
      <c r="L44" s="45" t="n">
        <v>1</v>
      </c>
      <c r="M44" s="45" t="n">
        <v>1</v>
      </c>
      <c r="N44" s="45" t="n">
        <v>1</v>
      </c>
      <c r="O44" s="45" t="n">
        <v>1</v>
      </c>
      <c r="P44" s="45" t="n">
        <v>1</v>
      </c>
      <c r="Q44" s="45" t="n">
        <v>1</v>
      </c>
      <c r="R44" s="45" t="n">
        <v>1</v>
      </c>
      <c r="S44" s="45" t="n">
        <v>1</v>
      </c>
      <c r="T44" s="45" t="n">
        <v>1</v>
      </c>
      <c r="U44" s="45" t="n">
        <v>1</v>
      </c>
      <c r="V44" s="45" t="n">
        <v>1</v>
      </c>
      <c r="W44" s="45" t="n">
        <v>1</v>
      </c>
      <c r="X44" s="45" t="n">
        <v>1</v>
      </c>
      <c r="Y44" s="45" t="n">
        <v>1</v>
      </c>
      <c r="Z44" s="45" t="n">
        <v>1</v>
      </c>
      <c r="AA44" s="74" t="n">
        <v>1</v>
      </c>
      <c r="AB44" s="64" t="n"/>
      <c r="AC44" s="64" t="n"/>
      <c r="AD44" s="64" t="n"/>
      <c r="AE44" s="228" t="n"/>
      <c r="AF44" s="64" t="n"/>
      <c r="AG44" s="64" t="n"/>
      <c r="AH44" s="228" t="n"/>
      <c r="AI44" s="228" t="n"/>
      <c r="AJ44" s="228" t="n"/>
      <c r="AK44" s="228" t="n"/>
      <c r="AL44" s="228" t="n"/>
      <c r="AM44" s="228" t="n"/>
      <c r="AN44" s="228" t="n"/>
      <c r="AO44" s="228" t="n"/>
      <c r="AP44" s="228" t="n"/>
      <c r="AQ44" s="228" t="n"/>
      <c r="AR44" s="228" t="n"/>
      <c r="AS44" s="228" t="n"/>
      <c r="AT44" s="228" t="n"/>
      <c r="AU44" s="228" t="n"/>
      <c r="AV44" s="228" t="n"/>
      <c r="AW44" s="228" t="n"/>
      <c r="AX44" s="228" t="n"/>
      <c r="AY44" s="228" t="n"/>
      <c r="AZ44" s="228" t="n"/>
      <c r="BA44" s="228" t="n"/>
      <c r="BB44" s="228" t="n"/>
      <c r="BC44" s="228" t="n"/>
      <c r="BD44" s="228" t="n"/>
      <c r="BE44" s="228" t="n"/>
      <c r="BF44" s="286">
        <f>K44*BF$3</f>
        <v/>
      </c>
      <c r="BG44" s="286">
        <f>L44*BG$3</f>
        <v/>
      </c>
      <c r="BH44" s="286">
        <f>M44*BH$3</f>
        <v/>
      </c>
      <c r="BI44" s="286">
        <f>N44*BI$3</f>
        <v/>
      </c>
      <c r="BJ44" s="286">
        <f>O44*BJ$3</f>
        <v/>
      </c>
      <c r="BK44" s="286">
        <f>P44*BK$3</f>
        <v/>
      </c>
      <c r="BL44" s="286" t="n"/>
      <c r="BM44" s="286">
        <f>R44*BM$3</f>
        <v/>
      </c>
      <c r="BN44" s="286">
        <f>S44*BN$3</f>
        <v/>
      </c>
      <c r="BO44" s="286">
        <f>T44*BO$3</f>
        <v/>
      </c>
      <c r="BP44" s="286">
        <f>U44*BP$3</f>
        <v/>
      </c>
      <c r="BQ44" s="286">
        <f>V44*BQ$3</f>
        <v/>
      </c>
      <c r="BR44" s="286">
        <f>W44*BR$3</f>
        <v/>
      </c>
      <c r="BS44" s="286">
        <f>X44*BS$3</f>
        <v/>
      </c>
      <c r="BT44" s="286">
        <f>Y44*BT$3</f>
        <v/>
      </c>
      <c r="BU44" s="286">
        <f>Z44*BU$3</f>
        <v/>
      </c>
      <c r="BV44" s="286">
        <f>AA44*BV$3</f>
        <v/>
      </c>
      <c r="BW44" s="228" t="n"/>
      <c r="BX44" s="228" t="n"/>
      <c r="BY44" s="228" t="n"/>
      <c r="BZ44" s="228" t="n"/>
      <c r="CA44" s="228" t="n"/>
      <c r="CB44" s="228" t="n"/>
      <c r="CC44" s="228" t="n"/>
      <c r="CD44" s="228" t="n"/>
      <c r="CE44" s="228" t="n"/>
      <c r="CF44" s="228" t="n"/>
      <c r="CG44" s="228" t="n"/>
      <c r="CH44" s="228" t="n"/>
      <c r="CI44" s="228" t="n"/>
      <c r="CJ44" s="228" t="n"/>
      <c r="CK44" s="228" t="n"/>
      <c r="CL44" s="228" t="n"/>
      <c r="CM44" s="228" t="n"/>
      <c r="CN44" s="228" t="n"/>
      <c r="CO44" s="228" t="n"/>
      <c r="CP44" s="228" t="n"/>
      <c r="CQ44" s="228" t="n"/>
      <c r="CR44">
        <f>SUM(AW44:CO44)</f>
        <v/>
      </c>
    </row>
    <row r="45">
      <c r="A45" s="18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18" t="inlineStr">
        <is>
          <t>Маркировка 1813130000 (Weidmuller)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3" t="n"/>
      <c r="T46" s="74" t="n"/>
      <c r="U46" s="45" t="n"/>
      <c r="V46" s="45" t="n"/>
      <c r="W46" s="45" t="n"/>
      <c r="X46" s="45" t="n"/>
      <c r="Y46" s="45" t="n"/>
      <c r="Z46" s="45" t="n"/>
      <c r="AA46" s="74" t="n"/>
      <c r="AB46" s="64" t="n"/>
      <c r="AC46" s="64" t="n"/>
      <c r="AD46" s="64" t="n"/>
      <c r="AF46" s="64" t="n"/>
      <c r="AG46" s="64" t="n"/>
    </row>
    <row r="47">
      <c r="A47" s="34" t="inlineStr">
        <is>
          <t>аналоги: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75" t="n"/>
      <c r="T47" s="46" t="n"/>
      <c r="U47" s="45" t="n"/>
      <c r="V47" s="45" t="n"/>
      <c r="W47" s="45" t="n"/>
      <c r="X47" s="45" t="n"/>
      <c r="Y47" s="45" t="n"/>
      <c r="Z47" s="45" t="n"/>
      <c r="AA47" s="77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HSe-211 картридж с термоусадочной трубкой 5,8 мм, дл1,5м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inlineStr">
        <is>
          <t>BROTHER HSe-221 картридж с термоусадочной трубкой 8,8 мм дл.1,5м</t>
        </is>
      </c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41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64" t="n"/>
      <c r="AC50" s="64" t="n"/>
      <c r="AD50" s="64" t="n"/>
      <c r="AF50" s="64" t="n"/>
      <c r="AG50" s="64" t="n"/>
    </row>
    <row r="51">
      <c r="A51" s="18" t="inlineStr">
        <is>
          <t>Розетка кабельная с контактами 5.08 мм MHU-3 (DS1074-3 F)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45" t="n">
        <v>1</v>
      </c>
      <c r="Z51" s="45" t="n">
        <v>1</v>
      </c>
      <c r="AA51" s="74" t="n">
        <v>1</v>
      </c>
      <c r="AB51" s="64" t="n"/>
      <c r="AC51" s="64" t="n"/>
      <c r="AD51" s="64" t="n"/>
      <c r="AF51" s="64" t="n"/>
      <c r="AG51" s="64" t="n"/>
      <c r="BF51" s="286">
        <f>K51*BF$3</f>
        <v/>
      </c>
      <c r="BG51" s="286">
        <f>L51*BG$3</f>
        <v/>
      </c>
      <c r="BH51" s="286">
        <f>M51*BH$3</f>
        <v/>
      </c>
      <c r="BI51" s="286">
        <f>N51*BI$3</f>
        <v/>
      </c>
      <c r="BJ51" s="286">
        <f>O51*BJ$3</f>
        <v/>
      </c>
      <c r="BK51" s="286">
        <f>P51*BK$3</f>
        <v/>
      </c>
      <c r="BL51" s="286" t="n"/>
      <c r="BM51" s="286">
        <f>R51*BM$3</f>
        <v/>
      </c>
      <c r="BN51" s="286">
        <f>S51*BN$3</f>
        <v/>
      </c>
      <c r="BO51" s="286">
        <f>T51*BO$3</f>
        <v/>
      </c>
      <c r="BP51" s="286">
        <f>U51*BP$3</f>
        <v/>
      </c>
      <c r="BQ51" s="286">
        <f>V51*BQ$3</f>
        <v/>
      </c>
      <c r="BR51" s="286">
        <f>W51*BR$3</f>
        <v/>
      </c>
      <c r="BS51" s="286">
        <f>X51*BS$3</f>
        <v/>
      </c>
      <c r="BT51" s="286">
        <f>Y51*BT$3</f>
        <v/>
      </c>
      <c r="BU51" s="286">
        <f>Z51*BU$3</f>
        <v/>
      </c>
      <c r="BV51" s="286">
        <f>AA51*BV$3</f>
        <v/>
      </c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Q51" s="228" t="n"/>
      <c r="CR51">
        <f>SUM(AW51:CO51)</f>
        <v/>
      </c>
    </row>
    <row r="52">
      <c r="A52" s="18" t="inlineStr">
        <is>
          <t>контакт в MHU-3</t>
        </is>
      </c>
      <c r="K52" s="45" t="n"/>
      <c r="L52" s="45" t="n">
        <v>2</v>
      </c>
      <c r="M52" s="45" t="n">
        <v>3</v>
      </c>
      <c r="N52" s="45" t="n">
        <v>3</v>
      </c>
      <c r="O52" s="45" t="n">
        <v>3</v>
      </c>
      <c r="P52" s="45" t="n">
        <v>3</v>
      </c>
      <c r="Q52" s="45" t="n">
        <v>3</v>
      </c>
      <c r="R52" s="45" t="n">
        <v>3</v>
      </c>
      <c r="S52" s="73" t="n">
        <v>3</v>
      </c>
      <c r="T52" s="74" t="n">
        <v>3</v>
      </c>
      <c r="U52" s="45" t="n">
        <v>1</v>
      </c>
      <c r="V52" s="45" t="n">
        <v>2</v>
      </c>
      <c r="W52" s="45" t="n">
        <v>3</v>
      </c>
      <c r="X52" s="45" t="n">
        <v>3</v>
      </c>
      <c r="Y52" s="45" t="n">
        <v>3</v>
      </c>
      <c r="Z52" s="45" t="n">
        <v>3</v>
      </c>
      <c r="AA52" s="74" t="n">
        <v>3</v>
      </c>
      <c r="AB52" s="64" t="n"/>
      <c r="AC52" s="64" t="n"/>
      <c r="AD52" s="64" t="n"/>
      <c r="AF52" s="64" t="n"/>
      <c r="AG52" s="64" t="n"/>
      <c r="BF52" s="286">
        <f>K52*BF$3</f>
        <v/>
      </c>
      <c r="BG52" s="286">
        <f>L52*BG$3</f>
        <v/>
      </c>
      <c r="BH52" s="286">
        <f>M52*BH$3</f>
        <v/>
      </c>
      <c r="BI52" s="286">
        <f>N52*BI$3</f>
        <v/>
      </c>
      <c r="BJ52" s="286">
        <f>O52*BJ$3</f>
        <v/>
      </c>
      <c r="BK52" s="286">
        <f>P52*BK$3</f>
        <v/>
      </c>
      <c r="BL52" s="286" t="n"/>
      <c r="BM52" s="286">
        <f>R52*BM$3</f>
        <v/>
      </c>
      <c r="BN52" s="286">
        <f>S52*BN$3</f>
        <v/>
      </c>
      <c r="BO52" s="286">
        <f>T52*BO$3</f>
        <v/>
      </c>
      <c r="BP52" s="286">
        <f>U52*BP$3</f>
        <v/>
      </c>
      <c r="BQ52" s="286">
        <f>V52*BQ$3</f>
        <v/>
      </c>
      <c r="BR52" s="286">
        <f>W52*BR$3</f>
        <v/>
      </c>
      <c r="BS52" s="286">
        <f>X52*BS$3</f>
        <v/>
      </c>
      <c r="BT52" s="286">
        <f>Y52*BT$3</f>
        <v/>
      </c>
      <c r="BU52" s="286">
        <f>Z52*BU$3</f>
        <v/>
      </c>
      <c r="BV52" s="286">
        <f>AA52*BV$3</f>
        <v/>
      </c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Q52" s="228" t="n"/>
      <c r="CR52">
        <f>SUM(AW52:CO52)</f>
        <v/>
      </c>
    </row>
    <row r="53">
      <c r="A53" s="18" t="inlineStr">
        <is>
          <t>Розетка кабельная с контактами 5.08 мм MHU-2 (DS1074-2 F)</t>
        </is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45" t="n">
        <v>0</v>
      </c>
      <c r="V53" s="45" t="n">
        <v>0</v>
      </c>
      <c r="W53" s="45" t="n">
        <v>0</v>
      </c>
      <c r="X53" s="45" t="n">
        <v>0</v>
      </c>
      <c r="Y53" s="45" t="n">
        <v>0</v>
      </c>
      <c r="Z53" s="45" t="n">
        <v>1</v>
      </c>
      <c r="AA53" s="74" t="n">
        <v>1</v>
      </c>
      <c r="AB53" s="64" t="n"/>
      <c r="AC53" s="64" t="n"/>
      <c r="AD53" s="64" t="n"/>
      <c r="AF53" s="64" t="n"/>
      <c r="AG53" s="64" t="n"/>
      <c r="BF53" s="286">
        <f>K53*BF$3</f>
        <v/>
      </c>
      <c r="BG53" s="286">
        <f>L53*BG$3</f>
        <v/>
      </c>
      <c r="BH53" s="286">
        <f>M53*BH$3</f>
        <v/>
      </c>
      <c r="BI53" s="286">
        <f>N53*BI$3</f>
        <v/>
      </c>
      <c r="BJ53" s="286">
        <f>O53*BJ$3</f>
        <v/>
      </c>
      <c r="BK53" s="286">
        <f>P53*BK$3</f>
        <v/>
      </c>
      <c r="BL53" s="286" t="n"/>
      <c r="BM53" s="286">
        <f>R53*BM$3</f>
        <v/>
      </c>
      <c r="BN53" s="286">
        <f>S53*BN$3</f>
        <v/>
      </c>
      <c r="BO53" s="286">
        <f>T53*BO$3</f>
        <v/>
      </c>
      <c r="BP53" s="286">
        <f>U53*BP$3</f>
        <v/>
      </c>
      <c r="BQ53" s="286">
        <f>V53*BQ$3</f>
        <v/>
      </c>
      <c r="BR53" s="286">
        <f>W53*BR$3</f>
        <v/>
      </c>
      <c r="BS53" s="286">
        <f>X53*BS$3</f>
        <v/>
      </c>
      <c r="BT53" s="286">
        <f>Y53*BT$3</f>
        <v/>
      </c>
      <c r="BU53" s="286">
        <f>Z53*BU$3</f>
        <v/>
      </c>
      <c r="BV53" s="286">
        <f>AA53*BV$3</f>
        <v/>
      </c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Q53" s="228" t="n"/>
      <c r="CR53">
        <f>SUM(AW53:CO53)</f>
        <v/>
      </c>
    </row>
    <row r="54">
      <c r="A54" s="18" t="inlineStr">
        <is>
          <t>контакт в  MHU-2</t>
        </is>
      </c>
      <c r="K54" s="45" t="n"/>
      <c r="L54" s="45" t="n">
        <v>0</v>
      </c>
      <c r="M54" s="45" t="n">
        <v>0</v>
      </c>
      <c r="N54" s="45" t="n">
        <v>0</v>
      </c>
      <c r="O54" s="45" t="n">
        <v>1</v>
      </c>
      <c r="P54" s="45" t="n">
        <v>1</v>
      </c>
      <c r="Q54" s="45" t="n">
        <v>2</v>
      </c>
      <c r="R54" s="45" t="n">
        <v>2</v>
      </c>
      <c r="S54" s="73" t="n">
        <v>2</v>
      </c>
      <c r="T54" s="74" t="n">
        <v>2</v>
      </c>
      <c r="U54" s="45" t="n"/>
      <c r="V54" s="45" t="n">
        <v>0</v>
      </c>
      <c r="W54" s="45" t="n"/>
      <c r="X54" s="45" t="n"/>
      <c r="Y54" s="45" t="n"/>
      <c r="Z54" s="45" t="n">
        <v>1</v>
      </c>
      <c r="AA54" s="74" t="n">
        <v>2</v>
      </c>
      <c r="AB54" s="64" t="n"/>
      <c r="AC54" s="64" t="n"/>
      <c r="AD54" s="64" t="n"/>
      <c r="AF54" s="64" t="n"/>
      <c r="AG54" s="64" t="n"/>
      <c r="BF54" s="286">
        <f>K54*BF$3</f>
        <v/>
      </c>
      <c r="BG54" s="286">
        <f>L54*BG$3</f>
        <v/>
      </c>
      <c r="BH54" s="286">
        <f>M54*BH$3</f>
        <v/>
      </c>
      <c r="BI54" s="286">
        <f>N54*BI$3</f>
        <v/>
      </c>
      <c r="BJ54" s="286">
        <f>O54*BJ$3</f>
        <v/>
      </c>
      <c r="BK54" s="286">
        <f>P54*BK$3</f>
        <v/>
      </c>
      <c r="BL54" s="286" t="n"/>
      <c r="BM54" s="286">
        <f>R54*BM$3</f>
        <v/>
      </c>
      <c r="BN54" s="286">
        <f>S54*BN$3</f>
        <v/>
      </c>
      <c r="BO54" s="286">
        <f>T54*BO$3</f>
        <v/>
      </c>
      <c r="BP54" s="286">
        <f>U54*BP$3</f>
        <v/>
      </c>
      <c r="BQ54" s="286">
        <f>V54*BQ$3</f>
        <v/>
      </c>
      <c r="BR54" s="286">
        <f>W54*BR$3</f>
        <v/>
      </c>
      <c r="BS54" s="286">
        <f>X54*BS$3</f>
        <v/>
      </c>
      <c r="BT54" s="286">
        <f>Y54*BT$3</f>
        <v/>
      </c>
      <c r="BU54" s="286">
        <f>Z54*BU$3</f>
        <v/>
      </c>
      <c r="BV54" s="286">
        <f>AA54*BV$3</f>
        <v/>
      </c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Q54" s="228" t="n"/>
      <c r="CR54">
        <f>SUM(AW54:CO54)</f>
        <v/>
      </c>
    </row>
    <row r="55">
      <c r="A55" s="18" t="inlineStr">
        <is>
          <t>Разъем Mini-Universal 172165-1 (MF-2x1F)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45" t="n">
        <v>1</v>
      </c>
      <c r="Z55" s="45" t="n">
        <v>1</v>
      </c>
      <c r="AA55" s="74" t="n">
        <v>1</v>
      </c>
      <c r="AB55" s="64" t="n"/>
      <c r="AC55" s="64" t="n"/>
      <c r="AD55" s="64" t="n"/>
      <c r="AF55" s="64" t="n"/>
      <c r="AG55" s="64" t="n"/>
      <c r="BF55" s="286">
        <f>K55*BF$3</f>
        <v/>
      </c>
      <c r="BG55" s="286">
        <f>L55*BG$3</f>
        <v/>
      </c>
      <c r="BH55" s="286">
        <f>M55*BH$3</f>
        <v/>
      </c>
      <c r="BI55" s="286">
        <f>N55*BI$3</f>
        <v/>
      </c>
      <c r="BJ55" s="286">
        <f>O55*BJ$3</f>
        <v/>
      </c>
      <c r="BK55" s="286">
        <f>P55*BK$3</f>
        <v/>
      </c>
      <c r="BL55" s="286" t="n"/>
      <c r="BM55" s="286">
        <f>R55*BM$3</f>
        <v/>
      </c>
      <c r="BN55" s="286">
        <f>S55*BN$3</f>
        <v/>
      </c>
      <c r="BO55" s="286">
        <f>T55*BO$3</f>
        <v/>
      </c>
      <c r="BP55" s="286">
        <f>U55*BP$3</f>
        <v/>
      </c>
      <c r="BQ55" s="286">
        <f>V55*BQ$3</f>
        <v/>
      </c>
      <c r="BR55" s="286">
        <f>W55*BR$3</f>
        <v/>
      </c>
      <c r="BS55" s="286">
        <f>X55*BS$3</f>
        <v/>
      </c>
      <c r="BT55" s="286">
        <f>Y55*BT$3</f>
        <v/>
      </c>
      <c r="BU55" s="286">
        <f>Z55*BU$3</f>
        <v/>
      </c>
      <c r="BV55" s="286">
        <f>AA55*BV$3</f>
        <v/>
      </c>
      <c r="BW55" s="228" t="n"/>
      <c r="BX55" s="228" t="n"/>
      <c r="BY55" s="228" t="n"/>
      <c r="BZ55" s="228" t="n"/>
      <c r="CA55" s="228" t="n"/>
      <c r="CB55" s="228" t="n"/>
      <c r="CC55" s="228" t="n"/>
      <c r="CD55" s="228" t="n"/>
      <c r="CE55" s="228" t="n"/>
      <c r="CF55" s="228" t="n"/>
      <c r="CG55" s="228" t="n"/>
      <c r="CH55" s="228" t="n"/>
      <c r="CI55" s="228" t="n"/>
      <c r="CJ55" s="228" t="n"/>
      <c r="CK55" s="228" t="n"/>
      <c r="CL55" s="228" t="n"/>
      <c r="CM55" s="228" t="n"/>
      <c r="CN55" s="228" t="n"/>
      <c r="CO55" s="228" t="n"/>
      <c r="CQ55" s="228" t="n"/>
      <c r="CR55">
        <f>SUM(AW55:CO55)</f>
        <v/>
      </c>
    </row>
    <row r="56">
      <c r="A56" s="18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73" t="n"/>
      <c r="T56" s="74" t="n"/>
      <c r="U56" s="45" t="n"/>
      <c r="V56" s="45" t="n"/>
      <c r="W56" s="45" t="n"/>
      <c r="X56" s="45" t="n"/>
      <c r="Y56" s="45" t="n"/>
      <c r="Z56" s="45" t="n"/>
      <c r="AA56" s="74" t="n"/>
      <c r="AB56" s="64" t="n"/>
      <c r="AC56" s="64" t="n"/>
      <c r="AD56" s="64" t="n"/>
      <c r="AF56" s="64" t="n"/>
      <c r="AG56" s="64" t="n"/>
    </row>
    <row r="57">
      <c r="A57" s="18" t="inlineStr">
        <is>
          <t>Контакт-гнездо для разъема Mini-Universal 170362-1 (MF-FT)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1</v>
      </c>
      <c r="Q57" s="45" t="n">
        <v>1</v>
      </c>
      <c r="R57" s="45" t="n">
        <v>1</v>
      </c>
      <c r="S57" s="45" t="n">
        <v>1</v>
      </c>
      <c r="T57" s="45" t="n">
        <v>1</v>
      </c>
      <c r="U57" s="45" t="n">
        <v>1</v>
      </c>
      <c r="V57" s="45" t="n">
        <v>1</v>
      </c>
      <c r="W57" s="45" t="n">
        <v>1</v>
      </c>
      <c r="X57" s="45" t="n">
        <v>1</v>
      </c>
      <c r="Y57" s="45" t="n">
        <v>1</v>
      </c>
      <c r="Z57" s="45" t="n">
        <v>1</v>
      </c>
      <c r="AA57" s="74" t="n">
        <v>1</v>
      </c>
      <c r="AB57" s="64" t="n"/>
      <c r="AC57" s="64" t="n"/>
      <c r="AD57" s="64" t="n"/>
      <c r="AF57" s="64" t="n"/>
      <c r="AG57" s="64" t="n"/>
      <c r="BF57" s="286">
        <f>K57*BF$3</f>
        <v/>
      </c>
      <c r="BG57" s="286">
        <f>L57*BG$3</f>
        <v/>
      </c>
      <c r="BH57" s="286">
        <f>M57*BH$3</f>
        <v/>
      </c>
      <c r="BI57" s="286">
        <f>N57*BI$3</f>
        <v/>
      </c>
      <c r="BJ57" s="286">
        <f>O57*BJ$3</f>
        <v/>
      </c>
      <c r="BK57" s="286">
        <f>P57*BK$3</f>
        <v/>
      </c>
      <c r="BL57" s="286" t="n"/>
      <c r="BM57" s="286">
        <f>R57*BM$3</f>
        <v/>
      </c>
      <c r="BN57" s="286">
        <f>S57*BN$3</f>
        <v/>
      </c>
      <c r="BO57" s="286">
        <f>T57*BO$3</f>
        <v/>
      </c>
      <c r="BP57" s="286">
        <f>U57*BP$3</f>
        <v/>
      </c>
      <c r="BQ57" s="286">
        <f>V57*BQ$3</f>
        <v/>
      </c>
      <c r="BR57" s="286">
        <f>W57*BR$3</f>
        <v/>
      </c>
      <c r="BS57" s="286">
        <f>X57*BS$3</f>
        <v/>
      </c>
      <c r="BT57" s="286">
        <f>Y57*BT$3</f>
        <v/>
      </c>
      <c r="BU57" s="286">
        <f>Z57*BU$3</f>
        <v/>
      </c>
      <c r="BV57" s="286">
        <f>AA57*BV$3</f>
        <v/>
      </c>
      <c r="BW57" s="228" t="n"/>
      <c r="BX57" s="228" t="n"/>
      <c r="BY57" s="228" t="n"/>
      <c r="BZ57" s="228" t="n"/>
      <c r="CA57" s="228" t="n"/>
      <c r="CB57" s="228" t="n"/>
      <c r="CC57" s="228" t="n"/>
      <c r="CD57" s="228" t="n"/>
      <c r="CE57" s="228" t="n"/>
      <c r="CF57" s="228" t="n"/>
      <c r="CG57" s="228" t="n"/>
      <c r="CH57" s="228" t="n"/>
      <c r="CI57" s="228" t="n"/>
      <c r="CJ57" s="228" t="n"/>
      <c r="CK57" s="228" t="n"/>
      <c r="CL57" s="228" t="n"/>
      <c r="CM57" s="228" t="n"/>
      <c r="CN57" s="228" t="n"/>
      <c r="CO57" s="228" t="n"/>
      <c r="CQ57" s="228" t="n"/>
      <c r="CR57">
        <f>SUM(AW57:CO57)</f>
        <v/>
      </c>
    </row>
    <row r="58">
      <c r="A58" s="18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73" t="n"/>
      <c r="T58" s="74" t="n"/>
      <c r="U58" s="45" t="n"/>
      <c r="V58" s="45" t="n"/>
      <c r="W58" s="45" t="n"/>
      <c r="X58" s="45" t="n"/>
      <c r="Y58" s="45" t="n"/>
      <c r="Z58" s="45" t="n"/>
      <c r="AA58" s="74" t="n"/>
      <c r="AB58" s="64" t="n"/>
      <c r="AC58" s="64" t="n"/>
      <c r="AD58" s="64" t="n"/>
      <c r="AF58" s="64" t="n"/>
      <c r="AG58" s="64" t="n"/>
    </row>
    <row r="59">
      <c r="A59" s="18" t="inlineStr">
        <is>
          <t xml:space="preserve">Сальник STM16 ступенчатый </t>
        </is>
      </c>
      <c r="K59" s="45" t="n"/>
      <c r="L59" s="45" t="n"/>
      <c r="M59" s="45" t="n"/>
      <c r="N59" s="45" t="n"/>
      <c r="O59" s="45" t="n">
        <v>1</v>
      </c>
      <c r="P59" s="45" t="n"/>
      <c r="Q59" s="45" t="n">
        <v>1</v>
      </c>
      <c r="R59" s="45" t="n">
        <v>1</v>
      </c>
      <c r="S59" s="45" t="n"/>
      <c r="T59" s="45" t="n"/>
      <c r="U59" s="45" t="n">
        <v>1</v>
      </c>
      <c r="V59" s="45" t="n">
        <v>1</v>
      </c>
      <c r="W59" s="45" t="n">
        <v>1</v>
      </c>
      <c r="X59" s="45" t="n">
        <v>1</v>
      </c>
      <c r="Y59" s="45" t="n">
        <v>1</v>
      </c>
      <c r="Z59" s="45" t="n">
        <v>1</v>
      </c>
      <c r="AA59" s="74" t="n">
        <v>1</v>
      </c>
      <c r="AB59" s="64" t="n"/>
      <c r="AC59" s="64" t="n"/>
      <c r="AD59" s="64" t="n"/>
      <c r="AF59" s="64" t="n"/>
      <c r="AG59" s="64" t="n"/>
      <c r="BF59" s="286">
        <f>K59*BF$3</f>
        <v/>
      </c>
      <c r="BG59" s="286">
        <f>L59*BG$3</f>
        <v/>
      </c>
      <c r="BH59" s="286">
        <f>M59*BH$3</f>
        <v/>
      </c>
      <c r="BI59" s="286">
        <f>N59*BI$3</f>
        <v/>
      </c>
      <c r="BJ59" s="286">
        <f>O59*BJ$3</f>
        <v/>
      </c>
      <c r="BK59" s="286">
        <f>P59*BK$3</f>
        <v/>
      </c>
      <c r="BL59" s="286" t="n"/>
      <c r="BM59" s="286">
        <f>R59*BM$3</f>
        <v/>
      </c>
      <c r="BN59" s="286">
        <f>S59*BN$3</f>
        <v/>
      </c>
      <c r="BO59" s="286">
        <f>T59*BO$3</f>
        <v/>
      </c>
      <c r="BP59" s="286">
        <f>U59*BP$3</f>
        <v/>
      </c>
      <c r="BQ59" s="286">
        <f>V59*BQ$3</f>
        <v/>
      </c>
      <c r="BR59" s="286">
        <f>W59*BR$3</f>
        <v/>
      </c>
      <c r="BS59" s="286">
        <f>X59*BS$3</f>
        <v/>
      </c>
      <c r="BT59" s="286">
        <f>Y59*BT$3</f>
        <v/>
      </c>
      <c r="BU59" s="286">
        <f>Z59*BU$3</f>
        <v/>
      </c>
      <c r="BV59" s="286">
        <f>AA59*BV$3</f>
        <v/>
      </c>
      <c r="BW59" s="228" t="n"/>
      <c r="BX59" s="228" t="n"/>
      <c r="BY59" s="228" t="n"/>
      <c r="BZ59" s="228" t="n"/>
      <c r="CA59" s="228" t="n"/>
      <c r="CB59" s="228" t="n"/>
      <c r="CC59" s="228" t="n"/>
      <c r="CD59" s="228" t="n"/>
      <c r="CE59" s="228" t="n"/>
      <c r="CF59" s="228" t="n"/>
      <c r="CG59" s="228" t="n"/>
      <c r="CH59" s="228" t="n"/>
      <c r="CI59" s="228" t="n"/>
      <c r="CJ59" s="228" t="n"/>
      <c r="CK59" s="228" t="n"/>
      <c r="CL59" s="228" t="n"/>
      <c r="CM59" s="228" t="n"/>
      <c r="CN59" s="228" t="n"/>
      <c r="CO59" s="228" t="n"/>
      <c r="CQ59" s="228" t="n"/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3" t="n"/>
      <c r="T60" s="74" t="n"/>
      <c r="U60" s="45" t="n"/>
      <c r="V60" s="45" t="n"/>
      <c r="W60" s="45" t="n"/>
      <c r="X60" s="45" t="n"/>
      <c r="Y60" s="45" t="n"/>
      <c r="Z60" s="45" t="n"/>
      <c r="AA60" s="74" t="n"/>
      <c r="AB60" s="64" t="n"/>
      <c r="AC60" s="64" t="n"/>
      <c r="AD60" s="64" t="n"/>
      <c r="AF60" s="64" t="n"/>
      <c r="AG60" s="64" t="n"/>
    </row>
    <row r="61">
      <c r="A61" s="34" t="inlineStr">
        <is>
          <t>Сальник ступенчатый STM 16 3.5-12мм IP 55 Hensel</t>
        </is>
      </c>
      <c r="K61" s="45" t="n">
        <v>1</v>
      </c>
      <c r="L61" s="45" t="n">
        <v>1</v>
      </c>
      <c r="M61" s="45" t="n">
        <v>1</v>
      </c>
      <c r="N61" s="45" t="n">
        <v>1</v>
      </c>
      <c r="O61" s="45" t="n">
        <v>1</v>
      </c>
      <c r="P61" s="45" t="n">
        <v>1</v>
      </c>
      <c r="Q61" s="45" t="n">
        <v>1</v>
      </c>
      <c r="R61" s="45" t="n">
        <v>1</v>
      </c>
      <c r="S61" s="45" t="n">
        <v>1</v>
      </c>
      <c r="T61" s="45" t="n">
        <v>1</v>
      </c>
      <c r="U61" s="45" t="n">
        <v>1</v>
      </c>
      <c r="V61" s="45" t="n">
        <v>1</v>
      </c>
      <c r="W61" s="45" t="n">
        <v>1</v>
      </c>
      <c r="X61" s="45" t="n">
        <v>1</v>
      </c>
      <c r="Y61" s="45" t="n">
        <v>1</v>
      </c>
      <c r="Z61" s="45" t="n">
        <v>1</v>
      </c>
      <c r="AA61" s="74" t="n">
        <v>1</v>
      </c>
      <c r="AB61" s="64" t="n"/>
      <c r="AC61" s="64" t="n"/>
      <c r="AD61" s="64" t="n"/>
      <c r="AF61" s="64" t="n"/>
      <c r="AG61" s="64" t="n"/>
      <c r="BF61" s="286">
        <f>K61*BF$3</f>
        <v/>
      </c>
      <c r="BG61" s="286">
        <f>L61*BG$3</f>
        <v/>
      </c>
      <c r="BH61" s="286">
        <f>M61*BH$3</f>
        <v/>
      </c>
      <c r="BI61" s="286">
        <f>N61*BI$3</f>
        <v/>
      </c>
      <c r="BJ61" s="286">
        <f>O61*BJ$3</f>
        <v/>
      </c>
      <c r="BK61" s="286">
        <f>P61*BK$3</f>
        <v/>
      </c>
      <c r="BL61" s="286" t="n"/>
      <c r="BM61" s="286">
        <f>R61*BM$3</f>
        <v/>
      </c>
      <c r="BN61" s="286">
        <f>S61*BN$3</f>
        <v/>
      </c>
      <c r="BO61" s="286">
        <f>T61*BO$3</f>
        <v/>
      </c>
      <c r="BP61" s="286">
        <f>U61*BP$3</f>
        <v/>
      </c>
      <c r="BQ61" s="286">
        <f>V61*BQ$3</f>
        <v/>
      </c>
      <c r="BR61" s="286">
        <f>W61*BR$3</f>
        <v/>
      </c>
      <c r="BS61" s="286">
        <f>X61*BS$3</f>
        <v/>
      </c>
      <c r="BT61" s="286">
        <f>Y61*BT$3</f>
        <v/>
      </c>
      <c r="BU61" s="286">
        <f>Z61*BU$3</f>
        <v/>
      </c>
      <c r="BV61" s="286">
        <f>AA61*BV$3</f>
        <v/>
      </c>
      <c r="BW61" s="228" t="n"/>
      <c r="BX61" s="228" t="n"/>
      <c r="BY61" s="228" t="n"/>
      <c r="BZ61" s="228" t="n"/>
      <c r="CA61" s="228" t="n"/>
      <c r="CB61" s="228" t="n"/>
      <c r="CC61" s="228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Q61" s="228" t="n"/>
      <c r="CR61">
        <f>SUM(AW61:CO61)</f>
        <v/>
      </c>
    </row>
    <row r="62">
      <c r="A62" s="3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73" t="n"/>
      <c r="T62" s="74" t="n"/>
      <c r="U62" s="45" t="n"/>
      <c r="V62" s="45" t="n"/>
      <c r="W62" s="45" t="n"/>
      <c r="X62" s="45" t="n"/>
      <c r="Y62" s="45" t="n"/>
      <c r="Z62" s="45" t="n"/>
      <c r="AA62" s="74" t="n"/>
      <c r="AB62" s="64" t="n"/>
      <c r="AC62" s="64" t="n"/>
      <c r="AD62" s="64" t="n"/>
      <c r="AF62" s="64" t="n"/>
      <c r="AG62" s="64" t="n"/>
    </row>
    <row r="63">
      <c r="A63" s="18" t="inlineStr">
        <is>
          <t>Гермоввод MGB12S-06G-ST</t>
        </is>
      </c>
      <c r="K63" s="45" t="n">
        <v>1</v>
      </c>
      <c r="L63" s="45" t="n">
        <v>1</v>
      </c>
      <c r="M63" s="45" t="n">
        <v>1</v>
      </c>
      <c r="N63" s="45" t="n">
        <v>1</v>
      </c>
      <c r="O63" s="45" t="n">
        <v>1</v>
      </c>
      <c r="P63" s="45" t="n">
        <v>1</v>
      </c>
      <c r="Q63" s="45" t="n">
        <v>1</v>
      </c>
      <c r="R63" s="45" t="n">
        <v>0</v>
      </c>
      <c r="S63" s="45" t="n">
        <v>0</v>
      </c>
      <c r="T63" s="45" t="n">
        <v>0</v>
      </c>
      <c r="U63" s="14" t="n">
        <v>0</v>
      </c>
      <c r="V63" s="45" t="n"/>
      <c r="W63" s="14" t="n">
        <v>0</v>
      </c>
      <c r="X63" s="14" t="n">
        <v>0</v>
      </c>
      <c r="Y63" s="45" t="n">
        <v>0</v>
      </c>
      <c r="Z63" s="14" t="n">
        <v>0</v>
      </c>
      <c r="AA63" s="74" t="n"/>
      <c r="BF63" s="286">
        <f>K63*BF$3</f>
        <v/>
      </c>
      <c r="BG63" s="286">
        <f>L63*BG$3</f>
        <v/>
      </c>
      <c r="BH63" s="286">
        <f>M63*BH$3</f>
        <v/>
      </c>
      <c r="BI63" s="286">
        <f>N63*BI$3</f>
        <v/>
      </c>
      <c r="BJ63" s="286">
        <f>O63*BJ$3</f>
        <v/>
      </c>
      <c r="BK63" s="286">
        <f>P63*BK$3</f>
        <v/>
      </c>
      <c r="BL63" s="286" t="n"/>
      <c r="BM63" s="286">
        <f>R63*BM$3</f>
        <v/>
      </c>
      <c r="BN63" s="286">
        <f>S63*BN$3</f>
        <v/>
      </c>
      <c r="BO63" s="286">
        <f>T63*BO$3</f>
        <v/>
      </c>
      <c r="BP63" s="286">
        <f>U63*BP$3</f>
        <v/>
      </c>
      <c r="BQ63" s="286">
        <f>V63*BQ$3</f>
        <v/>
      </c>
      <c r="BR63" s="286">
        <f>W63*BR$3</f>
        <v/>
      </c>
      <c r="BS63" s="286">
        <f>X63*BS$3</f>
        <v/>
      </c>
      <c r="BT63" s="286">
        <f>Y63*BT$3</f>
        <v/>
      </c>
      <c r="BU63" s="286">
        <f>Z63*BU$3</f>
        <v/>
      </c>
      <c r="BV63" s="286">
        <f>AA63*BV$3</f>
        <v/>
      </c>
      <c r="BW63" s="228" t="n"/>
      <c r="BX63" s="228" t="n"/>
      <c r="BY63" s="228" t="n"/>
      <c r="BZ63" s="228" t="n"/>
      <c r="CA63" s="228" t="n"/>
      <c r="CB63" s="228" t="n"/>
      <c r="CC63" s="228" t="n"/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Q63" s="228" t="n"/>
      <c r="CR63">
        <f>SUM(AW63:CO63)</f>
        <v/>
      </c>
    </row>
    <row r="64">
      <c r="A64" s="3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73" t="n"/>
      <c r="T64" s="74" t="n"/>
      <c r="V64" s="45" t="n"/>
      <c r="Y64" s="45" t="n"/>
      <c r="AA64" s="74" t="n"/>
    </row>
    <row r="65">
      <c r="A65" s="18" t="inlineStr">
        <is>
          <t>Провод ВНМ-0,2 ТУ16-505.460-73</t>
        </is>
      </c>
      <c r="K65" s="45" t="n">
        <v>0.8</v>
      </c>
      <c r="L65" s="45" t="n">
        <v>0.8</v>
      </c>
      <c r="M65" s="45" t="n">
        <v>0.8</v>
      </c>
      <c r="N65" s="45" t="n">
        <v>0.9</v>
      </c>
      <c r="O65" s="45" t="n">
        <v>0.8</v>
      </c>
      <c r="P65" s="45" t="n">
        <v>0.9</v>
      </c>
      <c r="Q65" s="45" t="n">
        <v>0.9</v>
      </c>
      <c r="R65" s="45" t="n">
        <v>0.7</v>
      </c>
      <c r="S65" s="45" t="n">
        <v>1.35</v>
      </c>
      <c r="T65" s="45" t="n">
        <v>1.45</v>
      </c>
      <c r="U65" s="45" t="n">
        <v>0.75</v>
      </c>
      <c r="V65" s="45" t="n">
        <v>0.55</v>
      </c>
      <c r="W65" s="45" t="n">
        <v>0.55</v>
      </c>
      <c r="X65" s="45" t="n">
        <v>1.4</v>
      </c>
      <c r="Y65" s="45" t="n">
        <v>1.5</v>
      </c>
      <c r="Z65" s="45" t="n">
        <v>1.4</v>
      </c>
      <c r="AA65" s="46" t="n">
        <v>1.85</v>
      </c>
      <c r="AB65" s="64" t="n"/>
      <c r="AC65" s="64" t="n"/>
      <c r="AD65" s="64" t="n"/>
      <c r="AF65" s="64" t="n"/>
      <c r="AG65" s="64" t="n"/>
      <c r="BF65" s="286">
        <f>K65*BF$3</f>
        <v/>
      </c>
      <c r="BG65" s="286">
        <f>L65*BG$3</f>
        <v/>
      </c>
      <c r="BH65" s="286">
        <f>M65*BH$3</f>
        <v/>
      </c>
      <c r="BI65" s="286">
        <f>N65*BI$3</f>
        <v/>
      </c>
      <c r="BJ65" s="286">
        <f>O65*BJ$3</f>
        <v/>
      </c>
      <c r="BK65" s="286">
        <f>P65*BK$3</f>
        <v/>
      </c>
      <c r="BL65" s="286" t="n"/>
      <c r="BM65" s="286">
        <f>R65*BM$3</f>
        <v/>
      </c>
      <c r="BN65" s="286">
        <f>S65*BN$3</f>
        <v/>
      </c>
      <c r="BO65" s="286">
        <f>T65*BO$3</f>
        <v/>
      </c>
      <c r="BP65" s="286">
        <f>U65*BP$3</f>
        <v/>
      </c>
      <c r="BQ65" s="286">
        <f>V65*BQ$3</f>
        <v/>
      </c>
      <c r="BR65" s="286">
        <f>W65*BR$3</f>
        <v/>
      </c>
      <c r="BS65" s="286">
        <f>X65*BS$3</f>
        <v/>
      </c>
      <c r="BT65" s="286">
        <f>Y65*BT$3</f>
        <v/>
      </c>
      <c r="BU65" s="286">
        <f>Z65*BU$3</f>
        <v/>
      </c>
      <c r="BV65" s="286">
        <f>AA65*BV$3</f>
        <v/>
      </c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Q65" s="228" t="n"/>
      <c r="CR65">
        <f>SUM(AW65:CO65)</f>
        <v/>
      </c>
    </row>
    <row r="66">
      <c r="A66" s="34" t="inlineStr">
        <is>
          <t>аналоги: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</row>
    <row r="67">
      <c r="A67" s="34" t="inlineStr">
        <is>
          <t>Провод ВНМ-0,35 ТУ16-505.460-73</t>
        </is>
      </c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  <c r="BF67" s="286">
        <f>K67*BF$3</f>
        <v/>
      </c>
      <c r="BG67" s="286">
        <f>L67*BG$3</f>
        <v/>
      </c>
      <c r="BH67" s="286">
        <f>M67*BH$3</f>
        <v/>
      </c>
      <c r="BI67" s="286">
        <f>N67*BI$3</f>
        <v/>
      </c>
      <c r="BJ67" s="286" t="n"/>
      <c r="BK67" s="286">
        <f>P67*BK$3</f>
        <v/>
      </c>
      <c r="BL67" s="286" t="n"/>
      <c r="BM67" s="286" t="n"/>
      <c r="BN67" s="286">
        <f>S67*BN$3</f>
        <v/>
      </c>
      <c r="BO67" s="286">
        <f>T67*BO$3</f>
        <v/>
      </c>
      <c r="BP67" s="286" t="n"/>
      <c r="BQ67" s="286">
        <f>V67*BQ$3</f>
        <v/>
      </c>
      <c r="BR67" s="286" t="n"/>
      <c r="BS67" s="286" t="n"/>
      <c r="BT67" s="286" t="n"/>
      <c r="BU67" s="286" t="n"/>
      <c r="BV67" s="286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Q67" s="228" t="n"/>
    </row>
    <row r="68">
      <c r="A68" s="3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46" t="n"/>
      <c r="U68" s="45" t="n"/>
      <c r="V68" s="45" t="n"/>
      <c r="W68" s="45" t="n"/>
      <c r="X68" s="45" t="n"/>
      <c r="Y68" s="45" t="n"/>
      <c r="Z68" s="45" t="n"/>
      <c r="AA68" s="46" t="n"/>
      <c r="AB68" s="64" t="n"/>
      <c r="AC68" s="64" t="n"/>
      <c r="AD68" s="64" t="n"/>
      <c r="AF68" s="64" t="n"/>
      <c r="AG68" s="64" t="n"/>
    </row>
    <row r="69">
      <c r="A69" s="18" t="inlineStr">
        <is>
          <t>Провод НВ-4-0.2 ГОСТ 22483-77</t>
        </is>
      </c>
      <c r="K69" s="45" t="n">
        <v>0.55</v>
      </c>
      <c r="L69" s="45" t="n">
        <v>1.35</v>
      </c>
      <c r="M69" s="45" t="n">
        <v>2.5</v>
      </c>
      <c r="N69" s="45" t="n">
        <v>2.6</v>
      </c>
      <c r="O69" s="45" t="n">
        <v>3.9</v>
      </c>
      <c r="P69" s="45" t="n">
        <v>4.1</v>
      </c>
      <c r="Q69" s="45" t="n">
        <v>5.9</v>
      </c>
      <c r="R69" s="45" t="n">
        <v>3.9</v>
      </c>
      <c r="S69" s="45" t="n">
        <v>8.9</v>
      </c>
      <c r="T69" s="45" t="n">
        <v>7.8</v>
      </c>
      <c r="U69" s="45" t="n">
        <v>1.2</v>
      </c>
      <c r="V69" s="45" t="n">
        <v>2.1</v>
      </c>
      <c r="W69" s="45" t="n">
        <v>3.7</v>
      </c>
      <c r="X69" s="45" t="n">
        <v>5.2</v>
      </c>
      <c r="Y69" s="45" t="n">
        <v>4.9</v>
      </c>
      <c r="Z69" s="45" t="n">
        <v>7.1</v>
      </c>
      <c r="AA69" s="46" t="n">
        <v>9.5</v>
      </c>
      <c r="AB69" s="64" t="n"/>
      <c r="AC69" s="64" t="n"/>
      <c r="AD69" s="64" t="n"/>
      <c r="AF69" s="64" t="n"/>
      <c r="AG69" s="64" t="n"/>
      <c r="BF69" s="286">
        <f>K69*BF$3</f>
        <v/>
      </c>
      <c r="BG69" s="286">
        <f>L69*BG$3</f>
        <v/>
      </c>
      <c r="BH69" s="286">
        <f>M69*BH$3</f>
        <v/>
      </c>
      <c r="BI69" s="286">
        <f>N69*BI$3</f>
        <v/>
      </c>
      <c r="BJ69" s="286">
        <f>O69*BJ$3</f>
        <v/>
      </c>
      <c r="BK69" s="286">
        <f>P69*BK$3</f>
        <v/>
      </c>
      <c r="BL69" s="286" t="n"/>
      <c r="BM69" s="286">
        <f>R69*BM$3</f>
        <v/>
      </c>
      <c r="BN69" s="286">
        <f>S69*BN$3</f>
        <v/>
      </c>
      <c r="BO69" s="286">
        <f>T69*BO$3</f>
        <v/>
      </c>
      <c r="BP69" s="286">
        <f>U69*BP$3</f>
        <v/>
      </c>
      <c r="BQ69" s="286">
        <f>V69*BQ$3</f>
        <v/>
      </c>
      <c r="BR69" s="286">
        <f>W69*BR$3</f>
        <v/>
      </c>
      <c r="BS69" s="286">
        <f>X69*BS$3</f>
        <v/>
      </c>
      <c r="BT69" s="286">
        <f>Y69*BT$3</f>
        <v/>
      </c>
      <c r="BU69" s="286">
        <f>Z69*BU$3</f>
        <v/>
      </c>
      <c r="BV69" s="286">
        <f>AA69*BV$3</f>
        <v/>
      </c>
      <c r="BW69" s="228" t="n"/>
      <c r="BX69" s="228" t="n"/>
      <c r="BY69" s="228" t="n"/>
      <c r="BZ69" s="228" t="n"/>
      <c r="CA69" s="228" t="n"/>
      <c r="CB69" s="228" t="n"/>
      <c r="CC69" s="228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Q69" s="228" t="n"/>
      <c r="CR69">
        <f>SUM(AW69:CO69)</f>
        <v/>
      </c>
    </row>
    <row r="70">
      <c r="A70" s="34" t="inlineStr">
        <is>
          <t>аналоги: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НВ-3-0.2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inlineStr">
        <is>
          <t>Провод НВ-5-0.2 ГОСТ 22483-77</t>
        </is>
      </c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3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46" t="n"/>
      <c r="U73" s="45" t="n"/>
      <c r="V73" s="45" t="n"/>
      <c r="W73" s="45" t="n"/>
      <c r="X73" s="45" t="n"/>
      <c r="Y73" s="45" t="n"/>
      <c r="Z73" s="45" t="n"/>
      <c r="AA73" s="46" t="n"/>
      <c r="AB73" s="64" t="n"/>
      <c r="AC73" s="64" t="n"/>
      <c r="AD73" s="64" t="n"/>
      <c r="AF73" s="64" t="n"/>
      <c r="AG73" s="64" t="n"/>
    </row>
    <row r="74">
      <c r="A74" s="42" t="inlineStr">
        <is>
          <t>PBF D:3.0/1.5 мм (черная)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  <c r="BF75" s="286">
        <f>K75*BF$3</f>
        <v/>
      </c>
      <c r="BG75" s="286">
        <f>L75*BG$3</f>
        <v/>
      </c>
      <c r="BH75" s="286">
        <f>M75*BH$3</f>
        <v/>
      </c>
      <c r="BI75" s="286">
        <f>N75*BI$3</f>
        <v/>
      </c>
      <c r="BJ75" s="286" t="n"/>
      <c r="BK75" s="286">
        <f>P75*BK$3</f>
        <v/>
      </c>
      <c r="BL75" s="286" t="n"/>
      <c r="BM75" s="286" t="n"/>
      <c r="BN75" s="286">
        <f>S75*BN$3</f>
        <v/>
      </c>
      <c r="BO75" s="286">
        <f>T75*BO$3</f>
        <v/>
      </c>
      <c r="BP75" s="286" t="n"/>
      <c r="BQ75" s="286">
        <f>V75*BQ$3</f>
        <v/>
      </c>
      <c r="BR75" s="286" t="n"/>
      <c r="BS75" s="286" t="n"/>
      <c r="BT75" s="286" t="n"/>
      <c r="BU75" s="286" t="n"/>
      <c r="BV75" s="286" t="n"/>
      <c r="BW75" s="228" t="n"/>
      <c r="BX75" s="228" t="n"/>
      <c r="BY75" s="228" t="n"/>
      <c r="BZ75" s="228" t="n"/>
      <c r="CA75" s="228" t="n"/>
      <c r="CB75" s="228" t="n"/>
      <c r="CC75" s="228" t="n"/>
      <c r="CD75" s="228" t="n"/>
      <c r="CE75" s="228" t="n"/>
      <c r="CF75" s="228" t="n"/>
      <c r="CG75" s="228" t="n"/>
      <c r="CH75" s="228" t="n"/>
      <c r="CI75" s="228" t="n"/>
      <c r="CJ75" s="228" t="n"/>
      <c r="CK75" s="228" t="n"/>
      <c r="CL75" s="228" t="n"/>
      <c r="CM75" s="228" t="n"/>
      <c r="CN75" s="228" t="n"/>
      <c r="CO75" s="228" t="n"/>
      <c r="CQ75" s="228" t="n"/>
    </row>
    <row r="76" ht="22.5" customHeight="1" s="107">
      <c r="A76" s="35" t="inlineStr">
        <is>
          <t>BNM2RC-1-2.5 BLK Трубка термоусадочная неклеевая, коэффициент
усадки 2Х, размер 2.5, цвет черный</t>
        </is>
      </c>
      <c r="K76" s="45" t="n"/>
      <c r="L76" s="45" t="n"/>
      <c r="M76" s="45" t="n"/>
      <c r="N76" s="45" t="n"/>
      <c r="O76" s="45" t="n"/>
      <c r="P76" s="45" t="n"/>
      <c r="Q76" s="45" t="n"/>
      <c r="R76" s="45" t="n"/>
      <c r="S76" s="75" t="n"/>
      <c r="T76" s="75" t="n"/>
      <c r="U76" s="45" t="n"/>
      <c r="V76" s="45" t="n"/>
      <c r="W76" s="45" t="n"/>
      <c r="X76" s="45" t="n"/>
      <c r="Y76" s="45" t="n"/>
      <c r="Z76" s="45" t="n"/>
      <c r="AA76" s="75" t="n"/>
      <c r="AB76" s="64" t="n"/>
      <c r="AC76" s="64" t="n"/>
      <c r="AD76" s="64" t="n"/>
      <c r="AF76" s="64" t="n"/>
      <c r="AG76" s="64" t="n"/>
    </row>
    <row r="77" ht="33.75" customHeight="1" s="107">
      <c r="A77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7" s="45" t="n">
        <v>1</v>
      </c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73" t="n"/>
      <c r="AB77" s="64" t="n"/>
      <c r="AC77" s="64" t="n"/>
      <c r="AD77" s="64" t="n"/>
      <c r="AF77" s="64" t="n"/>
      <c r="AG77" s="64" t="n"/>
      <c r="BF77" s="286">
        <f>K77*BF$3</f>
        <v/>
      </c>
      <c r="BG77" s="286">
        <f>L77*BG$3</f>
        <v/>
      </c>
      <c r="BH77" s="286">
        <f>M77*BH$3</f>
        <v/>
      </c>
      <c r="BI77" s="286">
        <f>N77*BI$3</f>
        <v/>
      </c>
      <c r="BJ77" s="286">
        <f>O77*BJ$3</f>
        <v/>
      </c>
      <c r="BK77" s="286">
        <f>P77*BK$3</f>
        <v/>
      </c>
      <c r="BL77" s="286" t="n"/>
      <c r="BM77" s="286">
        <f>R77*BM$3</f>
        <v/>
      </c>
      <c r="BN77" s="286">
        <f>S77*BN$3</f>
        <v/>
      </c>
      <c r="BO77" s="286">
        <f>T77*BO$3</f>
        <v/>
      </c>
      <c r="BP77" s="286">
        <f>U77*BP$3</f>
        <v/>
      </c>
      <c r="BQ77" s="286">
        <f>V77*BQ$3</f>
        <v/>
      </c>
      <c r="BR77" s="286">
        <f>W77*BR$3</f>
        <v/>
      </c>
      <c r="BS77" s="286">
        <f>X77*BS$3</f>
        <v/>
      </c>
      <c r="BT77" s="286">
        <f>Y77*BT$3</f>
        <v/>
      </c>
      <c r="BU77" s="286">
        <f>Z77*BU$3</f>
        <v/>
      </c>
      <c r="BV77" s="286">
        <f>AA77*BV$3</f>
        <v/>
      </c>
      <c r="BW77" s="228" t="n"/>
      <c r="BX77" s="228" t="n"/>
      <c r="BY77" s="228" t="n"/>
      <c r="BZ77" s="228" t="n"/>
      <c r="CA77" s="228" t="n"/>
      <c r="CB77" s="228" t="n"/>
      <c r="CC77" s="228" t="n"/>
      <c r="CD77" s="228" t="n"/>
      <c r="CE77" s="228" t="n"/>
      <c r="CF77" s="228" t="n"/>
      <c r="CG77" s="228" t="n"/>
      <c r="CH77" s="228" t="n"/>
      <c r="CI77" s="228" t="n"/>
      <c r="CJ77" s="228" t="n"/>
      <c r="CK77" s="228" t="n"/>
      <c r="CL77" s="228" t="n"/>
      <c r="CM77" s="228" t="n"/>
      <c r="CN77" s="228" t="n"/>
      <c r="CO77" s="228" t="n"/>
      <c r="CQ77" s="228" t="n"/>
    </row>
    <row r="78">
      <c r="A78" s="42" t="inlineStr">
        <is>
          <t>PBF D:4.0/2.0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  <c r="BF79" s="286">
        <f>K79*BF$3</f>
        <v/>
      </c>
      <c r="BG79" s="286">
        <f>L79*BG$3</f>
        <v/>
      </c>
      <c r="BH79" s="286">
        <f>M79*BH$3</f>
        <v/>
      </c>
      <c r="BI79" s="286">
        <f>N79*BI$3</f>
        <v/>
      </c>
      <c r="BJ79" s="286" t="n"/>
      <c r="BK79" s="286">
        <f>P79*BK$3</f>
        <v/>
      </c>
      <c r="BL79" s="286" t="n"/>
      <c r="BM79" s="286" t="n"/>
      <c r="BN79" s="286">
        <f>S79*BN$3</f>
        <v/>
      </c>
      <c r="BO79" s="286">
        <f>T79*BO$3</f>
        <v/>
      </c>
      <c r="BP79" s="286" t="n"/>
      <c r="BQ79" s="286">
        <f>V79*BQ$3</f>
        <v/>
      </c>
      <c r="BR79" s="286" t="n"/>
      <c r="BS79" s="286" t="n"/>
      <c r="BT79" s="286" t="n"/>
      <c r="BU79" s="286" t="n"/>
      <c r="BV79" s="286" t="n"/>
      <c r="BW79" s="228" t="n"/>
      <c r="BX79" s="228" t="n"/>
      <c r="BY79" s="228" t="n"/>
      <c r="BZ79" s="228" t="n"/>
      <c r="CA79" s="228" t="n"/>
      <c r="CB79" s="228" t="n"/>
      <c r="CC79" s="228" t="n"/>
      <c r="CD79" s="228" t="n"/>
      <c r="CE79" s="228" t="n"/>
      <c r="CF79" s="228" t="n"/>
      <c r="CG79" s="228" t="n"/>
      <c r="CH79" s="228" t="n"/>
      <c r="CI79" s="228" t="n"/>
      <c r="CJ79" s="228" t="n"/>
      <c r="CK79" s="228" t="n"/>
      <c r="CL79" s="228" t="n"/>
      <c r="CM79" s="228" t="n"/>
      <c r="CN79" s="228" t="n"/>
      <c r="CO79" s="228" t="n"/>
      <c r="CQ79" s="228" t="n"/>
    </row>
    <row r="80" ht="22.5" customHeight="1" s="107">
      <c r="A80" s="35" t="inlineStr">
        <is>
          <t>BNM2RC-1-4.0 BLK Трубка термоусадочная неклеевая, коэффициент
усадки 2Х, размер 4.0, цвет черный</t>
        </is>
      </c>
      <c r="K80" s="45" t="n"/>
      <c r="L80" s="45" t="n"/>
      <c r="M80" s="45" t="n"/>
      <c r="N80" s="45" t="n"/>
      <c r="O80" s="45" t="n"/>
      <c r="P80" s="45" t="n"/>
      <c r="Q80" s="45" t="n"/>
      <c r="R80" s="45" t="n"/>
      <c r="S80" s="75" t="n"/>
      <c r="T80" s="75" t="n"/>
      <c r="U80" s="45" t="n"/>
      <c r="V80" s="45" t="n"/>
      <c r="W80" s="45" t="n"/>
      <c r="X80" s="45" t="n"/>
      <c r="Y80" s="45" t="n"/>
      <c r="Z80" s="45" t="n"/>
      <c r="AA80" s="75" t="n"/>
      <c r="AB80" s="64" t="n"/>
      <c r="AC80" s="64" t="n"/>
      <c r="AD80" s="64" t="n"/>
      <c r="AF80" s="64" t="n"/>
      <c r="AG80" s="64" t="n"/>
    </row>
    <row r="81" ht="33.75" customHeight="1" s="107">
      <c r="A8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1" s="45" t="n">
        <v>1</v>
      </c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73" t="n"/>
      <c r="AB81" s="64" t="n"/>
      <c r="AC81" s="64" t="n"/>
      <c r="AD81" s="64" t="n"/>
      <c r="AF81" s="64" t="n"/>
      <c r="AG81" s="64" t="n"/>
      <c r="BF81" s="286">
        <f>K81*BF$3</f>
        <v/>
      </c>
      <c r="BG81" s="286">
        <f>L81*BG$3</f>
        <v/>
      </c>
      <c r="BH81" s="286">
        <f>M81*BH$3</f>
        <v/>
      </c>
      <c r="BI81" s="286">
        <f>N81*BI$3</f>
        <v/>
      </c>
      <c r="BJ81" s="286">
        <f>O81*BJ$3</f>
        <v/>
      </c>
      <c r="BK81" s="286">
        <f>P81*BK$3</f>
        <v/>
      </c>
      <c r="BL81" s="286" t="n"/>
      <c r="BM81" s="286">
        <f>R81*BM$3</f>
        <v/>
      </c>
      <c r="BN81" s="286">
        <f>S81*BN$3</f>
        <v/>
      </c>
      <c r="BO81" s="286">
        <f>T81*BO$3</f>
        <v/>
      </c>
      <c r="BP81" s="286">
        <f>U81*BP$3</f>
        <v/>
      </c>
      <c r="BQ81" s="286">
        <f>V81*BQ$3</f>
        <v/>
      </c>
      <c r="BR81" s="286">
        <f>W81*BR$3</f>
        <v/>
      </c>
      <c r="BS81" s="286">
        <f>X81*BS$3</f>
        <v/>
      </c>
      <c r="BT81" s="286">
        <f>Y81*BT$3</f>
        <v/>
      </c>
      <c r="BU81" s="286">
        <f>Z81*BU$3</f>
        <v/>
      </c>
      <c r="BV81" s="286">
        <f>AA81*BV$3</f>
        <v/>
      </c>
      <c r="BW81" s="228" t="n"/>
      <c r="BX81" s="228" t="n"/>
      <c r="BY81" s="228" t="n"/>
      <c r="BZ81" s="228" t="n"/>
      <c r="CA81" s="228" t="n"/>
      <c r="CB81" s="228" t="n"/>
      <c r="CC81" s="228" t="n"/>
      <c r="CD81" s="228" t="n"/>
      <c r="CE81" s="228" t="n"/>
      <c r="CF81" s="228" t="n"/>
      <c r="CG81" s="228" t="n"/>
      <c r="CH81" s="228" t="n"/>
      <c r="CI81" s="228" t="n"/>
      <c r="CJ81" s="228" t="n"/>
      <c r="CK81" s="228" t="n"/>
      <c r="CL81" s="228" t="n"/>
      <c r="CM81" s="228" t="n"/>
      <c r="CN81" s="228" t="n"/>
      <c r="CO81" s="228" t="n"/>
      <c r="CQ81" s="228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3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75" t="n"/>
      <c r="T83" s="75" t="n"/>
      <c r="U83" s="45" t="n"/>
      <c r="V83" s="45" t="n"/>
      <c r="W83" s="45" t="n"/>
      <c r="X83" s="45" t="n"/>
      <c r="Y83" s="45" t="n"/>
      <c r="Z83" s="45" t="n"/>
      <c r="AA83" s="75" t="n"/>
      <c r="AB83" s="64" t="n"/>
      <c r="AC83" s="64" t="n"/>
      <c r="AD83" s="64" t="n"/>
      <c r="AF83" s="64" t="n"/>
      <c r="AG83" s="64" t="n"/>
    </row>
    <row r="84">
      <c r="A84" s="18" t="inlineStr">
        <is>
          <t>PBF D:4.8/2.4 мм (черная)</t>
        </is>
      </c>
      <c r="K84" s="46" t="n"/>
      <c r="L84" s="46" t="n"/>
      <c r="M84" s="46" t="n"/>
      <c r="N84" s="46" t="n"/>
      <c r="O84" s="46" t="n"/>
      <c r="P84" s="46" t="n"/>
      <c r="Q84" s="45" t="n"/>
      <c r="R84" s="45" t="n"/>
      <c r="S84" s="75" t="n"/>
      <c r="T84" s="46" t="n"/>
      <c r="U84" s="46" t="n"/>
      <c r="V84" s="46" t="n"/>
      <c r="W84" s="46" t="n"/>
      <c r="X84" s="46" t="n"/>
      <c r="Y84" s="46" t="n"/>
      <c r="Z84" s="46" t="n"/>
      <c r="AA84" s="46" t="n"/>
      <c r="AB84" s="65" t="n"/>
      <c r="AC84" s="65" t="n"/>
      <c r="AD84" s="65" t="n"/>
      <c r="AF84" s="65" t="n"/>
      <c r="AG84" s="65" t="n"/>
      <c r="BF84" s="286">
        <f>K84*BF$3</f>
        <v/>
      </c>
      <c r="BG84" s="286">
        <f>L84*BG$3</f>
        <v/>
      </c>
      <c r="BH84" s="286">
        <f>M84*BH$3</f>
        <v/>
      </c>
      <c r="BI84" s="286">
        <f>N84*BI$3</f>
        <v/>
      </c>
      <c r="BJ84" s="286" t="n"/>
      <c r="BK84" s="286">
        <f>P84*BK$3</f>
        <v/>
      </c>
      <c r="BL84" s="286" t="n"/>
      <c r="BM84" s="286" t="n"/>
      <c r="BN84" s="286">
        <f>S84*BN$3</f>
        <v/>
      </c>
      <c r="BO84" s="286">
        <f>T84*BO$3</f>
        <v/>
      </c>
      <c r="BP84" s="286" t="n"/>
      <c r="BQ84" s="286">
        <f>V84*BQ$3</f>
        <v/>
      </c>
      <c r="BR84" s="286" t="n"/>
      <c r="BS84" s="286" t="n"/>
      <c r="BT84" s="286" t="n"/>
      <c r="BU84" s="286" t="n"/>
      <c r="BV84" s="286" t="n"/>
      <c r="BW84" s="228" t="n"/>
      <c r="BX84" s="228" t="n"/>
      <c r="BY84" s="228" t="n"/>
      <c r="BZ84" s="228" t="n"/>
      <c r="CA84" s="228" t="n"/>
      <c r="CB84" s="228" t="n"/>
      <c r="CC84" s="228" t="n"/>
      <c r="CD84" s="228" t="n"/>
      <c r="CE84" s="228" t="n"/>
      <c r="CF84" s="228" t="n"/>
      <c r="CG84" s="228" t="n"/>
      <c r="CH84" s="228" t="n"/>
      <c r="CI84" s="228" t="n"/>
      <c r="CJ84" s="228" t="n"/>
      <c r="CK84" s="228" t="n"/>
      <c r="CL84" s="228" t="n"/>
      <c r="CM84" s="228" t="n"/>
      <c r="CN84" s="228" t="n"/>
      <c r="CO84" s="228" t="n"/>
      <c r="CQ84" s="228" t="n"/>
    </row>
    <row r="85">
      <c r="A85" s="34" t="inlineStr">
        <is>
          <t>аналоги:</t>
        </is>
      </c>
      <c r="K85" s="45" t="n"/>
      <c r="L85" s="45" t="n"/>
      <c r="M85" s="45" t="n"/>
      <c r="N85" s="45" t="n"/>
      <c r="O85" s="45" t="n"/>
      <c r="P85" s="45" t="n"/>
      <c r="Q85" s="45" t="n"/>
      <c r="R85" s="45" t="n"/>
      <c r="S85" s="75" t="n"/>
      <c r="T85" s="46" t="n"/>
      <c r="U85" s="45" t="n"/>
      <c r="V85" s="45" t="n"/>
      <c r="W85" s="45" t="n"/>
      <c r="X85" s="45" t="n"/>
      <c r="Y85" s="45" t="n"/>
      <c r="Z85" s="45" t="n"/>
      <c r="AA85" s="77" t="n"/>
      <c r="AB85" s="64" t="n"/>
      <c r="AC85" s="64" t="n"/>
      <c r="AD85" s="64" t="n"/>
      <c r="AF85" s="64" t="n"/>
      <c r="AG85" s="64" t="n"/>
    </row>
    <row r="86" ht="22.5" customHeight="1" s="107">
      <c r="A86" s="41" t="inlineStr">
        <is>
          <t>BNM2RC-1-5.0 BLK Трубка термоусадочная неклеевая, коэффициент
усадки 2Х, размер 5.0, цвет черный</t>
        </is>
      </c>
      <c r="K86" s="45" t="n">
        <v>0</v>
      </c>
      <c r="L86" s="45" t="n">
        <v>0</v>
      </c>
      <c r="M86" s="45" t="n">
        <v>0.36</v>
      </c>
      <c r="N86" s="45" t="n">
        <v>0.36</v>
      </c>
      <c r="O86" s="45" t="n">
        <v>0.62</v>
      </c>
      <c r="P86" s="45" t="n">
        <v>0.72</v>
      </c>
      <c r="Q86" s="45" t="n">
        <v>1.1</v>
      </c>
      <c r="R86" s="45" t="n">
        <v>0.63</v>
      </c>
      <c r="S86" s="45" t="n">
        <v>0.63</v>
      </c>
      <c r="T86" s="45" t="n">
        <v>0.63</v>
      </c>
      <c r="U86" s="45" t="n">
        <v>0.41</v>
      </c>
      <c r="V86" s="45" t="n">
        <v>0.26</v>
      </c>
      <c r="W86" s="45" t="n">
        <v>0.76</v>
      </c>
      <c r="X86" s="75" t="n">
        <v>0</v>
      </c>
      <c r="Y86" s="75" t="n">
        <v>0</v>
      </c>
      <c r="Z86" s="75" t="n">
        <v>0</v>
      </c>
      <c r="AA86" s="75" t="n">
        <v>0.31</v>
      </c>
      <c r="AB86" s="66" t="n"/>
      <c r="AC86" s="66" t="n"/>
      <c r="AD86" s="66" t="n"/>
      <c r="AF86" s="66" t="n"/>
      <c r="AG86" s="66" t="n"/>
      <c r="BF86" s="286">
        <f>K86*BF$3</f>
        <v/>
      </c>
      <c r="BG86" s="286">
        <f>L86*BG$3</f>
        <v/>
      </c>
      <c r="BH86" s="286">
        <f>M86*BH$3</f>
        <v/>
      </c>
      <c r="BI86" s="286">
        <f>N86*BI$3</f>
        <v/>
      </c>
      <c r="BJ86" s="286">
        <f>O86*BJ$3</f>
        <v/>
      </c>
      <c r="BK86" s="286">
        <f>P86*BK$3</f>
        <v/>
      </c>
      <c r="BL86" s="286" t="n"/>
      <c r="BM86" s="286">
        <f>R86*BM$3</f>
        <v/>
      </c>
      <c r="BN86" s="286">
        <f>S86*BN$3</f>
        <v/>
      </c>
      <c r="BO86" s="286">
        <f>T86*BO$3</f>
        <v/>
      </c>
      <c r="BP86" s="286">
        <f>U86*BP$3</f>
        <v/>
      </c>
      <c r="BQ86" s="286">
        <f>V86*BQ$3</f>
        <v/>
      </c>
      <c r="BR86" s="286">
        <f>W86*BR$3</f>
        <v/>
      </c>
      <c r="BS86" s="286">
        <f>X86*BS$3</f>
        <v/>
      </c>
      <c r="BT86" s="286">
        <f>Y86*BT$3</f>
        <v/>
      </c>
      <c r="BU86" s="286">
        <f>Z86*BU$3</f>
        <v/>
      </c>
      <c r="BV86" s="286">
        <f>AA86*BV$3</f>
        <v/>
      </c>
      <c r="BW86" s="228" t="n"/>
      <c r="BX86" s="228" t="n"/>
      <c r="BY86" s="228" t="n"/>
      <c r="BZ86" s="228" t="n"/>
      <c r="CA86" s="228" t="n"/>
      <c r="CB86" s="228" t="n"/>
      <c r="CC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Q86" s="228" t="n"/>
      <c r="CR86">
        <f>SUM(AW86:CO86)</f>
        <v/>
      </c>
    </row>
    <row r="87">
      <c r="A87" s="41" t="n"/>
      <c r="K87" s="46" t="n"/>
      <c r="L87" s="46" t="n"/>
      <c r="M87" s="46" t="n"/>
      <c r="N87" s="46" t="n"/>
      <c r="O87" s="46" t="n"/>
      <c r="P87" s="46" t="n"/>
      <c r="Q87" s="45" t="n"/>
      <c r="R87" s="45" t="n"/>
      <c r="S87" s="75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65" t="n"/>
      <c r="AC87" s="65" t="n"/>
      <c r="AD87" s="65" t="n"/>
      <c r="AF87" s="65" t="n"/>
      <c r="AG87" s="65" t="n"/>
    </row>
    <row r="88">
      <c r="A88" s="18" t="inlineStr">
        <is>
          <t>PBF D:6.4/3.2 мм (черная)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46" t="n"/>
      <c r="AB88" s="64" t="n"/>
      <c r="AC88" s="64" t="n"/>
      <c r="AD88" s="64" t="n"/>
      <c r="AF88" s="64" t="n"/>
      <c r="AG88" s="64" t="n"/>
      <c r="BF88" s="286">
        <f>K88*BF$3</f>
        <v/>
      </c>
      <c r="BG88" s="286">
        <f>L88*BG$3</f>
        <v/>
      </c>
      <c r="BH88" s="286">
        <f>M88*BH$3</f>
        <v/>
      </c>
      <c r="BI88" s="286">
        <f>N88*BI$3</f>
        <v/>
      </c>
      <c r="BJ88" s="286" t="n"/>
      <c r="BK88" s="286">
        <f>P88*BK$3</f>
        <v/>
      </c>
      <c r="BL88" s="286" t="n"/>
      <c r="BM88" s="286" t="n"/>
      <c r="BN88" s="286">
        <f>S88*BN$3</f>
        <v/>
      </c>
      <c r="BO88" s="286">
        <f>T88*BO$3</f>
        <v/>
      </c>
      <c r="BP88" s="286" t="n"/>
      <c r="BQ88" s="286">
        <f>V88*BQ$3</f>
        <v/>
      </c>
      <c r="BR88" s="286" t="n"/>
      <c r="BS88" s="286" t="n"/>
      <c r="BT88" s="286" t="n"/>
      <c r="BU88" s="286" t="n"/>
      <c r="BV88" s="286" t="n"/>
      <c r="BW88" s="228" t="n"/>
      <c r="BX88" s="228" t="n"/>
      <c r="BY88" s="228" t="n"/>
      <c r="BZ88" s="228" t="n"/>
      <c r="CA88" s="228" t="n"/>
      <c r="CB88" s="228" t="n"/>
      <c r="CC88" s="228" t="n"/>
      <c r="CD88" s="228" t="n"/>
      <c r="CE88" s="228" t="n"/>
      <c r="CF88" s="228" t="n"/>
      <c r="CG88" s="228" t="n"/>
      <c r="CH88" s="228" t="n"/>
      <c r="CI88" s="228" t="n"/>
      <c r="CJ88" s="228" t="n"/>
      <c r="CK88" s="228" t="n"/>
      <c r="CL88" s="228" t="n"/>
      <c r="CM88" s="228" t="n"/>
      <c r="CN88" s="228" t="n"/>
      <c r="CO88" s="228" t="n"/>
      <c r="CQ88" s="228" t="n"/>
    </row>
    <row r="89">
      <c r="A89" s="34" t="inlineStr">
        <is>
          <t>аналоги: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75" t="n"/>
      <c r="T89" s="46" t="n"/>
      <c r="U89" s="45" t="n"/>
      <c r="V89" s="45" t="n"/>
      <c r="W89" s="45" t="n"/>
      <c r="X89" s="45" t="n"/>
      <c r="Y89" s="45" t="n"/>
      <c r="Z89" s="45" t="n"/>
      <c r="AA89" s="77" t="n"/>
      <c r="AB89" s="64" t="n"/>
      <c r="AC89" s="64" t="n"/>
      <c r="AD89" s="64" t="n"/>
      <c r="AF89" s="64" t="n"/>
      <c r="AG89" s="64" t="n"/>
    </row>
    <row r="90" ht="22.5" customHeight="1" s="107">
      <c r="A90" s="41" t="inlineStr">
        <is>
          <t>BNM2RC-1-6.0 BLK Трубка термоусадочная неклеевая, коэффициент
усадки 2Х, размер 6.0, цвет черный</t>
        </is>
      </c>
      <c r="K90" s="45" t="n">
        <v>0.31</v>
      </c>
      <c r="L90" s="45" t="n">
        <v>0.31</v>
      </c>
      <c r="M90" s="45" t="n">
        <v>0.31</v>
      </c>
      <c r="N90" s="45" t="n">
        <v>0.31</v>
      </c>
      <c r="O90" s="45" t="n">
        <v>0.31</v>
      </c>
      <c r="P90" s="45" t="n">
        <v>0.31</v>
      </c>
      <c r="Q90" s="45" t="n">
        <v>0.31</v>
      </c>
      <c r="R90" s="45" t="n">
        <v>0.21</v>
      </c>
      <c r="S90" s="45" t="n">
        <v>0.31</v>
      </c>
      <c r="T90" s="45" t="n">
        <v>0.31</v>
      </c>
      <c r="U90" s="45" t="n"/>
      <c r="V90" s="45" t="n"/>
      <c r="W90" s="45" t="n"/>
      <c r="X90" s="45" t="n">
        <v>0.8100000000000001</v>
      </c>
      <c r="Y90" s="45" t="n">
        <v>1.01</v>
      </c>
      <c r="Z90" s="45" t="n">
        <v>0.8100000000000001</v>
      </c>
      <c r="AA90" s="75" t="n">
        <v>0.91</v>
      </c>
      <c r="AB90" s="64" t="n"/>
      <c r="AC90" s="64" t="n"/>
      <c r="AD90" s="64" t="n"/>
      <c r="AF90" s="64" t="n"/>
      <c r="AG90" s="64" t="n"/>
      <c r="BF90" s="286">
        <f>K90*BF$3</f>
        <v/>
      </c>
      <c r="BG90" s="286">
        <f>L90*BG$3</f>
        <v/>
      </c>
      <c r="BH90" s="286">
        <f>M90*BH$3</f>
        <v/>
      </c>
      <c r="BI90" s="286">
        <f>N90*BI$3</f>
        <v/>
      </c>
      <c r="BJ90" s="286">
        <f>O90*BJ$3</f>
        <v/>
      </c>
      <c r="BK90" s="286">
        <f>P90*BK$3</f>
        <v/>
      </c>
      <c r="BL90" s="286" t="n"/>
      <c r="BM90" s="286">
        <f>R90*BM$3</f>
        <v/>
      </c>
      <c r="BN90" s="286">
        <f>S90*BN$3</f>
        <v/>
      </c>
      <c r="BO90" s="286">
        <f>T90*BO$3</f>
        <v/>
      </c>
      <c r="BP90" s="286">
        <f>U90*BP$3</f>
        <v/>
      </c>
      <c r="BQ90" s="286">
        <f>V90*BQ$3</f>
        <v/>
      </c>
      <c r="BR90" s="286">
        <f>W90*BR$3</f>
        <v/>
      </c>
      <c r="BS90" s="286">
        <f>X90*BS$3</f>
        <v/>
      </c>
      <c r="BT90" s="286">
        <f>Y90*BT$3</f>
        <v/>
      </c>
      <c r="BU90" s="286">
        <f>Z90*BU$3</f>
        <v/>
      </c>
      <c r="BV90" s="286">
        <f>AA90*BV$3</f>
        <v/>
      </c>
      <c r="BW90" s="228" t="n"/>
      <c r="BX90" s="228" t="n"/>
      <c r="BY90" s="228" t="n"/>
      <c r="BZ90" s="228" t="n"/>
      <c r="CA90" s="228" t="n"/>
      <c r="CB90" s="228" t="n"/>
      <c r="CC90" s="228" t="n"/>
      <c r="CD90" s="228" t="n"/>
      <c r="CE90" s="228" t="n"/>
      <c r="CF90" s="228" t="n"/>
      <c r="CG90" s="228" t="n"/>
      <c r="CH90" s="228" t="n"/>
      <c r="CI90" s="228" t="n"/>
      <c r="CJ90" s="228" t="n"/>
      <c r="CK90" s="228" t="n"/>
      <c r="CL90" s="228" t="n"/>
      <c r="CM90" s="228" t="n"/>
      <c r="CN90" s="228" t="n"/>
      <c r="CO90" s="228" t="n"/>
      <c r="CQ90" s="228" t="n"/>
      <c r="CR90">
        <f>SUM(AW90:CO90)</f>
        <v/>
      </c>
    </row>
    <row r="91">
      <c r="A91" s="41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75" t="n"/>
      <c r="T91" s="46" t="n"/>
      <c r="U91" s="45" t="n"/>
      <c r="V91" s="45" t="n"/>
      <c r="W91" s="45" t="n"/>
      <c r="X91" s="45" t="n"/>
      <c r="Y91" s="45" t="n"/>
      <c r="Z91" s="45" t="n"/>
      <c r="AA91" s="46" t="n"/>
      <c r="AB91" s="64" t="n"/>
      <c r="AC91" s="64" t="n"/>
      <c r="AD91" s="64" t="n"/>
      <c r="AF91" s="64" t="n"/>
      <c r="AG91" s="64" t="n"/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F92" s="286">
        <f>K92*BF$3</f>
        <v/>
      </c>
      <c r="BG92" s="286">
        <f>L92*BG$3</f>
        <v/>
      </c>
      <c r="BH92" s="286">
        <f>M92*BH$3</f>
        <v/>
      </c>
      <c r="BI92" s="286">
        <f>N92*BI$3</f>
        <v/>
      </c>
      <c r="BJ92" s="286">
        <f>O92*BJ$3</f>
        <v/>
      </c>
      <c r="BK92" s="286">
        <f>P92*BK$3</f>
        <v/>
      </c>
      <c r="BL92" s="286" t="n"/>
      <c r="BM92" s="286">
        <f>R92*BM$3</f>
        <v/>
      </c>
      <c r="BN92" s="286">
        <f>S92*BN$3</f>
        <v/>
      </c>
      <c r="BO92" s="286">
        <f>T92*BO$3</f>
        <v/>
      </c>
      <c r="BP92" s="286">
        <f>U92*BP$3</f>
        <v/>
      </c>
      <c r="BQ92" s="286">
        <f>V92*BQ$3</f>
        <v/>
      </c>
      <c r="BR92" s="286">
        <f>W92*BR$3</f>
        <v/>
      </c>
      <c r="BS92" s="286">
        <f>X92*BS$3</f>
        <v/>
      </c>
      <c r="BT92" s="286">
        <f>Y92*BT$3</f>
        <v/>
      </c>
      <c r="BU92" s="286">
        <f>Z92*BU$3</f>
        <v/>
      </c>
      <c r="BV92" s="286">
        <f>AA92*BV$3</f>
        <v/>
      </c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Q92" s="228" t="n"/>
      <c r="CR92">
        <f>SUM(AW92:CO92)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F93" s="286">
        <f>K93*BF$3</f>
        <v/>
      </c>
      <c r="BG93" s="286">
        <f>L93*BG$3</f>
        <v/>
      </c>
      <c r="BH93" s="286">
        <f>M93*BH$3</f>
        <v/>
      </c>
      <c r="BI93" s="286">
        <f>N93*BI$3</f>
        <v/>
      </c>
      <c r="BJ93" s="286" t="n"/>
      <c r="BK93" s="286">
        <f>P93*BK$3</f>
        <v/>
      </c>
      <c r="BL93" s="286" t="n"/>
      <c r="BM93" s="286" t="n"/>
      <c r="BN93" s="286">
        <f>S93*BN$3</f>
        <v/>
      </c>
      <c r="BO93" s="286">
        <f>T93*BO$3</f>
        <v/>
      </c>
      <c r="BP93" s="286" t="n"/>
      <c r="BQ93" s="286">
        <f>V93*BQ$3</f>
        <v/>
      </c>
      <c r="BR93" s="286" t="n"/>
      <c r="BS93" s="286" t="n"/>
      <c r="BT93" s="286" t="n"/>
      <c r="BU93" s="286" t="n"/>
      <c r="BV93" s="286" t="n"/>
      <c r="BW93" s="228" t="n"/>
      <c r="BX93" s="228" t="n"/>
      <c r="BY93" s="228" t="n"/>
      <c r="BZ93" s="228" t="n"/>
      <c r="CA93" s="228" t="n"/>
      <c r="CB93" s="228" t="n"/>
      <c r="CC93" s="228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Q93" s="228" t="n"/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F95" s="286">
        <f>K95*BF$3</f>
        <v/>
      </c>
      <c r="BG95" s="286">
        <f>L95*BG$3</f>
        <v/>
      </c>
      <c r="BH95" s="286">
        <f>M95*BH$3</f>
        <v/>
      </c>
      <c r="BI95" s="286">
        <f>N95*BI$3</f>
        <v/>
      </c>
      <c r="BJ95" s="286">
        <f>O95*BJ$3</f>
        <v/>
      </c>
      <c r="BK95" s="286">
        <f>P95*BK$3</f>
        <v/>
      </c>
      <c r="BL95" s="286" t="n"/>
      <c r="BM95" s="286">
        <f>R95*BM$3</f>
        <v/>
      </c>
      <c r="BN95" s="286">
        <f>S95*BN$3</f>
        <v/>
      </c>
      <c r="BO95" s="286">
        <f>T95*BO$3</f>
        <v/>
      </c>
      <c r="BP95" s="286">
        <f>U95*BP$3</f>
        <v/>
      </c>
      <c r="BQ95" s="286">
        <f>V95*BQ$3</f>
        <v/>
      </c>
      <c r="BR95" s="286">
        <f>W95*BR$3</f>
        <v/>
      </c>
      <c r="BS95" s="286">
        <f>X95*BS$3</f>
        <v/>
      </c>
      <c r="BT95" s="286">
        <f>Y95*BT$3</f>
        <v/>
      </c>
      <c r="BU95" s="286">
        <f>Z95*BU$3</f>
        <v/>
      </c>
      <c r="BV95" s="286">
        <f>AA95*BV$3</f>
        <v/>
      </c>
      <c r="BW95" s="228" t="n"/>
      <c r="BX95" s="228" t="n"/>
      <c r="BY95" s="228" t="n"/>
      <c r="BZ95" s="228" t="n"/>
      <c r="CA95" s="228" t="n"/>
      <c r="CB95" s="228" t="n"/>
      <c r="CC95" s="228" t="n"/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Q95" s="228" t="n"/>
      <c r="CR95">
        <f>SUM(AW95:CO95)</f>
        <v/>
      </c>
    </row>
    <row r="96">
      <c r="Q96" s="48" t="n"/>
      <c r="S96" s="76" t="n"/>
      <c r="T96" s="76" t="n"/>
      <c r="V96" s="45" t="n"/>
      <c r="AA96" s="75" t="n"/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F97" s="286">
        <f>K97*BF$3</f>
        <v/>
      </c>
      <c r="BG97" s="286">
        <f>L97*BG$3</f>
        <v/>
      </c>
      <c r="BH97" s="286">
        <f>M97*BH$3</f>
        <v/>
      </c>
      <c r="BI97" s="286">
        <f>N97*BI$3</f>
        <v/>
      </c>
      <c r="BJ97" s="286">
        <f>O97*BJ$3</f>
        <v/>
      </c>
      <c r="BK97" s="286">
        <f>P97*BK$3</f>
        <v/>
      </c>
      <c r="BL97" s="286" t="n"/>
      <c r="BM97" s="286">
        <f>R97*BM$3</f>
        <v/>
      </c>
      <c r="BN97" s="286">
        <f>S97*BN$3</f>
        <v/>
      </c>
      <c r="BO97" s="286">
        <f>T97*BO$3</f>
        <v/>
      </c>
      <c r="BP97" s="286">
        <f>U97*BP$3</f>
        <v/>
      </c>
      <c r="BQ97" s="286">
        <f>V97*BQ$3</f>
        <v/>
      </c>
      <c r="BR97" s="286">
        <f>W97*BR$3</f>
        <v/>
      </c>
      <c r="BS97" s="286">
        <f>X97*BS$3</f>
        <v/>
      </c>
      <c r="BT97" s="286">
        <f>Y97*BT$3</f>
        <v/>
      </c>
      <c r="BU97" s="286">
        <f>Z97*BU$3</f>
        <v/>
      </c>
      <c r="BV97" s="286">
        <f>AA97*BV$3</f>
        <v/>
      </c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Q97" s="228" t="n"/>
      <c r="CR97">
        <f>SUM(AW97:CO97)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F98" s="286">
        <f>K98*BF$3</f>
        <v/>
      </c>
      <c r="BG98" s="286">
        <f>L98*BG$3</f>
        <v/>
      </c>
      <c r="BH98" s="286">
        <f>M98*BH$3</f>
        <v/>
      </c>
      <c r="BI98" s="286">
        <f>N98*BI$3</f>
        <v/>
      </c>
      <c r="BJ98" s="286">
        <f>O98*BJ$3</f>
        <v/>
      </c>
      <c r="BK98" s="286">
        <f>P98*BK$3</f>
        <v/>
      </c>
      <c r="BL98" s="286" t="n"/>
      <c r="BM98" s="286">
        <f>R98*BM$3</f>
        <v/>
      </c>
      <c r="BN98" s="286">
        <f>S98*BN$3</f>
        <v/>
      </c>
      <c r="BO98" s="286">
        <f>T98*BO$3</f>
        <v/>
      </c>
      <c r="BP98" s="286">
        <f>U98*BP$3</f>
        <v/>
      </c>
      <c r="BQ98" s="286">
        <f>V98*BQ$3</f>
        <v/>
      </c>
      <c r="BR98" s="286">
        <f>W98*BR$3</f>
        <v/>
      </c>
      <c r="BS98" s="286">
        <f>X98*BS$3</f>
        <v/>
      </c>
      <c r="BT98" s="286">
        <f>Y98*BT$3</f>
        <v/>
      </c>
      <c r="BU98" s="286">
        <f>Z98*BU$3</f>
        <v/>
      </c>
      <c r="BV98" s="286">
        <f>AA98*BV$3</f>
        <v/>
      </c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Q98" s="228" t="n"/>
      <c r="CR98">
        <f>SUM(AW98:CO98)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F99" s="286">
        <f>K99*BF$3</f>
        <v/>
      </c>
      <c r="BG99" s="286">
        <f>L99*BG$3</f>
        <v/>
      </c>
      <c r="BH99" s="286">
        <f>M99*BH$3</f>
        <v/>
      </c>
      <c r="BI99" s="286">
        <f>N99*BI$3</f>
        <v/>
      </c>
      <c r="BJ99" s="286">
        <f>O99*BJ$3</f>
        <v/>
      </c>
      <c r="BK99" s="286">
        <f>P99*BK$3</f>
        <v/>
      </c>
      <c r="BL99" s="286" t="n"/>
      <c r="BM99" s="286">
        <f>R99*BM$3</f>
        <v/>
      </c>
      <c r="BN99" s="286">
        <f>S99*BN$3</f>
        <v/>
      </c>
      <c r="BO99" s="286">
        <f>T99*BO$3</f>
        <v/>
      </c>
      <c r="BP99" s="286">
        <f>U99*BP$3</f>
        <v/>
      </c>
      <c r="BQ99" s="286">
        <f>V99*BQ$3</f>
        <v/>
      </c>
      <c r="BR99" s="286">
        <f>W99*BR$3</f>
        <v/>
      </c>
      <c r="BS99" s="286">
        <f>X99*BS$3</f>
        <v/>
      </c>
      <c r="BT99" s="286">
        <f>Y99*BT$3</f>
        <v/>
      </c>
      <c r="BU99" s="286">
        <f>Z99*BU$3</f>
        <v/>
      </c>
      <c r="BV99" s="286">
        <f>AA99*BV$3</f>
        <v/>
      </c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Q99" s="228" t="n"/>
      <c r="CR99">
        <f>SUM(AW99:CO99)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F100" s="286">
        <f>K100*BF$3</f>
        <v/>
      </c>
      <c r="BG100" s="286">
        <f>L100*BG$3</f>
        <v/>
      </c>
      <c r="BH100" s="286">
        <f>M100*BH$3</f>
        <v/>
      </c>
      <c r="BI100" s="286">
        <f>N100*BI$3</f>
        <v/>
      </c>
      <c r="BJ100" s="286">
        <f>O100*BJ$3</f>
        <v/>
      </c>
      <c r="BK100" s="286">
        <f>P100*BK$3</f>
        <v/>
      </c>
      <c r="BL100" s="286" t="n"/>
      <c r="BM100" s="286">
        <f>R100*BM$3</f>
        <v/>
      </c>
      <c r="BN100" s="286">
        <f>S100*BN$3</f>
        <v/>
      </c>
      <c r="BO100" s="286">
        <f>T100*BO$3</f>
        <v/>
      </c>
      <c r="BP100" s="286">
        <f>U100*BP$3</f>
        <v/>
      </c>
      <c r="BQ100" s="286">
        <f>V100*BQ$3</f>
        <v/>
      </c>
      <c r="BR100" s="286">
        <f>W100*BR$3</f>
        <v/>
      </c>
      <c r="BS100" s="286">
        <f>X100*BS$3</f>
        <v/>
      </c>
      <c r="BT100" s="286">
        <f>Y100*BT$3</f>
        <v/>
      </c>
      <c r="BU100" s="286">
        <f>Z100*BU$3</f>
        <v/>
      </c>
      <c r="BV100" s="286">
        <f>AA100*BV$3</f>
        <v/>
      </c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Q100" s="228" t="n"/>
      <c r="CR100">
        <f>SUM(AW100:CO100)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F101" s="286">
        <f>K101*BF$3</f>
        <v/>
      </c>
      <c r="BG101" s="286">
        <f>L101*BG$3</f>
        <v/>
      </c>
      <c r="BH101" s="286">
        <f>M101*BH$3</f>
        <v/>
      </c>
      <c r="BI101" s="286">
        <f>N101*BI$3</f>
        <v/>
      </c>
      <c r="BJ101" s="286">
        <f>O101*BJ$3</f>
        <v/>
      </c>
      <c r="BK101" s="286">
        <f>P101*BK$3</f>
        <v/>
      </c>
      <c r="BL101" s="286" t="n"/>
      <c r="BM101" s="286">
        <f>R101*BM$3</f>
        <v/>
      </c>
      <c r="BN101" s="286">
        <f>S101*BN$3</f>
        <v/>
      </c>
      <c r="BO101" s="286">
        <f>T101*BO$3</f>
        <v/>
      </c>
      <c r="BP101" s="286">
        <f>U101*BP$3</f>
        <v/>
      </c>
      <c r="BQ101" s="286">
        <f>V101*BQ$3</f>
        <v/>
      </c>
      <c r="BR101" s="286">
        <f>W101*BR$3</f>
        <v/>
      </c>
      <c r="BS101" s="286">
        <f>X101*BS$3</f>
        <v/>
      </c>
      <c r="BT101" s="286">
        <f>Y101*BT$3</f>
        <v/>
      </c>
      <c r="BU101" s="286">
        <f>Z101*BU$3</f>
        <v/>
      </c>
      <c r="BV101" s="286">
        <f>AA101*BV$3</f>
        <v/>
      </c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Q101" s="228" t="n"/>
      <c r="CR101">
        <f>SUM(AW101:CO101)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F102" s="286">
        <f>K102*BF$3</f>
        <v/>
      </c>
      <c r="BG102" s="286">
        <f>L102*BG$3</f>
        <v/>
      </c>
      <c r="BH102" s="286">
        <f>M102*BH$3</f>
        <v/>
      </c>
      <c r="BI102" s="286">
        <f>N102*BI$3</f>
        <v/>
      </c>
      <c r="BJ102" s="286">
        <f>O102*BJ$3</f>
        <v/>
      </c>
      <c r="BK102" s="286">
        <f>P102*BK$3</f>
        <v/>
      </c>
      <c r="BL102" s="286" t="n"/>
      <c r="BM102" s="286">
        <f>R102*BM$3</f>
        <v/>
      </c>
      <c r="BN102" s="286">
        <f>S102*BN$3</f>
        <v/>
      </c>
      <c r="BO102" s="286">
        <f>T102*BO$3</f>
        <v/>
      </c>
      <c r="BP102" s="286">
        <f>U102*BP$3</f>
        <v/>
      </c>
      <c r="BQ102" s="286">
        <f>V102*BQ$3</f>
        <v/>
      </c>
      <c r="BR102" s="286">
        <f>W102*BR$3</f>
        <v/>
      </c>
      <c r="BS102" s="286">
        <f>X102*BS$3</f>
        <v/>
      </c>
      <c r="BT102" s="286">
        <f>Y102*BT$3</f>
        <v/>
      </c>
      <c r="BU102" s="286">
        <f>Z102*BU$3</f>
        <v/>
      </c>
      <c r="BV102" s="286">
        <f>AA102*BV$3</f>
        <v/>
      </c>
      <c r="BW102" s="228" t="n"/>
      <c r="BX102" s="228" t="n"/>
      <c r="BY102" s="228" t="n"/>
      <c r="BZ102" s="228" t="n"/>
      <c r="CA102" s="228" t="n"/>
      <c r="CB102" s="228" t="n"/>
      <c r="CC102" s="228" t="n"/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Q102" s="228" t="n"/>
      <c r="CR102">
        <f>SUM(AW102:CO102)</f>
        <v/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T96"/>
  <sheetViews>
    <sheetView zoomScale="90" zoomScaleNormal="90" workbookViewId="0">
      <pane xSplit="1" ySplit="3" topLeftCell="BR76" activePane="bottomRight" state="frozen"/>
      <selection pane="topRight" activeCell="B1" sqref="B1"/>
      <selection pane="bottomLeft" activeCell="A4" sqref="A4"/>
      <selection pane="bottomRight" activeCell="A79" sqref="A7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3"/>
    <col width="13.140625" customWidth="1" style="107" min="14" max="15"/>
    <col width="11.42578125" customWidth="1" style="107" min="16" max="18"/>
    <col width="10.7109375" customWidth="1" style="107" min="19" max="20"/>
    <col width="11.42578125" customWidth="1" style="107" min="21" max="35"/>
    <col width="11.7109375" customWidth="1" style="107" min="36" max="36"/>
    <col width="12.140625" customWidth="1" style="107" min="37" max="40"/>
    <col width="10.7109375" customWidth="1" style="107" min="41" max="43"/>
    <col width="10.85546875" customWidth="1" style="107" min="44" max="68"/>
    <col width="3.7109375" customWidth="1" style="107" min="69" max="69"/>
    <col width="9.140625" customWidth="1" style="107" min="70" max="71"/>
    <col width="9.140625" customWidth="1" style="108" min="72" max="72"/>
    <col width="9.140625" customWidth="1" style="107" min="73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T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 001-03.331</t>
        </is>
      </c>
      <c r="N2" s="71" t="inlineStr">
        <is>
          <t>Жгут ПТКА.685621. 001-04.141</t>
        </is>
      </c>
      <c r="O2" s="71" t="inlineStr">
        <is>
          <t>Жгут ПТКА.685621. 001-04.341</t>
        </is>
      </c>
      <c r="P2" s="71" t="inlineStr">
        <is>
          <t>Жгут ПТКА.685621. 001-05.602</t>
        </is>
      </c>
      <c r="Q2" s="71" t="inlineStr">
        <is>
          <t>Жгут ПТКА.685621. 001-05.072(1)</t>
        </is>
      </c>
      <c r="R2" s="71" t="inlineStr">
        <is>
          <t>Жгут ПТКА.685621. 001-05.072(2)</t>
        </is>
      </c>
      <c r="S2" s="72" t="inlineStr">
        <is>
          <t>Жгут ПТКА.685621. 002-01.281</t>
        </is>
      </c>
      <c r="T2" s="72" t="inlineStr">
        <is>
          <t>Жгут ПТКА.685621. 002-02.221</t>
        </is>
      </c>
      <c r="U2" s="72" t="inlineStr">
        <is>
          <t>Жгут ПТКА.685621. 002-03.231</t>
        </is>
      </c>
      <c r="V2" s="38" t="inlineStr">
        <is>
          <t>Жгут ПТКА.685621. 003-03.071</t>
        </is>
      </c>
      <c r="W2" s="38" t="inlineStr">
        <is>
          <t>Жгут ПТКА.685621. 003-04.071</t>
        </is>
      </c>
      <c r="X2" s="38" t="inlineStr">
        <is>
          <t>Жгут ПТКА.685621. 003-05.481</t>
        </is>
      </c>
      <c r="Y2" s="38" t="inlineStr">
        <is>
          <t>Кабель питания 9451.051. 03.00.000</t>
        </is>
      </c>
      <c r="Z2" s="38" t="inlineStr">
        <is>
          <t>Кабель питания 9451.631. 07.00.000</t>
        </is>
      </c>
      <c r="AA2" s="38" t="inlineStr">
        <is>
          <t>Кабель для передачи данных 9451.051. 04.00.000</t>
        </is>
      </c>
      <c r="AB2" s="38" t="inlineStr">
        <is>
          <t>Кабель для передачи данных 9451.631. 09.00.000</t>
        </is>
      </c>
      <c r="AC2" s="110" t="inlineStr">
        <is>
          <t>Кабель питания 9451.621.06.00.000</t>
        </is>
      </c>
      <c r="AD2" s="110" t="inlineStr">
        <is>
          <t>Кабель для передачи данных 9451.621.07.00.000</t>
        </is>
      </c>
      <c r="AE2" s="111" t="inlineStr">
        <is>
          <t>Кабель питания 9451.641.06.00.000</t>
        </is>
      </c>
      <c r="AF2" s="111" t="inlineStr">
        <is>
          <t>Кабель питания 9451.641.07.00.000</t>
        </is>
      </c>
      <c r="AG2" s="111" t="inlineStr">
        <is>
          <t>Кабель для передачи данных 9451.641.08.00.000</t>
        </is>
      </c>
      <c r="AH2" s="111" t="inlineStr">
        <is>
          <t>Кабель для передачи данных 9451.641.09.00.000</t>
        </is>
      </c>
      <c r="AI2" s="38" t="n"/>
      <c r="AJ2" s="70" t="inlineStr">
        <is>
          <t>Перемычка ПТКА.685621. 004</t>
        </is>
      </c>
      <c r="AK2" s="70" t="inlineStr">
        <is>
          <t>Перемычка ПТКА.685621. 004-01</t>
        </is>
      </c>
      <c r="AL2" s="70" t="inlineStr">
        <is>
          <t>Перемычка ПТКА.685621. 004-02</t>
        </is>
      </c>
      <c r="AM2" s="70" t="inlineStr">
        <is>
          <t>Перемычка ПТКА.685621. 004-03</t>
        </is>
      </c>
      <c r="AN2" s="70" t="inlineStr">
        <is>
          <t>Перемычка ПТКА.685621. 004-04</t>
        </is>
      </c>
      <c r="AO2" s="38" t="inlineStr">
        <is>
          <t>Провод заземления ПТКА.685621. 005</t>
        </is>
      </c>
      <c r="AP2" s="38" t="inlineStr">
        <is>
          <t>Провод заземления ПТКА.685621.  005-01</t>
        </is>
      </c>
      <c r="AQ2" s="38" t="inlineStr">
        <is>
          <t>Провод заземления ПТКА.685621.  005-02</t>
        </is>
      </c>
      <c r="AR2" s="38" t="inlineStr">
        <is>
          <t>Провод заземления ПТКА.685621.  005-03</t>
        </is>
      </c>
      <c r="AS2" s="71" t="inlineStr">
        <is>
          <t>Жгут ПТКА.685621.001-01.111</t>
        </is>
      </c>
      <c r="AT2" s="71" t="inlineStr">
        <is>
          <t>Жгут ПТКА.685621. 001-02.121</t>
        </is>
      </c>
      <c r="AU2" s="71" t="inlineStr">
        <is>
          <t>Жгут ПТКА.685621. 001-03.331</t>
        </is>
      </c>
      <c r="AV2" s="71" t="inlineStr">
        <is>
          <t>Жгут ПТКА.685621. 001-04.141</t>
        </is>
      </c>
      <c r="AW2" s="71" t="inlineStr">
        <is>
          <t>Жгут ПТКА.685621. 001-04.341</t>
        </is>
      </c>
      <c r="AX2" s="71" t="inlineStr">
        <is>
          <t>Жгут ПТКА.685621. 001-05.602</t>
        </is>
      </c>
      <c r="AY2" s="71" t="inlineStr">
        <is>
          <t>Жгут ПТКА.685621. 001-05.072(1)</t>
        </is>
      </c>
      <c r="AZ2" s="71" t="inlineStr">
        <is>
          <t>Жгут ПТКА.685621. 001-05.072(2)</t>
        </is>
      </c>
      <c r="BA2" s="72" t="inlineStr">
        <is>
          <t>Жгут ПТКА.685621. 002-01.281</t>
        </is>
      </c>
      <c r="BB2" s="72" t="inlineStr">
        <is>
          <t>Жгут ПТКА.685621. 002-02.221</t>
        </is>
      </c>
      <c r="BC2" s="72" t="inlineStr">
        <is>
          <t>Жгут ПТКА.685621. 002-03.231</t>
        </is>
      </c>
      <c r="BD2" s="38" t="inlineStr">
        <is>
          <t>Жгут ПТКА.685621. 003-03.071</t>
        </is>
      </c>
      <c r="BE2" s="38" t="inlineStr">
        <is>
          <t>Жгут ПТКА.685621. 003-04.071</t>
        </is>
      </c>
      <c r="BF2" s="38" t="inlineStr">
        <is>
          <t>Жгут ПТКА.685621. 003-05.481</t>
        </is>
      </c>
      <c r="BG2" s="38" t="inlineStr">
        <is>
          <t>Кабель питания 9451.051. 03.00.000</t>
        </is>
      </c>
      <c r="BH2" s="38" t="inlineStr">
        <is>
          <t>Кабель питания 9451.631. 07.00.000</t>
        </is>
      </c>
      <c r="BI2" s="38" t="inlineStr">
        <is>
          <t>Кабель для передачи данных 9451.051. 04.00.000</t>
        </is>
      </c>
      <c r="BJ2" s="38" t="inlineStr">
        <is>
          <t>Кабель для передачи данных 9451.631. 09.00.000</t>
        </is>
      </c>
      <c r="BK2" s="110" t="inlineStr">
        <is>
          <t>Кабель питания 9451.621.06.00.000</t>
        </is>
      </c>
      <c r="BL2" s="110" t="inlineStr">
        <is>
          <t>Кабель для передачи данных 9451.621.07.00.000</t>
        </is>
      </c>
      <c r="BM2" s="111" t="inlineStr">
        <is>
          <t>Кабель питания 9451.641.06.00.000</t>
        </is>
      </c>
      <c r="BN2" s="111" t="inlineStr">
        <is>
          <t>Кабель питания 9451.641.07.00.000</t>
        </is>
      </c>
      <c r="BO2" s="111" t="inlineStr">
        <is>
          <t>Кабель для передачи данных 9451.641.08.00.000</t>
        </is>
      </c>
      <c r="BP2" s="111" t="inlineStr">
        <is>
          <t>Кабель для передачи данных 9451.641.09.00.000</t>
        </is>
      </c>
      <c r="BQ2" s="38" t="n"/>
      <c r="BR2" s="38" t="inlineStr">
        <is>
          <t>Сумма</t>
        </is>
      </c>
      <c r="BS2" s="40" t="n"/>
      <c r="BT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28" t="n">
        <v>1</v>
      </c>
      <c r="AD3" s="228" t="n">
        <v>1</v>
      </c>
      <c r="AE3" s="228" t="n">
        <v>1</v>
      </c>
      <c r="AF3" s="228" t="n">
        <v>1</v>
      </c>
      <c r="AG3" s="228" t="n">
        <v>1</v>
      </c>
      <c r="AH3" s="228" t="n">
        <v>1</v>
      </c>
      <c r="AI3" s="228" t="n"/>
      <c r="AJ3" s="286" t="n">
        <v>12</v>
      </c>
      <c r="AK3" s="286" t="n"/>
      <c r="AL3" s="286" t="n"/>
      <c r="AM3" s="286" t="n"/>
      <c r="AN3" s="286" t="n"/>
      <c r="AO3" s="286" t="n"/>
      <c r="AP3" s="286" t="n"/>
      <c r="AQ3" s="286" t="n"/>
      <c r="AR3" s="286" t="n"/>
      <c r="AS3" s="286" t="n">
        <v>2</v>
      </c>
      <c r="AT3" s="286" t="n"/>
      <c r="AU3" s="286" t="n"/>
      <c r="AV3" s="286" t="n"/>
      <c r="AW3" s="286" t="n">
        <v>4</v>
      </c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/>
      <c r="BH3" s="286" t="n"/>
      <c r="BI3" s="286" t="n"/>
      <c r="BJ3" s="286" t="n"/>
      <c r="BK3" s="228" t="n"/>
      <c r="BL3" s="228" t="n"/>
      <c r="BM3" s="228" t="n"/>
      <c r="BN3" s="228" t="n"/>
      <c r="BO3" s="228" t="n"/>
      <c r="BP3" s="228" t="n"/>
      <c r="BQ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86">
        <f>B7*AJ3</f>
        <v/>
      </c>
      <c r="AK7" s="286">
        <f>C7*AK3</f>
        <v/>
      </c>
      <c r="AL7" s="286">
        <f>D7*AL3</f>
        <v/>
      </c>
      <c r="AM7" s="286">
        <f>E7*AM3</f>
        <v/>
      </c>
      <c r="AN7" s="286">
        <f>F7*AN3</f>
        <v/>
      </c>
      <c r="AO7" s="286">
        <f>G7*AO3</f>
        <v/>
      </c>
      <c r="AP7" s="286">
        <f>H7*AP3</f>
        <v/>
      </c>
      <c r="AQ7" s="286">
        <f>I7*AQ3</f>
        <v/>
      </c>
      <c r="AR7" s="286">
        <f>J7*AR3</f>
        <v/>
      </c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 s="228" t="n"/>
      <c r="BB7" s="228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>
        <f>SUM(AJ7:BJ7)</f>
        <v/>
      </c>
      <c r="BS7" t="inlineStr">
        <is>
          <t>шт</t>
        </is>
      </c>
      <c r="BT7" s="108" t="n">
        <v>24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28" t="n"/>
      <c r="AT8" s="228" t="n"/>
      <c r="AU8" s="228" t="n"/>
      <c r="AV8" s="228" t="n"/>
      <c r="AW8" s="228" t="n"/>
      <c r="AX8" s="228" t="n"/>
      <c r="AY8" s="228" t="n"/>
      <c r="AZ8" s="228" t="n"/>
      <c r="BA8" s="228" t="n"/>
      <c r="BB8" s="228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86">
        <f>B9*AJ3</f>
        <v/>
      </c>
      <c r="AK9" s="286">
        <f>C9*AK3</f>
        <v/>
      </c>
      <c r="AL9" s="286">
        <f>D9*AL3</f>
        <v/>
      </c>
      <c r="AM9" s="286">
        <f>E9*AM3</f>
        <v/>
      </c>
      <c r="AN9" s="286">
        <f>F9*AN3</f>
        <v/>
      </c>
      <c r="AO9" s="286" t="n"/>
      <c r="AP9" s="286" t="n"/>
      <c r="AQ9" s="286" t="n"/>
      <c r="AR9" s="286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 s="228" t="n"/>
      <c r="BB9" s="228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>
        <f>SUM(AJ9:BJ9)</f>
        <v/>
      </c>
      <c r="BS9" t="inlineStr">
        <is>
          <t>м</t>
        </is>
      </c>
      <c r="BT9" s="91" t="n">
        <v>22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  <c r="BA10" s="228" t="n"/>
      <c r="BB10" s="228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  <c r="BA11" s="228" t="n"/>
      <c r="BB11" s="228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86">
        <f>B12*AJ3</f>
        <v/>
      </c>
      <c r="AK12" s="286">
        <f>C12*AK3</f>
        <v/>
      </c>
      <c r="AL12" s="286">
        <f>D12*AL3</f>
        <v/>
      </c>
      <c r="AM12" s="286">
        <f>E12*AM3</f>
        <v/>
      </c>
      <c r="AN12" s="286">
        <f>F12*AN3</f>
        <v/>
      </c>
      <c r="AO12" s="286">
        <f>G12*AO3</f>
        <v/>
      </c>
      <c r="AP12" s="286">
        <f>H12*AP3</f>
        <v/>
      </c>
      <c r="AQ12" s="286">
        <f>I12*AQ3</f>
        <v/>
      </c>
      <c r="AR12" s="286">
        <f>J12*AR3</f>
        <v/>
      </c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 s="228" t="n"/>
      <c r="BB12" s="228" t="n"/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>
        <f>SUM(AJ12:BJ12)</f>
        <v/>
      </c>
      <c r="BS12" t="inlineStr">
        <is>
          <t>м</t>
        </is>
      </c>
      <c r="BT12" s="108" t="n">
        <v>0.6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86" t="n"/>
      <c r="AK13" s="286" t="n"/>
      <c r="AL13" s="286" t="n"/>
      <c r="AM13" s="286" t="n"/>
      <c r="AN13" s="286" t="n"/>
      <c r="AO13" s="286" t="n"/>
      <c r="AP13" s="286" t="n"/>
      <c r="AQ13" s="286" t="n"/>
      <c r="AR13" s="286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  <c r="BA13" s="228" t="n"/>
      <c r="BB13" s="228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  <c r="BA14" s="228" t="n"/>
      <c r="BB14" s="228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  <c r="BA15" s="228" t="n"/>
      <c r="BB15" s="228" t="n"/>
      <c r="BC15" s="228" t="n"/>
      <c r="BD15" s="228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86" t="n"/>
      <c r="AK16" s="286" t="n"/>
      <c r="AL16" s="286" t="n"/>
      <c r="AM16" s="286" t="n"/>
      <c r="AN16" s="286" t="n"/>
      <c r="AO16" s="286">
        <f>G16*AO3</f>
        <v/>
      </c>
      <c r="AP16" s="286">
        <f>H16*AP3</f>
        <v/>
      </c>
      <c r="AQ16" s="286">
        <f>I16*AQ3</f>
        <v/>
      </c>
      <c r="AR16" s="286">
        <f>J16*AR3</f>
        <v/>
      </c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>
        <f>SUM(AJ16:BJ16)</f>
        <v/>
      </c>
      <c r="BS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T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86" t="n"/>
      <c r="Z20" s="286" t="n"/>
      <c r="AA20" s="286" t="n"/>
      <c r="AB20" s="286" t="n"/>
      <c r="AC20" s="286" t="n"/>
      <c r="AD20" s="286" t="n">
        <v>4</v>
      </c>
      <c r="AE20" s="286" t="n"/>
      <c r="AF20" s="286" t="n"/>
      <c r="AG20" s="286" t="n"/>
      <c r="AH20" s="286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G20" s="286">
        <f>Y20*BG$3</f>
        <v/>
      </c>
      <c r="BH20" s="286">
        <f>Z20*BH$3</f>
        <v/>
      </c>
      <c r="BI20" s="286">
        <f>AA20*BI$3</f>
        <v/>
      </c>
      <c r="BJ20" s="286">
        <f>AB20*BJ$3</f>
        <v/>
      </c>
      <c r="BK20" s="286">
        <f>AC20*BK$3</f>
        <v/>
      </c>
      <c r="BL20" s="286">
        <f>AD20*BL$3</f>
        <v/>
      </c>
      <c r="BM20" s="286">
        <f>AE20*BM$3</f>
        <v/>
      </c>
      <c r="BN20" s="286">
        <f>AF20*BN$3</f>
        <v/>
      </c>
      <c r="BO20" s="286">
        <f>AG20*BO$3</f>
        <v/>
      </c>
      <c r="BP20" s="286">
        <f>AH20*BP$3</f>
        <v/>
      </c>
      <c r="BQ20" s="228" t="n"/>
      <c r="BR20">
        <f>SUM(AJ20:BP20)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86" t="n"/>
      <c r="Z21" s="286" t="n"/>
      <c r="AA21" s="286" t="n"/>
      <c r="AB21" s="286" t="n"/>
      <c r="AC21" s="286" t="n"/>
      <c r="AD21" s="286" t="n"/>
      <c r="AE21" s="286" t="n"/>
      <c r="AF21" s="286" t="n"/>
      <c r="AG21" s="286" t="n"/>
      <c r="AH21" s="286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G21" s="286">
        <f>Y21*BG$3</f>
        <v/>
      </c>
      <c r="BH21" s="286">
        <f>Z21*BH$3</f>
        <v/>
      </c>
      <c r="BI21" s="286">
        <f>AA21*BI$3</f>
        <v/>
      </c>
      <c r="BJ21" s="286">
        <f>AB21*BJ$3</f>
        <v/>
      </c>
      <c r="BK21" s="286">
        <f>AC21*BK$3</f>
        <v/>
      </c>
      <c r="BL21" s="286">
        <f>AD21*BL$3</f>
        <v/>
      </c>
      <c r="BM21" s="286">
        <f>AE21*BM$3</f>
        <v/>
      </c>
      <c r="BN21" s="286">
        <f>AF21*BN$3</f>
        <v/>
      </c>
      <c r="BO21" s="286">
        <f>AG21*BO$3</f>
        <v/>
      </c>
      <c r="BP21" s="286">
        <f>AH21*BP$3</f>
        <v/>
      </c>
      <c r="BQ21" s="228" t="n"/>
      <c r="BR21">
        <f>SUM(AJ21:BP21)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86" t="n"/>
      <c r="Z22" s="286" t="n"/>
      <c r="AA22" s="286" t="n"/>
      <c r="AB22" s="286" t="n"/>
      <c r="AC22" s="286" t="n"/>
      <c r="AD22" s="286" t="n"/>
      <c r="AE22" s="286" t="n"/>
      <c r="AF22" s="286" t="n"/>
      <c r="AG22" s="286" t="n"/>
      <c r="AH22" s="286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G22" s="286">
        <f>Y22*BG$3</f>
        <v/>
      </c>
      <c r="BH22" s="286">
        <f>Z22*BH$3</f>
        <v/>
      </c>
      <c r="BI22" s="286">
        <f>AA22*BI$3</f>
        <v/>
      </c>
      <c r="BJ22" s="286">
        <f>AB22*BJ$3</f>
        <v/>
      </c>
      <c r="BK22" s="286">
        <f>AC22*BK$3</f>
        <v/>
      </c>
      <c r="BL22" s="286">
        <f>AD22*BL$3</f>
        <v/>
      </c>
      <c r="BM22" s="286">
        <f>AE22*BM$3</f>
        <v/>
      </c>
      <c r="BN22" s="286">
        <f>AF22*BN$3</f>
        <v/>
      </c>
      <c r="BO22" s="286">
        <f>AG22*BO$3</f>
        <v/>
      </c>
      <c r="BP22" s="286">
        <f>AH22*BP$3</f>
        <v/>
      </c>
      <c r="BQ22" s="228" t="n"/>
      <c r="BR22">
        <f>SUM(AJ22:BP22)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86" t="n">
        <v>4</v>
      </c>
      <c r="Z23" s="286" t="n">
        <v>4</v>
      </c>
      <c r="AA23" s="286" t="n"/>
      <c r="AB23" s="286" t="n"/>
      <c r="AC23" s="286" t="n">
        <v>4</v>
      </c>
      <c r="AD23" s="286" t="n"/>
      <c r="AE23" s="286" t="n">
        <v>4</v>
      </c>
      <c r="AF23" s="286" t="n">
        <v>4</v>
      </c>
      <c r="AG23" s="286" t="n"/>
      <c r="AH23" s="286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G23" s="286">
        <f>Y23*BG$3</f>
        <v/>
      </c>
      <c r="BH23" s="286">
        <f>Z23*BH$3</f>
        <v/>
      </c>
      <c r="BI23" s="286">
        <f>AA23*BI$3</f>
        <v/>
      </c>
      <c r="BJ23" s="286">
        <f>AB23*BJ$3</f>
        <v/>
      </c>
      <c r="BK23" s="286">
        <f>AC23*BK$3</f>
        <v/>
      </c>
      <c r="BL23" s="286">
        <f>AD23*BL$3</f>
        <v/>
      </c>
      <c r="BM23" s="286">
        <f>AE23*BM$3</f>
        <v/>
      </c>
      <c r="BN23" s="286">
        <f>AF23*BN$3</f>
        <v/>
      </c>
      <c r="BO23" s="286">
        <f>AG23*BO$3</f>
        <v/>
      </c>
      <c r="BP23" s="286">
        <f>AH23*BP$3</f>
        <v/>
      </c>
      <c r="BQ23" s="228" t="n"/>
      <c r="BR23">
        <f>SUM(AJ23:BP23)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86" t="n"/>
      <c r="Z24" s="286" t="n"/>
      <c r="AA24" s="286" t="n"/>
      <c r="AB24" s="286" t="n"/>
      <c r="AC24" s="286" t="n"/>
      <c r="AD24" s="286" t="n"/>
      <c r="AE24" s="286" t="n"/>
      <c r="AF24" s="286" t="n"/>
      <c r="AG24" s="286" t="n"/>
      <c r="AH24" s="286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G24" s="286">
        <f>Y24*BG$3</f>
        <v/>
      </c>
      <c r="BH24" s="286">
        <f>Z24*BH$3</f>
        <v/>
      </c>
      <c r="BI24" s="286">
        <f>AA24*BI$3</f>
        <v/>
      </c>
      <c r="BJ24" s="286">
        <f>AB24*BJ$3</f>
        <v/>
      </c>
      <c r="BK24" s="286">
        <f>AC24*BK$3</f>
        <v/>
      </c>
      <c r="BL24" s="286">
        <f>AD24*BL$3</f>
        <v/>
      </c>
      <c r="BM24" s="286">
        <f>AE24*BM$3</f>
        <v/>
      </c>
      <c r="BN24" s="286">
        <f>AF24*BN$3</f>
        <v/>
      </c>
      <c r="BO24" s="286">
        <f>AG24*BO$3</f>
        <v/>
      </c>
      <c r="BP24" s="286">
        <f>AH24*BP$3</f>
        <v/>
      </c>
      <c r="BQ24" s="228" t="n"/>
      <c r="BR24">
        <f>SUM(AJ24:BP24)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86" t="n"/>
      <c r="Z25" s="286" t="n"/>
      <c r="AA25" s="286" t="n">
        <v>1.7</v>
      </c>
      <c r="AB25" s="286" t="n">
        <v>0.4</v>
      </c>
      <c r="AC25" s="286" t="n"/>
      <c r="AD25" s="286" t="n">
        <v>0.2</v>
      </c>
      <c r="AE25" s="286" t="n"/>
      <c r="AF25" s="286" t="n"/>
      <c r="AG25" s="286" t="n">
        <v>2.2</v>
      </c>
      <c r="AH25" s="286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G25" s="286">
        <f>Y25*BG$3</f>
        <v/>
      </c>
      <c r="BH25" s="286">
        <f>Z25*BH$3</f>
        <v/>
      </c>
      <c r="BI25" s="286">
        <f>AA25*BI$3</f>
        <v/>
      </c>
      <c r="BJ25" s="286">
        <f>AB25*BJ$3</f>
        <v/>
      </c>
      <c r="BK25" s="286">
        <f>AC25*BK$3</f>
        <v/>
      </c>
      <c r="BL25" s="286">
        <f>AD25*BL$3</f>
        <v/>
      </c>
      <c r="BM25" s="286">
        <f>AE25*BM$3</f>
        <v/>
      </c>
      <c r="BN25" s="286">
        <f>AF25*BN$3</f>
        <v/>
      </c>
      <c r="BO25" s="286">
        <f>AG25*BO$3</f>
        <v/>
      </c>
      <c r="BP25" s="286">
        <f>AH25*BP$3</f>
        <v/>
      </c>
      <c r="BQ25" s="228" t="n"/>
      <c r="BR25">
        <f>SUM(AJ25:BP25)</f>
        <v/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86" t="n">
        <v>1.7</v>
      </c>
      <c r="Z26" s="286" t="n">
        <v>0.4</v>
      </c>
      <c r="AA26" s="286" t="n"/>
      <c r="AB26" s="286" t="n"/>
      <c r="AC26" s="286" t="n">
        <v>0.2</v>
      </c>
      <c r="AD26" s="286" t="n"/>
      <c r="AE26" s="286" t="n">
        <v>0.2</v>
      </c>
      <c r="AF26" s="286" t="n">
        <v>2.2</v>
      </c>
      <c r="AG26" s="286" t="n"/>
      <c r="AH26" s="286" t="n">
        <v>0.2</v>
      </c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G26" s="286">
        <f>Y26*BG$3</f>
        <v/>
      </c>
      <c r="BH26" s="286">
        <f>Z26*BH$3</f>
        <v/>
      </c>
      <c r="BI26" s="286">
        <f>AA26*BI$3</f>
        <v/>
      </c>
      <c r="BJ26" s="286">
        <f>AB26*BJ$3</f>
        <v/>
      </c>
      <c r="BK26" s="286">
        <f>AC26*BK$3</f>
        <v/>
      </c>
      <c r="BL26" s="286">
        <f>AD26*BL$3</f>
        <v/>
      </c>
      <c r="BM26" s="286">
        <f>AE26*BM$3</f>
        <v/>
      </c>
      <c r="BN26" s="286">
        <f>AF26*BN$3</f>
        <v/>
      </c>
      <c r="BO26" s="286">
        <f>AG26*BO$3</f>
        <v/>
      </c>
      <c r="BP26" s="286">
        <f>AH26*BP$3</f>
        <v/>
      </c>
      <c r="BQ26" s="228" t="n"/>
      <c r="BR26">
        <f>SUM(AJ26:BP26)</f>
        <v/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86" t="n"/>
      <c r="Z27" s="286" t="n"/>
      <c r="AA27" s="286" t="n"/>
      <c r="AB27" s="286" t="n"/>
      <c r="AC27" s="286" t="n"/>
      <c r="AD27" s="286" t="n"/>
      <c r="AE27" s="286" t="n"/>
      <c r="AF27" s="286" t="n"/>
      <c r="AG27" s="286" t="n"/>
      <c r="AH27" s="286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G27" s="286">
        <f>Y27*BG$3</f>
        <v/>
      </c>
      <c r="BH27" s="286">
        <f>Z27*BH$3</f>
        <v/>
      </c>
      <c r="BI27" s="286">
        <f>AA27*BI$3</f>
        <v/>
      </c>
      <c r="BJ27" s="286">
        <f>AB27*BJ$3</f>
        <v/>
      </c>
      <c r="BK27" s="286">
        <f>AC27*BK$3</f>
        <v/>
      </c>
      <c r="BL27" s="286">
        <f>AD27*BL$3</f>
        <v/>
      </c>
      <c r="BM27" s="286">
        <f>AE27*BM$3</f>
        <v/>
      </c>
      <c r="BN27" s="286">
        <f>AF27*BN$3</f>
        <v/>
      </c>
      <c r="BO27" s="286">
        <f>AG27*BO$3</f>
        <v/>
      </c>
      <c r="BP27" s="286">
        <f>AH27*BP$3</f>
        <v/>
      </c>
      <c r="BQ27" s="228" t="n"/>
      <c r="BR27">
        <f>SUM(AJ27:BP27)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86" t="n">
        <v>0.1</v>
      </c>
      <c r="Z28" s="286" t="n">
        <v>0.1</v>
      </c>
      <c r="AA28" s="286" t="n">
        <v>0.1</v>
      </c>
      <c r="AB28" s="286" t="n">
        <v>0.1</v>
      </c>
      <c r="AC28" s="286" t="n"/>
      <c r="AD28" s="286" t="n"/>
      <c r="AE28" s="286" t="n">
        <v>0.1</v>
      </c>
      <c r="AF28" s="286" t="n">
        <v>0.1</v>
      </c>
      <c r="AG28" s="286" t="n">
        <v>0.1</v>
      </c>
      <c r="AH28" s="286" t="n">
        <v>0.1</v>
      </c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G28" s="286">
        <f>Y28*BG$3</f>
        <v/>
      </c>
      <c r="BH28" s="286">
        <f>Z28*BH$3</f>
        <v/>
      </c>
      <c r="BI28" s="286">
        <f>AA28*BI$3</f>
        <v/>
      </c>
      <c r="BJ28" s="286">
        <f>AB28*BJ$3</f>
        <v/>
      </c>
      <c r="BK28" s="286">
        <f>AC28*BK$3</f>
        <v/>
      </c>
      <c r="BL28" s="286">
        <f>AD28*BL$3</f>
        <v/>
      </c>
      <c r="BM28" s="286">
        <f>AE28*BM$3</f>
        <v/>
      </c>
      <c r="BN28" s="286">
        <f>AF28*BN$3</f>
        <v/>
      </c>
      <c r="BO28" s="286">
        <f>AG28*BO$3</f>
        <v/>
      </c>
      <c r="BP28" s="286">
        <f>AH28*BP$3</f>
        <v/>
      </c>
      <c r="BQ28" s="228" t="n"/>
      <c r="BR28">
        <f>SUM(AJ28:BP28)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86" t="n">
        <v>1</v>
      </c>
      <c r="Z29" s="286" t="n">
        <v>1</v>
      </c>
      <c r="AA29" s="286" t="n">
        <v>1</v>
      </c>
      <c r="AB29" s="286" t="n">
        <v>1</v>
      </c>
      <c r="AC29" s="286" t="n">
        <v>1</v>
      </c>
      <c r="AD29" s="286" t="n">
        <v>1</v>
      </c>
      <c r="AE29" s="286" t="n">
        <v>1</v>
      </c>
      <c r="AF29" s="286" t="n">
        <v>1</v>
      </c>
      <c r="AG29" s="286" t="n">
        <v>1</v>
      </c>
      <c r="AH29" s="286" t="n">
        <v>1</v>
      </c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G29" s="286">
        <f>Y29*BG$3</f>
        <v/>
      </c>
      <c r="BH29" s="286">
        <f>Z29*BH$3</f>
        <v/>
      </c>
      <c r="BI29" s="286">
        <f>AA29*BI$3</f>
        <v/>
      </c>
      <c r="BJ29" s="286">
        <f>AB29*BJ$3</f>
        <v/>
      </c>
      <c r="BK29" s="286">
        <f>AC29*BK$3</f>
        <v/>
      </c>
      <c r="BL29" s="286">
        <f>AD29*BL$3</f>
        <v/>
      </c>
      <c r="BM29" s="286">
        <f>AE29*BM$3</f>
        <v/>
      </c>
      <c r="BN29" s="286">
        <f>AF29*BN$3</f>
        <v/>
      </c>
      <c r="BO29" s="286">
        <f>AG29*BO$3</f>
        <v/>
      </c>
      <c r="BP29" s="286">
        <f>AH29*BP$3</f>
        <v/>
      </c>
      <c r="BQ29" s="228" t="n"/>
      <c r="BR29">
        <f>SUM(AJ29:BP29)</f>
        <v/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A31" s="84" t="n"/>
      <c r="BB31" s="84" t="n"/>
      <c r="BC31" s="84" t="n"/>
      <c r="BD31" s="84" t="n"/>
      <c r="BE31" s="84" t="n"/>
      <c r="BF31" s="84" t="n"/>
      <c r="BG31" s="84" t="n"/>
      <c r="BH31" s="84" t="n"/>
      <c r="BI31" s="84" t="n"/>
      <c r="BJ31" s="84" t="n"/>
      <c r="BK31" s="84" t="n"/>
      <c r="BL31" s="84" t="n"/>
      <c r="BM31" s="84" t="n"/>
      <c r="BN31" s="84" t="n"/>
      <c r="BO31" s="84" t="n"/>
      <c r="BP31" s="84" t="n"/>
      <c r="BQ31" s="84" t="n"/>
      <c r="BT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45" t="n">
        <v>1</v>
      </c>
      <c r="L34" s="45" t="n">
        <v>2</v>
      </c>
      <c r="M34" s="45" t="n">
        <v>3</v>
      </c>
      <c r="N34" s="45" t="n">
        <v>4</v>
      </c>
      <c r="O34" s="45" t="n">
        <v>4</v>
      </c>
      <c r="P34" s="45" t="n">
        <v>5</v>
      </c>
      <c r="Q34" s="45" t="n">
        <v>5</v>
      </c>
      <c r="R34" s="45" t="n">
        <v>5</v>
      </c>
      <c r="S34" s="45" t="n">
        <v>1</v>
      </c>
      <c r="T34" s="45" t="n">
        <v>2</v>
      </c>
      <c r="U34" s="45" t="n">
        <v>3</v>
      </c>
      <c r="V34" s="45" t="n">
        <v>3</v>
      </c>
      <c r="W34" s="45" t="n">
        <v>4</v>
      </c>
      <c r="X34" s="74" t="n">
        <v>5</v>
      </c>
      <c r="Y34" s="64" t="n"/>
      <c r="Z34" s="64" t="n"/>
      <c r="AA34" s="64" t="n"/>
      <c r="AB34" s="228" t="n"/>
      <c r="AC34" s="228" t="n"/>
      <c r="AD34" s="228" t="n"/>
      <c r="AE34" s="228" t="n"/>
      <c r="AF34" s="228" t="n"/>
      <c r="AG34" s="228" t="n"/>
      <c r="AH34" s="228" t="n"/>
      <c r="AI34" s="228" t="n"/>
      <c r="AJ34" s="228" t="n"/>
      <c r="AK34" s="228" t="n"/>
      <c r="AL34" s="228" t="n"/>
      <c r="AM34" s="228" t="n"/>
      <c r="AN34" s="228" t="n"/>
      <c r="AO34" s="228" t="n"/>
      <c r="AP34" s="228" t="n"/>
      <c r="AQ34" s="228" t="n"/>
      <c r="AR34" s="228" t="n"/>
      <c r="AS34" s="286">
        <f>K34*AS$3</f>
        <v/>
      </c>
      <c r="AT34" s="286">
        <f>L34*AT$3</f>
        <v/>
      </c>
      <c r="AU34" s="286">
        <f>M34*AU$3</f>
        <v/>
      </c>
      <c r="AV34" s="286">
        <f>N34*AV$3</f>
        <v/>
      </c>
      <c r="AW34" s="286">
        <f>O34*AW$3</f>
        <v/>
      </c>
      <c r="AX34" s="286">
        <f>P34*AX$3</f>
        <v/>
      </c>
      <c r="AY34" s="286">
        <f>Q34*AY$3</f>
        <v/>
      </c>
      <c r="AZ34" s="286">
        <f>R34*AZ$3</f>
        <v/>
      </c>
      <c r="BA34" s="286">
        <f>S34*BA$3</f>
        <v/>
      </c>
      <c r="BB34" s="286">
        <f>T34*BB$3</f>
        <v/>
      </c>
      <c r="BC34" s="286">
        <f>U34*BC$3</f>
        <v/>
      </c>
      <c r="BD34" s="286">
        <f>V34*BD$3</f>
        <v/>
      </c>
      <c r="BE34" s="286">
        <f>W34*BE$3</f>
        <v/>
      </c>
      <c r="BF34" s="286">
        <f>X34*BF$3</f>
        <v/>
      </c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>
        <f>SUM(AJ34:BJ34)</f>
        <v/>
      </c>
      <c r="BT34" s="108" t="n">
        <v>18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/>
      <c r="L35" s="45" t="n"/>
      <c r="M35" s="45" t="n"/>
      <c r="N35" s="45" t="n"/>
      <c r="O35" s="45" t="n"/>
      <c r="P35" s="45" t="n"/>
      <c r="Q35" s="73" t="n"/>
      <c r="R35" s="74" t="n"/>
      <c r="S35" s="45" t="n"/>
      <c r="T35" s="45" t="n"/>
      <c r="U35" s="45" t="n"/>
      <c r="V35" s="45" t="n"/>
      <c r="W35" s="45" t="n"/>
      <c r="X35" s="74" t="n"/>
      <c r="Y35" s="64" t="n"/>
      <c r="Z35" s="64" t="n"/>
      <c r="AA35" s="64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>
        <v>0.01</v>
      </c>
      <c r="L36" s="45" t="n">
        <v>0.01</v>
      </c>
      <c r="M36" s="45" t="n">
        <v>0.03</v>
      </c>
      <c r="N36" s="45" t="n">
        <v>0.04</v>
      </c>
      <c r="O36" s="45" t="n">
        <v>0.04</v>
      </c>
      <c r="P36" s="45" t="n">
        <v>0.05</v>
      </c>
      <c r="Q36" s="45" t="n">
        <v>0.05</v>
      </c>
      <c r="R36" s="45" t="n">
        <v>0.05</v>
      </c>
      <c r="S36" s="45" t="n">
        <v>0.01</v>
      </c>
      <c r="T36" s="45" t="n">
        <v>0.02</v>
      </c>
      <c r="U36" s="45" t="n">
        <v>0.03</v>
      </c>
      <c r="V36" s="45" t="n">
        <v>0.03</v>
      </c>
      <c r="W36" s="45" t="n">
        <v>0.04</v>
      </c>
      <c r="X36" s="46" t="n">
        <v>0.05</v>
      </c>
      <c r="Y36" s="64" t="n"/>
      <c r="Z36" s="64" t="n"/>
      <c r="AA36" s="64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86">
        <f>K36*AS$3</f>
        <v/>
      </c>
      <c r="AT36" s="286">
        <f>L36*AT$3</f>
        <v/>
      </c>
      <c r="AU36" s="286">
        <f>M36*AU$3</f>
        <v/>
      </c>
      <c r="AV36" s="286">
        <f>N36*AV$3</f>
        <v/>
      </c>
      <c r="AW36" s="286">
        <f>O36*AW$3</f>
        <v/>
      </c>
      <c r="AX36" s="286">
        <f>P36*AX$3</f>
        <v/>
      </c>
      <c r="AY36" s="286">
        <f>Q36*AY$3</f>
        <v/>
      </c>
      <c r="AZ36" s="286">
        <f>R36*AZ$3</f>
        <v/>
      </c>
      <c r="BA36" s="286">
        <f>S36*BA$3</f>
        <v/>
      </c>
      <c r="BB36" s="286">
        <f>T36*BB$3</f>
        <v/>
      </c>
      <c r="BC36" s="286">
        <f>U36*BC$3</f>
        <v/>
      </c>
      <c r="BD36" s="286">
        <f>V36*BD$3</f>
        <v/>
      </c>
      <c r="BE36" s="286">
        <f>W36*BE$3</f>
        <v/>
      </c>
      <c r="BF36" s="286">
        <f>X36*BF$3</f>
        <v/>
      </c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6" t="n"/>
      <c r="Y37" s="64" t="n"/>
      <c r="Z37" s="64" t="n"/>
      <c r="AA37" s="64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74" t="n">
        <v>1</v>
      </c>
      <c r="Y38" s="64" t="n"/>
      <c r="Z38" s="64" t="n"/>
      <c r="AA38" s="64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86">
        <f>K38*AS$3</f>
        <v/>
      </c>
      <c r="AT38" s="286">
        <f>L38*AT$3</f>
        <v/>
      </c>
      <c r="AU38" s="286">
        <f>M38*AU$3</f>
        <v/>
      </c>
      <c r="AV38" s="286">
        <f>N38*AV$3</f>
        <v/>
      </c>
      <c r="AW38" s="286">
        <f>O38*AW$3</f>
        <v/>
      </c>
      <c r="AX38" s="286">
        <f>P38*AX$3</f>
        <v/>
      </c>
      <c r="AY38" s="286">
        <f>Q38*AY$3</f>
        <v/>
      </c>
      <c r="AZ38" s="286">
        <f>R38*AZ$3</f>
        <v/>
      </c>
      <c r="BA38" s="286">
        <f>S38*BA$3</f>
        <v/>
      </c>
      <c r="BB38" s="286">
        <f>T38*BB$3</f>
        <v/>
      </c>
      <c r="BC38" s="286">
        <f>U38*BC$3</f>
        <v/>
      </c>
      <c r="BD38" s="286">
        <f>V38*BD$3</f>
        <v/>
      </c>
      <c r="BE38" s="286">
        <f>W38*BE$3</f>
        <v/>
      </c>
      <c r="BF38" s="286">
        <f>X38*BF$3</f>
        <v/>
      </c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>
        <f>SUM(AJ38:BJ38)</f>
        <v/>
      </c>
      <c r="BT38" s="108" t="n">
        <v>6</v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73" t="n"/>
      <c r="R39" s="74" t="n"/>
      <c r="S39" s="45" t="n"/>
      <c r="T39" s="45" t="n"/>
      <c r="U39" s="45" t="n"/>
      <c r="V39" s="45" t="n"/>
      <c r="W39" s="45" t="n"/>
      <c r="X39" s="74" t="n"/>
      <c r="Y39" s="64" t="n"/>
      <c r="Z39" s="64" t="n"/>
      <c r="AA39" s="64" t="n"/>
    </row>
    <row r="40">
      <c r="A40" s="18" t="inlineStr">
        <is>
          <t>Маркировка 1813130000 (Weidmuller)</t>
        </is>
      </c>
      <c r="K40" s="45" t="n"/>
      <c r="L40" s="45" t="n"/>
      <c r="M40" s="45" t="n"/>
      <c r="N40" s="45" t="n"/>
      <c r="O40" s="45" t="n"/>
      <c r="P40" s="45" t="n"/>
      <c r="Q40" s="73" t="n"/>
      <c r="R40" s="74" t="n"/>
      <c r="S40" s="45" t="n"/>
      <c r="T40" s="45" t="n"/>
      <c r="U40" s="45" t="n"/>
      <c r="V40" s="45" t="n"/>
      <c r="W40" s="45" t="n"/>
      <c r="X40" s="74" t="n"/>
      <c r="Y40" s="64" t="n"/>
      <c r="Z40" s="64" t="n"/>
      <c r="AA40" s="64" t="n"/>
    </row>
    <row r="41">
      <c r="A41" s="34" t="inlineStr">
        <is>
          <t>аналоги:</t>
        </is>
      </c>
      <c r="K41" s="45" t="n"/>
      <c r="L41" s="45" t="n"/>
      <c r="M41" s="45" t="n"/>
      <c r="N41" s="45" t="n"/>
      <c r="O41" s="45" t="n"/>
      <c r="P41" s="45" t="n"/>
      <c r="Q41" s="75" t="n"/>
      <c r="R41" s="46" t="n"/>
      <c r="S41" s="45" t="n"/>
      <c r="T41" s="45" t="n"/>
      <c r="U41" s="45" t="n"/>
      <c r="V41" s="45" t="n"/>
      <c r="W41" s="45" t="n"/>
      <c r="X41" s="77" t="n"/>
      <c r="Y41" s="64" t="n"/>
      <c r="Z41" s="64" t="n"/>
      <c r="AA41" s="64" t="n"/>
    </row>
    <row r="42">
      <c r="A42" s="41" t="inlineStr">
        <is>
          <t>BROTHER HSe-211 картридж с термоусадочной трубкой 5,8 мм, дл1,5м</t>
        </is>
      </c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64" t="n"/>
      <c r="Z42" s="64" t="n"/>
      <c r="AA42" s="64" t="n"/>
    </row>
    <row r="43">
      <c r="A43" s="41" t="inlineStr">
        <is>
          <t>BROTHER HSe-221 картридж с термоусадочной трубкой 8,8 мм дл.1,5м</t>
        </is>
      </c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64" t="n"/>
      <c r="Z43" s="64" t="n"/>
      <c r="AA43" s="64" t="n"/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64" t="n"/>
      <c r="Z44" s="64" t="n"/>
      <c r="AA44" s="64" t="n"/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74" t="n">
        <v>1</v>
      </c>
      <c r="Y45" s="64" t="n"/>
      <c r="Z45" s="64" t="n"/>
      <c r="AA45" s="64" t="n"/>
      <c r="AS45" s="286">
        <f>K45*AS$3</f>
        <v/>
      </c>
      <c r="AT45" s="286">
        <f>L45*AT$3</f>
        <v/>
      </c>
      <c r="AU45" s="286">
        <f>M45*AU$3</f>
        <v/>
      </c>
      <c r="AV45" s="286">
        <f>N45*AV$3</f>
        <v/>
      </c>
      <c r="AW45" s="286">
        <f>O45*AW$3</f>
        <v/>
      </c>
      <c r="AX45" s="286">
        <f>P45*AX$3</f>
        <v/>
      </c>
      <c r="AY45" s="286">
        <f>Q45*AY$3</f>
        <v/>
      </c>
      <c r="AZ45" s="286">
        <f>R45*AZ$3</f>
        <v/>
      </c>
      <c r="BA45" s="286">
        <f>S45*BA$3</f>
        <v/>
      </c>
      <c r="BB45" s="286">
        <f>T45*BB$3</f>
        <v/>
      </c>
      <c r="BC45" s="286">
        <f>U45*BC$3</f>
        <v/>
      </c>
      <c r="BD45" s="286">
        <f>V45*BD$3</f>
        <v/>
      </c>
      <c r="BE45" s="286">
        <f>W45*BE$3</f>
        <v/>
      </c>
      <c r="BF45" s="286">
        <f>X45*BF$3</f>
        <v/>
      </c>
      <c r="BG45" s="228" t="n"/>
      <c r="BH45" s="228" t="n"/>
      <c r="BI45" s="228" t="n"/>
      <c r="BJ45" s="228" t="n"/>
      <c r="BK45" s="228" t="n"/>
      <c r="BL45" s="228" t="n"/>
      <c r="BM45" s="228" t="n"/>
      <c r="BN45" s="228" t="n"/>
      <c r="BO45" s="228" t="n"/>
      <c r="BP45" s="228" t="n"/>
      <c r="BQ45" s="228" t="n"/>
      <c r="BR45">
        <f>SUM(AJ45:BJ45)</f>
        <v/>
      </c>
      <c r="BT45" s="108" t="n">
        <v>6</v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73" t="n">
        <v>3</v>
      </c>
      <c r="R46" s="74" t="n">
        <v>3</v>
      </c>
      <c r="S46" s="45" t="n">
        <v>1</v>
      </c>
      <c r="T46" s="45" t="n">
        <v>2</v>
      </c>
      <c r="U46" s="45" t="n">
        <v>3</v>
      </c>
      <c r="V46" s="45" t="n">
        <v>3</v>
      </c>
      <c r="W46" s="45" t="n">
        <v>3</v>
      </c>
      <c r="X46" s="74" t="n">
        <v>3</v>
      </c>
      <c r="Y46" s="64" t="n"/>
      <c r="Z46" s="64" t="n"/>
      <c r="AA46" s="64" t="n"/>
      <c r="AS46" s="286">
        <f>K46*AS$3</f>
        <v/>
      </c>
      <c r="AT46" s="286">
        <f>L46*AT$3</f>
        <v/>
      </c>
      <c r="AU46" s="286">
        <f>M46*AU$3</f>
        <v/>
      </c>
      <c r="AV46" s="286">
        <f>N46*AV$3</f>
        <v/>
      </c>
      <c r="AW46" s="286">
        <f>O46*AW$3</f>
        <v/>
      </c>
      <c r="AX46" s="286">
        <f>P46*AX$3</f>
        <v/>
      </c>
      <c r="AY46" s="286">
        <f>Q46*AY$3</f>
        <v/>
      </c>
      <c r="AZ46" s="286">
        <f>R46*AZ$3</f>
        <v/>
      </c>
      <c r="BA46" s="286">
        <f>S46*BA$3</f>
        <v/>
      </c>
      <c r="BB46" s="286">
        <f>T46*BB$3</f>
        <v/>
      </c>
      <c r="BC46" s="286">
        <f>U46*BC$3</f>
        <v/>
      </c>
      <c r="BD46" s="286">
        <f>V46*BD$3</f>
        <v/>
      </c>
      <c r="BE46" s="286">
        <f>W46*BE$3</f>
        <v/>
      </c>
      <c r="BF46" s="286">
        <f>X46*BF$3</f>
        <v/>
      </c>
      <c r="BG46" s="228" t="n"/>
      <c r="BH46" s="228" t="n"/>
      <c r="BI46" s="228" t="n"/>
      <c r="BJ46" s="228" t="n"/>
      <c r="BK46" s="228" t="n"/>
      <c r="BL46" s="228" t="n"/>
      <c r="BM46" s="228" t="n"/>
      <c r="BN46" s="228" t="n"/>
      <c r="BO46" s="228" t="n"/>
      <c r="BP46" s="228" t="n"/>
      <c r="BQ46" s="228" t="n"/>
      <c r="BR46">
        <f>SUM(AJ46:BJ46)</f>
        <v/>
      </c>
      <c r="BT46" s="108" t="n">
        <v>12</v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1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0</v>
      </c>
      <c r="T47" s="45" t="n">
        <v>0</v>
      </c>
      <c r="U47" s="45" t="n">
        <v>0</v>
      </c>
      <c r="V47" s="45" t="n">
        <v>0</v>
      </c>
      <c r="W47" s="45" t="n">
        <v>1</v>
      </c>
      <c r="X47" s="74" t="n">
        <v>1</v>
      </c>
      <c r="Y47" s="64" t="n"/>
      <c r="Z47" s="64" t="n"/>
      <c r="AA47" s="64" t="n"/>
      <c r="AS47" s="286">
        <f>K47*AS$3</f>
        <v/>
      </c>
      <c r="AT47" s="286">
        <f>L47*AT$3</f>
        <v/>
      </c>
      <c r="AU47" s="286">
        <f>M47*AU$3</f>
        <v/>
      </c>
      <c r="AV47" s="286">
        <f>N47*AV$3</f>
        <v/>
      </c>
      <c r="AW47" s="286">
        <f>O47*AW$3</f>
        <v/>
      </c>
      <c r="AX47" s="286">
        <f>P47*AX$3</f>
        <v/>
      </c>
      <c r="AY47" s="286">
        <f>Q47*AY$3</f>
        <v/>
      </c>
      <c r="AZ47" s="286">
        <f>R47*AZ$3</f>
        <v/>
      </c>
      <c r="BA47" s="286">
        <f>S47*BA$3</f>
        <v/>
      </c>
      <c r="BB47" s="286">
        <f>T47*BB$3</f>
        <v/>
      </c>
      <c r="BC47" s="286">
        <f>U47*BC$3</f>
        <v/>
      </c>
      <c r="BD47" s="286">
        <f>V47*BD$3</f>
        <v/>
      </c>
      <c r="BE47" s="286">
        <f>W47*BE$3</f>
        <v/>
      </c>
      <c r="BF47" s="286">
        <f>X47*BF$3</f>
        <v/>
      </c>
      <c r="BG47" s="228" t="n"/>
      <c r="BH47" s="228" t="n"/>
      <c r="BI47" s="228" t="n"/>
      <c r="BJ47" s="228" t="n"/>
      <c r="BK47" s="228" t="n"/>
      <c r="BL47" s="228" t="n"/>
      <c r="BM47" s="228" t="n"/>
      <c r="BN47" s="228" t="n"/>
      <c r="BO47" s="228" t="n"/>
      <c r="BP47" s="228" t="n"/>
      <c r="BQ47" s="228" t="n"/>
      <c r="BR47">
        <f>SUM(AJ47:BJ47)</f>
        <v/>
      </c>
      <c r="BT47" s="108" t="n">
        <v>4</v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1</v>
      </c>
      <c r="O48" s="45" t="n">
        <v>1</v>
      </c>
      <c r="P48" s="45" t="n">
        <v>2</v>
      </c>
      <c r="Q48" s="73" t="n">
        <v>2</v>
      </c>
      <c r="R48" s="74" t="n">
        <v>2</v>
      </c>
      <c r="S48" s="45" t="n"/>
      <c r="T48" s="45" t="n">
        <v>0</v>
      </c>
      <c r="U48" s="45" t="n"/>
      <c r="V48" s="45" t="n"/>
      <c r="W48" s="45" t="n">
        <v>1</v>
      </c>
      <c r="X48" s="74" t="n">
        <v>2</v>
      </c>
      <c r="Y48" s="64" t="n"/>
      <c r="Z48" s="64" t="n"/>
      <c r="AA48" s="64" t="n"/>
      <c r="AS48" s="286">
        <f>K48*AS$3</f>
        <v/>
      </c>
      <c r="AT48" s="286">
        <f>L48*AT$3</f>
        <v/>
      </c>
      <c r="AU48" s="286">
        <f>M48*AU$3</f>
        <v/>
      </c>
      <c r="AV48" s="286">
        <f>N48*AV$3</f>
        <v/>
      </c>
      <c r="AW48" s="286">
        <f>O48*AW$3</f>
        <v/>
      </c>
      <c r="AX48" s="286">
        <f>P48*AX$3</f>
        <v/>
      </c>
      <c r="AY48" s="286">
        <f>Q48*AY$3</f>
        <v/>
      </c>
      <c r="AZ48" s="286">
        <f>R48*AZ$3</f>
        <v/>
      </c>
      <c r="BA48" s="286">
        <f>S48*BA$3</f>
        <v/>
      </c>
      <c r="BB48" s="286">
        <f>T48*BB$3</f>
        <v/>
      </c>
      <c r="BC48" s="286">
        <f>U48*BC$3</f>
        <v/>
      </c>
      <c r="BD48" s="286">
        <f>V48*BD$3</f>
        <v/>
      </c>
      <c r="BE48" s="286">
        <f>W48*BE$3</f>
        <v/>
      </c>
      <c r="BF48" s="286">
        <f>X48*BF$3</f>
        <v/>
      </c>
      <c r="BG48" s="228" t="n"/>
      <c r="BH48" s="228" t="n"/>
      <c r="BI48" s="228" t="n"/>
      <c r="BJ48" s="228" t="n"/>
      <c r="BK48" s="228" t="n"/>
      <c r="BL48" s="228" t="n"/>
      <c r="BM48" s="228" t="n"/>
      <c r="BN48" s="228" t="n"/>
      <c r="BO48" s="228" t="n"/>
      <c r="BP48" s="228" t="n"/>
      <c r="BQ48" s="228" t="n"/>
      <c r="BR48">
        <f>SUM(AJ48:BJ48)</f>
        <v/>
      </c>
      <c r="BT48" s="108" t="n">
        <v>4</v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74" t="n">
        <v>1</v>
      </c>
      <c r="Y49" s="64" t="n"/>
      <c r="Z49" s="64" t="n"/>
      <c r="AA49" s="64" t="n"/>
      <c r="AS49" s="286">
        <f>K49*AS$3</f>
        <v/>
      </c>
      <c r="AT49" s="286">
        <f>L49*AT$3</f>
        <v/>
      </c>
      <c r="AU49" s="286">
        <f>M49*AU$3</f>
        <v/>
      </c>
      <c r="AV49" s="286">
        <f>N49*AV$3</f>
        <v/>
      </c>
      <c r="AW49" s="286">
        <f>O49*AW$3</f>
        <v/>
      </c>
      <c r="AX49" s="286">
        <f>P49*AX$3</f>
        <v/>
      </c>
      <c r="AY49" s="286">
        <f>Q49*AY$3</f>
        <v/>
      </c>
      <c r="AZ49" s="286">
        <f>R49*AZ$3</f>
        <v/>
      </c>
      <c r="BA49" s="286">
        <f>S49*BA$3</f>
        <v/>
      </c>
      <c r="BB49" s="286">
        <f>T49*BB$3</f>
        <v/>
      </c>
      <c r="BC49" s="286">
        <f>U49*BC$3</f>
        <v/>
      </c>
      <c r="BD49" s="286">
        <f>V49*BD$3</f>
        <v/>
      </c>
      <c r="BE49" s="286">
        <f>W49*BE$3</f>
        <v/>
      </c>
      <c r="BF49" s="286">
        <f>X49*BF$3</f>
        <v/>
      </c>
      <c r="BG49" s="228" t="n"/>
      <c r="BH49" s="228" t="n"/>
      <c r="BI49" s="228" t="n"/>
      <c r="BJ49" s="228" t="n"/>
      <c r="BK49" s="228" t="n"/>
      <c r="BL49" s="228" t="n"/>
      <c r="BM49" s="228" t="n"/>
      <c r="BN49" s="228" t="n"/>
      <c r="BO49" s="228" t="n"/>
      <c r="BP49" s="228" t="n"/>
      <c r="BQ49" s="228" t="n"/>
      <c r="BR49">
        <f>SUM(AJ49:BJ49)</f>
        <v/>
      </c>
      <c r="BT49" s="108" t="n">
        <v>6</v>
      </c>
    </row>
    <row r="50">
      <c r="A50" s="18" t="n"/>
      <c r="K50" s="45" t="n"/>
      <c r="L50" s="45" t="n"/>
      <c r="M50" s="45" t="n"/>
      <c r="N50" s="45" t="n"/>
      <c r="O50" s="45" t="n"/>
      <c r="P50" s="45" t="n"/>
      <c r="Q50" s="73" t="n"/>
      <c r="R50" s="74" t="n"/>
      <c r="S50" s="45" t="n"/>
      <c r="T50" s="45" t="n"/>
      <c r="U50" s="45" t="n"/>
      <c r="V50" s="45" t="n"/>
      <c r="W50" s="45" t="n"/>
      <c r="X50" s="74" t="n"/>
      <c r="Y50" s="64" t="n"/>
      <c r="Z50" s="64" t="n"/>
      <c r="AA50" s="64" t="n"/>
    </row>
    <row r="51">
      <c r="A51" s="18" t="inlineStr">
        <is>
          <t>Контакт-гнездо для разъема Mini-Universal 170362-1 (MF-FT)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74" t="n">
        <v>1</v>
      </c>
      <c r="Y51" s="64" t="n"/>
      <c r="Z51" s="64" t="n"/>
      <c r="AA51" s="64" t="n"/>
      <c r="AS51" s="286">
        <f>K51*AS$3</f>
        <v/>
      </c>
      <c r="AT51" s="286">
        <f>L51*AT$3</f>
        <v/>
      </c>
      <c r="AU51" s="286">
        <f>M51*AU$3</f>
        <v/>
      </c>
      <c r="AV51" s="286">
        <f>N51*AV$3</f>
        <v/>
      </c>
      <c r="AW51" s="286">
        <f>O51*AW$3</f>
        <v/>
      </c>
      <c r="AX51" s="286">
        <f>P51*AX$3</f>
        <v/>
      </c>
      <c r="AY51" s="286">
        <f>Q51*AY$3</f>
        <v/>
      </c>
      <c r="AZ51" s="286">
        <f>R51*AZ$3</f>
        <v/>
      </c>
      <c r="BA51" s="286">
        <f>S51*BA$3</f>
        <v/>
      </c>
      <c r="BB51" s="286">
        <f>T51*BB$3</f>
        <v/>
      </c>
      <c r="BC51" s="286">
        <f>U51*BC$3</f>
        <v/>
      </c>
      <c r="BD51" s="286">
        <f>V51*BD$3</f>
        <v/>
      </c>
      <c r="BE51" s="286">
        <f>W51*BE$3</f>
        <v/>
      </c>
      <c r="BF51" s="286">
        <f>X51*BF$3</f>
        <v/>
      </c>
      <c r="BG51" s="228" t="n"/>
      <c r="BH51" s="228" t="n"/>
      <c r="BI51" s="228" t="n"/>
      <c r="BJ51" s="228" t="n"/>
      <c r="BK51" s="228" t="n"/>
      <c r="BL51" s="228" t="n"/>
      <c r="BM51" s="228" t="n"/>
      <c r="BN51" s="228" t="n"/>
      <c r="BO51" s="228" t="n"/>
      <c r="BP51" s="228" t="n"/>
      <c r="BQ51" s="228" t="n"/>
      <c r="BR51">
        <f>SUM(AJ51:BJ51)</f>
        <v/>
      </c>
      <c r="BT51" s="108" t="n">
        <v>6</v>
      </c>
    </row>
    <row r="52">
      <c r="A52" s="18" t="n"/>
      <c r="K52" s="45" t="n"/>
      <c r="L52" s="45" t="n"/>
      <c r="M52" s="45" t="n"/>
      <c r="N52" s="45" t="n"/>
      <c r="O52" s="45" t="n"/>
      <c r="P52" s="45" t="n"/>
      <c r="Q52" s="73" t="n"/>
      <c r="R52" s="74" t="n"/>
      <c r="S52" s="45" t="n"/>
      <c r="T52" s="45" t="n"/>
      <c r="U52" s="45" t="n"/>
      <c r="V52" s="45" t="n"/>
      <c r="W52" s="45" t="n"/>
      <c r="X52" s="74" t="n"/>
      <c r="Y52" s="64" t="n"/>
      <c r="Z52" s="64" t="n"/>
      <c r="AA52" s="64" t="n"/>
    </row>
    <row r="53">
      <c r="A53" s="18" t="inlineStr">
        <is>
          <t xml:space="preserve">Сальник STM16 ступенчатый </t>
        </is>
      </c>
      <c r="K53" s="45" t="n"/>
      <c r="L53" s="45" t="n"/>
      <c r="M53" s="45" t="n"/>
      <c r="N53" s="45" t="n">
        <v>1</v>
      </c>
      <c r="O53" s="45" t="n"/>
      <c r="P53" s="45" t="n">
        <v>1</v>
      </c>
      <c r="Q53" s="45" t="n"/>
      <c r="R53" s="45" t="n"/>
      <c r="S53" s="45" t="n">
        <v>1</v>
      </c>
      <c r="T53" s="45" t="n">
        <v>1</v>
      </c>
      <c r="U53" s="45" t="n">
        <v>1</v>
      </c>
      <c r="V53" s="45" t="n">
        <v>1</v>
      </c>
      <c r="W53" s="45" t="n">
        <v>1</v>
      </c>
      <c r="X53" s="74" t="n">
        <v>1</v>
      </c>
      <c r="Y53" s="64" t="n"/>
      <c r="Z53" s="64" t="n"/>
      <c r="AA53" s="64" t="n"/>
      <c r="AS53" s="286">
        <f>K53*AS$3</f>
        <v/>
      </c>
      <c r="AT53" s="286">
        <f>L53*AT$3</f>
        <v/>
      </c>
      <c r="AU53" s="286">
        <f>M53*AU$3</f>
        <v/>
      </c>
      <c r="AV53" s="286">
        <f>N53*AV$3</f>
        <v/>
      </c>
      <c r="AW53" s="286">
        <f>O53*AW$3</f>
        <v/>
      </c>
      <c r="AX53" s="286">
        <f>P53*AX$3</f>
        <v/>
      </c>
      <c r="AY53" s="286">
        <f>Q53*AY$3</f>
        <v/>
      </c>
      <c r="AZ53" s="286">
        <f>R53*AZ$3</f>
        <v/>
      </c>
      <c r="BA53" s="286">
        <f>S53*BA$3</f>
        <v/>
      </c>
      <c r="BB53" s="286">
        <f>T53*BB$3</f>
        <v/>
      </c>
      <c r="BC53" s="286">
        <f>U53*BC$3</f>
        <v/>
      </c>
      <c r="BD53" s="286">
        <f>V53*BD$3</f>
        <v/>
      </c>
      <c r="BE53" s="286">
        <f>W53*BE$3</f>
        <v/>
      </c>
      <c r="BF53" s="286">
        <f>X53*BF$3</f>
        <v/>
      </c>
      <c r="BG53" s="228" t="n"/>
      <c r="BH53" s="228" t="n"/>
      <c r="BI53" s="228" t="n"/>
      <c r="BJ53" s="228" t="n"/>
      <c r="BK53" s="228" t="n"/>
      <c r="BL53" s="228" t="n"/>
      <c r="BM53" s="228" t="n"/>
      <c r="BN53" s="228" t="n"/>
      <c r="BO53" s="228" t="n"/>
      <c r="BP53" s="228" t="n"/>
      <c r="BQ53" s="228" t="n"/>
    </row>
    <row r="54">
      <c r="A54" s="34" t="inlineStr">
        <is>
          <t>аналоги:</t>
        </is>
      </c>
      <c r="K54" s="45" t="n"/>
      <c r="L54" s="45" t="n"/>
      <c r="M54" s="45" t="n"/>
      <c r="N54" s="45" t="n"/>
      <c r="O54" s="45" t="n"/>
      <c r="P54" s="45" t="n"/>
      <c r="Q54" s="73" t="n"/>
      <c r="R54" s="74" t="n"/>
      <c r="S54" s="45" t="n"/>
      <c r="T54" s="45" t="n"/>
      <c r="U54" s="45" t="n"/>
      <c r="V54" s="45" t="n"/>
      <c r="W54" s="45" t="n"/>
      <c r="X54" s="74" t="n"/>
      <c r="Y54" s="64" t="n"/>
      <c r="Z54" s="64" t="n"/>
      <c r="AA54" s="64" t="n"/>
    </row>
    <row r="55">
      <c r="A55" s="34" t="inlineStr">
        <is>
          <t>Сальник ступенчатый STM 16 3.5-12мм IP 55 Hensel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74" t="n">
        <v>1</v>
      </c>
      <c r="Y55" s="64" t="n"/>
      <c r="Z55" s="64" t="n"/>
      <c r="AA55" s="64" t="n"/>
      <c r="AS55" s="286">
        <f>K55*AS$3</f>
        <v/>
      </c>
      <c r="AT55" s="286">
        <f>L55*AT$3</f>
        <v/>
      </c>
      <c r="AU55" s="286">
        <f>M55*AU$3</f>
        <v/>
      </c>
      <c r="AV55" s="286">
        <f>N55*AV$3</f>
        <v/>
      </c>
      <c r="AW55" s="286">
        <f>O55*AW$3</f>
        <v/>
      </c>
      <c r="AX55" s="286">
        <f>P55*AX$3</f>
        <v/>
      </c>
      <c r="AY55" s="286">
        <f>Q55*AY$3</f>
        <v/>
      </c>
      <c r="AZ55" s="286">
        <f>R55*AZ$3</f>
        <v/>
      </c>
      <c r="BA55" s="286">
        <f>S55*BA$3</f>
        <v/>
      </c>
      <c r="BB55" s="286">
        <f>T55*BB$3</f>
        <v/>
      </c>
      <c r="BC55" s="286">
        <f>U55*BC$3</f>
        <v/>
      </c>
      <c r="BD55" s="286">
        <f>V55*BD$3</f>
        <v/>
      </c>
      <c r="BE55" s="286">
        <f>W55*BE$3</f>
        <v/>
      </c>
      <c r="BF55" s="286">
        <f>X55*BF$3</f>
        <v/>
      </c>
      <c r="BG55" s="228" t="n"/>
      <c r="BH55" s="228" t="n"/>
      <c r="BI55" s="228" t="n"/>
      <c r="BJ55" s="228" t="n"/>
      <c r="BK55" s="228" t="n"/>
      <c r="BL55" s="228" t="n"/>
      <c r="BM55" s="228" t="n"/>
      <c r="BN55" s="228" t="n"/>
      <c r="BO55" s="228" t="n"/>
      <c r="BP55" s="228" t="n"/>
      <c r="BQ55" s="228" t="n"/>
      <c r="BR55">
        <f>SUM(AJ55:BJ55)</f>
        <v/>
      </c>
      <c r="BT55" s="108" t="n">
        <v>6</v>
      </c>
    </row>
    <row r="56">
      <c r="A56" s="34" t="n"/>
      <c r="K56" s="45" t="n"/>
      <c r="L56" s="45" t="n"/>
      <c r="M56" s="45" t="n"/>
      <c r="N56" s="45" t="n"/>
      <c r="O56" s="45" t="n"/>
      <c r="P56" s="45" t="n"/>
      <c r="Q56" s="73" t="n"/>
      <c r="R56" s="74" t="n"/>
      <c r="S56" s="45" t="n"/>
      <c r="T56" s="45" t="n"/>
      <c r="U56" s="45" t="n"/>
      <c r="V56" s="45" t="n"/>
      <c r="W56" s="45" t="n"/>
      <c r="X56" s="74" t="n"/>
      <c r="Y56" s="64" t="n"/>
      <c r="Z56" s="64" t="n"/>
      <c r="AA56" s="64" t="n"/>
    </row>
    <row r="57">
      <c r="A57" s="18" t="inlineStr">
        <is>
          <t>Гермоввод MGB12S-06G-ST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0</v>
      </c>
      <c r="Q57" s="45" t="n">
        <v>0</v>
      </c>
      <c r="R57" s="45" t="n">
        <v>0</v>
      </c>
      <c r="S57" s="14" t="n">
        <v>0</v>
      </c>
      <c r="T57" s="45" t="n"/>
      <c r="U57" s="14" t="n">
        <v>0</v>
      </c>
      <c r="V57" s="14" t="n">
        <v>0</v>
      </c>
      <c r="W57" s="14" t="n">
        <v>0</v>
      </c>
      <c r="X57" s="74" t="n"/>
      <c r="AS57" s="286">
        <f>K57*AS$3</f>
        <v/>
      </c>
      <c r="AT57" s="286">
        <f>L57*AT$3</f>
        <v/>
      </c>
      <c r="AU57" s="286">
        <f>M57*AU$3</f>
        <v/>
      </c>
      <c r="AV57" s="286">
        <f>N57*AV$3</f>
        <v/>
      </c>
      <c r="AW57" s="286">
        <f>O57*AW$3</f>
        <v/>
      </c>
      <c r="AX57" s="286">
        <f>P57*AX$3</f>
        <v/>
      </c>
      <c r="AY57" s="286">
        <f>Q57*AY$3</f>
        <v/>
      </c>
      <c r="AZ57" s="286">
        <f>R57*AZ$3</f>
        <v/>
      </c>
      <c r="BA57" s="286">
        <f>S57*BA$3</f>
        <v/>
      </c>
      <c r="BB57" s="286">
        <f>T57*BB$3</f>
        <v/>
      </c>
      <c r="BC57" s="286">
        <f>U57*BC$3</f>
        <v/>
      </c>
      <c r="BD57" s="286">
        <f>V57*BD$3</f>
        <v/>
      </c>
      <c r="BE57" s="286">
        <f>W57*BE$3</f>
        <v/>
      </c>
      <c r="BF57" s="286">
        <f>X57*BF$3</f>
        <v/>
      </c>
      <c r="BG57" s="228" t="n"/>
      <c r="BH57" s="228" t="n"/>
      <c r="BI57" s="228" t="n"/>
      <c r="BJ57" s="228" t="n"/>
      <c r="BK57" s="228" t="n"/>
      <c r="BL57" s="228" t="n"/>
      <c r="BM57" s="228" t="n"/>
      <c r="BN57" s="228" t="n"/>
      <c r="BO57" s="228" t="n"/>
      <c r="BP57" s="228" t="n"/>
      <c r="BQ57" s="228" t="n"/>
      <c r="BR57">
        <f>SUM(AJ57:BJ57)</f>
        <v/>
      </c>
      <c r="BT57" s="108" t="n">
        <v>6</v>
      </c>
    </row>
    <row r="58">
      <c r="A58" s="34" t="n"/>
      <c r="K58" s="45" t="n"/>
      <c r="L58" s="45" t="n"/>
      <c r="M58" s="45" t="n"/>
      <c r="N58" s="45" t="n"/>
      <c r="O58" s="45" t="n"/>
      <c r="P58" s="45" t="n"/>
      <c r="Q58" s="73" t="n"/>
      <c r="R58" s="74" t="n"/>
      <c r="T58" s="45" t="n"/>
      <c r="X58" s="74" t="n"/>
    </row>
    <row r="59">
      <c r="A59" s="18" t="inlineStr">
        <is>
          <t>Провод ВНМ-0,2 ТУ16-505.460-73</t>
        </is>
      </c>
      <c r="K59" s="45" t="n">
        <v>0.8</v>
      </c>
      <c r="L59" s="45" t="n">
        <v>0.8</v>
      </c>
      <c r="M59" s="45" t="n">
        <v>0.9</v>
      </c>
      <c r="N59" s="45" t="n">
        <v>0.8</v>
      </c>
      <c r="O59" s="45" t="n">
        <v>0.9</v>
      </c>
      <c r="P59" s="45" t="n">
        <v>0.7</v>
      </c>
      <c r="Q59" s="45" t="n">
        <v>1.35</v>
      </c>
      <c r="R59" s="45" t="n">
        <v>1.45</v>
      </c>
      <c r="S59" s="45" t="n">
        <v>0.75</v>
      </c>
      <c r="T59" s="45" t="n">
        <v>0.55</v>
      </c>
      <c r="U59" s="45" t="n">
        <v>0.55</v>
      </c>
      <c r="V59" s="45" t="n">
        <v>1.4</v>
      </c>
      <c r="W59" s="45" t="n">
        <v>1.4</v>
      </c>
      <c r="X59" s="46" t="n">
        <v>1.85</v>
      </c>
      <c r="Y59" s="64" t="n"/>
      <c r="Z59" s="64" t="n"/>
      <c r="AA59" s="64" t="n"/>
      <c r="AS59" s="286">
        <f>K59*AS$3</f>
        <v/>
      </c>
      <c r="AT59" s="286">
        <f>L59*AT$3</f>
        <v/>
      </c>
      <c r="AU59" s="286">
        <f>M59*AU$3</f>
        <v/>
      </c>
      <c r="AV59" s="286">
        <f>N59*AV$3</f>
        <v/>
      </c>
      <c r="AW59" s="286">
        <f>O59*AW$3</f>
        <v/>
      </c>
      <c r="AX59" s="286">
        <f>P59*AX$3</f>
        <v/>
      </c>
      <c r="AY59" s="286">
        <f>Q59*AY$3</f>
        <v/>
      </c>
      <c r="AZ59" s="286">
        <f>R59*AZ$3</f>
        <v/>
      </c>
      <c r="BA59" s="286">
        <f>S59*BA$3</f>
        <v/>
      </c>
      <c r="BB59" s="286">
        <f>T59*BB$3</f>
        <v/>
      </c>
      <c r="BC59" s="286">
        <f>U59*BC$3</f>
        <v/>
      </c>
      <c r="BD59" s="286">
        <f>V59*BD$3</f>
        <v/>
      </c>
      <c r="BE59" s="286">
        <f>W59*BE$3</f>
        <v/>
      </c>
      <c r="BF59" s="286">
        <f>X59*BF$3</f>
        <v/>
      </c>
      <c r="BG59" s="228" t="n"/>
      <c r="BH59" s="228" t="n"/>
      <c r="BI59" s="228" t="n"/>
      <c r="BJ59" s="228" t="n"/>
      <c r="BK59" s="228" t="n"/>
      <c r="BL59" s="228" t="n"/>
      <c r="BM59" s="228" t="n"/>
      <c r="BN59" s="228" t="n"/>
      <c r="BO59" s="228" t="n"/>
      <c r="BP59" s="228" t="n"/>
      <c r="BQ59" s="228" t="n"/>
      <c r="BR59">
        <f>SUM(AJ59:BJ59)</f>
        <v/>
      </c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75" t="n"/>
      <c r="R60" s="46" t="n"/>
      <c r="S60" s="45" t="n"/>
      <c r="T60" s="45" t="n"/>
      <c r="U60" s="45" t="n"/>
      <c r="V60" s="45" t="n"/>
      <c r="W60" s="45" t="n"/>
      <c r="X60" s="46" t="n"/>
      <c r="Y60" s="64" t="n"/>
      <c r="Z60" s="64" t="n"/>
      <c r="AA60" s="64" t="n"/>
    </row>
    <row r="61">
      <c r="A61" s="34" t="inlineStr">
        <is>
          <t>Провод ВНМ-0,35 ТУ16-505.460-73</t>
        </is>
      </c>
      <c r="K61" s="45" t="n"/>
      <c r="L61" s="45" t="n"/>
      <c r="M61" s="45" t="n"/>
      <c r="N61" s="45" t="n"/>
      <c r="O61" s="45" t="n"/>
      <c r="P61" s="45" t="n"/>
      <c r="Q61" s="75" t="n"/>
      <c r="R61" s="46" t="n"/>
      <c r="S61" s="45" t="n"/>
      <c r="T61" s="45" t="n"/>
      <c r="U61" s="45" t="n"/>
      <c r="V61" s="45" t="n"/>
      <c r="W61" s="45" t="n"/>
      <c r="X61" s="46" t="n"/>
      <c r="Y61" s="64" t="n"/>
      <c r="Z61" s="64" t="n"/>
      <c r="AA61" s="64" t="n"/>
      <c r="AS61" s="286">
        <f>K61*AS$3</f>
        <v/>
      </c>
      <c r="AT61" s="286">
        <f>L61*AT$3</f>
        <v/>
      </c>
      <c r="AU61" s="286">
        <f>M61*AU$3</f>
        <v/>
      </c>
      <c r="AV61" s="286" t="n"/>
      <c r="AW61" s="286">
        <f>O61*AW$3</f>
        <v/>
      </c>
      <c r="AX61" s="286" t="n"/>
      <c r="AY61" s="286">
        <f>Q61*AY$3</f>
        <v/>
      </c>
      <c r="AZ61" s="286">
        <f>R61*AZ$3</f>
        <v/>
      </c>
      <c r="BA61" s="286" t="n"/>
      <c r="BB61" s="286">
        <f>T61*BB$3</f>
        <v/>
      </c>
      <c r="BC61" s="286" t="n"/>
      <c r="BD61" s="286" t="n"/>
      <c r="BE61" s="286" t="n"/>
      <c r="BF61" s="286" t="n"/>
      <c r="BG61" s="228" t="n"/>
      <c r="BH61" s="228" t="n"/>
      <c r="BI61" s="228" t="n"/>
      <c r="BJ61" s="228" t="n"/>
      <c r="BK61" s="228" t="n"/>
      <c r="BL61" s="228" t="n"/>
      <c r="BM61" s="228" t="n"/>
      <c r="BN61" s="228" t="n"/>
      <c r="BO61" s="228" t="n"/>
      <c r="BP61" s="228" t="n"/>
      <c r="BQ61" s="228" t="n"/>
    </row>
    <row r="62">
      <c r="A62" s="34" t="n"/>
      <c r="K62" s="45" t="n"/>
      <c r="L62" s="45" t="n"/>
      <c r="M62" s="45" t="n"/>
      <c r="N62" s="45" t="n"/>
      <c r="O62" s="45" t="n"/>
      <c r="P62" s="45" t="n"/>
      <c r="Q62" s="75" t="n"/>
      <c r="R62" s="46" t="n"/>
      <c r="S62" s="45" t="n"/>
      <c r="T62" s="45" t="n"/>
      <c r="U62" s="45" t="n"/>
      <c r="V62" s="45" t="n"/>
      <c r="W62" s="45" t="n"/>
      <c r="X62" s="46" t="n"/>
      <c r="Y62" s="64" t="n"/>
      <c r="Z62" s="64" t="n"/>
      <c r="AA62" s="64" t="n"/>
    </row>
    <row r="63">
      <c r="A63" s="18" t="inlineStr">
        <is>
          <t>Провод НВ-4-0.2 ГОСТ 22483-77</t>
        </is>
      </c>
      <c r="K63" s="45" t="n">
        <v>0.55</v>
      </c>
      <c r="L63" s="45" t="n">
        <v>1.35</v>
      </c>
      <c r="M63" s="45" t="n">
        <v>2.6</v>
      </c>
      <c r="N63" s="45" t="n">
        <v>3.9</v>
      </c>
      <c r="O63" s="45" t="n">
        <v>4.1</v>
      </c>
      <c r="P63" s="45" t="n">
        <v>3.9</v>
      </c>
      <c r="Q63" s="45" t="n">
        <v>8.9</v>
      </c>
      <c r="R63" s="45" t="n">
        <v>7.8</v>
      </c>
      <c r="S63" s="45" t="n">
        <v>1.2</v>
      </c>
      <c r="T63" s="45" t="n">
        <v>2.1</v>
      </c>
      <c r="U63" s="45" t="n">
        <v>3.7</v>
      </c>
      <c r="V63" s="45" t="n">
        <v>5.2</v>
      </c>
      <c r="W63" s="45" t="n">
        <v>7.1</v>
      </c>
      <c r="X63" s="46" t="n">
        <v>9.5</v>
      </c>
      <c r="Y63" s="64" t="n"/>
      <c r="Z63" s="64" t="n"/>
      <c r="AA63" s="64" t="n"/>
      <c r="AS63" s="286">
        <f>K63*AS$3</f>
        <v/>
      </c>
      <c r="AT63" s="286">
        <f>L63*AT$3</f>
        <v/>
      </c>
      <c r="AU63" s="286">
        <f>M63*AU$3</f>
        <v/>
      </c>
      <c r="AV63" s="286">
        <f>N63*AV$3</f>
        <v/>
      </c>
      <c r="AW63" s="286">
        <f>O63*AW$3</f>
        <v/>
      </c>
      <c r="AX63" s="286">
        <f>P63*AX$3</f>
        <v/>
      </c>
      <c r="AY63" s="286">
        <f>Q63*AY$3</f>
        <v/>
      </c>
      <c r="AZ63" s="286">
        <f>R63*AZ$3</f>
        <v/>
      </c>
      <c r="BA63" s="286">
        <f>S63*BA$3</f>
        <v/>
      </c>
      <c r="BB63" s="286">
        <f>T63*BB$3</f>
        <v/>
      </c>
      <c r="BC63" s="286">
        <f>U63*BC$3</f>
        <v/>
      </c>
      <c r="BD63" s="286">
        <f>V63*BD$3</f>
        <v/>
      </c>
      <c r="BE63" s="286">
        <f>W63*BE$3</f>
        <v/>
      </c>
      <c r="BF63" s="286">
        <f>X63*BF$3</f>
        <v/>
      </c>
      <c r="BG63" s="228" t="n"/>
      <c r="BH63" s="228" t="n"/>
      <c r="BI63" s="228" t="n"/>
      <c r="BJ63" s="228" t="n"/>
      <c r="BK63" s="228" t="n"/>
      <c r="BL63" s="228" t="n"/>
      <c r="BM63" s="228" t="n"/>
      <c r="BN63" s="228" t="n"/>
      <c r="BO63" s="228" t="n"/>
      <c r="BP63" s="228" t="n"/>
      <c r="BQ63" s="228" t="n"/>
      <c r="BR63">
        <f>SUM(AJ63:BJ63)</f>
        <v/>
      </c>
      <c r="BT63" s="108" t="n">
        <v>20</v>
      </c>
    </row>
    <row r="64">
      <c r="A64" s="34" t="inlineStr">
        <is>
          <t>аналоги:</t>
        </is>
      </c>
      <c r="K64" s="45" t="n"/>
      <c r="L64" s="45" t="n"/>
      <c r="M64" s="45" t="n"/>
      <c r="N64" s="45" t="n"/>
      <c r="O64" s="45" t="n"/>
      <c r="P64" s="45" t="n"/>
      <c r="Q64" s="75" t="n"/>
      <c r="R64" s="46" t="n"/>
      <c r="S64" s="45" t="n"/>
      <c r="T64" s="45" t="n"/>
      <c r="U64" s="45" t="n"/>
      <c r="V64" s="45" t="n"/>
      <c r="W64" s="45" t="n"/>
      <c r="X64" s="46" t="n"/>
      <c r="Y64" s="64" t="n"/>
      <c r="Z64" s="64" t="n"/>
      <c r="AA64" s="64" t="n"/>
    </row>
    <row r="65">
      <c r="A65" s="34" t="inlineStr">
        <is>
          <t>Провод НВ-3-0.2 ГОСТ 22483-77</t>
        </is>
      </c>
      <c r="K65" s="45" t="n"/>
      <c r="L65" s="45" t="n"/>
      <c r="M65" s="45" t="n"/>
      <c r="N65" s="45" t="n"/>
      <c r="O65" s="45" t="n"/>
      <c r="P65" s="45" t="n"/>
      <c r="Q65" s="75" t="n"/>
      <c r="R65" s="46" t="n"/>
      <c r="S65" s="45" t="n"/>
      <c r="T65" s="45" t="n"/>
      <c r="U65" s="45" t="n"/>
      <c r="V65" s="45" t="n"/>
      <c r="W65" s="45" t="n"/>
      <c r="X65" s="46" t="n"/>
      <c r="Y65" s="64" t="n"/>
      <c r="Z65" s="64" t="n"/>
      <c r="AA65" s="64" t="n"/>
    </row>
    <row r="66">
      <c r="A66" s="34" t="inlineStr">
        <is>
          <t>Провод НВ-5-0.2 ГОСТ 22483-77</t>
        </is>
      </c>
      <c r="K66" s="45" t="n"/>
      <c r="L66" s="45" t="n"/>
      <c r="M66" s="45" t="n"/>
      <c r="N66" s="45" t="n"/>
      <c r="O66" s="45" t="n"/>
      <c r="P66" s="45" t="n"/>
      <c r="Q66" s="75" t="n"/>
      <c r="R66" s="46" t="n"/>
      <c r="S66" s="45" t="n"/>
      <c r="T66" s="45" t="n"/>
      <c r="U66" s="45" t="n"/>
      <c r="V66" s="45" t="n"/>
      <c r="W66" s="45" t="n"/>
      <c r="X66" s="46" t="n"/>
      <c r="Y66" s="64" t="n"/>
      <c r="Z66" s="64" t="n"/>
      <c r="AA66" s="64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75" t="n"/>
      <c r="R67" s="46" t="n"/>
      <c r="S67" s="45" t="n"/>
      <c r="T67" s="45" t="n"/>
      <c r="U67" s="45" t="n"/>
      <c r="V67" s="45" t="n"/>
      <c r="W67" s="45" t="n"/>
      <c r="X67" s="46" t="n"/>
      <c r="Y67" s="64" t="n"/>
      <c r="Z67" s="64" t="n"/>
      <c r="AA67" s="64" t="n"/>
    </row>
    <row r="68">
      <c r="A68" s="42" t="inlineStr">
        <is>
          <t>PBF D:3.0/1.5 мм (черная)</t>
        </is>
      </c>
      <c r="K68" s="45" t="n"/>
      <c r="L68" s="45" t="n"/>
      <c r="M68" s="45" t="n"/>
      <c r="N68" s="45" t="n"/>
      <c r="O68" s="45" t="n"/>
      <c r="P68" s="45" t="n"/>
      <c r="Q68" s="75" t="n"/>
      <c r="R68" s="75" t="n"/>
      <c r="S68" s="45" t="n"/>
      <c r="T68" s="45" t="n"/>
      <c r="U68" s="45" t="n"/>
      <c r="V68" s="45" t="n"/>
      <c r="W68" s="45" t="n"/>
      <c r="X68" s="75" t="n"/>
      <c r="Y68" s="64" t="n"/>
      <c r="Z68" s="64" t="n"/>
      <c r="AA68" s="64" t="n"/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75" t="n"/>
      <c r="R69" s="75" t="n"/>
      <c r="S69" s="45" t="n"/>
      <c r="T69" s="45" t="n"/>
      <c r="U69" s="45" t="n"/>
      <c r="V69" s="45" t="n"/>
      <c r="W69" s="45" t="n"/>
      <c r="X69" s="75" t="n"/>
      <c r="Y69" s="64" t="n"/>
      <c r="Z69" s="64" t="n"/>
      <c r="AA69" s="64" t="n"/>
      <c r="AS69" s="286">
        <f>K69*AS$3</f>
        <v/>
      </c>
      <c r="AT69" s="286">
        <f>L69*AT$3</f>
        <v/>
      </c>
      <c r="AU69" s="286">
        <f>M69*AU$3</f>
        <v/>
      </c>
      <c r="AV69" s="286" t="n"/>
      <c r="AW69" s="286">
        <f>O69*AW$3</f>
        <v/>
      </c>
      <c r="AX69" s="286" t="n"/>
      <c r="AY69" s="286">
        <f>Q69*AY$3</f>
        <v/>
      </c>
      <c r="AZ69" s="286">
        <f>R69*AZ$3</f>
        <v/>
      </c>
      <c r="BA69" s="286" t="n"/>
      <c r="BB69" s="286">
        <f>T69*BB$3</f>
        <v/>
      </c>
      <c r="BC69" s="286" t="n"/>
      <c r="BD69" s="286" t="n"/>
      <c r="BE69" s="286" t="n"/>
      <c r="BF69" s="286" t="n"/>
      <c r="BG69" s="228" t="n"/>
      <c r="BH69" s="228" t="n"/>
      <c r="BI69" s="228" t="n"/>
      <c r="BJ69" s="228" t="n"/>
      <c r="BK69" s="228" t="n"/>
      <c r="BL69" s="228" t="n"/>
      <c r="BM69" s="228" t="n"/>
      <c r="BN69" s="228" t="n"/>
      <c r="BO69" s="228" t="n"/>
      <c r="BP69" s="228" t="n"/>
      <c r="BQ69" s="228" t="n"/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K70" s="45" t="n"/>
      <c r="L70" s="45" t="n"/>
      <c r="M70" s="45" t="n"/>
      <c r="N70" s="45" t="n"/>
      <c r="O70" s="45" t="n"/>
      <c r="P70" s="45" t="n"/>
      <c r="Q70" s="75" t="n"/>
      <c r="R70" s="75" t="n"/>
      <c r="S70" s="45" t="n"/>
      <c r="T70" s="45" t="n"/>
      <c r="U70" s="45" t="n"/>
      <c r="V70" s="45" t="n"/>
      <c r="W70" s="45" t="n"/>
      <c r="X70" s="75" t="n"/>
      <c r="Y70" s="64" t="n"/>
      <c r="Z70" s="64" t="n"/>
      <c r="AA70" s="64" t="n"/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73" t="n"/>
      <c r="Y71" s="64" t="n"/>
      <c r="Z71" s="64" t="n"/>
      <c r="AA71" s="64" t="n"/>
      <c r="AS71" s="286">
        <f>K71*AS$3</f>
        <v/>
      </c>
      <c r="AT71" s="286">
        <f>L71*AT$3</f>
        <v/>
      </c>
      <c r="AU71" s="286">
        <f>M71*AU$3</f>
        <v/>
      </c>
      <c r="AV71" s="286">
        <f>N71*AV$3</f>
        <v/>
      </c>
      <c r="AW71" s="286">
        <f>O71*AW$3</f>
        <v/>
      </c>
      <c r="AX71" s="286">
        <f>P71*AX$3</f>
        <v/>
      </c>
      <c r="AY71" s="286">
        <f>Q71*AY$3</f>
        <v/>
      </c>
      <c r="AZ71" s="286">
        <f>R71*AZ$3</f>
        <v/>
      </c>
      <c r="BA71" s="286">
        <f>S71*BA$3</f>
        <v/>
      </c>
      <c r="BB71" s="286">
        <f>T71*BB$3</f>
        <v/>
      </c>
      <c r="BC71" s="286">
        <f>U71*BC$3</f>
        <v/>
      </c>
      <c r="BD71" s="286">
        <f>V71*BD$3</f>
        <v/>
      </c>
      <c r="BE71" s="286">
        <f>W71*BE$3</f>
        <v/>
      </c>
      <c r="BF71" s="286">
        <f>X71*BF$3</f>
        <v/>
      </c>
      <c r="BG71" s="228" t="n"/>
      <c r="BH71" s="228" t="n"/>
      <c r="BI71" s="228" t="n"/>
      <c r="BJ71" s="228" t="n"/>
      <c r="BK71" s="228" t="n"/>
      <c r="BL71" s="228" t="n"/>
      <c r="BM71" s="228" t="n"/>
      <c r="BN71" s="228" t="n"/>
      <c r="BO71" s="228" t="n"/>
      <c r="BP71" s="228" t="n"/>
      <c r="BQ71" s="228" t="n"/>
    </row>
    <row r="72">
      <c r="A72" s="42" t="inlineStr">
        <is>
          <t>PBF D:4.0/2.0 мм (черная)</t>
        </is>
      </c>
      <c r="K72" s="45" t="n"/>
      <c r="L72" s="45" t="n"/>
      <c r="M72" s="45" t="n"/>
      <c r="N72" s="45" t="n"/>
      <c r="O72" s="45" t="n"/>
      <c r="P72" s="45" t="n"/>
      <c r="Q72" s="75" t="n"/>
      <c r="R72" s="75" t="n"/>
      <c r="S72" s="45" t="n"/>
      <c r="T72" s="45" t="n"/>
      <c r="U72" s="45" t="n"/>
      <c r="V72" s="45" t="n"/>
      <c r="W72" s="45" t="n"/>
      <c r="X72" s="75" t="n"/>
      <c r="Y72" s="64" t="n"/>
      <c r="Z72" s="64" t="n"/>
      <c r="AA72" s="64" t="n"/>
    </row>
    <row r="73">
      <c r="A73" s="34" t="inlineStr">
        <is>
          <t>аналоги:</t>
        </is>
      </c>
      <c r="K73" s="45" t="n"/>
      <c r="L73" s="45" t="n"/>
      <c r="M73" s="45" t="n"/>
      <c r="N73" s="45" t="n"/>
      <c r="O73" s="45" t="n"/>
      <c r="P73" s="45" t="n"/>
      <c r="Q73" s="75" t="n"/>
      <c r="R73" s="75" t="n"/>
      <c r="S73" s="45" t="n"/>
      <c r="T73" s="45" t="n"/>
      <c r="U73" s="45" t="n"/>
      <c r="V73" s="45" t="n"/>
      <c r="W73" s="45" t="n"/>
      <c r="X73" s="75" t="n"/>
      <c r="Y73" s="64" t="n"/>
      <c r="Z73" s="64" t="n"/>
      <c r="AA73" s="64" t="n"/>
      <c r="AS73" s="286">
        <f>K73*AS$3</f>
        <v/>
      </c>
      <c r="AT73" s="286">
        <f>L73*AT$3</f>
        <v/>
      </c>
      <c r="AU73" s="286">
        <f>M73*AU$3</f>
        <v/>
      </c>
      <c r="AV73" s="286" t="n"/>
      <c r="AW73" s="286">
        <f>O73*AW$3</f>
        <v/>
      </c>
      <c r="AX73" s="286" t="n"/>
      <c r="AY73" s="286">
        <f>Q73*AY$3</f>
        <v/>
      </c>
      <c r="AZ73" s="286">
        <f>R73*AZ$3</f>
        <v/>
      </c>
      <c r="BA73" s="286" t="n"/>
      <c r="BB73" s="286">
        <f>T73*BB$3</f>
        <v/>
      </c>
      <c r="BC73" s="286" t="n"/>
      <c r="BD73" s="286" t="n"/>
      <c r="BE73" s="286" t="n"/>
      <c r="BF73" s="286" t="n"/>
      <c r="BG73" s="228" t="n"/>
      <c r="BH73" s="228" t="n"/>
      <c r="BI73" s="228" t="n"/>
      <c r="BJ73" s="228" t="n"/>
      <c r="BK73" s="228" t="n"/>
      <c r="BL73" s="228" t="n"/>
      <c r="BM73" s="228" t="n"/>
      <c r="BN73" s="228" t="n"/>
      <c r="BO73" s="228" t="n"/>
      <c r="BP73" s="228" t="n"/>
      <c r="BQ73" s="228" t="n"/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K74" s="45" t="n"/>
      <c r="L74" s="45" t="n"/>
      <c r="M74" s="45" t="n"/>
      <c r="N74" s="45" t="n"/>
      <c r="O74" s="45" t="n"/>
      <c r="P74" s="45" t="n"/>
      <c r="Q74" s="75" t="n"/>
      <c r="R74" s="75" t="n"/>
      <c r="S74" s="45" t="n"/>
      <c r="T74" s="45" t="n"/>
      <c r="U74" s="45" t="n"/>
      <c r="V74" s="45" t="n"/>
      <c r="W74" s="45" t="n"/>
      <c r="X74" s="75" t="n"/>
      <c r="Y74" s="64" t="n"/>
      <c r="Z74" s="64" t="n"/>
      <c r="AA74" s="64" t="n"/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5" s="45" t="n">
        <v>1</v>
      </c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73" t="n"/>
      <c r="Y75" s="64" t="n"/>
      <c r="Z75" s="64" t="n"/>
      <c r="AA75" s="64" t="n"/>
      <c r="AS75" s="286">
        <f>K75*AS$3</f>
        <v/>
      </c>
      <c r="AT75" s="286">
        <f>L75*AT$3</f>
        <v/>
      </c>
      <c r="AU75" s="286">
        <f>M75*AU$3</f>
        <v/>
      </c>
      <c r="AV75" s="286">
        <f>N75*AV$3</f>
        <v/>
      </c>
      <c r="AW75" s="286">
        <f>O75*AW$3</f>
        <v/>
      </c>
      <c r="AX75" s="286">
        <f>P75*AX$3</f>
        <v/>
      </c>
      <c r="AY75" s="286">
        <f>Q75*AY$3</f>
        <v/>
      </c>
      <c r="AZ75" s="286">
        <f>R75*AZ$3</f>
        <v/>
      </c>
      <c r="BA75" s="286">
        <f>S75*BA$3</f>
        <v/>
      </c>
      <c r="BB75" s="286">
        <f>T75*BB$3</f>
        <v/>
      </c>
      <c r="BC75" s="286">
        <f>U75*BC$3</f>
        <v/>
      </c>
      <c r="BD75" s="286">
        <f>V75*BD$3</f>
        <v/>
      </c>
      <c r="BE75" s="286">
        <f>W75*BE$3</f>
        <v/>
      </c>
      <c r="BF75" s="286">
        <f>X75*BF$3</f>
        <v/>
      </c>
      <c r="BG75" s="228" t="n"/>
      <c r="BH75" s="228" t="n"/>
      <c r="BI75" s="228" t="n"/>
      <c r="BJ75" s="228" t="n"/>
      <c r="BK75" s="228" t="n"/>
      <c r="BL75" s="228" t="n"/>
      <c r="BM75" s="228" t="n"/>
      <c r="BN75" s="228" t="n"/>
      <c r="BO75" s="228" t="n"/>
      <c r="BP75" s="228" t="n"/>
      <c r="BQ75" s="228" t="n"/>
    </row>
    <row r="76">
      <c r="A76" s="35" t="n"/>
      <c r="K76" s="45" t="n"/>
      <c r="L76" s="45" t="n"/>
      <c r="M76" s="45" t="n"/>
      <c r="N76" s="45" t="n"/>
      <c r="O76" s="45" t="n"/>
      <c r="P76" s="45" t="n"/>
      <c r="Q76" s="75" t="n"/>
      <c r="R76" s="75" t="n"/>
      <c r="S76" s="45" t="n"/>
      <c r="T76" s="45" t="n"/>
      <c r="U76" s="45" t="n"/>
      <c r="V76" s="45" t="n"/>
      <c r="W76" s="45" t="n"/>
      <c r="X76" s="75" t="n"/>
      <c r="Y76" s="64" t="n"/>
      <c r="Z76" s="64" t="n"/>
      <c r="AA76" s="64" t="n"/>
    </row>
    <row r="77">
      <c r="A77" s="35" t="n"/>
      <c r="K77" s="45" t="n"/>
      <c r="L77" s="45" t="n"/>
      <c r="M77" s="45" t="n"/>
      <c r="N77" s="45" t="n"/>
      <c r="O77" s="45" t="n"/>
      <c r="P77" s="45" t="n"/>
      <c r="Q77" s="75" t="n"/>
      <c r="R77" s="75" t="n"/>
      <c r="S77" s="45" t="n"/>
      <c r="T77" s="45" t="n"/>
      <c r="U77" s="45" t="n"/>
      <c r="V77" s="45" t="n"/>
      <c r="W77" s="45" t="n"/>
      <c r="X77" s="75" t="n"/>
      <c r="Y77" s="64" t="n"/>
      <c r="Z77" s="64" t="n"/>
      <c r="AA77" s="64" t="n"/>
    </row>
    <row r="78">
      <c r="A78" s="18" t="inlineStr">
        <is>
          <t>PBF D:4.8/2.4 мм (черная)</t>
        </is>
      </c>
      <c r="K78" s="46" t="n"/>
      <c r="L78" s="46" t="n"/>
      <c r="M78" s="46" t="n"/>
      <c r="N78" s="46" t="n"/>
      <c r="O78" s="46" t="n"/>
      <c r="P78" s="45" t="n"/>
      <c r="Q78" s="75" t="n"/>
      <c r="R78" s="46" t="n"/>
      <c r="S78" s="46" t="n"/>
      <c r="T78" s="46" t="n"/>
      <c r="U78" s="46" t="n"/>
      <c r="V78" s="46" t="n"/>
      <c r="W78" s="46" t="n"/>
      <c r="X78" s="46" t="n"/>
      <c r="Y78" s="65" t="n"/>
      <c r="Z78" s="65" t="n"/>
      <c r="AA78" s="65" t="n"/>
      <c r="AS78" s="286">
        <f>K78*AS$3</f>
        <v/>
      </c>
      <c r="AT78" s="286">
        <f>L78*AT$3</f>
        <v/>
      </c>
      <c r="AU78" s="286">
        <f>M78*AU$3</f>
        <v/>
      </c>
      <c r="AV78" s="286" t="n"/>
      <c r="AW78" s="286">
        <f>O78*AW$3</f>
        <v/>
      </c>
      <c r="AX78" s="286" t="n"/>
      <c r="AY78" s="286">
        <f>Q78*AY$3</f>
        <v/>
      </c>
      <c r="AZ78" s="286">
        <f>R78*AZ$3</f>
        <v/>
      </c>
      <c r="BA78" s="286" t="n"/>
      <c r="BB78" s="286">
        <f>T78*BB$3</f>
        <v/>
      </c>
      <c r="BC78" s="286" t="n"/>
      <c r="BD78" s="286" t="n"/>
      <c r="BE78" s="286" t="n"/>
      <c r="BF78" s="286" t="n"/>
      <c r="BG78" s="228" t="n"/>
      <c r="BH78" s="228" t="n"/>
      <c r="BI78" s="228" t="n"/>
      <c r="BJ78" s="228" t="n"/>
      <c r="BK78" s="228" t="n"/>
      <c r="BL78" s="228" t="n"/>
      <c r="BM78" s="228" t="n"/>
      <c r="BN78" s="228" t="n"/>
      <c r="BO78" s="228" t="n"/>
      <c r="BP78" s="228" t="n"/>
      <c r="BQ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75" t="n"/>
      <c r="R79" s="46" t="n"/>
      <c r="S79" s="45" t="n"/>
      <c r="T79" s="45" t="n"/>
      <c r="U79" s="45" t="n"/>
      <c r="V79" s="45" t="n"/>
      <c r="W79" s="45" t="n"/>
      <c r="X79" s="77" t="n"/>
      <c r="Y79" s="64" t="n"/>
      <c r="Z79" s="64" t="n"/>
      <c r="AA79" s="64" t="n"/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K80" s="45" t="n">
        <v>0</v>
      </c>
      <c r="L80" s="45" t="n">
        <v>0</v>
      </c>
      <c r="M80" s="45" t="n">
        <v>0.36</v>
      </c>
      <c r="N80" s="45" t="n">
        <v>0.62</v>
      </c>
      <c r="O80" s="45" t="n">
        <v>0.72</v>
      </c>
      <c r="P80" s="45" t="n">
        <v>0.63</v>
      </c>
      <c r="Q80" s="45" t="n">
        <v>0.63</v>
      </c>
      <c r="R80" s="45" t="n">
        <v>0.63</v>
      </c>
      <c r="S80" s="45" t="n">
        <v>0.41</v>
      </c>
      <c r="T80" s="45" t="n">
        <v>0.26</v>
      </c>
      <c r="U80" s="45" t="n">
        <v>0.76</v>
      </c>
      <c r="V80" s="75" t="n">
        <v>0</v>
      </c>
      <c r="W80" s="75" t="n">
        <v>0</v>
      </c>
      <c r="X80" s="75" t="n">
        <v>0.31</v>
      </c>
      <c r="Y80" s="66" t="n"/>
      <c r="Z80" s="66" t="n"/>
      <c r="AA80" s="66" t="n"/>
      <c r="AS80" s="286">
        <f>K80*AS$3</f>
        <v/>
      </c>
      <c r="AT80" s="286">
        <f>L80*AT$3</f>
        <v/>
      </c>
      <c r="AU80" s="286">
        <f>M80*AU$3</f>
        <v/>
      </c>
      <c r="AV80" s="286">
        <f>N80*AV$3</f>
        <v/>
      </c>
      <c r="AW80" s="286">
        <f>O80*AW$3</f>
        <v/>
      </c>
      <c r="AX80" s="286">
        <f>P80*AX$3</f>
        <v/>
      </c>
      <c r="AY80" s="286">
        <f>Q80*AY$3</f>
        <v/>
      </c>
      <c r="AZ80" s="286">
        <f>R80*AZ$3</f>
        <v/>
      </c>
      <c r="BA80" s="286">
        <f>S80*BA$3</f>
        <v/>
      </c>
      <c r="BB80" s="286">
        <f>T80*BB$3</f>
        <v/>
      </c>
      <c r="BC80" s="286">
        <f>U80*BC$3</f>
        <v/>
      </c>
      <c r="BD80" s="286">
        <f>V80*BD$3</f>
        <v/>
      </c>
      <c r="BE80" s="286">
        <f>W80*BE$3</f>
        <v/>
      </c>
      <c r="BF80" s="286">
        <f>X80*BF$3</f>
        <v/>
      </c>
      <c r="BG80" s="228" t="n"/>
      <c r="BH80" s="228" t="n"/>
      <c r="BI80" s="228" t="n"/>
      <c r="BJ80" s="228" t="n"/>
      <c r="BK80" s="228" t="n"/>
      <c r="BL80" s="228" t="n"/>
      <c r="BM80" s="228" t="n"/>
      <c r="BN80" s="228" t="n"/>
      <c r="BO80" s="228" t="n"/>
      <c r="BP80" s="228" t="n"/>
      <c r="BQ80" s="228" t="n"/>
      <c r="BR80">
        <f>SUM(AJ80:BJ80)</f>
        <v/>
      </c>
      <c r="BT80" s="108" t="n">
        <v>3</v>
      </c>
    </row>
    <row r="81">
      <c r="A81" s="41" t="n"/>
      <c r="K81" s="46" t="n"/>
      <c r="L81" s="46" t="n"/>
      <c r="M81" s="46" t="n"/>
      <c r="N81" s="46" t="n"/>
      <c r="O81" s="46" t="n"/>
      <c r="P81" s="45" t="n"/>
      <c r="Q81" s="75" t="n"/>
      <c r="R81" s="46" t="n"/>
      <c r="S81" s="46" t="n"/>
      <c r="T81" s="46" t="n"/>
      <c r="U81" s="46" t="n"/>
      <c r="V81" s="46" t="n"/>
      <c r="W81" s="46" t="n"/>
      <c r="X81" s="46" t="n"/>
      <c r="Y81" s="65" t="n"/>
      <c r="Z81" s="65" t="n"/>
      <c r="AA81" s="65" t="n"/>
    </row>
    <row r="82">
      <c r="A82" s="18" t="inlineStr">
        <is>
          <t>PBF D:6.4/3.2 мм (черная)</t>
        </is>
      </c>
      <c r="K82" s="45" t="n"/>
      <c r="L82" s="45" t="n"/>
      <c r="M82" s="45" t="n"/>
      <c r="N82" s="45" t="n"/>
      <c r="O82" s="45" t="n"/>
      <c r="P82" s="45" t="n"/>
      <c r="Q82" s="75" t="n"/>
      <c r="R82" s="46" t="n"/>
      <c r="S82" s="45" t="n"/>
      <c r="T82" s="45" t="n"/>
      <c r="U82" s="45" t="n"/>
      <c r="V82" s="45" t="n"/>
      <c r="W82" s="45" t="n"/>
      <c r="X82" s="46" t="n"/>
      <c r="Y82" s="64" t="n"/>
      <c r="Z82" s="64" t="n"/>
      <c r="AA82" s="64" t="n"/>
      <c r="AS82" s="286">
        <f>K82*AS$3</f>
        <v/>
      </c>
      <c r="AT82" s="286">
        <f>L82*AT$3</f>
        <v/>
      </c>
      <c r="AU82" s="286">
        <f>M82*AU$3</f>
        <v/>
      </c>
      <c r="AV82" s="286" t="n"/>
      <c r="AW82" s="286">
        <f>O82*AW$3</f>
        <v/>
      </c>
      <c r="AX82" s="286" t="n"/>
      <c r="AY82" s="286">
        <f>Q82*AY$3</f>
        <v/>
      </c>
      <c r="AZ82" s="286">
        <f>R82*AZ$3</f>
        <v/>
      </c>
      <c r="BA82" s="286" t="n"/>
      <c r="BB82" s="286">
        <f>T82*BB$3</f>
        <v/>
      </c>
      <c r="BC82" s="286" t="n"/>
      <c r="BD82" s="286" t="n"/>
      <c r="BE82" s="286" t="n"/>
      <c r="BF82" s="286" t="n"/>
      <c r="BG82" s="228" t="n"/>
      <c r="BH82" s="228" t="n"/>
      <c r="BI82" s="228" t="n"/>
      <c r="BJ82" s="228" t="n"/>
      <c r="BK82" s="228" t="n"/>
      <c r="BL82" s="228" t="n"/>
      <c r="BM82" s="228" t="n"/>
      <c r="BN82" s="228" t="n"/>
      <c r="BO82" s="228" t="n"/>
      <c r="BP82" s="228" t="n"/>
      <c r="BQ82" s="228" t="n"/>
    </row>
    <row r="83">
      <c r="A83" s="34" t="inlineStr">
        <is>
          <t>аналоги:</t>
        </is>
      </c>
      <c r="K83" s="45" t="n"/>
      <c r="L83" s="45" t="n"/>
      <c r="M83" s="45" t="n"/>
      <c r="N83" s="45" t="n"/>
      <c r="O83" s="45" t="n"/>
      <c r="P83" s="45" t="n"/>
      <c r="Q83" s="75" t="n"/>
      <c r="R83" s="46" t="n"/>
      <c r="S83" s="45" t="n"/>
      <c r="T83" s="45" t="n"/>
      <c r="U83" s="45" t="n"/>
      <c r="V83" s="45" t="n"/>
      <c r="W83" s="45" t="n"/>
      <c r="X83" s="77" t="n"/>
      <c r="Y83" s="64" t="n"/>
      <c r="Z83" s="64" t="n"/>
      <c r="AA83" s="64" t="n"/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K84" s="45" t="n">
        <v>0.31</v>
      </c>
      <c r="L84" s="45" t="n">
        <v>0.31</v>
      </c>
      <c r="M84" s="45" t="n">
        <v>0.31</v>
      </c>
      <c r="N84" s="45" t="n">
        <v>0.31</v>
      </c>
      <c r="O84" s="45" t="n">
        <v>0.31</v>
      </c>
      <c r="P84" s="45" t="n">
        <v>0.21</v>
      </c>
      <c r="Q84" s="45" t="n">
        <v>0.31</v>
      </c>
      <c r="R84" s="45" t="n">
        <v>0.31</v>
      </c>
      <c r="S84" s="45" t="n"/>
      <c r="T84" s="45" t="n"/>
      <c r="U84" s="45" t="n"/>
      <c r="V84" s="45" t="n">
        <v>0.8100000000000001</v>
      </c>
      <c r="W84" s="45" t="n">
        <v>0.8100000000000001</v>
      </c>
      <c r="X84" s="75" t="n">
        <v>0.91</v>
      </c>
      <c r="Y84" s="64" t="n"/>
      <c r="Z84" s="64" t="n"/>
      <c r="AA84" s="64" t="n"/>
      <c r="AS84" s="286">
        <f>K84*AS$3</f>
        <v/>
      </c>
      <c r="AT84" s="286">
        <f>L84*AT$3</f>
        <v/>
      </c>
      <c r="AU84" s="286">
        <f>M84*AU$3</f>
        <v/>
      </c>
      <c r="AV84" s="286">
        <f>N84*AV$3</f>
        <v/>
      </c>
      <c r="AW84" s="286">
        <f>O84*AW$3</f>
        <v/>
      </c>
      <c r="AX84" s="286">
        <f>P84*AX$3</f>
        <v/>
      </c>
      <c r="AY84" s="286">
        <f>Q84*AY$3</f>
        <v/>
      </c>
      <c r="AZ84" s="286">
        <f>R84*AZ$3</f>
        <v/>
      </c>
      <c r="BA84" s="286">
        <f>S84*BA$3</f>
        <v/>
      </c>
      <c r="BB84" s="286">
        <f>T84*BB$3</f>
        <v/>
      </c>
      <c r="BC84" s="286">
        <f>U84*BC$3</f>
        <v/>
      </c>
      <c r="BD84" s="286">
        <f>V84*BD$3</f>
        <v/>
      </c>
      <c r="BE84" s="286">
        <f>W84*BE$3</f>
        <v/>
      </c>
      <c r="BF84" s="286">
        <f>X84*BF$3</f>
        <v/>
      </c>
      <c r="BG84" s="228" t="n"/>
      <c r="BH84" s="228" t="n"/>
      <c r="BI84" s="228" t="n"/>
      <c r="BJ84" s="228" t="n"/>
      <c r="BK84" s="228" t="n"/>
      <c r="BL84" s="228" t="n"/>
      <c r="BM84" s="228" t="n"/>
      <c r="BN84" s="228" t="n"/>
      <c r="BO84" s="228" t="n"/>
      <c r="BP84" s="228" t="n"/>
      <c r="BQ84" s="228" t="n"/>
      <c r="BR84">
        <f>SUM(AJ84:BJ84)</f>
        <v/>
      </c>
      <c r="BT84" s="108" t="n">
        <v>3</v>
      </c>
    </row>
    <row r="85">
      <c r="A85" s="41" t="n"/>
      <c r="K85" s="45" t="n"/>
      <c r="L85" s="45" t="n"/>
      <c r="M85" s="45" t="n"/>
      <c r="N85" s="45" t="n"/>
      <c r="O85" s="45" t="n"/>
      <c r="P85" s="45" t="n"/>
      <c r="Q85" s="75" t="n"/>
      <c r="R85" s="46" t="n"/>
      <c r="S85" s="45" t="n"/>
      <c r="T85" s="45" t="n"/>
      <c r="U85" s="45" t="n"/>
      <c r="V85" s="45" t="n"/>
      <c r="W85" s="45" t="n"/>
      <c r="X85" s="46" t="n"/>
      <c r="Y85" s="64" t="n"/>
      <c r="Z85" s="64" t="n"/>
      <c r="AA85" s="64" t="n"/>
    </row>
    <row r="86">
      <c r="A86" s="43" t="inlineStr">
        <is>
          <t>Наклейка ПТКА.680226.001</t>
        </is>
      </c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67" t="n"/>
      <c r="Z86" s="67" t="n"/>
      <c r="AA86" s="67" t="n"/>
      <c r="AS86" s="286">
        <f>K86*AS$3</f>
        <v/>
      </c>
      <c r="AT86" s="286">
        <f>L86*AT$3</f>
        <v/>
      </c>
      <c r="AU86" s="286">
        <f>M86*AU$3</f>
        <v/>
      </c>
      <c r="AV86" s="286">
        <f>N86*AV$3</f>
        <v/>
      </c>
      <c r="AW86" s="286">
        <f>O86*AW$3</f>
        <v/>
      </c>
      <c r="AX86" s="286">
        <f>P86*AX$3</f>
        <v/>
      </c>
      <c r="AY86" s="286">
        <f>Q86*AY$3</f>
        <v/>
      </c>
      <c r="AZ86" s="286">
        <f>R86*AZ$3</f>
        <v/>
      </c>
      <c r="BA86" s="286">
        <f>S86*BA$3</f>
        <v/>
      </c>
      <c r="BB86" s="286">
        <f>T86*BB$3</f>
        <v/>
      </c>
      <c r="BC86" s="286">
        <f>U86*BC$3</f>
        <v/>
      </c>
      <c r="BD86" s="286">
        <f>V86*BD$3</f>
        <v/>
      </c>
      <c r="BE86" s="286">
        <f>W86*BE$3</f>
        <v/>
      </c>
      <c r="BF86" s="286">
        <f>X86*BF$3</f>
        <v/>
      </c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>
        <f>SUM(AJ86:BJ86)</f>
        <v/>
      </c>
    </row>
    <row r="87">
      <c r="A87" s="34" t="inlineStr">
        <is>
          <t>аналоги:</t>
        </is>
      </c>
      <c r="K87" s="48" t="n"/>
      <c r="L87" s="48" t="n"/>
      <c r="M87" s="48" t="n"/>
      <c r="N87" s="48" t="n"/>
      <c r="O87" s="48" t="n"/>
      <c r="P87" s="48" t="n"/>
      <c r="Q87" s="76" t="n"/>
      <c r="R87" s="76" t="n"/>
      <c r="S87" s="48" t="n"/>
      <c r="T87" s="48" t="n"/>
      <c r="U87" s="48" t="n"/>
      <c r="V87" s="48" t="n"/>
      <c r="W87" s="48" t="n"/>
      <c r="X87" s="76" t="n"/>
      <c r="Y87" s="68" t="n"/>
      <c r="Z87" s="68" t="n"/>
      <c r="AA87" s="68" t="n"/>
      <c r="AS87" s="286">
        <f>K87*AS$3</f>
        <v/>
      </c>
      <c r="AT87" s="286">
        <f>L87*AT$3</f>
        <v/>
      </c>
      <c r="AU87" s="286">
        <f>M87*AU$3</f>
        <v/>
      </c>
      <c r="AV87" s="286" t="n"/>
      <c r="AW87" s="286">
        <f>O87*AW$3</f>
        <v/>
      </c>
      <c r="AX87" s="286" t="n"/>
      <c r="AY87" s="286">
        <f>Q87*AY$3</f>
        <v/>
      </c>
      <c r="AZ87" s="286">
        <f>R87*AZ$3</f>
        <v/>
      </c>
      <c r="BA87" s="286" t="n"/>
      <c r="BB87" s="286">
        <f>T87*BB$3</f>
        <v/>
      </c>
      <c r="BC87" s="286" t="n"/>
      <c r="BD87" s="286" t="n"/>
      <c r="BE87" s="286" t="n"/>
      <c r="BF87" s="286" t="n"/>
      <c r="BG87" s="228" t="n"/>
      <c r="BH87" s="228" t="n"/>
      <c r="BI87" s="228" t="n"/>
      <c r="BJ87" s="228" t="n"/>
      <c r="BK87" s="228" t="n"/>
      <c r="BL87" s="228" t="n"/>
      <c r="BM87" s="228" t="n"/>
      <c r="BN87" s="228" t="n"/>
      <c r="BO87" s="228" t="n"/>
      <c r="BP87" s="228" t="n"/>
      <c r="BQ87" s="228" t="n"/>
    </row>
    <row r="88">
      <c r="A88" s="41" t="inlineStr">
        <is>
          <t>BROTHER TZe-231 картридж с ламинированной лентой 8м</t>
        </is>
      </c>
      <c r="K88" s="45" t="n"/>
      <c r="L88" s="45" t="n"/>
      <c r="M88" s="45" t="n"/>
      <c r="N88" s="45" t="n"/>
      <c r="O88" s="45" t="n"/>
      <c r="P88" s="45" t="n"/>
      <c r="Q88" s="75" t="n"/>
      <c r="R88" s="75" t="n"/>
      <c r="S88" s="45" t="n"/>
      <c r="T88" s="45" t="n"/>
      <c r="U88" s="45" t="n"/>
      <c r="V88" s="45" t="n"/>
      <c r="W88" s="45" t="n"/>
      <c r="X88" s="75" t="n"/>
      <c r="Y88" s="64" t="n"/>
      <c r="Z88" s="64" t="n"/>
      <c r="AA88" s="64" t="n"/>
    </row>
    <row r="89">
      <c r="A89" s="34" t="inlineStr">
        <is>
          <t>Хомут 100х2.5 мм белый маркировочный (100 шт)</t>
        </is>
      </c>
      <c r="K89" s="47" t="n">
        <v>1</v>
      </c>
      <c r="L89" s="47" t="n">
        <v>1</v>
      </c>
      <c r="M89" s="47" t="n">
        <v>1</v>
      </c>
      <c r="N89" s="47" t="n">
        <v>1</v>
      </c>
      <c r="O89" s="47" t="n">
        <v>1</v>
      </c>
      <c r="P89" s="47" t="n">
        <v>1</v>
      </c>
      <c r="Q89" s="47" t="n">
        <v>1</v>
      </c>
      <c r="R89" s="47" t="n">
        <v>1</v>
      </c>
      <c r="S89" s="47" t="n">
        <v>1</v>
      </c>
      <c r="T89" s="47" t="n">
        <v>1</v>
      </c>
      <c r="U89" s="47" t="n">
        <v>1</v>
      </c>
      <c r="V89" s="47" t="n">
        <v>1</v>
      </c>
      <c r="W89" s="47" t="n">
        <v>1</v>
      </c>
      <c r="X89" s="47" t="n">
        <v>1</v>
      </c>
      <c r="Y89" s="64" t="n"/>
      <c r="Z89" s="64" t="n"/>
      <c r="AA89" s="64" t="n"/>
      <c r="AS89" s="286">
        <f>K89*AS$3</f>
        <v/>
      </c>
      <c r="AT89" s="286">
        <f>L89*AT$3</f>
        <v/>
      </c>
      <c r="AU89" s="286">
        <f>M89*AU$3</f>
        <v/>
      </c>
      <c r="AV89" s="286">
        <f>N89*AV$3</f>
        <v/>
      </c>
      <c r="AW89" s="286">
        <f>O89*AW$3</f>
        <v/>
      </c>
      <c r="AX89" s="286">
        <f>P89*AX$3</f>
        <v/>
      </c>
      <c r="AY89" s="286">
        <f>Q89*AY$3</f>
        <v/>
      </c>
      <c r="AZ89" s="286">
        <f>R89*AZ$3</f>
        <v/>
      </c>
      <c r="BA89" s="286">
        <f>S89*BA$3</f>
        <v/>
      </c>
      <c r="BB89" s="286">
        <f>T89*BB$3</f>
        <v/>
      </c>
      <c r="BC89" s="286">
        <f>U89*BC$3</f>
        <v/>
      </c>
      <c r="BD89" s="286">
        <f>V89*BD$3</f>
        <v/>
      </c>
      <c r="BE89" s="286">
        <f>W89*BE$3</f>
        <v/>
      </c>
      <c r="BF89" s="286">
        <f>X89*BF$3</f>
        <v/>
      </c>
      <c r="BG89" s="228" t="n"/>
      <c r="BH89" s="228" t="n"/>
      <c r="BI89" s="228" t="n"/>
      <c r="BJ89" s="228" t="n"/>
      <c r="BK89" s="228" t="n"/>
      <c r="BL89" s="228" t="n"/>
      <c r="BM89" s="228" t="n"/>
      <c r="BN89" s="228" t="n"/>
      <c r="BO89" s="228" t="n"/>
      <c r="BP89" s="228" t="n"/>
      <c r="BQ89" s="228" t="n"/>
      <c r="BR89">
        <f>SUM(AJ89:BJ89)</f>
        <v/>
      </c>
      <c r="BT89" s="108" t="n">
        <v>6</v>
      </c>
    </row>
    <row r="90">
      <c r="Q90" s="76" t="n"/>
      <c r="R90" s="76" t="n"/>
      <c r="T90" s="45" t="n"/>
      <c r="X90" s="75" t="n"/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197" t="n">
        <v>1</v>
      </c>
      <c r="V91" s="197" t="n">
        <v>1</v>
      </c>
      <c r="W91" s="197" t="n">
        <v>1</v>
      </c>
      <c r="X91" s="45" t="n">
        <v>1</v>
      </c>
      <c r="Y91" s="69" t="n"/>
      <c r="Z91" s="69" t="n"/>
      <c r="AA91" s="69" t="n"/>
      <c r="AS91" s="286">
        <f>K91*AS$3</f>
        <v/>
      </c>
      <c r="AT91" s="286">
        <f>L91*AT$3</f>
        <v/>
      </c>
      <c r="AU91" s="286">
        <f>M91*AU$3</f>
        <v/>
      </c>
      <c r="AV91" s="286">
        <f>N91*AV$3</f>
        <v/>
      </c>
      <c r="AW91" s="286">
        <f>O91*AW$3</f>
        <v/>
      </c>
      <c r="AX91" s="286">
        <f>P91*AX$3</f>
        <v/>
      </c>
      <c r="AY91" s="286">
        <f>Q91*AY$3</f>
        <v/>
      </c>
      <c r="AZ91" s="286">
        <f>R91*AZ$3</f>
        <v/>
      </c>
      <c r="BA91" s="286">
        <f>S91*BA$3</f>
        <v/>
      </c>
      <c r="BB91" s="286">
        <f>T91*BB$3</f>
        <v/>
      </c>
      <c r="BC91" s="286">
        <f>U91*BC$3</f>
        <v/>
      </c>
      <c r="BD91" s="286">
        <f>V91*BD$3</f>
        <v/>
      </c>
      <c r="BE91" s="286">
        <f>W91*BE$3</f>
        <v/>
      </c>
      <c r="BF91" s="286">
        <f>X91*BF$3</f>
        <v/>
      </c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>
        <f>SUM(AJ91:BJ91)</f>
        <v/>
      </c>
      <c r="BT91" s="108" t="n">
        <v>6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K92" s="197" t="n"/>
      <c r="L92" s="197" t="n">
        <v>1</v>
      </c>
      <c r="M92" s="197" t="n">
        <v>1</v>
      </c>
      <c r="N92" s="197" t="n">
        <v>1</v>
      </c>
      <c r="O92" s="197" t="n">
        <v>1</v>
      </c>
      <c r="P92" s="197" t="n">
        <v>1</v>
      </c>
      <c r="Q92" s="197" t="n">
        <v>1</v>
      </c>
      <c r="R92" s="197" t="n">
        <v>1</v>
      </c>
      <c r="S92" s="197" t="n"/>
      <c r="T92" s="197" t="n">
        <v>1</v>
      </c>
      <c r="U92" s="197" t="n">
        <v>1</v>
      </c>
      <c r="V92" s="197" t="n">
        <v>1</v>
      </c>
      <c r="W92" s="197" t="n">
        <v>1</v>
      </c>
      <c r="X92" s="197" t="n">
        <v>1</v>
      </c>
      <c r="Y92" s="69" t="n"/>
      <c r="Z92" s="69" t="n"/>
      <c r="AA92" s="69" t="n"/>
      <c r="AS92" s="286">
        <f>K92*AS$3</f>
        <v/>
      </c>
      <c r="AT92" s="286">
        <f>L92*AT$3</f>
        <v/>
      </c>
      <c r="AU92" s="286">
        <f>M92*AU$3</f>
        <v/>
      </c>
      <c r="AV92" s="286">
        <f>N92*AV$3</f>
        <v/>
      </c>
      <c r="AW92" s="286">
        <f>O92*AW$3</f>
        <v/>
      </c>
      <c r="AX92" s="286">
        <f>P92*AX$3</f>
        <v/>
      </c>
      <c r="AY92" s="286">
        <f>Q92*AY$3</f>
        <v/>
      </c>
      <c r="AZ92" s="286">
        <f>R92*AZ$3</f>
        <v/>
      </c>
      <c r="BA92" s="286">
        <f>S92*BA$3</f>
        <v/>
      </c>
      <c r="BB92" s="286">
        <f>T92*BB$3</f>
        <v/>
      </c>
      <c r="BC92" s="286">
        <f>U92*BC$3</f>
        <v/>
      </c>
      <c r="BD92" s="286">
        <f>V92*BD$3</f>
        <v/>
      </c>
      <c r="BE92" s="286">
        <f>W92*BE$3</f>
        <v/>
      </c>
      <c r="BF92" s="286">
        <f>X92*BF$3</f>
        <v/>
      </c>
      <c r="BG92" s="228" t="n"/>
      <c r="BH92" s="228" t="n"/>
      <c r="BI92" s="228" t="n"/>
      <c r="BJ92" s="228" t="n"/>
      <c r="BK92" s="228" t="n"/>
      <c r="BL92" s="228" t="n"/>
      <c r="BM92" s="228" t="n"/>
      <c r="BN92" s="228" t="n"/>
      <c r="BO92" s="228" t="n"/>
      <c r="BP92" s="228" t="n"/>
      <c r="BQ92" s="228" t="n"/>
      <c r="BR92">
        <f>SUM(AJ92:BJ92)</f>
        <v/>
      </c>
      <c r="BT92" s="108" t="n">
        <v>4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K93" s="14" t="n"/>
      <c r="L93" s="14" t="n"/>
      <c r="M93" s="197" t="n">
        <v>1</v>
      </c>
      <c r="N93" s="197" t="n">
        <v>1</v>
      </c>
      <c r="O93" s="197" t="n">
        <v>1</v>
      </c>
      <c r="P93" s="197" t="n">
        <v>1</v>
      </c>
      <c r="Q93" s="197" t="n">
        <v>1</v>
      </c>
      <c r="R93" s="197" t="n">
        <v>1</v>
      </c>
      <c r="S93" s="197" t="n"/>
      <c r="T93" s="197" t="n"/>
      <c r="U93" s="197" t="n">
        <v>1</v>
      </c>
      <c r="V93" s="197" t="n">
        <v>1</v>
      </c>
      <c r="W93" s="197" t="n">
        <v>1</v>
      </c>
      <c r="X93" s="197" t="n">
        <v>1</v>
      </c>
      <c r="Y93" s="69" t="n"/>
      <c r="Z93" s="69" t="n"/>
      <c r="AA93" s="69" t="n"/>
      <c r="AS93" s="286">
        <f>K93*AS$3</f>
        <v/>
      </c>
      <c r="AT93" s="286">
        <f>L93*AT$3</f>
        <v/>
      </c>
      <c r="AU93" s="286">
        <f>M93*AU$3</f>
        <v/>
      </c>
      <c r="AV93" s="286">
        <f>N93*AV$3</f>
        <v/>
      </c>
      <c r="AW93" s="286">
        <f>O93*AW$3</f>
        <v/>
      </c>
      <c r="AX93" s="286">
        <f>P93*AX$3</f>
        <v/>
      </c>
      <c r="AY93" s="286">
        <f>Q93*AY$3</f>
        <v/>
      </c>
      <c r="AZ93" s="286">
        <f>R93*AZ$3</f>
        <v/>
      </c>
      <c r="BA93" s="286">
        <f>S93*BA$3</f>
        <v/>
      </c>
      <c r="BB93" s="286">
        <f>T93*BB$3</f>
        <v/>
      </c>
      <c r="BC93" s="286">
        <f>U93*BC$3</f>
        <v/>
      </c>
      <c r="BD93" s="286">
        <f>V93*BD$3</f>
        <v/>
      </c>
      <c r="BE93" s="286">
        <f>W93*BE$3</f>
        <v/>
      </c>
      <c r="BF93" s="286">
        <f>X93*BF$3</f>
        <v/>
      </c>
      <c r="BG93" s="228" t="n"/>
      <c r="BH93" s="228" t="n"/>
      <c r="BI93" s="228" t="n"/>
      <c r="BJ93" s="228" t="n"/>
      <c r="BK93" s="228" t="n"/>
      <c r="BL93" s="228" t="n"/>
      <c r="BM93" s="228" t="n"/>
      <c r="BN93" s="228" t="n"/>
      <c r="BO93" s="228" t="n"/>
      <c r="BP93" s="228" t="n"/>
      <c r="BQ93" s="228" t="n"/>
      <c r="BR93">
        <f>SUM(AJ93:BJ93)</f>
        <v/>
      </c>
      <c r="BT93" s="108" t="n">
        <v>4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K94" s="14" t="n"/>
      <c r="L94" s="14" t="n"/>
      <c r="M94" s="197" t="n"/>
      <c r="N94" s="197" t="n">
        <v>1</v>
      </c>
      <c r="O94" s="197" t="n">
        <v>1</v>
      </c>
      <c r="P94" s="197" t="n">
        <v>1</v>
      </c>
      <c r="Q94" s="197" t="n">
        <v>1</v>
      </c>
      <c r="R94" s="197" t="n">
        <v>1</v>
      </c>
      <c r="S94" s="197" t="n"/>
      <c r="T94" s="197" t="n"/>
      <c r="U94" s="197" t="n"/>
      <c r="V94" s="197" t="n"/>
      <c r="W94" s="197" t="n">
        <v>1</v>
      </c>
      <c r="X94" s="197" t="n">
        <v>1</v>
      </c>
      <c r="Y94" s="69" t="n"/>
      <c r="Z94" s="69" t="n"/>
      <c r="AA94" s="69" t="n"/>
      <c r="AS94" s="286">
        <f>K94*AS$3</f>
        <v/>
      </c>
      <c r="AT94" s="286">
        <f>L94*AT$3</f>
        <v/>
      </c>
      <c r="AU94" s="286">
        <f>M94*AU$3</f>
        <v/>
      </c>
      <c r="AV94" s="286">
        <f>N94*AV$3</f>
        <v/>
      </c>
      <c r="AW94" s="286">
        <f>O94*AW$3</f>
        <v/>
      </c>
      <c r="AX94" s="286">
        <f>P94*AX$3</f>
        <v/>
      </c>
      <c r="AY94" s="286">
        <f>Q94*AY$3</f>
        <v/>
      </c>
      <c r="AZ94" s="286">
        <f>R94*AZ$3</f>
        <v/>
      </c>
      <c r="BA94" s="286">
        <f>S94*BA$3</f>
        <v/>
      </c>
      <c r="BB94" s="286">
        <f>T94*BB$3</f>
        <v/>
      </c>
      <c r="BC94" s="286">
        <f>U94*BC$3</f>
        <v/>
      </c>
      <c r="BD94" s="286">
        <f>V94*BD$3</f>
        <v/>
      </c>
      <c r="BE94" s="286">
        <f>W94*BE$3</f>
        <v/>
      </c>
      <c r="BF94" s="286">
        <f>X94*BF$3</f>
        <v/>
      </c>
      <c r="BG94" s="228" t="n"/>
      <c r="BH94" s="228" t="n"/>
      <c r="BI94" s="228" t="n"/>
      <c r="BJ94" s="228" t="n"/>
      <c r="BK94" s="228" t="n"/>
      <c r="BL94" s="228" t="n"/>
      <c r="BM94" s="228" t="n"/>
      <c r="BN94" s="228" t="n"/>
      <c r="BO94" s="228" t="n"/>
      <c r="BP94" s="228" t="n"/>
      <c r="BQ94" s="228" t="n"/>
      <c r="BR94">
        <f>SUM(AJ94:BJ94)</f>
        <v/>
      </c>
      <c r="BT94" s="108" t="n">
        <v>4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K95" s="14" t="n"/>
      <c r="L95" s="14" t="n"/>
      <c r="M95" s="197" t="n"/>
      <c r="N95" s="197" t="n"/>
      <c r="O95" s="197" t="n"/>
      <c r="P95" s="197" t="n">
        <v>1</v>
      </c>
      <c r="Q95" s="197" t="n">
        <v>1</v>
      </c>
      <c r="R95" s="197" t="n">
        <v>1</v>
      </c>
      <c r="S95" s="197" t="n"/>
      <c r="T95" s="197" t="n"/>
      <c r="U95" s="197" t="n"/>
      <c r="V95" s="197" t="n"/>
      <c r="W95" s="197" t="n"/>
      <c r="X95" s="197" t="n">
        <v>1</v>
      </c>
      <c r="Y95" s="69" t="n"/>
      <c r="Z95" s="69" t="n"/>
      <c r="AA95" s="69" t="n"/>
      <c r="AS95" s="286">
        <f>K95*AS$3</f>
        <v/>
      </c>
      <c r="AT95" s="286">
        <f>L95*AT$3</f>
        <v/>
      </c>
      <c r="AU95" s="286">
        <f>M95*AU$3</f>
        <v/>
      </c>
      <c r="AV95" s="286">
        <f>N95*AV$3</f>
        <v/>
      </c>
      <c r="AW95" s="286">
        <f>O95*AW$3</f>
        <v/>
      </c>
      <c r="AX95" s="286">
        <f>P95*AX$3</f>
        <v/>
      </c>
      <c r="AY95" s="286">
        <f>Q95*AY$3</f>
        <v/>
      </c>
      <c r="AZ95" s="286">
        <f>R95*AZ$3</f>
        <v/>
      </c>
      <c r="BA95" s="286">
        <f>S95*BA$3</f>
        <v/>
      </c>
      <c r="BB95" s="286">
        <f>T95*BB$3</f>
        <v/>
      </c>
      <c r="BC95" s="286">
        <f>U95*BC$3</f>
        <v/>
      </c>
      <c r="BD95" s="286">
        <f>V95*BD$3</f>
        <v/>
      </c>
      <c r="BE95" s="286">
        <f>W95*BE$3</f>
        <v/>
      </c>
      <c r="BF95" s="286">
        <f>X95*BF$3</f>
        <v/>
      </c>
      <c r="BG95" s="228" t="n"/>
      <c r="BH95" s="228" t="n"/>
      <c r="BI95" s="228" t="n"/>
      <c r="BJ95" s="228" t="n"/>
      <c r="BK95" s="228" t="n"/>
      <c r="BL95" s="228" t="n"/>
      <c r="BM95" s="228" t="n"/>
      <c r="BN95" s="228" t="n"/>
      <c r="BO95" s="228" t="n"/>
      <c r="BP95" s="228" t="n"/>
      <c r="BQ95" s="228" t="n"/>
      <c r="BR95">
        <f>SUM(AJ95:BJ95)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69" t="n"/>
      <c r="Z96" s="69" t="n"/>
      <c r="AA96" s="69" t="n"/>
      <c r="AS96" s="286">
        <f>K96*AS$3</f>
        <v/>
      </c>
      <c r="AT96" s="286">
        <f>L96*AT$3</f>
        <v/>
      </c>
      <c r="AU96" s="286">
        <f>M96*AU$3</f>
        <v/>
      </c>
      <c r="AV96" s="286">
        <f>N96*AV$3</f>
        <v/>
      </c>
      <c r="AW96" s="286">
        <f>O96*AW$3</f>
        <v/>
      </c>
      <c r="AX96" s="286">
        <f>P96*AX$3</f>
        <v/>
      </c>
      <c r="AY96" s="286">
        <f>Q96*AY$3</f>
        <v/>
      </c>
      <c r="AZ96" s="286">
        <f>R96*AZ$3</f>
        <v/>
      </c>
      <c r="BA96" s="286">
        <f>S96*BA$3</f>
        <v/>
      </c>
      <c r="BB96" s="286">
        <f>T96*BB$3</f>
        <v/>
      </c>
      <c r="BC96" s="286">
        <f>U96*BC$3</f>
        <v/>
      </c>
      <c r="BD96" s="286">
        <f>V96*BD$3</f>
        <v/>
      </c>
      <c r="BE96" s="286">
        <f>W96*BE$3</f>
        <v/>
      </c>
      <c r="BF96" s="286">
        <f>X96*BF$3</f>
        <v/>
      </c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>
        <f>SUM(AJ96:BJ96)</f>
        <v/>
      </c>
      <c r="BT96" s="108" t="n">
        <v>6</v>
      </c>
    </row>
  </sheetData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R101"/>
  <sheetViews>
    <sheetView zoomScale="80" zoomScaleNormal="80" workbookViewId="0">
      <pane xSplit="1" ySplit="3" topLeftCell="CO73" activePane="bottomRight" state="frozen"/>
      <selection pane="topRight" activeCell="B1" sqref="B1"/>
      <selection pane="bottomLeft" activeCell="A4" sqref="A4"/>
      <selection pane="bottomRight" activeCell="A63" sqref="A63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7"/>
    <col width="11.7109375" customWidth="1" style="107" min="48" max="48"/>
    <col width="12.140625" customWidth="1" style="107" min="49" max="52"/>
    <col width="10.7109375" customWidth="1" style="107" min="53" max="55"/>
    <col width="10.85546875" customWidth="1" style="107" min="56" max="92"/>
    <col width="3.28515625" customWidth="1" style="107" min="93" max="93"/>
    <col width="9.140625" customWidth="1" style="107" min="94" max="95"/>
    <col width="9.140625" customWidth="1" style="108" min="96" max="96"/>
    <col width="9.140625" customWidth="1" style="107" min="9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R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38" t="n"/>
      <c r="AV2" s="70" t="inlineStr">
        <is>
          <t>Перемычка ПТКА.685621. 004</t>
        </is>
      </c>
      <c r="AW2" s="70" t="inlineStr">
        <is>
          <t>Перемычка ПТКА.685621. 004-01</t>
        </is>
      </c>
      <c r="AX2" s="70" t="inlineStr">
        <is>
          <t>Перемычка ПТКА.685621. 004-02</t>
        </is>
      </c>
      <c r="AY2" s="70" t="inlineStr">
        <is>
          <t>Перемычка ПТКА.685621. 004-03</t>
        </is>
      </c>
      <c r="AZ2" s="70" t="inlineStr">
        <is>
          <t>Перемычка ПТКА.685621. 004-04</t>
        </is>
      </c>
      <c r="BA2" s="38" t="inlineStr">
        <is>
          <t>Провод заземления ПТКА.685621. 005</t>
        </is>
      </c>
      <c r="BB2" s="38" t="inlineStr">
        <is>
          <t>Провод заземления ПТКА.685621.  005-01</t>
        </is>
      </c>
      <c r="BC2" s="38" t="inlineStr">
        <is>
          <t>Провод заземления ПТКА.685621.  005-02</t>
        </is>
      </c>
      <c r="BD2" s="38" t="inlineStr">
        <is>
          <t>Провод заземления ПТКА.685621.  005-03</t>
        </is>
      </c>
      <c r="BE2" s="71" t="inlineStr">
        <is>
          <t>Жгут ПТКА.685621.001-01.111</t>
        </is>
      </c>
      <c r="BF2" s="71" t="inlineStr">
        <is>
          <t>Жгут ПТКА.685621. 001-02.121</t>
        </is>
      </c>
      <c r="BG2" s="71" t="inlineStr">
        <is>
          <t>Жгут ПТКА.685621.001-03.131</t>
        </is>
      </c>
      <c r="BH2" s="71" t="inlineStr">
        <is>
          <t>Жгут ПТКА.685621. 001-03.331</t>
        </is>
      </c>
      <c r="BI2" s="71" t="inlineStr">
        <is>
          <t>Жгут ПТКА.685621. 001-04.141</t>
        </is>
      </c>
      <c r="BJ2" s="71" t="inlineStr">
        <is>
          <t>Жгут ПТКА.685621. 001-04.341</t>
        </is>
      </c>
      <c r="BK2" s="71" t="inlineStr">
        <is>
          <t>Жгут ПТКА.685621. 001-05.351</t>
        </is>
      </c>
      <c r="BL2" s="71" t="inlineStr">
        <is>
          <t>Жгут ПТКА.685621. 001-05.602</t>
        </is>
      </c>
      <c r="BM2" s="71" t="inlineStr">
        <is>
          <t>Жгут ПТКА.685621. 001-05.072(1)</t>
        </is>
      </c>
      <c r="BN2" s="71" t="inlineStr">
        <is>
          <t>Жгут ПТКА.685621. 001-05.072(2)</t>
        </is>
      </c>
      <c r="BO2" s="72" t="inlineStr">
        <is>
          <t>Жгут ПТКА.685621. 002-01.281</t>
        </is>
      </c>
      <c r="BP2" s="72" t="inlineStr">
        <is>
          <t>Жгут ПТКА.685621. 002-02.221</t>
        </is>
      </c>
      <c r="BQ2" s="72" t="inlineStr">
        <is>
          <t>Жгут ПТКА.685621. 002-03.231</t>
        </is>
      </c>
      <c r="BR2" s="38" t="inlineStr">
        <is>
          <t>Жгут ПТКА.685621. 003-03.071</t>
        </is>
      </c>
      <c r="BS2" s="38" t="inlineStr">
        <is>
          <t>Жгут ПТКА.685621. 003-03.091</t>
        </is>
      </c>
      <c r="BT2" s="38" t="inlineStr">
        <is>
          <t>Жгут ПТКА.685621. 003-04.071</t>
        </is>
      </c>
      <c r="BU2" s="38" t="inlineStr">
        <is>
          <t>Жгут ПТКА.685621. 003-05.481</t>
        </is>
      </c>
      <c r="BV2" s="38" t="inlineStr">
        <is>
          <t>Кабель питания 9451.051. 03.00.000</t>
        </is>
      </c>
      <c r="BW2" s="38" t="inlineStr">
        <is>
          <t>Кабель питания 9451.631. 07.00.000</t>
        </is>
      </c>
      <c r="BX2" s="38" t="inlineStr">
        <is>
          <t>Кабель для передачи данных 9451.051. 04.00.000</t>
        </is>
      </c>
      <c r="BY2" s="38" t="inlineStr">
        <is>
          <t>Кабель для передачи данных 9451.631. 09.00.000</t>
        </is>
      </c>
      <c r="BZ2" s="70" t="inlineStr">
        <is>
          <t>Кабель питания 9451.541.
00.100</t>
        </is>
      </c>
      <c r="CA2" s="70" t="inlineStr">
        <is>
          <t>Кабель для передачи данных 9451.541.
00.200</t>
        </is>
      </c>
      <c r="CB2" s="110" t="inlineStr">
        <is>
          <t>Кабель питания 9451.621.06.00.000</t>
        </is>
      </c>
      <c r="CC2" s="110" t="inlineStr">
        <is>
          <t>Кабель для передачи данных 9451.621.07.00.000</t>
        </is>
      </c>
      <c r="CD2" s="111" t="inlineStr">
        <is>
          <t>Кабель питания 9451.641.06.00.000</t>
        </is>
      </c>
      <c r="CE2" s="111" t="inlineStr">
        <is>
          <t>Кабель питания 9451.641.07.00.000</t>
        </is>
      </c>
      <c r="CF2" s="111" t="inlineStr">
        <is>
          <t>Кабель для передачи данных 9451.641.08.00.000</t>
        </is>
      </c>
      <c r="CG2" s="111" t="inlineStr">
        <is>
          <t>Кабель для передачи данных 9451.641.09.00.000</t>
        </is>
      </c>
      <c r="CH2" s="71" t="inlineStr">
        <is>
          <t>Кабель датчика давления 
РМ-420.03.000</t>
        </is>
      </c>
      <c r="CI2" s="71" t="inlineStr">
        <is>
          <t>Провод РЕ  
РМ-420.04.000</t>
        </is>
      </c>
      <c r="CJ2" s="71" t="inlineStr">
        <is>
          <t>Провод РЕ 1 
РМ-420.04.000</t>
        </is>
      </c>
      <c r="CK2" s="71" t="inlineStr">
        <is>
          <t>Провод РЕ 2 
РМ-420.08.000</t>
        </is>
      </c>
      <c r="CL2" s="71" t="inlineStr">
        <is>
          <t>Кабель 220В 
РМ-420.05.000</t>
        </is>
      </c>
      <c r="CM2" s="71" t="inlineStr">
        <is>
          <t>Перемычка 
РМ-420.06.000</t>
        </is>
      </c>
      <c r="CN2" s="71" t="inlineStr">
        <is>
          <t>Провод контактора 
РМ-420.07.000</t>
        </is>
      </c>
      <c r="CO2" s="38" t="n"/>
      <c r="CP2" s="38" t="inlineStr">
        <is>
          <t>Сумма</t>
        </is>
      </c>
      <c r="CQ2" s="40" t="n"/>
      <c r="C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/>
      <c r="AV3" s="286" t="n">
        <v>12</v>
      </c>
      <c r="AW3" s="286" t="n"/>
      <c r="AX3" s="286" t="n"/>
      <c r="AY3" s="286" t="n"/>
      <c r="AZ3" s="286" t="n"/>
      <c r="BA3" s="286" t="n"/>
      <c r="BB3" s="286" t="n"/>
      <c r="BC3" s="286" t="n"/>
      <c r="BD3" s="286" t="n"/>
      <c r="BE3" s="286" t="n"/>
      <c r="BF3" s="286" t="n"/>
      <c r="BG3" s="286" t="n">
        <v>3</v>
      </c>
      <c r="BH3" s="286" t="n"/>
      <c r="BI3" s="286" t="n">
        <v>2</v>
      </c>
      <c r="BJ3" s="286" t="n"/>
      <c r="BK3" s="286" t="n"/>
      <c r="BL3" s="286" t="n"/>
      <c r="BM3" s="286" t="n"/>
      <c r="BN3" s="286" t="n"/>
      <c r="BO3" s="286" t="n"/>
      <c r="BP3" s="286" t="n"/>
      <c r="BQ3" s="286" t="n"/>
      <c r="BR3" s="286" t="n"/>
      <c r="BS3" s="286" t="n"/>
      <c r="BT3" s="286" t="n"/>
      <c r="BU3" s="286" t="n"/>
      <c r="BV3" s="286" t="n"/>
      <c r="BW3" s="286" t="n"/>
      <c r="BX3" s="286" t="n"/>
      <c r="BY3" s="286" t="n"/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86">
        <f>B7*AV3</f>
        <v/>
      </c>
      <c r="AW7" s="286">
        <f>C7*AW3</f>
        <v/>
      </c>
      <c r="AX7" s="286">
        <f>D7*AX3</f>
        <v/>
      </c>
      <c r="AY7" s="286">
        <f>E7*AY3</f>
        <v/>
      </c>
      <c r="AZ7" s="286">
        <f>F7*AZ3</f>
        <v/>
      </c>
      <c r="BA7" s="286">
        <f>G7*BA3</f>
        <v/>
      </c>
      <c r="BB7" s="286">
        <f>H7*BB3</f>
        <v/>
      </c>
      <c r="BC7" s="286">
        <f>I7*BC3</f>
        <v/>
      </c>
      <c r="BD7" s="286">
        <f>J7*BD3</f>
        <v/>
      </c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>
        <f>SUM(AV7:BY7)</f>
        <v/>
      </c>
      <c r="CQ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86">
        <f>B9*AV3</f>
        <v/>
      </c>
      <c r="AW9" s="286">
        <f>C9*AW3</f>
        <v/>
      </c>
      <c r="AX9" s="286">
        <f>D9*AX3</f>
        <v/>
      </c>
      <c r="AY9" s="286">
        <f>E9*AY3</f>
        <v/>
      </c>
      <c r="AZ9" s="286">
        <f>F9*AZ3</f>
        <v/>
      </c>
      <c r="BA9" s="286" t="n"/>
      <c r="BB9" s="286" t="n"/>
      <c r="BC9" s="286" t="n"/>
      <c r="BD9" s="286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>
        <f>SUM(AV9:BY9)</f>
        <v/>
      </c>
      <c r="CQ9" t="inlineStr">
        <is>
          <t>м</t>
        </is>
      </c>
      <c r="CR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86">
        <f>B12*AV3</f>
        <v/>
      </c>
      <c r="AW12" s="286">
        <f>C12*AW3</f>
        <v/>
      </c>
      <c r="AX12" s="286">
        <f>D12*AX3</f>
        <v/>
      </c>
      <c r="AY12" s="286">
        <f>E12*AY3</f>
        <v/>
      </c>
      <c r="AZ12" s="286">
        <f>F12*AZ3</f>
        <v/>
      </c>
      <c r="BA12" s="286">
        <f>G12*BA3</f>
        <v/>
      </c>
      <c r="BB12" s="286">
        <f>H12*BB3</f>
        <v/>
      </c>
      <c r="BC12" s="286">
        <f>I12*BC3</f>
        <v/>
      </c>
      <c r="BD12" s="286">
        <f>J12*BD3</f>
        <v/>
      </c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>
        <f>SUM(AV12:CN12)</f>
        <v/>
      </c>
      <c r="CQ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86" t="n"/>
      <c r="AW16" s="286" t="n"/>
      <c r="AX16" s="286" t="n"/>
      <c r="AY16" s="286" t="n"/>
      <c r="AZ16" s="286" t="n"/>
      <c r="BA16" s="286">
        <f>G16*BA3</f>
        <v/>
      </c>
      <c r="BB16" s="286">
        <f>H16*BB3</f>
        <v/>
      </c>
      <c r="BC16" s="286">
        <f>I16*BC3</f>
        <v/>
      </c>
      <c r="BD16" s="286">
        <f>J16*BD3</f>
        <v/>
      </c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>
        <f>SUM(AV16:CN16)</f>
        <v/>
      </c>
      <c r="C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V20" s="286">
        <f>AB20*BV$3</f>
        <v/>
      </c>
      <c r="BW20" s="286">
        <f>AC20*BW$3</f>
        <v/>
      </c>
      <c r="BX20" s="286">
        <f>AD20*BX$3</f>
        <v/>
      </c>
      <c r="BY20" s="286">
        <f>AE20*BY$3</f>
        <v/>
      </c>
      <c r="BZ20" s="286">
        <f>AF20*BZ$3</f>
        <v/>
      </c>
      <c r="CA20" s="286">
        <f>AG20*CA$3</f>
        <v/>
      </c>
      <c r="CB20" s="286">
        <f>AH20*CB$3</f>
        <v/>
      </c>
      <c r="CC20" s="286">
        <f>AI20*CC$3</f>
        <v/>
      </c>
      <c r="CD20" s="286">
        <f>AJ20*CD$3</f>
        <v/>
      </c>
      <c r="CE20" s="286">
        <f>AK20*CE$3</f>
        <v/>
      </c>
      <c r="CF20" s="286">
        <f>AL20*CF$3</f>
        <v/>
      </c>
      <c r="CG20" s="286">
        <f>AM20*CG$3</f>
        <v/>
      </c>
      <c r="CH20" s="286">
        <f>AN20*CH$3</f>
        <v/>
      </c>
      <c r="CI20" s="286">
        <f>AO20*CI$3</f>
        <v/>
      </c>
      <c r="CJ20" s="286">
        <f>AP20*CJ$3</f>
        <v/>
      </c>
      <c r="CK20" s="286">
        <f>AQ20*CK$3</f>
        <v/>
      </c>
      <c r="CL20" s="286">
        <f>AR20*CL$3</f>
        <v/>
      </c>
      <c r="CM20" s="286">
        <f>AS20*CM$3</f>
        <v/>
      </c>
      <c r="CN20" s="286">
        <f>AT20*CN$3</f>
        <v/>
      </c>
      <c r="CO20" s="286" t="n"/>
      <c r="CP20">
        <f>SUM(AV20:CN20)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V21" s="286">
        <f>AB21*BV$3</f>
        <v/>
      </c>
      <c r="BW21" s="286">
        <f>AC21*BW$3</f>
        <v/>
      </c>
      <c r="BX21" s="286">
        <f>AD21*BX$3</f>
        <v/>
      </c>
      <c r="BY21" s="286">
        <f>AE21*BY$3</f>
        <v/>
      </c>
      <c r="BZ21" s="286">
        <f>AF21*BZ$3</f>
        <v/>
      </c>
      <c r="CA21" s="286">
        <f>AG21*CA$3</f>
        <v/>
      </c>
      <c r="CB21" s="286">
        <f>AH21*CB$3</f>
        <v/>
      </c>
      <c r="CC21" s="286">
        <f>AI21*CC$3</f>
        <v/>
      </c>
      <c r="CD21" s="286">
        <f>AJ21*CD$3</f>
        <v/>
      </c>
      <c r="CE21" s="286">
        <f>AK21*CE$3</f>
        <v/>
      </c>
      <c r="CF21" s="286">
        <f>AL21*CF$3</f>
        <v/>
      </c>
      <c r="CG21" s="286">
        <f>AM21*CG$3</f>
        <v/>
      </c>
      <c r="CH21" s="286">
        <f>AN21*CH$3</f>
        <v/>
      </c>
      <c r="CI21" s="286">
        <f>AO21*CI$3</f>
        <v/>
      </c>
      <c r="CJ21" s="286">
        <f>AP21*CJ$3</f>
        <v/>
      </c>
      <c r="CK21" s="286">
        <f>AQ21*CK$3</f>
        <v/>
      </c>
      <c r="CL21" s="286">
        <f>AR21*CL$3</f>
        <v/>
      </c>
      <c r="CM21" s="286">
        <f>AS21*CM$3</f>
        <v/>
      </c>
      <c r="CN21" s="286">
        <f>AT21*CN$3</f>
        <v/>
      </c>
      <c r="CO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V22" s="286">
        <f>AB22*BV$3</f>
        <v/>
      </c>
      <c r="BW22" s="286">
        <f>AC22*BW$3</f>
        <v/>
      </c>
      <c r="BX22" s="286">
        <f>AD22*BX$3</f>
        <v/>
      </c>
      <c r="BY22" s="286">
        <f>AE22*BY$3</f>
        <v/>
      </c>
      <c r="BZ22" s="286">
        <f>AF22*BZ$3</f>
        <v/>
      </c>
      <c r="CA22" s="286">
        <f>AG22*CA$3</f>
        <v/>
      </c>
      <c r="CB22" s="286">
        <f>AH22*CB$3</f>
        <v/>
      </c>
      <c r="CC22" s="286">
        <f>AI22*CC$3</f>
        <v/>
      </c>
      <c r="CD22" s="286">
        <f>AJ22*CD$3</f>
        <v/>
      </c>
      <c r="CE22" s="286">
        <f>AK22*CE$3</f>
        <v/>
      </c>
      <c r="CF22" s="286">
        <f>AL22*CF$3</f>
        <v/>
      </c>
      <c r="CG22" s="286">
        <f>AM22*CG$3</f>
        <v/>
      </c>
      <c r="CH22" s="286">
        <f>AN22*CH$3</f>
        <v/>
      </c>
      <c r="CI22" s="286">
        <f>AO22*CI$3</f>
        <v/>
      </c>
      <c r="CJ22" s="286">
        <f>AP22*CJ$3</f>
        <v/>
      </c>
      <c r="CK22" s="286">
        <f>AQ22*CK$3</f>
        <v/>
      </c>
      <c r="CL22" s="286">
        <f>AR22*CL$3</f>
        <v/>
      </c>
      <c r="CM22" s="286">
        <f>AS22*CM$3</f>
        <v/>
      </c>
      <c r="CN22" s="286">
        <f>AT22*CN$3</f>
        <v/>
      </c>
      <c r="CO22" s="286" t="n"/>
      <c r="CP22">
        <f>SUM(AV22:CN22)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V23" s="286">
        <f>AB23*BV$3</f>
        <v/>
      </c>
      <c r="BW23" s="286">
        <f>AC23*BW$3</f>
        <v/>
      </c>
      <c r="BX23" s="286">
        <f>AD23*BX$3</f>
        <v/>
      </c>
      <c r="BY23" s="286">
        <f>AE23*BY$3</f>
        <v/>
      </c>
      <c r="BZ23" s="286">
        <f>AF23*BZ$3</f>
        <v/>
      </c>
      <c r="CA23" s="286">
        <f>AG23*CA$3</f>
        <v/>
      </c>
      <c r="CB23" s="286">
        <f>AH23*CB$3</f>
        <v/>
      </c>
      <c r="CC23" s="286">
        <f>AI23*CC$3</f>
        <v/>
      </c>
      <c r="CD23" s="286">
        <f>AJ23*CD$3</f>
        <v/>
      </c>
      <c r="CE23" s="286">
        <f>AK23*CE$3</f>
        <v/>
      </c>
      <c r="CF23" s="286">
        <f>AL23*CF$3</f>
        <v/>
      </c>
      <c r="CG23" s="286">
        <f>AM23*CG$3</f>
        <v/>
      </c>
      <c r="CH23" s="286">
        <f>AN23*CH$3</f>
        <v/>
      </c>
      <c r="CI23" s="286">
        <f>AO23*CI$3</f>
        <v/>
      </c>
      <c r="CJ23" s="286">
        <f>AP23*CJ$3</f>
        <v/>
      </c>
      <c r="CK23" s="286">
        <f>AQ23*CK$3</f>
        <v/>
      </c>
      <c r="CL23" s="286">
        <f>AR23*CL$3</f>
        <v/>
      </c>
      <c r="CM23" s="286">
        <f>AS23*CM$3</f>
        <v/>
      </c>
      <c r="CN23" s="286">
        <f>AT23*CN$3</f>
        <v/>
      </c>
      <c r="CO23" s="286" t="n"/>
      <c r="CP23">
        <f>SUM(AV23:CN23)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V24" s="286">
        <f>AB24*BV$3</f>
        <v/>
      </c>
      <c r="BW24" s="286">
        <f>AC24*BW$3</f>
        <v/>
      </c>
      <c r="BX24" s="286">
        <f>AD24*BX$3</f>
        <v/>
      </c>
      <c r="BY24" s="286">
        <f>AE24*BY$3</f>
        <v/>
      </c>
      <c r="BZ24" s="286">
        <f>AF24*BZ$3</f>
        <v/>
      </c>
      <c r="CA24" s="286">
        <f>AG24*CA$3</f>
        <v/>
      </c>
      <c r="CB24" s="286">
        <f>AH24*CB$3</f>
        <v/>
      </c>
      <c r="CC24" s="286">
        <f>AI24*CC$3</f>
        <v/>
      </c>
      <c r="CD24" s="286">
        <f>AJ24*CD$3</f>
        <v/>
      </c>
      <c r="CE24" s="286">
        <f>AK24*CE$3</f>
        <v/>
      </c>
      <c r="CF24" s="286">
        <f>AL24*CF$3</f>
        <v/>
      </c>
      <c r="CG24" s="286">
        <f>AM24*CG$3</f>
        <v/>
      </c>
      <c r="CH24" s="286">
        <f>AN24*CH$3</f>
        <v/>
      </c>
      <c r="CI24" s="286">
        <f>AO24*CI$3</f>
        <v/>
      </c>
      <c r="CJ24" s="286">
        <f>AP24*CJ$3</f>
        <v/>
      </c>
      <c r="CK24" s="286">
        <f>AQ24*CK$3</f>
        <v/>
      </c>
      <c r="CL24" s="286">
        <f>AR24*CL$3</f>
        <v/>
      </c>
      <c r="CM24" s="286">
        <f>AS24*CM$3</f>
        <v/>
      </c>
      <c r="CN24" s="286">
        <f>AT24*CN$3</f>
        <v/>
      </c>
      <c r="CO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V25" s="286">
        <f>AB25*BV$3</f>
        <v/>
      </c>
      <c r="BW25" s="286">
        <f>AC25*BW$3</f>
        <v/>
      </c>
      <c r="BX25" s="286">
        <f>AD25*BX$3</f>
        <v/>
      </c>
      <c r="BY25" s="286">
        <f>AE25*BY$3</f>
        <v/>
      </c>
      <c r="BZ25" s="286">
        <f>AF25*BZ$3</f>
        <v/>
      </c>
      <c r="CA25" s="286">
        <f>AG25*CA$3</f>
        <v/>
      </c>
      <c r="CB25" s="286">
        <f>AH25*CB$3</f>
        <v/>
      </c>
      <c r="CC25" s="286">
        <f>AI25*CC$3</f>
        <v/>
      </c>
      <c r="CD25" s="286">
        <f>AJ25*CD$3</f>
        <v/>
      </c>
      <c r="CE25" s="286">
        <f>AK25*CE$3</f>
        <v/>
      </c>
      <c r="CF25" s="286">
        <f>AL25*CF$3</f>
        <v/>
      </c>
      <c r="CG25" s="286">
        <f>AM25*CG$3</f>
        <v/>
      </c>
      <c r="CH25" s="286">
        <f>AN25*CH$3</f>
        <v/>
      </c>
      <c r="CI25" s="286">
        <f>AO25*CI$3</f>
        <v/>
      </c>
      <c r="CJ25" s="286">
        <f>AP25*CJ$3</f>
        <v/>
      </c>
      <c r="CK25" s="286">
        <f>AQ25*CK$3</f>
        <v/>
      </c>
      <c r="CL25" s="286">
        <f>AR25*CL$3</f>
        <v/>
      </c>
      <c r="CM25" s="286">
        <f>AS25*CM$3</f>
        <v/>
      </c>
      <c r="CN25" s="286">
        <f>AT25*CN$3</f>
        <v/>
      </c>
      <c r="CO25" s="286" t="n"/>
      <c r="CP25">
        <f>SUM(AV25:CN25)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>
        <f>AN26*CH$3</f>
        <v/>
      </c>
      <c r="CI26" s="286">
        <f>AO26*CI$3</f>
        <v/>
      </c>
      <c r="CJ26" s="286">
        <f>AP26*CJ$3</f>
        <v/>
      </c>
      <c r="CK26" s="286">
        <f>AQ26*CK$3</f>
        <v/>
      </c>
      <c r="CL26" s="286">
        <f>AR26*CL$3</f>
        <v/>
      </c>
      <c r="CM26" s="286">
        <f>AS26*CM$3</f>
        <v/>
      </c>
      <c r="CN26" s="286">
        <f>AT26*CN$3</f>
        <v/>
      </c>
      <c r="CO26" s="286" t="n"/>
      <c r="CP26">
        <f>SUM(AV26:CN26)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V27" s="286">
        <f>AB27*BV$3</f>
        <v/>
      </c>
      <c r="BW27" s="286">
        <f>AC27*BW$3</f>
        <v/>
      </c>
      <c r="BX27" s="286">
        <f>AD27*BX$3</f>
        <v/>
      </c>
      <c r="BY27" s="286">
        <f>AE27*BY$3</f>
        <v/>
      </c>
      <c r="BZ27" s="286">
        <f>AF27*BZ$3</f>
        <v/>
      </c>
      <c r="CA27" s="286">
        <f>AG27*CA$3</f>
        <v/>
      </c>
      <c r="CB27" s="286">
        <f>AH27*CB$3</f>
        <v/>
      </c>
      <c r="CC27" s="286">
        <f>AI27*CC$3</f>
        <v/>
      </c>
      <c r="CD27" s="286">
        <f>AJ27*CD$3</f>
        <v/>
      </c>
      <c r="CE27" s="286">
        <f>AK27*CE$3</f>
        <v/>
      </c>
      <c r="CF27" s="286">
        <f>AL27*CF$3</f>
        <v/>
      </c>
      <c r="CG27" s="286">
        <f>AM27*CG$3</f>
        <v/>
      </c>
      <c r="CH27" s="286">
        <f>AN27*CH$3</f>
        <v/>
      </c>
      <c r="CI27" s="286">
        <f>AO27*CI$3</f>
        <v/>
      </c>
      <c r="CJ27" s="286">
        <f>AP27*CJ$3</f>
        <v/>
      </c>
      <c r="CK27" s="286">
        <f>AQ27*CK$3</f>
        <v/>
      </c>
      <c r="CL27" s="286">
        <f>AR27*CL$3</f>
        <v/>
      </c>
      <c r="CM27" s="286">
        <f>AS27*CM$3</f>
        <v/>
      </c>
      <c r="CN27" s="286">
        <f>AT27*CN$3</f>
        <v/>
      </c>
      <c r="CO27" s="286" t="n"/>
      <c r="CP27">
        <f>SUM(AV27:CN27)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>
        <f>AN28*CH$3</f>
        <v/>
      </c>
      <c r="CI28" s="286">
        <f>AO28*CI$3</f>
        <v/>
      </c>
      <c r="CJ28" s="286">
        <f>AP28*CJ$3</f>
        <v/>
      </c>
      <c r="CK28" s="286">
        <f>AQ28*CK$3</f>
        <v/>
      </c>
      <c r="CL28" s="286">
        <f>AR28*CL$3</f>
        <v/>
      </c>
      <c r="CM28" s="286">
        <f>AS28*CM$3</f>
        <v/>
      </c>
      <c r="CN28" s="286">
        <f>AT28*CN$3</f>
        <v/>
      </c>
      <c r="CO28" s="286" t="n"/>
      <c r="CP28">
        <f>SUM(AV28:CN28)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>
        <v>0.2</v>
      </c>
      <c r="AT29" s="286" t="n">
        <v>1</v>
      </c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>
        <f>AN29*CH$3</f>
        <v/>
      </c>
      <c r="CI29" s="286">
        <f>AO29*CI$3</f>
        <v/>
      </c>
      <c r="CJ29" s="286">
        <f>AP29*CJ$3</f>
        <v/>
      </c>
      <c r="CK29" s="286">
        <f>AQ29*CK$3</f>
        <v/>
      </c>
      <c r="CL29" s="286">
        <f>AR29*CL$3</f>
        <v/>
      </c>
      <c r="CM29" s="286">
        <f>AS29*CM$3</f>
        <v/>
      </c>
      <c r="CN29" s="286">
        <f>AT29*CN$3</f>
        <v/>
      </c>
      <c r="CO29" s="286" t="n"/>
      <c r="CP29">
        <f>SUM(AV29:CN29)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>
        <v>0.6</v>
      </c>
      <c r="AP30" s="197" t="n">
        <v>0.4</v>
      </c>
      <c r="AQ30" s="197" t="n">
        <v>1.1</v>
      </c>
      <c r="AR30" s="286" t="n"/>
      <c r="AS30" s="286" t="n"/>
      <c r="AT30" s="286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>
        <f>AN30*CH$3</f>
        <v/>
      </c>
      <c r="CI30" s="286">
        <f>AO30*CI$3</f>
        <v/>
      </c>
      <c r="CJ30" s="286">
        <f>AP30*CJ$3</f>
        <v/>
      </c>
      <c r="CK30" s="286">
        <f>AQ30*CK$3</f>
        <v/>
      </c>
      <c r="CL30" s="286">
        <f>AR30*CL$3</f>
        <v/>
      </c>
      <c r="CM30" s="286">
        <f>AS30*CM$3</f>
        <v/>
      </c>
      <c r="CN30" s="286">
        <f>AT30*CN$3</f>
        <v/>
      </c>
      <c r="CO30" s="286" t="n"/>
      <c r="CP30">
        <f>SUM(AV30:CN30)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86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V31" s="286">
        <f>AB31*BV$3</f>
        <v/>
      </c>
      <c r="BW31" s="286">
        <f>AC31*BW$3</f>
        <v/>
      </c>
      <c r="BX31" s="286">
        <f>AD31*BX$3</f>
        <v/>
      </c>
      <c r="BY31" s="286">
        <f>AE31*BY$3</f>
        <v/>
      </c>
      <c r="BZ31" s="286">
        <f>AF31*BZ$3</f>
        <v/>
      </c>
      <c r="CA31" s="286">
        <f>AG31*CA$3</f>
        <v/>
      </c>
      <c r="CB31" s="286">
        <f>AH31*CB$3</f>
        <v/>
      </c>
      <c r="CC31" s="286">
        <f>AI31*CC$3</f>
        <v/>
      </c>
      <c r="CD31" s="286">
        <f>AJ31*CD$3</f>
        <v/>
      </c>
      <c r="CE31" s="286">
        <f>AK31*CE$3</f>
        <v/>
      </c>
      <c r="CF31" s="286">
        <f>AL31*CF$3</f>
        <v/>
      </c>
      <c r="CG31" s="286">
        <f>AM31*CG$3</f>
        <v/>
      </c>
      <c r="CH31" s="286">
        <f>AN31*CH$3</f>
        <v/>
      </c>
      <c r="CI31" s="286">
        <f>AO31*CI$3</f>
        <v/>
      </c>
      <c r="CJ31" s="286">
        <f>AP31*CJ$3</f>
        <v/>
      </c>
      <c r="CK31" s="286">
        <f>AQ31*CK$3</f>
        <v/>
      </c>
      <c r="CL31" s="286">
        <f>AR31*CL$3</f>
        <v/>
      </c>
      <c r="CM31" s="286">
        <f>AS31*CM$3</f>
        <v/>
      </c>
      <c r="CN31" s="286">
        <f>AT31*CN$3</f>
        <v/>
      </c>
      <c r="CO31" s="286" t="n"/>
      <c r="CP31">
        <f>SUM(AV31:CN31)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</v>
      </c>
      <c r="AG32" s="286" t="n">
        <v>0.15</v>
      </c>
      <c r="AH32" s="286" t="n">
        <v>0.15</v>
      </c>
      <c r="AI32" s="286" t="n"/>
      <c r="AJ32" s="286" t="n">
        <v>0.1</v>
      </c>
      <c r="AK32" s="286" t="n">
        <v>0.1</v>
      </c>
      <c r="AL32" s="286" t="n">
        <v>0.1</v>
      </c>
      <c r="AM32" s="286" t="n">
        <v>0.1</v>
      </c>
      <c r="AN32" s="14" t="n"/>
      <c r="AO32" s="286" t="n"/>
      <c r="AP32" s="286" t="n"/>
      <c r="AQ32" s="286" t="n"/>
      <c r="AR32" s="286" t="n">
        <v>0.05</v>
      </c>
      <c r="AS32" s="286" t="n"/>
      <c r="AT32" s="286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V32" s="286">
        <f>AB32*BV$3</f>
        <v/>
      </c>
      <c r="BW32" s="286">
        <f>AC32*BW$3</f>
        <v/>
      </c>
      <c r="BX32" s="286">
        <f>AD32*BX$3</f>
        <v/>
      </c>
      <c r="BY32" s="286">
        <f>AE32*BY$3</f>
        <v/>
      </c>
      <c r="BZ32" s="286">
        <f>AF32*BZ$3</f>
        <v/>
      </c>
      <c r="CA32" s="286">
        <f>AG32*CA$3</f>
        <v/>
      </c>
      <c r="CB32" s="286">
        <f>AH32*CB$3</f>
        <v/>
      </c>
      <c r="CC32" s="286">
        <f>AI32*CC$3</f>
        <v/>
      </c>
      <c r="CD32" s="286">
        <f>AJ32*CD$3</f>
        <v/>
      </c>
      <c r="CE32" s="286">
        <f>AK32*CE$3</f>
        <v/>
      </c>
      <c r="CF32" s="286">
        <f>AL32*CF$3</f>
        <v/>
      </c>
      <c r="CG32" s="286">
        <f>AM32*CG$3</f>
        <v/>
      </c>
      <c r="CH32" s="286">
        <f>AN32*CH$3</f>
        <v/>
      </c>
      <c r="CI32" s="286">
        <f>AO32*CI$3</f>
        <v/>
      </c>
      <c r="CJ32" s="286">
        <f>AP32*CJ$3</f>
        <v/>
      </c>
      <c r="CK32" s="286">
        <f>AQ32*CK$3</f>
        <v/>
      </c>
      <c r="CL32" s="286">
        <f>AR32*CL$3</f>
        <v/>
      </c>
      <c r="CM32" s="286">
        <f>AS32*CM$3</f>
        <v/>
      </c>
      <c r="CN32" s="286">
        <f>AT32*CN$3</f>
        <v/>
      </c>
      <c r="CO32" s="286" t="n"/>
      <c r="CP32">
        <f>SUM(AV32:CN32)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>
        <v>0.04</v>
      </c>
      <c r="AO33" s="286" t="n"/>
      <c r="AP33" s="286" t="n"/>
      <c r="AQ33" s="286" t="n"/>
      <c r="AR33" s="286" t="n"/>
      <c r="AS33" s="286" t="n"/>
      <c r="AT33" s="286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 t="n"/>
      <c r="CG33" s="286" t="n"/>
      <c r="CH33" s="286">
        <f>AN33*CH$3</f>
        <v/>
      </c>
      <c r="CI33" s="286">
        <f>AO33*CI$3</f>
        <v/>
      </c>
      <c r="CJ33" s="286">
        <f>AP33*CJ$3</f>
        <v/>
      </c>
      <c r="CK33" s="286">
        <f>AQ33*CK$3</f>
        <v/>
      </c>
      <c r="CL33" s="286">
        <f>AR33*CL$3</f>
        <v/>
      </c>
      <c r="CM33" s="286">
        <f>AS33*CM$3</f>
        <v/>
      </c>
      <c r="CN33" s="286">
        <f>AT33*CN$3</f>
        <v/>
      </c>
      <c r="CO33" s="286" t="n"/>
      <c r="CP33">
        <f>SUM(AV33:CN33)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86" t="n">
        <v>1</v>
      </c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V34" s="286">
        <f>AB34*BV$3</f>
        <v/>
      </c>
      <c r="BW34" s="286">
        <f>AC34*BW$3</f>
        <v/>
      </c>
      <c r="BX34" s="286">
        <f>AD34*BX$3</f>
        <v/>
      </c>
      <c r="BY34" s="286">
        <f>AE34*BY$3</f>
        <v/>
      </c>
      <c r="BZ34" s="286">
        <f>AF34*BZ$3</f>
        <v/>
      </c>
      <c r="CA34" s="286">
        <f>AG34*CA$3</f>
        <v/>
      </c>
      <c r="CB34" s="286">
        <f>AH34*CB$3</f>
        <v/>
      </c>
      <c r="CC34" s="286">
        <f>AI34*CC$3</f>
        <v/>
      </c>
      <c r="CD34" s="286">
        <f>AJ34*CD$3</f>
        <v/>
      </c>
      <c r="CE34" s="286">
        <f>AK34*CE$3</f>
        <v/>
      </c>
      <c r="CF34" s="286">
        <f>AL34*CF$3</f>
        <v/>
      </c>
      <c r="CG34" s="286">
        <f>AM34*CG$3</f>
        <v/>
      </c>
      <c r="CH34" s="286">
        <f>AN34*CH$3</f>
        <v/>
      </c>
      <c r="CI34" s="286">
        <f>AO34*CI$3</f>
        <v/>
      </c>
      <c r="CJ34" s="286">
        <f>AP34*CJ$3</f>
        <v/>
      </c>
      <c r="CK34" s="286">
        <f>AQ34*CK$3</f>
        <v/>
      </c>
      <c r="CL34" s="286">
        <f>AR34*CL$3</f>
        <v/>
      </c>
      <c r="CM34" s="286">
        <f>AS34*CM$3</f>
        <v/>
      </c>
      <c r="CN34" s="286">
        <f>AT34*CN$3</f>
        <v/>
      </c>
      <c r="CO34" s="286" t="n"/>
      <c r="CP34">
        <f>SUM(AV34:CN34)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N36" s="84" t="n"/>
      <c r="CO36" s="84" t="n"/>
      <c r="CR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3</v>
      </c>
      <c r="Z39" s="45" t="n">
        <v>4</v>
      </c>
      <c r="AA39" s="74" t="n">
        <v>5</v>
      </c>
      <c r="AB39" s="64" t="n"/>
      <c r="AC39" s="64" t="n"/>
      <c r="AD39" s="64" t="n"/>
      <c r="AE39" s="228" t="n"/>
      <c r="AF39" s="64" t="n"/>
      <c r="AG39" s="64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86">
        <f>K39*BE$3</f>
        <v/>
      </c>
      <c r="BF39" s="286">
        <f>L39*BF$3</f>
        <v/>
      </c>
      <c r="BG39" s="286">
        <f>M39*BG$3</f>
        <v/>
      </c>
      <c r="BH39" s="286">
        <f>N39*BH$3</f>
        <v/>
      </c>
      <c r="BI39" s="286">
        <f>O39*BI$3</f>
        <v/>
      </c>
      <c r="BJ39" s="286">
        <f>P39*BJ$3</f>
        <v/>
      </c>
      <c r="BK39" s="286" t="n"/>
      <c r="BL39" s="286">
        <f>R39*BL$3</f>
        <v/>
      </c>
      <c r="BM39" s="286">
        <f>S39*BM$3</f>
        <v/>
      </c>
      <c r="BN39" s="286">
        <f>T39*BN$3</f>
        <v/>
      </c>
      <c r="BO39" s="286">
        <f>U39*BO$3</f>
        <v/>
      </c>
      <c r="BP39" s="286">
        <f>V39*BP$3</f>
        <v/>
      </c>
      <c r="BQ39" s="286">
        <f>W39*BQ$3</f>
        <v/>
      </c>
      <c r="BR39" s="286">
        <f>X39*BR$3</f>
        <v/>
      </c>
      <c r="BS39" s="286">
        <f>Y39*BS$3</f>
        <v/>
      </c>
      <c r="BT39" s="286">
        <f>Z39*BT$3</f>
        <v/>
      </c>
      <c r="BU39" s="286">
        <f>AA39*BU$3</f>
        <v/>
      </c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>
        <f>SUM(AV39:CN39)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45" t="n"/>
      <c r="AA40" s="74" t="n"/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0.03</v>
      </c>
      <c r="Z41" s="45" t="n">
        <v>0.04</v>
      </c>
      <c r="AA41" s="46" t="n">
        <v>0.05</v>
      </c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86">
        <f>K41*BE$3</f>
        <v/>
      </c>
      <c r="BF41" s="286">
        <f>L41*BF$3</f>
        <v/>
      </c>
      <c r="BG41" s="286">
        <f>M41*BG$3</f>
        <v/>
      </c>
      <c r="BH41" s="286">
        <f>N41*BH$3</f>
        <v/>
      </c>
      <c r="BI41" s="286">
        <f>O41*BI$3</f>
        <v/>
      </c>
      <c r="BJ41" s="286">
        <f>P41*BJ$3</f>
        <v/>
      </c>
      <c r="BK41" s="286" t="n"/>
      <c r="BL41" s="286">
        <f>R41*BL$3</f>
        <v/>
      </c>
      <c r="BM41" s="286">
        <f>S41*BM$3</f>
        <v/>
      </c>
      <c r="BN41" s="286">
        <f>T41*BN$3</f>
        <v/>
      </c>
      <c r="BO41" s="286">
        <f>U41*BO$3</f>
        <v/>
      </c>
      <c r="BP41" s="286">
        <f>V41*BP$3</f>
        <v/>
      </c>
      <c r="BQ41" s="286">
        <f>W41*BQ$3</f>
        <v/>
      </c>
      <c r="BR41" s="286">
        <f>X41*BR$3</f>
        <v/>
      </c>
      <c r="BS41" s="286">
        <f>Y41*BS$3</f>
        <v/>
      </c>
      <c r="BT41" s="286">
        <f>Z41*BT$3</f>
        <v/>
      </c>
      <c r="BU41" s="286">
        <f>AA41*BU$3</f>
        <v/>
      </c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6" t="n"/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45" t="n">
        <v>1</v>
      </c>
      <c r="AA43" s="74" t="n">
        <v>1</v>
      </c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86">
        <f>K43*BE$3</f>
        <v/>
      </c>
      <c r="BF43" s="286">
        <f>L43*BF$3</f>
        <v/>
      </c>
      <c r="BG43" s="286">
        <f>M43*BG$3</f>
        <v/>
      </c>
      <c r="BH43" s="286">
        <f>N43*BH$3</f>
        <v/>
      </c>
      <c r="BI43" s="286">
        <f>O43*BI$3</f>
        <v/>
      </c>
      <c r="BJ43" s="286">
        <f>P43*BJ$3</f>
        <v/>
      </c>
      <c r="BK43" s="286" t="n"/>
      <c r="BL43" s="286">
        <f>R43*BL$3</f>
        <v/>
      </c>
      <c r="BM43" s="286">
        <f>S43*BM$3</f>
        <v/>
      </c>
      <c r="BN43" s="286">
        <f>T43*BN$3</f>
        <v/>
      </c>
      <c r="BO43" s="286">
        <f>U43*BO$3</f>
        <v/>
      </c>
      <c r="BP43" s="286">
        <f>V43*BP$3</f>
        <v/>
      </c>
      <c r="BQ43" s="286">
        <f>W43*BQ$3</f>
        <v/>
      </c>
      <c r="BR43" s="286">
        <f>X43*BR$3</f>
        <v/>
      </c>
      <c r="BS43" s="286">
        <f>Y43*BS$3</f>
        <v/>
      </c>
      <c r="BT43" s="286">
        <f>Z43*BT$3</f>
        <v/>
      </c>
      <c r="BU43" s="286">
        <f>AA43*BU$3</f>
        <v/>
      </c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>
        <f>SUM(AV43:CN43)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45" t="n"/>
      <c r="AA44" s="74" t="n"/>
      <c r="AB44" s="64" t="n"/>
      <c r="AC44" s="64" t="n"/>
      <c r="AD44" s="64" t="n"/>
      <c r="AF44" s="64" t="n"/>
      <c r="AG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45" t="n"/>
      <c r="AA46" s="77" t="n"/>
      <c r="AB46" s="64" t="n"/>
      <c r="AC46" s="64" t="n"/>
      <c r="AD46" s="64" t="n"/>
      <c r="AF46" s="64" t="n"/>
      <c r="AG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E50" s="286">
        <f>K50*BE$3</f>
        <v/>
      </c>
      <c r="BF50" s="286">
        <f>L50*BF$3</f>
        <v/>
      </c>
      <c r="BG50" s="286">
        <f>M50*BG$3</f>
        <v/>
      </c>
      <c r="BH50" s="286">
        <f>N50*BH$3</f>
        <v/>
      </c>
      <c r="BI50" s="286">
        <f>O50*BI$3</f>
        <v/>
      </c>
      <c r="BJ50" s="286">
        <f>P50*BJ$3</f>
        <v/>
      </c>
      <c r="BK50" s="286" t="n"/>
      <c r="BL50" s="286">
        <f>R50*BL$3</f>
        <v/>
      </c>
      <c r="BM50" s="286">
        <f>S50*BM$3</f>
        <v/>
      </c>
      <c r="BN50" s="286">
        <f>T50*BN$3</f>
        <v/>
      </c>
      <c r="BO50" s="286">
        <f>U50*BO$3</f>
        <v/>
      </c>
      <c r="BP50" s="286">
        <f>V50*BP$3</f>
        <v/>
      </c>
      <c r="BQ50" s="286">
        <f>W50*BQ$3</f>
        <v/>
      </c>
      <c r="BR50" s="286">
        <f>X50*BR$3</f>
        <v/>
      </c>
      <c r="BS50" s="286">
        <f>Y50*BS$3</f>
        <v/>
      </c>
      <c r="BT50" s="286">
        <f>Z50*BT$3</f>
        <v/>
      </c>
      <c r="BU50" s="286">
        <f>AA50*BU$3</f>
        <v/>
      </c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>
        <f>SUM(AV50:CN50)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45" t="n">
        <v>3</v>
      </c>
      <c r="AA51" s="74" t="n">
        <v>3</v>
      </c>
      <c r="AB51" s="64" t="n"/>
      <c r="AC51" s="64" t="n"/>
      <c r="AD51" s="64" t="n"/>
      <c r="AF51" s="64" t="n"/>
      <c r="AG51" s="64" t="n"/>
      <c r="BE51" s="286">
        <f>K51*BE$3</f>
        <v/>
      </c>
      <c r="BF51" s="286">
        <f>L51*BF$3</f>
        <v/>
      </c>
      <c r="BG51" s="286">
        <f>M51*BG$3</f>
        <v/>
      </c>
      <c r="BH51" s="286">
        <f>N51*BH$3</f>
        <v/>
      </c>
      <c r="BI51" s="286">
        <f>O51*BI$3</f>
        <v/>
      </c>
      <c r="BJ51" s="286">
        <f>P51*BJ$3</f>
        <v/>
      </c>
      <c r="BK51" s="286" t="n"/>
      <c r="BL51" s="286">
        <f>R51*BL$3</f>
        <v/>
      </c>
      <c r="BM51" s="286">
        <f>S51*BM$3</f>
        <v/>
      </c>
      <c r="BN51" s="286">
        <f>T51*BN$3</f>
        <v/>
      </c>
      <c r="BO51" s="286">
        <f>U51*BO$3</f>
        <v/>
      </c>
      <c r="BP51" s="286">
        <f>V51*BP$3</f>
        <v/>
      </c>
      <c r="BQ51" s="286">
        <f>W51*BQ$3</f>
        <v/>
      </c>
      <c r="BR51" s="286">
        <f>X51*BR$3</f>
        <v/>
      </c>
      <c r="BS51" s="286">
        <f>Y51*BS$3</f>
        <v/>
      </c>
      <c r="BT51" s="286">
        <f>Z51*BT$3</f>
        <v/>
      </c>
      <c r="BU51" s="286">
        <f>AA51*BU$3</f>
        <v/>
      </c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P51">
        <f>SUM(AV51:CN51)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0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E52" s="286">
        <f>K52*BE$3</f>
        <v/>
      </c>
      <c r="BF52" s="286">
        <f>L52*BF$3</f>
        <v/>
      </c>
      <c r="BG52" s="286">
        <f>M52*BG$3</f>
        <v/>
      </c>
      <c r="BH52" s="286">
        <f>N52*BH$3</f>
        <v/>
      </c>
      <c r="BI52" s="286">
        <f>O52*BI$3</f>
        <v/>
      </c>
      <c r="BJ52" s="286">
        <f>P52*BJ$3</f>
        <v/>
      </c>
      <c r="BK52" s="286" t="n"/>
      <c r="BL52" s="286">
        <f>R52*BL$3</f>
        <v/>
      </c>
      <c r="BM52" s="286">
        <f>S52*BM$3</f>
        <v/>
      </c>
      <c r="BN52" s="286">
        <f>T52*BN$3</f>
        <v/>
      </c>
      <c r="BO52" s="286">
        <f>U52*BO$3</f>
        <v/>
      </c>
      <c r="BP52" s="286">
        <f>V52*BP$3</f>
        <v/>
      </c>
      <c r="BQ52" s="286">
        <f>W52*BQ$3</f>
        <v/>
      </c>
      <c r="BR52" s="286">
        <f>X52*BR$3</f>
        <v/>
      </c>
      <c r="BS52" s="286">
        <f>Y52*BS$3</f>
        <v/>
      </c>
      <c r="BT52" s="286">
        <f>Z52*BT$3</f>
        <v/>
      </c>
      <c r="BU52" s="286">
        <f>AA52*BU$3</f>
        <v/>
      </c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>
        <f>SUM(AV52:CN52)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/>
      <c r="Z53" s="45" t="n">
        <v>1</v>
      </c>
      <c r="AA53" s="74" t="n">
        <v>2</v>
      </c>
      <c r="AB53" s="64" t="n"/>
      <c r="AC53" s="64" t="n"/>
      <c r="AD53" s="64" t="n"/>
      <c r="AF53" s="64" t="n"/>
      <c r="AG53" s="64" t="n"/>
      <c r="BE53" s="286">
        <f>K53*BE$3</f>
        <v/>
      </c>
      <c r="BF53" s="286">
        <f>L53*BF$3</f>
        <v/>
      </c>
      <c r="BG53" s="286">
        <f>M53*BG$3</f>
        <v/>
      </c>
      <c r="BH53" s="286">
        <f>N53*BH$3</f>
        <v/>
      </c>
      <c r="BI53" s="286">
        <f>O53*BI$3</f>
        <v/>
      </c>
      <c r="BJ53" s="286">
        <f>P53*BJ$3</f>
        <v/>
      </c>
      <c r="BK53" s="286" t="n"/>
      <c r="BL53" s="286">
        <f>R53*BL$3</f>
        <v/>
      </c>
      <c r="BM53" s="286">
        <f>S53*BM$3</f>
        <v/>
      </c>
      <c r="BN53" s="286">
        <f>T53*BN$3</f>
        <v/>
      </c>
      <c r="BO53" s="286">
        <f>U53*BO$3</f>
        <v/>
      </c>
      <c r="BP53" s="286">
        <f>V53*BP$3</f>
        <v/>
      </c>
      <c r="BQ53" s="286">
        <f>W53*BQ$3</f>
        <v/>
      </c>
      <c r="BR53" s="286">
        <f>X53*BR$3</f>
        <v/>
      </c>
      <c r="BS53" s="286">
        <f>Y53*BS$3</f>
        <v/>
      </c>
      <c r="BT53" s="286">
        <f>Z53*BT$3</f>
        <v/>
      </c>
      <c r="BU53" s="286">
        <f>AA53*BU$3</f>
        <v/>
      </c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P53">
        <f>SUM(AV53:CN53)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E54" s="286">
        <f>K54*BE$3</f>
        <v/>
      </c>
      <c r="BF54" s="286">
        <f>L54*BF$3</f>
        <v/>
      </c>
      <c r="BG54" s="286">
        <f>M54*BG$3</f>
        <v/>
      </c>
      <c r="BH54" s="286">
        <f>N54*BH$3</f>
        <v/>
      </c>
      <c r="BI54" s="286">
        <f>O54*BI$3</f>
        <v/>
      </c>
      <c r="BJ54" s="286">
        <f>P54*BJ$3</f>
        <v/>
      </c>
      <c r="BK54" s="286" t="n"/>
      <c r="BL54" s="286">
        <f>R54*BL$3</f>
        <v/>
      </c>
      <c r="BM54" s="286">
        <f>S54*BM$3</f>
        <v/>
      </c>
      <c r="BN54" s="286">
        <f>T54*BN$3</f>
        <v/>
      </c>
      <c r="BO54" s="286">
        <f>U54*BO$3</f>
        <v/>
      </c>
      <c r="BP54" s="286">
        <f>V54*BP$3</f>
        <v/>
      </c>
      <c r="BQ54" s="286">
        <f>W54*BQ$3</f>
        <v/>
      </c>
      <c r="BR54" s="286">
        <f>X54*BR$3</f>
        <v/>
      </c>
      <c r="BS54" s="286">
        <f>Y54*BS$3</f>
        <v/>
      </c>
      <c r="BT54" s="286">
        <f>Z54*BT$3</f>
        <v/>
      </c>
      <c r="BU54" s="286">
        <f>AA54*BU$3</f>
        <v/>
      </c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>
        <f>SUM(AV54:CN54)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45" t="n">
        <v>1</v>
      </c>
      <c r="AA56" s="74" t="n">
        <v>1</v>
      </c>
      <c r="AB56" s="64" t="n"/>
      <c r="AC56" s="64" t="n"/>
      <c r="AD56" s="64" t="n"/>
      <c r="AF56" s="64" t="n"/>
      <c r="AG56" s="64" t="n"/>
      <c r="BE56" s="286">
        <f>K56*BE$3</f>
        <v/>
      </c>
      <c r="BF56" s="286">
        <f>L56*BF$3</f>
        <v/>
      </c>
      <c r="BG56" s="286">
        <f>M56*BG$3</f>
        <v/>
      </c>
      <c r="BH56" s="286">
        <f>N56*BH$3</f>
        <v/>
      </c>
      <c r="BI56" s="286">
        <f>O56*BI$3</f>
        <v/>
      </c>
      <c r="BJ56" s="286">
        <f>P56*BJ$3</f>
        <v/>
      </c>
      <c r="BK56" s="286" t="n"/>
      <c r="BL56" s="286">
        <f>R56*BL$3</f>
        <v/>
      </c>
      <c r="BM56" s="286">
        <f>S56*BM$3</f>
        <v/>
      </c>
      <c r="BN56" s="286">
        <f>T56*BN$3</f>
        <v/>
      </c>
      <c r="BO56" s="286">
        <f>U56*BO$3</f>
        <v/>
      </c>
      <c r="BP56" s="286">
        <f>V56*BP$3</f>
        <v/>
      </c>
      <c r="BQ56" s="286">
        <f>W56*BQ$3</f>
        <v/>
      </c>
      <c r="BR56" s="286">
        <f>X56*BR$3</f>
        <v/>
      </c>
      <c r="BS56" s="286">
        <f>Y56*BS$3</f>
        <v/>
      </c>
      <c r="BT56" s="286">
        <f>Z56*BT$3</f>
        <v/>
      </c>
      <c r="BU56" s="286">
        <f>AA56*BU$3</f>
        <v/>
      </c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>
        <f>SUM(AV56:CN56)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45" t="n"/>
      <c r="AA57" s="74" t="n"/>
      <c r="AB57" s="64" t="n"/>
      <c r="AC57" s="64" t="n"/>
      <c r="AD57" s="64" t="n"/>
      <c r="AF57" s="64" t="n"/>
      <c r="AG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45" t="n">
        <v>1</v>
      </c>
      <c r="AA58" s="74" t="n">
        <v>1</v>
      </c>
      <c r="AB58" s="64" t="n"/>
      <c r="AC58" s="64" t="n"/>
      <c r="AD58" s="64" t="n"/>
      <c r="AF58" s="64" t="n"/>
      <c r="AG58" s="64" t="n"/>
      <c r="BE58" s="286">
        <f>K58*BE$3</f>
        <v/>
      </c>
      <c r="BF58" s="286">
        <f>L58*BF$3</f>
        <v/>
      </c>
      <c r="BG58" s="286">
        <f>M58*BG$3</f>
        <v/>
      </c>
      <c r="BH58" s="286">
        <f>N58*BH$3</f>
        <v/>
      </c>
      <c r="BI58" s="286">
        <f>O58*BI$3</f>
        <v/>
      </c>
      <c r="BJ58" s="286">
        <f>P58*BJ$3</f>
        <v/>
      </c>
      <c r="BK58" s="286" t="n"/>
      <c r="BL58" s="286">
        <f>R58*BL$3</f>
        <v/>
      </c>
      <c r="BM58" s="286">
        <f>S58*BM$3</f>
        <v/>
      </c>
      <c r="BN58" s="286">
        <f>T58*BN$3</f>
        <v/>
      </c>
      <c r="BO58" s="286">
        <f>U58*BO$3</f>
        <v/>
      </c>
      <c r="BP58" s="286">
        <f>V58*BP$3</f>
        <v/>
      </c>
      <c r="BQ58" s="286">
        <f>W58*BQ$3</f>
        <v/>
      </c>
      <c r="BR58" s="286">
        <f>X58*BR$3</f>
        <v/>
      </c>
      <c r="BS58" s="286">
        <f>Y58*BS$3</f>
        <v/>
      </c>
      <c r="BT58" s="286">
        <f>Z58*BT$3</f>
        <v/>
      </c>
      <c r="BU58" s="286">
        <f>AA58*BU$3</f>
        <v/>
      </c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  <c r="CN58" s="228" t="n"/>
      <c r="CO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45" t="n"/>
      <c r="AA59" s="74" t="n"/>
      <c r="AB59" s="64" t="n"/>
      <c r="AC59" s="64" t="n"/>
      <c r="AD59" s="64" t="n"/>
      <c r="AF59" s="64" t="n"/>
      <c r="AG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45" t="n">
        <v>1</v>
      </c>
      <c r="AA60" s="74" t="n">
        <v>1</v>
      </c>
      <c r="AB60" s="64" t="n"/>
      <c r="AC60" s="64" t="n"/>
      <c r="AD60" s="64" t="n"/>
      <c r="AF60" s="64" t="n"/>
      <c r="AG60" s="64" t="n"/>
      <c r="BE60" s="286">
        <f>K60*BE$3</f>
        <v/>
      </c>
      <c r="BF60" s="286">
        <f>L60*BF$3</f>
        <v/>
      </c>
      <c r="BG60" s="286">
        <f>M60*BG$3</f>
        <v/>
      </c>
      <c r="BH60" s="286">
        <f>N60*BH$3</f>
        <v/>
      </c>
      <c r="BI60" s="286">
        <f>O60*BI$3</f>
        <v/>
      </c>
      <c r="BJ60" s="286">
        <f>P60*BJ$3</f>
        <v/>
      </c>
      <c r="BK60" s="286" t="n"/>
      <c r="BL60" s="286">
        <f>R60*BL$3</f>
        <v/>
      </c>
      <c r="BM60" s="286">
        <f>S60*BM$3</f>
        <v/>
      </c>
      <c r="BN60" s="286">
        <f>T60*BN$3</f>
        <v/>
      </c>
      <c r="BO60" s="286">
        <f>U60*BO$3</f>
        <v/>
      </c>
      <c r="BP60" s="286">
        <f>V60*BP$3</f>
        <v/>
      </c>
      <c r="BQ60" s="286">
        <f>W60*BQ$3</f>
        <v/>
      </c>
      <c r="BR60" s="286">
        <f>X60*BR$3</f>
        <v/>
      </c>
      <c r="BS60" s="286">
        <f>Y60*BS$3</f>
        <v/>
      </c>
      <c r="BT60" s="286">
        <f>Z60*BT$3</f>
        <v/>
      </c>
      <c r="BU60" s="286">
        <f>AA60*BU$3</f>
        <v/>
      </c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 s="228" t="n"/>
      <c r="CO60" s="228" t="n"/>
      <c r="CP60">
        <f>SUM(AV60:CN60)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45" t="n"/>
      <c r="AA61" s="74" t="n"/>
      <c r="AB61" s="64" t="n"/>
      <c r="AC61" s="64" t="n"/>
      <c r="AD61" s="64" t="n"/>
      <c r="AF61" s="64" t="n"/>
      <c r="AG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45" t="n">
        <v>0</v>
      </c>
      <c r="Z62" s="14" t="n">
        <v>0</v>
      </c>
      <c r="AA62" s="74" t="n"/>
      <c r="BE62" s="286">
        <f>K62*BE$3</f>
        <v/>
      </c>
      <c r="BF62" s="286">
        <f>L62*BF$3</f>
        <v/>
      </c>
      <c r="BG62" s="286">
        <f>M62*BG$3</f>
        <v/>
      </c>
      <c r="BH62" s="286">
        <f>N62*BH$3</f>
        <v/>
      </c>
      <c r="BI62" s="286">
        <f>O62*BI$3</f>
        <v/>
      </c>
      <c r="BJ62" s="286">
        <f>P62*BJ$3</f>
        <v/>
      </c>
      <c r="BK62" s="286" t="n"/>
      <c r="BL62" s="286">
        <f>R62*BL$3</f>
        <v/>
      </c>
      <c r="BM62" s="286">
        <f>S62*BM$3</f>
        <v/>
      </c>
      <c r="BN62" s="286">
        <f>T62*BN$3</f>
        <v/>
      </c>
      <c r="BO62" s="286">
        <f>U62*BO$3</f>
        <v/>
      </c>
      <c r="BP62" s="286">
        <f>V62*BP$3</f>
        <v/>
      </c>
      <c r="BQ62" s="286">
        <f>W62*BQ$3</f>
        <v/>
      </c>
      <c r="BR62" s="286">
        <f>X62*BR$3</f>
        <v/>
      </c>
      <c r="BS62" s="286">
        <f>Y62*BS$3</f>
        <v/>
      </c>
      <c r="BT62" s="286">
        <f>Z62*BT$3</f>
        <v/>
      </c>
      <c r="BU62" s="286">
        <f>AA62*BU$3</f>
        <v/>
      </c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 s="228" t="n"/>
      <c r="CO62" s="228" t="n"/>
      <c r="CP62">
        <f>SUM(AV62:CN62)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Y63" s="45" t="n"/>
      <c r="AA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1.5</v>
      </c>
      <c r="Z64" s="45" t="n">
        <v>1.4</v>
      </c>
      <c r="AA64" s="46" t="n">
        <v>1.85</v>
      </c>
      <c r="AB64" s="64" t="n"/>
      <c r="AC64" s="64" t="n"/>
      <c r="AD64" s="64" t="n"/>
      <c r="AF64" s="64" t="n"/>
      <c r="AG64" s="64" t="n"/>
      <c r="BE64" s="286">
        <f>K64*BE$3</f>
        <v/>
      </c>
      <c r="BF64" s="286">
        <f>L64*BF$3</f>
        <v/>
      </c>
      <c r="BG64" s="286">
        <f>M64*BG$3</f>
        <v/>
      </c>
      <c r="BH64" s="286">
        <f>N64*BH$3</f>
        <v/>
      </c>
      <c r="BI64" s="286">
        <f>O64*BI$3</f>
        <v/>
      </c>
      <c r="BJ64" s="286">
        <f>P64*BJ$3</f>
        <v/>
      </c>
      <c r="BK64" s="286" t="n"/>
      <c r="BL64" s="286">
        <f>R64*BL$3</f>
        <v/>
      </c>
      <c r="BM64" s="286">
        <f>S64*BM$3</f>
        <v/>
      </c>
      <c r="BN64" s="286">
        <f>T64*BN$3</f>
        <v/>
      </c>
      <c r="BO64" s="286">
        <f>U64*BO$3</f>
        <v/>
      </c>
      <c r="BP64" s="286">
        <f>V64*BP$3</f>
        <v/>
      </c>
      <c r="BQ64" s="286">
        <f>W64*BQ$3</f>
        <v/>
      </c>
      <c r="BR64" s="286">
        <f>X64*BR$3</f>
        <v/>
      </c>
      <c r="BS64" s="286">
        <f>Y64*BS$3</f>
        <v/>
      </c>
      <c r="BT64" s="286">
        <f>Z64*BT$3</f>
        <v/>
      </c>
      <c r="BU64" s="286">
        <f>AA64*BU$3</f>
        <v/>
      </c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>
        <f>SUM(AV64:CN64)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5" t="n"/>
      <c r="AA65" s="46" t="n"/>
      <c r="AB65" s="64" t="n"/>
      <c r="AC65" s="64" t="n"/>
      <c r="AD65" s="64" t="n"/>
      <c r="AF65" s="64" t="n"/>
      <c r="AG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BE66" s="286">
        <f>K66*BE$3</f>
        <v/>
      </c>
      <c r="BF66" s="286">
        <f>L66*BF$3</f>
        <v/>
      </c>
      <c r="BG66" s="286">
        <f>M66*BG$3</f>
        <v/>
      </c>
      <c r="BH66" s="286">
        <f>N66*BH$3</f>
        <v/>
      </c>
      <c r="BI66" s="286" t="n"/>
      <c r="BJ66" s="286">
        <f>P66*BJ$3</f>
        <v/>
      </c>
      <c r="BK66" s="286" t="n"/>
      <c r="BL66" s="286" t="n"/>
      <c r="BM66" s="286">
        <f>S66*BM$3</f>
        <v/>
      </c>
      <c r="BN66" s="286">
        <f>T66*BN$3</f>
        <v/>
      </c>
      <c r="BO66" s="286" t="n"/>
      <c r="BP66" s="286">
        <f>V66*BP$3</f>
        <v/>
      </c>
      <c r="BQ66" s="286" t="n"/>
      <c r="BR66" s="286" t="n"/>
      <c r="BS66" s="286" t="n"/>
      <c r="BT66" s="286" t="n"/>
      <c r="BU66" s="286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4.9</v>
      </c>
      <c r="Z68" s="45" t="n">
        <v>7.1</v>
      </c>
      <c r="AA68" s="46" t="n">
        <v>9.5</v>
      </c>
      <c r="AB68" s="64" t="n"/>
      <c r="AC68" s="64" t="n"/>
      <c r="AD68" s="64" t="n"/>
      <c r="AF68" s="64" t="n"/>
      <c r="AG68" s="64" t="n"/>
      <c r="BE68" s="286">
        <f>K68*BE$3</f>
        <v/>
      </c>
      <c r="BF68" s="286">
        <f>L68*BF$3</f>
        <v/>
      </c>
      <c r="BG68" s="286">
        <f>M68*BG$3</f>
        <v/>
      </c>
      <c r="BH68" s="286">
        <f>N68*BH$3</f>
        <v/>
      </c>
      <c r="BI68" s="286">
        <f>O68*BI$3</f>
        <v/>
      </c>
      <c r="BJ68" s="286">
        <f>P68*BJ$3</f>
        <v/>
      </c>
      <c r="BK68" s="286" t="n"/>
      <c r="BL68" s="286">
        <f>R68*BL$3</f>
        <v/>
      </c>
      <c r="BM68" s="286">
        <f>S68*BM$3</f>
        <v/>
      </c>
      <c r="BN68" s="286">
        <f>T68*BN$3</f>
        <v/>
      </c>
      <c r="BO68" s="286">
        <f>U68*BO$3</f>
        <v/>
      </c>
      <c r="BP68" s="286">
        <f>V68*BP$3</f>
        <v/>
      </c>
      <c r="BQ68" s="286">
        <f>W68*BQ$3</f>
        <v/>
      </c>
      <c r="BR68" s="286">
        <f>X68*BR$3</f>
        <v/>
      </c>
      <c r="BS68" s="286">
        <f>Y68*BS$3</f>
        <v/>
      </c>
      <c r="BT68" s="286">
        <f>Z68*BT$3</f>
        <v/>
      </c>
      <c r="BU68" s="286">
        <f>AA68*BU$3</f>
        <v/>
      </c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 s="228" t="n"/>
      <c r="CO68" s="228" t="n"/>
      <c r="CP68">
        <f>SUM(AV68:CN68)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5" t="n"/>
      <c r="AA69" s="46" t="n"/>
      <c r="AB69" s="64" t="n"/>
      <c r="AC69" s="64" t="n"/>
      <c r="AD69" s="64" t="n"/>
      <c r="AF69" s="64" t="n"/>
      <c r="AG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BE74" s="286">
        <f>K74*BE$3</f>
        <v/>
      </c>
      <c r="BF74" s="286">
        <f>L74*BF$3</f>
        <v/>
      </c>
      <c r="BG74" s="286">
        <f>M74*BG$3</f>
        <v/>
      </c>
      <c r="BH74" s="286">
        <f>N74*BH$3</f>
        <v/>
      </c>
      <c r="BI74" s="286" t="n"/>
      <c r="BJ74" s="286">
        <f>P74*BJ$3</f>
        <v/>
      </c>
      <c r="BK74" s="286" t="n"/>
      <c r="BL74" s="286" t="n"/>
      <c r="BM74" s="286">
        <f>S74*BM$3</f>
        <v/>
      </c>
      <c r="BN74" s="286">
        <f>T74*BN$3</f>
        <v/>
      </c>
      <c r="BO74" s="286" t="n"/>
      <c r="BP74" s="286">
        <f>V74*BP$3</f>
        <v/>
      </c>
      <c r="BQ74" s="286" t="n"/>
      <c r="BR74" s="286" t="n"/>
      <c r="BS74" s="286" t="n"/>
      <c r="BT74" s="286" t="n"/>
      <c r="BU74" s="286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73" t="n"/>
      <c r="AB76" s="64" t="n"/>
      <c r="AC76" s="64" t="n"/>
      <c r="AD76" s="64" t="n"/>
      <c r="AF76" s="64" t="n"/>
      <c r="AG76" s="64" t="n"/>
      <c r="BE76" s="286">
        <f>K76*BE$3</f>
        <v/>
      </c>
      <c r="BF76" s="286">
        <f>L76*BF$3</f>
        <v/>
      </c>
      <c r="BG76" s="286">
        <f>M76*BG$3</f>
        <v/>
      </c>
      <c r="BH76" s="286">
        <f>N76*BH$3</f>
        <v/>
      </c>
      <c r="BI76" s="286">
        <f>O76*BI$3</f>
        <v/>
      </c>
      <c r="BJ76" s="286">
        <f>P76*BJ$3</f>
        <v/>
      </c>
      <c r="BK76" s="286" t="n"/>
      <c r="BL76" s="286">
        <f>R76*BL$3</f>
        <v/>
      </c>
      <c r="BM76" s="286">
        <f>S76*BM$3</f>
        <v/>
      </c>
      <c r="BN76" s="286">
        <f>T76*BN$3</f>
        <v/>
      </c>
      <c r="BO76" s="286">
        <f>U76*BO$3</f>
        <v/>
      </c>
      <c r="BP76" s="286">
        <f>V76*BP$3</f>
        <v/>
      </c>
      <c r="BQ76" s="286">
        <f>W76*BQ$3</f>
        <v/>
      </c>
      <c r="BR76" s="286">
        <f>X76*BR$3</f>
        <v/>
      </c>
      <c r="BS76" s="286">
        <f>Y76*BS$3</f>
        <v/>
      </c>
      <c r="BT76" s="286">
        <f>Z76*BT$3</f>
        <v/>
      </c>
      <c r="BU76" s="286">
        <f>AA76*BU$3</f>
        <v/>
      </c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45" t="n"/>
      <c r="AA77" s="75" t="n"/>
      <c r="AB77" s="64" t="n"/>
      <c r="AC77" s="64" t="n"/>
      <c r="AD77" s="64" t="n"/>
      <c r="AF77" s="64" t="n"/>
      <c r="AG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BE78" s="286">
        <f>K78*BE$3</f>
        <v/>
      </c>
      <c r="BF78" s="286">
        <f>L78*BF$3</f>
        <v/>
      </c>
      <c r="BG78" s="286">
        <f>M78*BG$3</f>
        <v/>
      </c>
      <c r="BH78" s="286">
        <f>N78*BH$3</f>
        <v/>
      </c>
      <c r="BI78" s="286" t="n"/>
      <c r="BJ78" s="286">
        <f>P78*BJ$3</f>
        <v/>
      </c>
      <c r="BK78" s="286" t="n"/>
      <c r="BL78" s="286" t="n"/>
      <c r="BM78" s="286">
        <f>S78*BM$3</f>
        <v/>
      </c>
      <c r="BN78" s="286">
        <f>T78*BN$3</f>
        <v/>
      </c>
      <c r="BO78" s="286" t="n"/>
      <c r="BP78" s="286">
        <f>V78*BP$3</f>
        <v/>
      </c>
      <c r="BQ78" s="286" t="n"/>
      <c r="BR78" s="286" t="n"/>
      <c r="BS78" s="286" t="n"/>
      <c r="BT78" s="286" t="n"/>
      <c r="BU78" s="286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73" t="n"/>
      <c r="AB80" s="64" t="n"/>
      <c r="AC80" s="64" t="n"/>
      <c r="AD80" s="64" t="n"/>
      <c r="AF80" s="64" t="n"/>
      <c r="AG80" s="64" t="n"/>
      <c r="BE80" s="286">
        <f>K80*BE$3</f>
        <v/>
      </c>
      <c r="BF80" s="286">
        <f>L80*BF$3</f>
        <v/>
      </c>
      <c r="BG80" s="286">
        <f>M80*BG$3</f>
        <v/>
      </c>
      <c r="BH80" s="286">
        <f>N80*BH$3</f>
        <v/>
      </c>
      <c r="BI80" s="286">
        <f>O80*BI$3</f>
        <v/>
      </c>
      <c r="BJ80" s="286">
        <f>P80*BJ$3</f>
        <v/>
      </c>
      <c r="BK80" s="286" t="n"/>
      <c r="BL80" s="286">
        <f>R80*BL$3</f>
        <v/>
      </c>
      <c r="BM80" s="286">
        <f>S80*BM$3</f>
        <v/>
      </c>
      <c r="BN80" s="286">
        <f>T80*BN$3</f>
        <v/>
      </c>
      <c r="BO80" s="286">
        <f>U80*BO$3</f>
        <v/>
      </c>
      <c r="BP80" s="286">
        <f>V80*BP$3</f>
        <v/>
      </c>
      <c r="BQ80" s="286">
        <f>W80*BQ$3</f>
        <v/>
      </c>
      <c r="BR80" s="286">
        <f>X80*BR$3</f>
        <v/>
      </c>
      <c r="BS80" s="286">
        <f>Y80*BS$3</f>
        <v/>
      </c>
      <c r="BT80" s="286">
        <f>Z80*BT$3</f>
        <v/>
      </c>
      <c r="BU80" s="286">
        <f>AA80*BU$3</f>
        <v/>
      </c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45" t="n"/>
      <c r="AA81" s="75" t="n"/>
      <c r="AB81" s="64" t="n"/>
      <c r="AC81" s="64" t="n"/>
      <c r="AD81" s="64" t="n"/>
      <c r="AF81" s="64" t="n"/>
      <c r="AG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65" t="n"/>
      <c r="AC83" s="65" t="n"/>
      <c r="AD83" s="65" t="n"/>
      <c r="AF83" s="65" t="n"/>
      <c r="AG83" s="65" t="n"/>
      <c r="BE83" s="286">
        <f>K83*BE$3</f>
        <v/>
      </c>
      <c r="BF83" s="286">
        <f>L83*BF$3</f>
        <v/>
      </c>
      <c r="BG83" s="286">
        <f>M83*BG$3</f>
        <v/>
      </c>
      <c r="BH83" s="286">
        <f>N83*BH$3</f>
        <v/>
      </c>
      <c r="BI83" s="286" t="n"/>
      <c r="BJ83" s="286">
        <f>P83*BJ$3</f>
        <v/>
      </c>
      <c r="BK83" s="286" t="n"/>
      <c r="BL83" s="286" t="n"/>
      <c r="BM83" s="286">
        <f>S83*BM$3</f>
        <v/>
      </c>
      <c r="BN83" s="286">
        <f>T83*BN$3</f>
        <v/>
      </c>
      <c r="BO83" s="286" t="n"/>
      <c r="BP83" s="286">
        <f>V83*BP$3</f>
        <v/>
      </c>
      <c r="BQ83" s="286" t="n"/>
      <c r="BR83" s="286" t="n"/>
      <c r="BS83" s="286" t="n"/>
      <c r="BT83" s="286" t="n"/>
      <c r="BU83" s="286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  <c r="CN83" s="228" t="n"/>
      <c r="CO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45" t="n"/>
      <c r="AA84" s="77" t="n"/>
      <c r="AB84" s="64" t="n"/>
      <c r="AC84" s="64" t="n"/>
      <c r="AD84" s="64" t="n"/>
      <c r="AF84" s="64" t="n"/>
      <c r="AG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</v>
      </c>
      <c r="AA85" s="75" t="n">
        <v>0.31</v>
      </c>
      <c r="AB85" s="66" t="n"/>
      <c r="AC85" s="66" t="n"/>
      <c r="AD85" s="66" t="n"/>
      <c r="AF85" s="66" t="n"/>
      <c r="AG85" s="66" t="n"/>
      <c r="BE85" s="286">
        <f>K85*BE$3</f>
        <v/>
      </c>
      <c r="BF85" s="286">
        <f>L85*BF$3</f>
        <v/>
      </c>
      <c r="BG85" s="286">
        <f>M85*BG$3</f>
        <v/>
      </c>
      <c r="BH85" s="286">
        <f>N85*BH$3</f>
        <v/>
      </c>
      <c r="BI85" s="286">
        <f>O85*BI$3</f>
        <v/>
      </c>
      <c r="BJ85" s="286">
        <f>P85*BJ$3</f>
        <v/>
      </c>
      <c r="BK85" s="286" t="n"/>
      <c r="BL85" s="286">
        <f>R85*BL$3</f>
        <v/>
      </c>
      <c r="BM85" s="286">
        <f>S85*BM$3</f>
        <v/>
      </c>
      <c r="BN85" s="286">
        <f>T85*BN$3</f>
        <v/>
      </c>
      <c r="BO85" s="286">
        <f>U85*BO$3</f>
        <v/>
      </c>
      <c r="BP85" s="286">
        <f>V85*BP$3</f>
        <v/>
      </c>
      <c r="BQ85" s="286">
        <f>W85*BQ$3</f>
        <v/>
      </c>
      <c r="BR85" s="286">
        <f>X85*BR$3</f>
        <v/>
      </c>
      <c r="BS85" s="286">
        <f>Y85*BS$3</f>
        <v/>
      </c>
      <c r="BT85" s="286">
        <f>Z85*BT$3</f>
        <v/>
      </c>
      <c r="BU85" s="286">
        <f>AA85*BU$3</f>
        <v/>
      </c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 s="228" t="n"/>
      <c r="CO85" s="228" t="n"/>
      <c r="CP85">
        <f>SUM(AV85:CN85)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65" t="n"/>
      <c r="AC86" s="65" t="n"/>
      <c r="AD86" s="65" t="n"/>
      <c r="AF86" s="65" t="n"/>
      <c r="AG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5" t="n"/>
      <c r="AA87" s="46" t="n"/>
      <c r="AB87" s="64" t="n"/>
      <c r="AC87" s="64" t="n"/>
      <c r="AD87" s="64" t="n"/>
      <c r="AF87" s="64" t="n"/>
      <c r="AG87" s="64" t="n"/>
      <c r="BE87" s="286">
        <f>K87*BE$3</f>
        <v/>
      </c>
      <c r="BF87" s="286">
        <f>L87*BF$3</f>
        <v/>
      </c>
      <c r="BG87" s="286">
        <f>M87*BG$3</f>
        <v/>
      </c>
      <c r="BH87" s="286">
        <f>N87*BH$3</f>
        <v/>
      </c>
      <c r="BI87" s="286" t="n"/>
      <c r="BJ87" s="286">
        <f>P87*BJ$3</f>
        <v/>
      </c>
      <c r="BK87" s="286" t="n"/>
      <c r="BL87" s="286" t="n"/>
      <c r="BM87" s="286">
        <f>S87*BM$3</f>
        <v/>
      </c>
      <c r="BN87" s="286">
        <f>T87*BN$3</f>
        <v/>
      </c>
      <c r="BO87" s="286" t="n"/>
      <c r="BP87" s="286">
        <f>V87*BP$3</f>
        <v/>
      </c>
      <c r="BQ87" s="286" t="n"/>
      <c r="BR87" s="286" t="n"/>
      <c r="BS87" s="286" t="n"/>
      <c r="BT87" s="286" t="n"/>
      <c r="BU87" s="286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  <c r="CN87" s="228" t="n"/>
      <c r="CO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1.01</v>
      </c>
      <c r="Z89" s="45" t="n">
        <v>0.8100000000000001</v>
      </c>
      <c r="AA89" s="75" t="n">
        <v>0.91</v>
      </c>
      <c r="AB89" s="64" t="n"/>
      <c r="AC89" s="64" t="n"/>
      <c r="AD89" s="64" t="n"/>
      <c r="AF89" s="64" t="n"/>
      <c r="AG89" s="64" t="n"/>
      <c r="BE89" s="286">
        <f>K89*BE$3</f>
        <v/>
      </c>
      <c r="BF89" s="286">
        <f>L89*BF$3</f>
        <v/>
      </c>
      <c r="BG89" s="286">
        <f>M89*BG$3</f>
        <v/>
      </c>
      <c r="BH89" s="286">
        <f>N89*BH$3</f>
        <v/>
      </c>
      <c r="BI89" s="286">
        <f>O89*BI$3</f>
        <v/>
      </c>
      <c r="BJ89" s="286">
        <f>P89*BJ$3</f>
        <v/>
      </c>
      <c r="BK89" s="286" t="n"/>
      <c r="BL89" s="286">
        <f>R89*BL$3</f>
        <v/>
      </c>
      <c r="BM89" s="286">
        <f>S89*BM$3</f>
        <v/>
      </c>
      <c r="BN89" s="286">
        <f>T89*BN$3</f>
        <v/>
      </c>
      <c r="BO89" s="286">
        <f>U89*BO$3</f>
        <v/>
      </c>
      <c r="BP89" s="286">
        <f>V89*BP$3</f>
        <v/>
      </c>
      <c r="BQ89" s="286">
        <f>W89*BQ$3</f>
        <v/>
      </c>
      <c r="BR89" s="286">
        <f>X89*BR$3</f>
        <v/>
      </c>
      <c r="BS89" s="286">
        <f>Y89*BS$3</f>
        <v/>
      </c>
      <c r="BT89" s="286">
        <f>Z89*BT$3</f>
        <v/>
      </c>
      <c r="BU89" s="286">
        <f>AA89*BU$3</f>
        <v/>
      </c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 s="228" t="n"/>
      <c r="CO89" s="228" t="n"/>
      <c r="CP89">
        <f>SUM(AV89:CN89)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5" t="n"/>
      <c r="AA90" s="46" t="n"/>
      <c r="AB90" s="64" t="n"/>
      <c r="AC90" s="64" t="n"/>
      <c r="AD90" s="64" t="n"/>
      <c r="AF90" s="64" t="n"/>
      <c r="AG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67" t="n"/>
      <c r="AC91" s="67" t="n"/>
      <c r="AD91" s="67" t="n"/>
      <c r="AF91" s="67" t="n"/>
      <c r="AG91" s="67" t="n"/>
      <c r="BE91" s="286">
        <f>K91*BE$3</f>
        <v/>
      </c>
      <c r="BF91" s="286">
        <f>L91*BF$3</f>
        <v/>
      </c>
      <c r="BG91" s="286">
        <f>M91*BG$3</f>
        <v/>
      </c>
      <c r="BH91" s="286">
        <f>N91*BH$3</f>
        <v/>
      </c>
      <c r="BI91" s="286">
        <f>O91*BI$3</f>
        <v/>
      </c>
      <c r="BJ91" s="286">
        <f>P91*BJ$3</f>
        <v/>
      </c>
      <c r="BK91" s="286" t="n"/>
      <c r="BL91" s="286">
        <f>R91*BL$3</f>
        <v/>
      </c>
      <c r="BM91" s="286">
        <f>S91*BM$3</f>
        <v/>
      </c>
      <c r="BN91" s="286">
        <f>T91*BN$3</f>
        <v/>
      </c>
      <c r="BO91" s="286">
        <f>U91*BO$3</f>
        <v/>
      </c>
      <c r="BP91" s="286">
        <f>V91*BP$3</f>
        <v/>
      </c>
      <c r="BQ91" s="286">
        <f>W91*BQ$3</f>
        <v/>
      </c>
      <c r="BR91" s="286">
        <f>X91*BR$3</f>
        <v/>
      </c>
      <c r="BS91" s="286">
        <f>Y91*BS$3</f>
        <v/>
      </c>
      <c r="BT91" s="286">
        <f>Z91*BT$3</f>
        <v/>
      </c>
      <c r="BU91" s="286">
        <f>AA91*BU$3</f>
        <v/>
      </c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>
        <f>SUM(AV91:CN91)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48" t="n"/>
      <c r="AA92" s="76" t="n"/>
      <c r="AB92" s="68" t="n"/>
      <c r="AC92" s="68" t="n"/>
      <c r="AD92" s="68" t="n"/>
      <c r="AF92" s="68" t="n"/>
      <c r="AG92" s="68" t="n"/>
      <c r="BE92" s="286">
        <f>K92*BE$3</f>
        <v/>
      </c>
      <c r="BF92" s="286">
        <f>L92*BF$3</f>
        <v/>
      </c>
      <c r="BG92" s="286">
        <f>M92*BG$3</f>
        <v/>
      </c>
      <c r="BH92" s="286">
        <f>N92*BH$3</f>
        <v/>
      </c>
      <c r="BI92" s="286" t="n"/>
      <c r="BJ92" s="286">
        <f>P92*BJ$3</f>
        <v/>
      </c>
      <c r="BK92" s="286" t="n"/>
      <c r="BL92" s="286" t="n"/>
      <c r="BM92" s="286">
        <f>S92*BM$3</f>
        <v/>
      </c>
      <c r="BN92" s="286">
        <f>T92*BN$3</f>
        <v/>
      </c>
      <c r="BO92" s="286" t="n"/>
      <c r="BP92" s="286">
        <f>V92*BP$3</f>
        <v/>
      </c>
      <c r="BQ92" s="286" t="n"/>
      <c r="BR92" s="286" t="n"/>
      <c r="BS92" s="286" t="n"/>
      <c r="BT92" s="286" t="n"/>
      <c r="BU92" s="286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45" t="n"/>
      <c r="AA93" s="75" t="n"/>
      <c r="AB93" s="64" t="n"/>
      <c r="AC93" s="64" t="n"/>
      <c r="AD93" s="64" t="n"/>
      <c r="AF93" s="64" t="n"/>
      <c r="AG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5" t="n">
        <v>1</v>
      </c>
      <c r="Z94" s="47" t="n">
        <v>1</v>
      </c>
      <c r="AA94" s="47" t="n">
        <v>1</v>
      </c>
      <c r="AB94" s="64" t="n"/>
      <c r="AC94" s="64" t="n"/>
      <c r="AD94" s="64" t="n"/>
      <c r="AF94" s="64" t="n"/>
      <c r="AG94" s="64" t="n"/>
      <c r="BE94" s="286">
        <f>K94*BE$3</f>
        <v/>
      </c>
      <c r="BF94" s="286">
        <f>L94*BF$3</f>
        <v/>
      </c>
      <c r="BG94" s="286">
        <f>M94*BG$3</f>
        <v/>
      </c>
      <c r="BH94" s="286">
        <f>N94*BH$3</f>
        <v/>
      </c>
      <c r="BI94" s="286">
        <f>O94*BI$3</f>
        <v/>
      </c>
      <c r="BJ94" s="286">
        <f>P94*BJ$3</f>
        <v/>
      </c>
      <c r="BK94" s="286" t="n"/>
      <c r="BL94" s="286">
        <f>R94*BL$3</f>
        <v/>
      </c>
      <c r="BM94" s="286">
        <f>S94*BM$3</f>
        <v/>
      </c>
      <c r="BN94" s="286">
        <f>T94*BN$3</f>
        <v/>
      </c>
      <c r="BO94" s="286">
        <f>U94*BO$3</f>
        <v/>
      </c>
      <c r="BP94" s="286">
        <f>V94*BP$3</f>
        <v/>
      </c>
      <c r="BQ94" s="286">
        <f>W94*BQ$3</f>
        <v/>
      </c>
      <c r="BR94" s="286">
        <f>X94*BR$3</f>
        <v/>
      </c>
      <c r="BS94" s="286">
        <f>Y94*BS$3</f>
        <v/>
      </c>
      <c r="BT94" s="286">
        <f>Z94*BT$3</f>
        <v/>
      </c>
      <c r="BU94" s="286">
        <f>AA94*BU$3</f>
        <v/>
      </c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 s="228" t="n"/>
      <c r="CO94" s="228" t="n"/>
      <c r="CP94">
        <f>SUM(AV94:CN94)</f>
        <v/>
      </c>
    </row>
    <row r="95">
      <c r="Q95" s="48" t="n"/>
      <c r="S95" s="76" t="n"/>
      <c r="T95" s="76" t="n"/>
      <c r="V95" s="45" t="n"/>
      <c r="AA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197" t="n">
        <v>1</v>
      </c>
      <c r="AA96" s="45" t="n">
        <v>1</v>
      </c>
      <c r="AB96" s="69" t="n"/>
      <c r="AC96" s="69" t="n"/>
      <c r="AD96" s="69" t="n"/>
      <c r="AF96" s="69" t="n"/>
      <c r="AG96" s="69" t="n"/>
      <c r="BE96" s="286">
        <f>K96*BE$3</f>
        <v/>
      </c>
      <c r="BF96" s="286">
        <f>L96*BF$3</f>
        <v/>
      </c>
      <c r="BG96" s="286">
        <f>M96*BG$3</f>
        <v/>
      </c>
      <c r="BH96" s="286">
        <f>N96*BH$3</f>
        <v/>
      </c>
      <c r="BI96" s="286">
        <f>O96*BI$3</f>
        <v/>
      </c>
      <c r="BJ96" s="286">
        <f>P96*BJ$3</f>
        <v/>
      </c>
      <c r="BK96" s="286" t="n"/>
      <c r="BL96" s="286">
        <f>R96*BL$3</f>
        <v/>
      </c>
      <c r="BM96" s="286">
        <f>S96*BM$3</f>
        <v/>
      </c>
      <c r="BN96" s="286">
        <f>T96*BN$3</f>
        <v/>
      </c>
      <c r="BO96" s="286">
        <f>U96*BO$3</f>
        <v/>
      </c>
      <c r="BP96" s="286">
        <f>V96*BP$3</f>
        <v/>
      </c>
      <c r="BQ96" s="286">
        <f>W96*BQ$3</f>
        <v/>
      </c>
      <c r="BR96" s="286">
        <f>X96*BR$3</f>
        <v/>
      </c>
      <c r="BS96" s="286">
        <f>Y96*BS$3</f>
        <v/>
      </c>
      <c r="BT96" s="286">
        <f>Z96*BT$3</f>
        <v/>
      </c>
      <c r="BU96" s="286">
        <f>AA96*BU$3</f>
        <v/>
      </c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 s="228" t="n"/>
      <c r="CO96" s="228" t="n"/>
      <c r="CP96">
        <f>SUM(AV96:CN96)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197" t="n">
        <v>1</v>
      </c>
      <c r="AB97" s="69" t="n"/>
      <c r="AC97" s="69" t="n"/>
      <c r="AD97" s="69" t="n"/>
      <c r="AF97" s="69" t="n"/>
      <c r="AG97" s="69" t="n"/>
      <c r="BE97" s="286">
        <f>K97*BE$3</f>
        <v/>
      </c>
      <c r="BF97" s="286">
        <f>L97*BF$3</f>
        <v/>
      </c>
      <c r="BG97" s="286">
        <f>M97*BG$3</f>
        <v/>
      </c>
      <c r="BH97" s="286">
        <f>N97*BH$3</f>
        <v/>
      </c>
      <c r="BI97" s="286">
        <f>O97*BI$3</f>
        <v/>
      </c>
      <c r="BJ97" s="286">
        <f>P97*BJ$3</f>
        <v/>
      </c>
      <c r="BK97" s="286" t="n"/>
      <c r="BL97" s="286">
        <f>R97*BL$3</f>
        <v/>
      </c>
      <c r="BM97" s="286">
        <f>S97*BM$3</f>
        <v/>
      </c>
      <c r="BN97" s="286">
        <f>T97*BN$3</f>
        <v/>
      </c>
      <c r="BO97" s="286">
        <f>U97*BO$3</f>
        <v/>
      </c>
      <c r="BP97" s="286">
        <f>V97*BP$3</f>
        <v/>
      </c>
      <c r="BQ97" s="286">
        <f>W97*BQ$3</f>
        <v/>
      </c>
      <c r="BR97" s="286">
        <f>X97*BR$3</f>
        <v/>
      </c>
      <c r="BS97" s="286">
        <f>Y97*BS$3</f>
        <v/>
      </c>
      <c r="BT97" s="286">
        <f>Z97*BT$3</f>
        <v/>
      </c>
      <c r="BU97" s="286">
        <f>AA97*BU$3</f>
        <v/>
      </c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>
        <f>SUM(AV97:CN97)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E98" s="286">
        <f>K98*BE$3</f>
        <v/>
      </c>
      <c r="BF98" s="286">
        <f>L98*BF$3</f>
        <v/>
      </c>
      <c r="BG98" s="286">
        <f>M98*BG$3</f>
        <v/>
      </c>
      <c r="BH98" s="286">
        <f>N98*BH$3</f>
        <v/>
      </c>
      <c r="BI98" s="286">
        <f>O98*BI$3</f>
        <v/>
      </c>
      <c r="BJ98" s="286">
        <f>P98*BJ$3</f>
        <v/>
      </c>
      <c r="BK98" s="286" t="n"/>
      <c r="BL98" s="286">
        <f>R98*BL$3</f>
        <v/>
      </c>
      <c r="BM98" s="286">
        <f>S98*BM$3</f>
        <v/>
      </c>
      <c r="BN98" s="286">
        <f>T98*BN$3</f>
        <v/>
      </c>
      <c r="BO98" s="286">
        <f>U98*BO$3</f>
        <v/>
      </c>
      <c r="BP98" s="286">
        <f>V98*BP$3</f>
        <v/>
      </c>
      <c r="BQ98" s="286">
        <f>W98*BQ$3</f>
        <v/>
      </c>
      <c r="BR98" s="286">
        <f>X98*BR$3</f>
        <v/>
      </c>
      <c r="BS98" s="286">
        <f>Y98*BS$3</f>
        <v/>
      </c>
      <c r="BT98" s="286">
        <f>Z98*BT$3</f>
        <v/>
      </c>
      <c r="BU98" s="286">
        <f>AA98*BU$3</f>
        <v/>
      </c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>
        <f>SUM(AV98:CN98)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/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E99" s="286">
        <f>K99*BE$3</f>
        <v/>
      </c>
      <c r="BF99" s="286">
        <f>L99*BF$3</f>
        <v/>
      </c>
      <c r="BG99" s="286">
        <f>M99*BG$3</f>
        <v/>
      </c>
      <c r="BH99" s="286">
        <f>N99*BH$3</f>
        <v/>
      </c>
      <c r="BI99" s="286">
        <f>O99*BI$3</f>
        <v/>
      </c>
      <c r="BJ99" s="286">
        <f>P99*BJ$3</f>
        <v/>
      </c>
      <c r="BK99" s="286" t="n"/>
      <c r="BL99" s="286">
        <f>R99*BL$3</f>
        <v/>
      </c>
      <c r="BM99" s="286">
        <f>S99*BM$3</f>
        <v/>
      </c>
      <c r="BN99" s="286">
        <f>T99*BN$3</f>
        <v/>
      </c>
      <c r="BO99" s="286">
        <f>U99*BO$3</f>
        <v/>
      </c>
      <c r="BP99" s="286">
        <f>V99*BP$3</f>
        <v/>
      </c>
      <c r="BQ99" s="286">
        <f>W99*BQ$3</f>
        <v/>
      </c>
      <c r="BR99" s="286">
        <f>X99*BR$3</f>
        <v/>
      </c>
      <c r="BS99" s="286">
        <f>Y99*BS$3</f>
        <v/>
      </c>
      <c r="BT99" s="286">
        <f>Z99*BT$3</f>
        <v/>
      </c>
      <c r="BU99" s="286">
        <f>AA99*BU$3</f>
        <v/>
      </c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>
        <f>SUM(AV99:CN99)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/>
      <c r="AA100" s="197" t="n">
        <v>1</v>
      </c>
      <c r="AB100" s="69" t="n"/>
      <c r="AC100" s="69" t="n"/>
      <c r="AD100" s="69" t="n"/>
      <c r="AF100" s="69" t="n"/>
      <c r="AG100" s="69" t="n"/>
      <c r="BE100" s="286">
        <f>K100*BE$3</f>
        <v/>
      </c>
      <c r="BF100" s="286">
        <f>L100*BF$3</f>
        <v/>
      </c>
      <c r="BG100" s="286">
        <f>M100*BG$3</f>
        <v/>
      </c>
      <c r="BH100" s="286">
        <f>N100*BH$3</f>
        <v/>
      </c>
      <c r="BI100" s="286">
        <f>O100*BI$3</f>
        <v/>
      </c>
      <c r="BJ100" s="286">
        <f>P100*BJ$3</f>
        <v/>
      </c>
      <c r="BK100" s="286" t="n"/>
      <c r="BL100" s="286">
        <f>R100*BL$3</f>
        <v/>
      </c>
      <c r="BM100" s="286">
        <f>S100*BM$3</f>
        <v/>
      </c>
      <c r="BN100" s="286">
        <f>T100*BN$3</f>
        <v/>
      </c>
      <c r="BO100" s="286">
        <f>U100*BO$3</f>
        <v/>
      </c>
      <c r="BP100" s="286">
        <f>V100*BP$3</f>
        <v/>
      </c>
      <c r="BQ100" s="286">
        <f>W100*BQ$3</f>
        <v/>
      </c>
      <c r="BR100" s="286">
        <f>X100*BR$3</f>
        <v/>
      </c>
      <c r="BS100" s="286">
        <f>Y100*BS$3</f>
        <v/>
      </c>
      <c r="BT100" s="286">
        <f>Z100*BT$3</f>
        <v/>
      </c>
      <c r="BU100" s="286">
        <f>AA100*BU$3</f>
        <v/>
      </c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>
        <f>SUM(AV100:CN100)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197" t="n">
        <v>1</v>
      </c>
      <c r="AB101" s="69" t="n"/>
      <c r="AC101" s="69" t="n"/>
      <c r="AD101" s="69" t="n"/>
      <c r="AF101" s="69" t="n"/>
      <c r="AG101" s="69" t="n"/>
      <c r="BE101" s="286">
        <f>K101*BE$3</f>
        <v/>
      </c>
      <c r="BF101" s="286">
        <f>L101*BF$3</f>
        <v/>
      </c>
      <c r="BG101" s="286">
        <f>M101*BG$3</f>
        <v/>
      </c>
      <c r="BH101" s="286">
        <f>N101*BH$3</f>
        <v/>
      </c>
      <c r="BI101" s="286">
        <f>O101*BI$3</f>
        <v/>
      </c>
      <c r="BJ101" s="286">
        <f>P101*BJ$3</f>
        <v/>
      </c>
      <c r="BK101" s="286" t="n"/>
      <c r="BL101" s="286">
        <f>R101*BL$3</f>
        <v/>
      </c>
      <c r="BM101" s="286">
        <f>S101*BM$3</f>
        <v/>
      </c>
      <c r="BN101" s="286">
        <f>T101*BN$3</f>
        <v/>
      </c>
      <c r="BO101" s="286">
        <f>U101*BO$3</f>
        <v/>
      </c>
      <c r="BP101" s="286">
        <f>V101*BP$3</f>
        <v/>
      </c>
      <c r="BQ101" s="286">
        <f>W101*BQ$3</f>
        <v/>
      </c>
      <c r="BR101" s="286">
        <f>X101*BR$3</f>
        <v/>
      </c>
      <c r="BS101" s="286">
        <f>Y101*BS$3</f>
        <v/>
      </c>
      <c r="BT101" s="286">
        <f>Z101*BT$3</f>
        <v/>
      </c>
      <c r="BU101" s="286">
        <f>AA101*BU$3</f>
        <v/>
      </c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>
        <f>SUM(AV101:CN101)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2:G167"/>
  <sheetViews>
    <sheetView zoomScale="86" zoomScaleNormal="86" workbookViewId="0">
      <selection activeCell="A15" sqref="A15"/>
    </sheetView>
  </sheetViews>
  <sheetFormatPr baseColWidth="8" defaultRowHeight="15"/>
  <cols>
    <col width="72.85546875" customWidth="1" style="107" min="1" max="1"/>
    <col width="11.140625" customWidth="1" style="107" min="2" max="2"/>
    <col width="14.85546875" customWidth="1" style="107" min="3" max="3"/>
    <col width="16.28515625" customWidth="1" style="107" min="4" max="4"/>
  </cols>
  <sheetData>
    <row r="2">
      <c r="A2" s="212" t="inlineStr">
        <is>
          <t>Наименование</t>
        </is>
      </c>
      <c r="B2" s="212" t="inlineStr">
        <is>
          <t>Кол-во</t>
        </is>
      </c>
    </row>
    <row r="3" s="107">
      <c r="A3" s="229" t="n"/>
      <c r="B3" s="228" t="n"/>
      <c r="C3" s="228" t="n"/>
    </row>
    <row r="4" s="107">
      <c r="A4" s="229" t="n"/>
      <c r="B4" s="228" t="n"/>
      <c r="C4" s="228" t="n"/>
    </row>
    <row r="5" s="107">
      <c r="A5" s="229" t="n"/>
      <c r="B5" s="228" t="n"/>
      <c r="C5" s="228" t="n"/>
    </row>
    <row r="6" s="107">
      <c r="A6" s="229" t="n"/>
      <c r="B6" s="228" t="n"/>
      <c r="C6" s="228" t="n"/>
    </row>
    <row r="7" s="107">
      <c r="A7" s="229" t="n"/>
      <c r="B7" s="228" t="n"/>
      <c r="C7" s="228" t="n"/>
    </row>
    <row r="8" s="107">
      <c r="A8" s="229" t="inlineStr">
        <is>
          <t xml:space="preserve">МГШВ 0,2 желт </t>
        </is>
      </c>
      <c r="B8" s="228" t="n">
        <v>2000</v>
      </c>
      <c r="C8" s="228" t="inlineStr">
        <is>
          <t>ЧувашКаб</t>
        </is>
      </c>
    </row>
    <row r="9" s="107">
      <c r="A9" s="229" t="inlineStr">
        <is>
          <t>Бананы черные</t>
        </is>
      </c>
      <c r="B9" s="228" t="n">
        <v>20</v>
      </c>
      <c r="C9" s="228" t="inlineStr">
        <is>
          <t>ЧИП и ДИП</t>
        </is>
      </c>
    </row>
    <row r="10" s="107">
      <c r="A10" s="28" t="inlineStr">
        <is>
          <t>Патронный фильтр для пылесоса (6.414-552.0)</t>
        </is>
      </c>
      <c r="B10" s="228" t="n">
        <v>2</v>
      </c>
      <c r="C10" s="228" t="n"/>
    </row>
    <row r="11" s="107">
      <c r="A11" s="229" t="inlineStr">
        <is>
          <t>Стяжки нейлоновые 3*100, 3*150.</t>
        </is>
      </c>
      <c r="B11" s="228" t="n"/>
      <c r="C11" s="228" t="n"/>
    </row>
    <row r="12" s="107">
      <c r="A12" s="229" t="inlineStr">
        <is>
          <t>Винт М2*10, 2*14; гайка М2; шайба М2.</t>
        </is>
      </c>
      <c r="B12" s="228" t="inlineStr">
        <is>
          <t>по 1000</t>
        </is>
      </c>
      <c r="C12" s="228" t="n"/>
    </row>
    <row r="13" s="107">
      <c r="A13" s="229" t="inlineStr">
        <is>
          <t>портативная светодиодная световая лупа МА-023 ProsKit 3,5Х/20Х</t>
        </is>
      </c>
      <c r="B13" s="228" t="n">
        <v>4</v>
      </c>
      <c r="C13" s="228" t="inlineStr">
        <is>
          <t>все инструм</t>
        </is>
      </c>
    </row>
    <row r="14" s="107">
      <c r="A14" s="229" t="inlineStr">
        <is>
          <t>Струбцина пистолетного типа</t>
        </is>
      </c>
    </row>
    <row r="15" s="107">
      <c r="A15" s="229" t="inlineStr">
        <is>
          <t>Плашкодержатель</t>
        </is>
      </c>
      <c r="B15" s="228" t="n"/>
      <c r="C15" s="228" t="n"/>
    </row>
    <row r="16" s="107">
      <c r="A16" s="229" t="inlineStr">
        <is>
          <t>Электрообогреватели</t>
        </is>
      </c>
      <c r="B16" s="212" t="n"/>
      <c r="C16" s="228" t="inlineStr">
        <is>
          <t>ЭТМ</t>
        </is>
      </c>
    </row>
    <row r="17" s="107">
      <c r="A17" s="229" t="n"/>
      <c r="B17" s="212" t="n"/>
    </row>
    <row r="18" s="107">
      <c r="A18" s="239" t="inlineStr">
        <is>
          <t>Пополнение аптечки</t>
        </is>
      </c>
      <c r="B18" s="212" t="n"/>
      <c r="C18" s="228" t="n"/>
    </row>
    <row r="19" s="107">
      <c r="A19" s="229" t="inlineStr">
        <is>
          <t>м/сх (ULN2004D1013 TRST) =10шт.; диоды (LL4148) =10шт.</t>
        </is>
      </c>
      <c r="B19" s="212" t="n"/>
      <c r="C19" s="228" t="n"/>
    </row>
    <row r="20">
      <c r="A20" t="inlineStr">
        <is>
          <t>Шайба гров М3</t>
        </is>
      </c>
      <c r="B20" s="228" t="n">
        <v>1000</v>
      </c>
      <c r="C20" s="228" t="n"/>
    </row>
    <row r="21" s="107">
      <c r="A21" t="inlineStr">
        <is>
          <t>Штангенциркуль ШЦЦ-1-150 0,01 электр. ЧИЗ</t>
        </is>
      </c>
      <c r="B21" s="228" t="n">
        <v>1</v>
      </c>
      <c r="C21" s="228" t="n"/>
    </row>
    <row r="22" s="107">
      <c r="A22" s="213" t="inlineStr">
        <is>
          <t>Светильник настольный Эра 121-Е27-40W</t>
        </is>
      </c>
      <c r="B22" s="228" t="n">
        <v>6</v>
      </c>
      <c r="C22" s="228" t="inlineStr">
        <is>
          <t>ЭТМ</t>
        </is>
      </c>
    </row>
    <row r="23">
      <c r="B23" s="228" t="n"/>
      <c r="C23" s="228" t="n"/>
    </row>
    <row r="24" s="107">
      <c r="A24" s="211" t="n"/>
      <c r="B24" s="211" t="n"/>
      <c r="C24" s="211" t="n"/>
    </row>
    <row r="25" s="107">
      <c r="A25" s="212" t="inlineStr">
        <is>
          <t>Комус</t>
        </is>
      </c>
    </row>
    <row r="26" s="107">
      <c r="A26" s="240" t="inlineStr">
        <is>
          <t>Клей-карандаш</t>
        </is>
      </c>
      <c r="B26" t="n">
        <v>2</v>
      </c>
    </row>
    <row r="27" s="107">
      <c r="A27" s="240" t="inlineStr">
        <is>
          <t>Линейка железн 20см.</t>
        </is>
      </c>
      <c r="B27" t="n">
        <v>2</v>
      </c>
    </row>
    <row r="28" s="107">
      <c r="A28" s="240" t="inlineStr">
        <is>
          <t>Ножницы железн. Тонкие</t>
        </is>
      </c>
      <c r="B28" t="n">
        <v>1</v>
      </c>
    </row>
    <row r="29" s="107">
      <c r="A29" s="240" t="inlineStr">
        <is>
          <t>Калькулятор</t>
        </is>
      </c>
      <c r="B29" t="n">
        <v>1</v>
      </c>
    </row>
    <row r="30" s="107">
      <c r="A30" s="237" t="inlineStr">
        <is>
          <t>Мыло жидкое АДАЖИО 5 л АлоэВера</t>
        </is>
      </c>
    </row>
    <row r="31" s="107">
      <c r="A31" s="240" t="inlineStr">
        <is>
          <t>Сахар</t>
        </is>
      </c>
      <c r="B31" t="n">
        <v>10</v>
      </c>
      <c r="C31" t="inlineStr">
        <is>
          <t>да</t>
        </is>
      </c>
    </row>
    <row r="32" s="107">
      <c r="A32" s="240" t="inlineStr">
        <is>
          <t>Маски мед</t>
        </is>
      </c>
      <c r="B32" t="n">
        <v>1800</v>
      </c>
      <c r="C32" t="inlineStr">
        <is>
          <t>да</t>
        </is>
      </c>
    </row>
    <row r="33" s="107">
      <c r="A33" s="238" t="inlineStr">
        <is>
          <t>стрейч-пленка черная рулон</t>
        </is>
      </c>
      <c r="B33" t="n">
        <v>6</v>
      </c>
      <c r="C33" t="inlineStr">
        <is>
          <t>да</t>
        </is>
      </c>
    </row>
    <row r="34" s="107">
      <c r="A34" s="239" t="inlineStr">
        <is>
          <t xml:space="preserve">Снеговые лопаты </t>
        </is>
      </c>
      <c r="B34" s="228" t="n">
        <v>2</v>
      </c>
      <c r="C34" t="inlineStr">
        <is>
          <t>да</t>
        </is>
      </c>
    </row>
    <row r="35" s="107">
      <c r="A35" s="240" t="inlineStr">
        <is>
          <t>салфетка хозяйственная в рулоне уневерс. Вискоза полиэстер 20х25 см 40 листов</t>
        </is>
      </c>
      <c r="B35" t="n">
        <v>6</v>
      </c>
      <c r="C35" t="inlineStr">
        <is>
          <t>да</t>
        </is>
      </c>
    </row>
    <row r="36" s="107"/>
    <row r="37" s="107">
      <c r="A37" t="inlineStr">
        <is>
          <t>разъемы Каскад ВП-64 и контакты к ним</t>
        </is>
      </c>
    </row>
    <row r="38" s="107">
      <c r="A38" s="190" t="inlineStr">
        <is>
          <t>JDP-15 Настольный сверлильный станок (230 В)</t>
        </is>
      </c>
    </row>
    <row r="39" s="107">
      <c r="A39" s="108" t="inlineStr">
        <is>
          <t>метчик М2 и М2,5</t>
        </is>
      </c>
    </row>
    <row r="40" s="107">
      <c r="A40" s="108" t="inlineStr">
        <is>
          <t>сверла 1,1.5, 1.6, 2, 2,5, 3, 3.2, 3.6 мм</t>
        </is>
      </c>
    </row>
    <row r="41">
      <c r="A41" s="229" t="inlineStr">
        <is>
          <t>фрезы 1,2,3 мм</t>
        </is>
      </c>
    </row>
    <row r="42" s="107">
      <c r="A42" s="229" t="inlineStr">
        <is>
          <t>латунный пруток диам 8..10 мм (проточка до 6 мм)</t>
        </is>
      </c>
    </row>
    <row r="43" s="107">
      <c r="A43" s="229" t="inlineStr">
        <is>
          <t>пластина на токарный резец</t>
        </is>
      </c>
    </row>
    <row r="44" s="107">
      <c r="A44" s="229" t="inlineStr">
        <is>
          <t>РОМ ацеталь кополимер - пруток диам 8…10 мм (проточка до 6 мм)</t>
        </is>
      </c>
    </row>
    <row r="45" s="107">
      <c r="A45" s="229" t="inlineStr">
        <is>
          <t>профиль П обр алюмин 40х20х20х2</t>
        </is>
      </c>
    </row>
    <row r="46" s="107">
      <c r="A46" s="189" t="inlineStr">
        <is>
          <t>стубцины малые (до 100 мм) или клещи</t>
        </is>
      </c>
    </row>
    <row r="47" s="107">
      <c r="A47" s="189" t="inlineStr">
        <is>
          <t>мешки в керхер и фильтр</t>
        </is>
      </c>
    </row>
    <row r="48" s="107">
      <c r="A48" s="108" t="inlineStr">
        <is>
          <t>круги на полировапль машину зерно 40, 80, 600, 1000, 2000</t>
        </is>
      </c>
    </row>
    <row r="49" s="107"/>
    <row r="50" s="107"/>
    <row r="51" s="107"/>
    <row r="52" s="107"/>
    <row r="53" s="107">
      <c r="A53" s="171" t="inlineStr">
        <is>
          <t>чип и дип</t>
        </is>
      </c>
    </row>
    <row r="54" s="107">
      <c r="A54" s="28" t="inlineStr">
        <is>
          <t>Флюс СКФ-ФКСП</t>
        </is>
      </c>
    </row>
    <row r="55" s="107">
      <c r="A55" s="156" t="inlineStr">
        <is>
          <t>губка для очистки паяльников</t>
        </is>
      </c>
    </row>
    <row r="56" s="107"/>
    <row r="57" s="107"/>
    <row r="58" s="107">
      <c r="A58" t="inlineStr">
        <is>
          <t>считыватель картридер</t>
        </is>
      </c>
    </row>
    <row r="59" s="107">
      <c r="A59" t="inlineStr">
        <is>
          <t>хвосты USB разные</t>
        </is>
      </c>
    </row>
    <row r="60" s="107"/>
    <row r="61" s="107">
      <c r="A61" s="169" t="n"/>
    </row>
    <row r="62" s="107">
      <c r="A62" s="169" t="n"/>
    </row>
    <row r="63" s="107">
      <c r="A63" s="67" t="inlineStr">
        <is>
          <t>Комус</t>
        </is>
      </c>
    </row>
    <row r="64" s="107">
      <c r="A64" s="165" t="inlineStr">
        <is>
          <t>набор кистей малярных</t>
        </is>
      </c>
    </row>
    <row r="65" s="107">
      <c r="A65" s="156" t="inlineStr">
        <is>
          <t>мешки для мусора ПНД 30 л 50х60 см 12 мкм синие 30 шт/рул</t>
        </is>
      </c>
    </row>
    <row r="66" s="107">
      <c r="A66" s="156" t="inlineStr">
        <is>
          <t>бум полотенца</t>
        </is>
      </c>
    </row>
    <row r="67" s="107">
      <c r="A67" s="156" t="inlineStr">
        <is>
          <t>туал бум рулон</t>
        </is>
      </c>
    </row>
    <row r="68" s="107">
      <c r="A68" s="156" t="inlineStr">
        <is>
          <t>маски и однораз и многоразовые</t>
        </is>
      </c>
    </row>
    <row r="69" s="107">
      <c r="A69" s="156" t="inlineStr">
        <is>
          <t>Освежитель воздуха LIS Морской прибой 300 мл</t>
        </is>
      </c>
    </row>
    <row r="70">
      <c r="A70" s="156" t="inlineStr">
        <is>
          <t>набор ложек-вилок</t>
        </is>
      </c>
    </row>
    <row r="71">
      <c r="A71" s="156" t="inlineStr">
        <is>
          <t>ватные палочки</t>
        </is>
      </c>
    </row>
    <row r="72" s="107">
      <c r="A72" s="156" t="inlineStr">
        <is>
          <t>кофе</t>
        </is>
      </c>
    </row>
    <row r="73" s="107">
      <c r="A73" s="156" t="inlineStr">
        <is>
          <t>сахар 1 кг</t>
        </is>
      </c>
      <c r="B73" t="n">
        <v>3</v>
      </c>
    </row>
    <row r="74" s="107">
      <c r="A74" s="191" t="inlineStr">
        <is>
          <t>чай</t>
        </is>
      </c>
    </row>
    <row r="75" s="107">
      <c r="A75" t="inlineStr">
        <is>
          <t>стержни для клеевого пистолета</t>
        </is>
      </c>
      <c r="C75" t="inlineStr">
        <is>
          <t>шт</t>
        </is>
      </c>
    </row>
    <row r="76" s="107">
      <c r="A76" t="inlineStr">
        <is>
          <t>батарейки ААА в фонарик</t>
        </is>
      </c>
      <c r="B76" t="n">
        <v>4</v>
      </c>
      <c r="C76" t="inlineStr">
        <is>
          <t>шт</t>
        </is>
      </c>
    </row>
    <row r="77" s="107">
      <c r="A77" s="191" t="inlineStr">
        <is>
          <t>набор кисточек №4</t>
        </is>
      </c>
    </row>
    <row r="78" s="107">
      <c r="A78" s="191" t="inlineStr">
        <is>
          <t>метелка для пола</t>
        </is>
      </c>
    </row>
    <row r="79" s="107"/>
    <row r="80" s="107">
      <c r="A80" t="inlineStr">
        <is>
          <t>циркулярную пилу</t>
        </is>
      </c>
    </row>
    <row r="81" s="107"/>
    <row r="82">
      <c r="A82" t="inlineStr">
        <is>
          <t>брошуратор на металлическую и пластиковую пружину</t>
        </is>
      </c>
      <c r="C82" t="inlineStr">
        <is>
          <t>металлическя пружина не дает возможностои добавить листы</t>
        </is>
      </c>
    </row>
    <row r="84">
      <c r="A84" s="19" t="n"/>
    </row>
    <row r="85">
      <c r="A85" s="19" t="n"/>
    </row>
    <row r="86">
      <c r="A86" s="182" t="n"/>
    </row>
    <row r="87">
      <c r="A87" s="183" t="inlineStr">
        <is>
          <t>под заказы Гефесд</t>
        </is>
      </c>
      <c r="B87" s="183" t="inlineStr">
        <is>
          <t>минимум</t>
        </is>
      </c>
      <c r="C87" s="184" t="inlineStr">
        <is>
          <t>заказть</t>
        </is>
      </c>
      <c r="D87" s="184" t="inlineStr">
        <is>
          <t>расход за 2020г</t>
        </is>
      </c>
      <c r="E87" t="inlineStr">
        <is>
          <t>1914 жгутов</t>
        </is>
      </c>
    </row>
    <row r="88">
      <c r="A88" s="19" t="inlineStr">
        <is>
          <t>Клемма типа "О" 5,3 мм НКИ 1.5-5</t>
        </is>
      </c>
      <c r="B88" s="14" t="n">
        <v>1000</v>
      </c>
      <c r="C88" s="14" t="n">
        <v>4000</v>
      </c>
      <c r="D88" s="14" t="n">
        <v>8500</v>
      </c>
    </row>
    <row r="89">
      <c r="A89" s="19" t="inlineStr">
        <is>
          <t>Клемма типа "О" 3,2 мм НКИ 1.5-3</t>
        </is>
      </c>
      <c r="B89" s="14" t="n">
        <v>1000</v>
      </c>
      <c r="C89" s="14" t="n">
        <v>2000</v>
      </c>
      <c r="D89" s="14" t="n">
        <v>3000</v>
      </c>
    </row>
    <row r="90">
      <c r="A90" s="19" t="inlineStr">
        <is>
          <t>Провод ПВ3 1х1,5  желто-зеленый</t>
        </is>
      </c>
      <c r="B90" s="14" t="n">
        <v>0</v>
      </c>
      <c r="C90" s="14" t="n"/>
      <c r="D90" s="14" t="n"/>
    </row>
    <row r="91">
      <c r="A91" s="19" t="inlineStr">
        <is>
          <t xml:space="preserve">Наконечник штыревой втулочный изолированный НШВИ 1,5-8 </t>
        </is>
      </c>
      <c r="B91" s="14" t="n">
        <v>2000</v>
      </c>
      <c r="C91" s="14" t="n">
        <v>2000</v>
      </c>
      <c r="D91" s="14" t="n">
        <v>4500</v>
      </c>
    </row>
    <row r="92" s="107">
      <c r="A92" s="19" t="inlineStr">
        <is>
          <t>Кабель КПСВЭВ-нг(А)-LSLTx-2х2х0,75 кв.мм</t>
        </is>
      </c>
      <c r="B92" s="14" t="n">
        <v>200</v>
      </c>
      <c r="C92" s="14" t="n">
        <v>400</v>
      </c>
      <c r="D92" s="14" t="n"/>
    </row>
    <row r="93">
      <c r="A93" s="19" t="inlineStr">
        <is>
          <t>Кабель КПСВЭВ-нг(А)-LSLTx-1х2х0,5 кв.мм</t>
        </is>
      </c>
      <c r="B93" s="14" t="n">
        <v>100</v>
      </c>
      <c r="C93" s="14" t="n">
        <v>200</v>
      </c>
      <c r="D93" s="14" t="n"/>
    </row>
    <row r="94" s="107">
      <c r="A94" s="19" t="inlineStr">
        <is>
          <t>Кабель ВВГ-нг(А)-LSLTx-2х1,5  кв.мм</t>
        </is>
      </c>
      <c r="B94" s="14" t="n">
        <v>50</v>
      </c>
      <c r="C94" s="14" t="n">
        <v>200</v>
      </c>
      <c r="D94" s="14" t="n"/>
    </row>
    <row r="95" s="107">
      <c r="A95" s="19" t="inlineStr">
        <is>
          <t>Провод ПВС 3х1,5 кв.мм</t>
        </is>
      </c>
      <c r="B95" s="14" t="n">
        <v>100</v>
      </c>
      <c r="C95" s="14" t="n">
        <v>200</v>
      </c>
      <c r="D95" s="14" t="n"/>
    </row>
    <row r="96">
      <c r="A96" s="19" t="inlineStr">
        <is>
          <t>Провод ПВС 2х1,5 кв.мм</t>
        </is>
      </c>
      <c r="B96" s="14" t="n">
        <v>400</v>
      </c>
      <c r="C96" s="14" t="n">
        <v>500</v>
      </c>
      <c r="D96" s="14" t="n"/>
    </row>
    <row r="97">
      <c r="A97" s="19" t="inlineStr">
        <is>
          <t>Провод МГШВ 1,5 син</t>
        </is>
      </c>
      <c r="B97" s="14" t="n">
        <v>400</v>
      </c>
      <c r="C97" s="14" t="n">
        <v>500</v>
      </c>
      <c r="D97" s="14" t="n"/>
    </row>
    <row r="98" s="107">
      <c r="A98" s="19" t="inlineStr">
        <is>
          <t>Провод ПуГВ (ПВ3) 1х1,5  желто-зеленый</t>
        </is>
      </c>
      <c r="B98" s="14" t="n">
        <v>400</v>
      </c>
      <c r="C98" s="14" t="n">
        <v>500</v>
      </c>
      <c r="D98" s="14" t="n"/>
    </row>
    <row r="99">
      <c r="A99" s="19" t="inlineStr">
        <is>
          <t>Стяжка c площадкой КСМ 3х100</t>
        </is>
      </c>
      <c r="B99" s="14" t="n">
        <v>0</v>
      </c>
      <c r="C99" s="14" t="n"/>
      <c r="D99" s="14" t="n"/>
    </row>
    <row r="100" ht="25.5" customHeight="1" s="107">
      <c r="A100" s="21" t="inlineStr">
        <is>
          <t>BAM3RC-1-9.5 BLK Трубка термоусадочная неклеевая, коэффициент
усадки 2Х, размер 9.5, цвет черный</t>
        </is>
      </c>
      <c r="B100" s="14" t="n">
        <v>400</v>
      </c>
      <c r="C100" s="14" t="n">
        <v>400</v>
      </c>
      <c r="D100" s="14" t="n"/>
    </row>
    <row r="101" ht="25.5" customHeight="1" s="107">
      <c r="A101" s="21" t="inlineStr">
        <is>
          <t>BNM2RC-1-6.0 BLK Трубка термоусадочная неклеевая, коэффициент
усадки 2Х, размер 6.0, цвет черный</t>
        </is>
      </c>
      <c r="B101" s="14" t="n">
        <v>400</v>
      </c>
      <c r="C101" s="14" t="n">
        <v>400</v>
      </c>
      <c r="D101" s="14" t="n"/>
    </row>
    <row r="102" ht="25.5" customHeight="1" s="107">
      <c r="A102" s="21" t="inlineStr">
        <is>
          <t>BNM2RC-1-4.0 BLK Трубка термоусадочная неклеевая, коэффициент
усадки 2Х, размер 4.0, цвет черный</t>
        </is>
      </c>
      <c r="B102" s="14" t="n">
        <v>400</v>
      </c>
      <c r="C102" s="14" t="n">
        <v>400</v>
      </c>
      <c r="D102" s="14" t="n"/>
    </row>
    <row r="103" s="107">
      <c r="A103" s="28" t="inlineStr">
        <is>
          <t>Ввод кабельный IP68 RAL 7001 (MGB12S-06G-ST)</t>
        </is>
      </c>
      <c r="B103" s="14" t="n">
        <v>100</v>
      </c>
      <c r="C103" s="14" t="n">
        <v>500</v>
      </c>
      <c r="D103" s="14" t="n">
        <v>2000</v>
      </c>
    </row>
    <row r="104" s="107">
      <c r="A104" s="19" t="inlineStr">
        <is>
          <t>Сальник ступенчатый STM 16 3.5-12мм IP 55 Hensel</t>
        </is>
      </c>
      <c r="B104" s="14" t="n">
        <v>100</v>
      </c>
      <c r="C104" s="14" t="n">
        <v>500</v>
      </c>
      <c r="D104" s="14" t="n">
        <v>2000</v>
      </c>
    </row>
    <row r="105" s="107">
      <c r="A105" s="19" t="inlineStr">
        <is>
          <t>Провод НВ-4-0.2 1000 ВГОСТ 22483-77</t>
        </is>
      </c>
      <c r="B105" s="14" t="n">
        <v>5000</v>
      </c>
      <c r="C105" s="14" t="n">
        <v>5000</v>
      </c>
      <c r="D105" s="14" t="n"/>
    </row>
    <row r="106" s="107">
      <c r="C106" s="14" t="n"/>
      <c r="D106" s="14" t="n"/>
    </row>
    <row r="107">
      <c r="A107" s="19" t="inlineStr">
        <is>
          <t>Розетка кабельная с контактами 5.08 мм MHU-3 (DS1074-3 F)</t>
        </is>
      </c>
      <c r="B107" s="14" t="n"/>
      <c r="C107" s="14" t="n"/>
      <c r="D107" s="14" t="n"/>
    </row>
    <row r="108">
      <c r="A108" s="19" t="inlineStr">
        <is>
          <t>Розетка кабельная с контактами 5.08 мм MHU-2 (DS1074-2 F)</t>
        </is>
      </c>
      <c r="B108" s="14" t="n"/>
      <c r="C108" s="14" t="n"/>
      <c r="D108" s="14" t="n"/>
    </row>
    <row r="109">
      <c r="A109" s="28" t="inlineStr">
        <is>
          <t>Контакт L-KLS1-5,08-T KLS</t>
        </is>
      </c>
      <c r="B109" s="14" t="n"/>
      <c r="C109" s="14" t="n"/>
      <c r="D109" s="14" t="n"/>
    </row>
    <row r="110">
      <c r="A110" s="14" t="n"/>
      <c r="B110" s="14" t="n"/>
      <c r="C110" s="14" t="n"/>
      <c r="D110" s="14" t="n"/>
    </row>
    <row r="111">
      <c r="A111" s="19" t="inlineStr">
        <is>
          <t>Разъем Mini-Universal 172165-1 (MF-2x1F)</t>
        </is>
      </c>
      <c r="B111" s="14" t="n"/>
      <c r="C111" s="14" t="n"/>
      <c r="D111" s="14" t="n"/>
    </row>
    <row r="112">
      <c r="A112" s="19" t="inlineStr">
        <is>
          <t>Контакт-гнездо для разъема Mini-Universal 170362-1 (MF-FT)</t>
        </is>
      </c>
      <c r="B112" s="14" t="n"/>
      <c r="C112" s="14" t="n"/>
      <c r="D112" s="14" t="n"/>
    </row>
    <row r="113">
      <c r="A113" s="14" t="n"/>
      <c r="B113" s="14" t="n"/>
      <c r="C113" s="14" t="n"/>
      <c r="D113" s="14" t="n"/>
    </row>
    <row r="114" ht="25.5" customHeight="1" s="107">
      <c r="A114" s="21" t="inlineStr">
        <is>
          <t>Термоусаживаемый маркер с ТТ печатью FTTM 3.2/1.6мм, L15мм,
белый, 1 цв.печати (черный), нарезка  - "X1"</t>
        </is>
      </c>
      <c r="B114" s="14" t="n"/>
      <c r="C114" s="14" t="n"/>
      <c r="D114" s="14" t="n"/>
    </row>
    <row r="115" ht="25.5" customHeight="1" s="107">
      <c r="A115" s="21" t="inlineStr">
        <is>
          <t>Термоусаживаемый маркер с ТТ печатью FTTM 3.2/1.6мм, L15мм,
белый, 1 цв.печати (черный), нарезка  - "X2"</t>
        </is>
      </c>
      <c r="B115" s="14" t="n"/>
      <c r="C115" s="14" t="n"/>
      <c r="D115" s="14" t="n"/>
    </row>
    <row r="116" ht="25.5" customHeight="1" s="107">
      <c r="A116" s="21" t="inlineStr">
        <is>
          <t>Термоусаживаемый маркер с ТТ печатью FTTM 3.2/1.6мм, L15мм,
белый, 1 цв.печати (черный), нарезка  - "X3"</t>
        </is>
      </c>
      <c r="B116" s="14" t="n"/>
      <c r="C116" s="14" t="n"/>
      <c r="D116" s="14" t="n"/>
    </row>
    <row r="117" ht="25.5" customHeight="1" s="107">
      <c r="A117" s="21" t="inlineStr">
        <is>
          <t>Термоусаживаемый маркер с ТТ печатью FTTM 3.2/1.6мм, L15мм,
белый, 1 цв.печати (черный), нарезка  - "X4"</t>
        </is>
      </c>
      <c r="B117" s="14" t="n"/>
      <c r="C117" s="14" t="n"/>
      <c r="D117" s="14" t="n"/>
    </row>
    <row r="118" ht="25.5" customHeight="1" s="107">
      <c r="A118" s="21" t="inlineStr">
        <is>
          <t>Термоусаживаемый маркер с ТТ печатью FTTM 3.2/1.6мм, L15мм,
белый, 1 цв.печати (черный), нарезка  - "X5"</t>
        </is>
      </c>
      <c r="B118" s="14" t="n"/>
      <c r="C118" s="14" t="n"/>
      <c r="D118" s="14" t="n"/>
    </row>
    <row r="119" ht="25.5" customHeight="1" s="107">
      <c r="A119" s="21" t="inlineStr">
        <is>
          <t>Термоусаживаемый маркер с ТТ печатью FTTM 3.2/1.6мм, L15мм,
белый, 1 цв.печати (черный), нарезка  - "X6"</t>
        </is>
      </c>
      <c r="B119" s="14" t="n"/>
      <c r="C119" s="14" t="n"/>
      <c r="D119" s="14" t="n"/>
    </row>
    <row r="120">
      <c r="A120" s="14" t="n"/>
      <c r="B120" s="14" t="n"/>
      <c r="C120" s="14" t="n"/>
    </row>
    <row r="121">
      <c r="A121" s="153" t="inlineStr">
        <is>
          <t>Скотч малярный бумажный</t>
        </is>
      </c>
      <c r="B121" s="14" t="n">
        <v>5</v>
      </c>
      <c r="C121" s="14" t="n"/>
    </row>
    <row r="122" s="107">
      <c r="A122" s="19" t="inlineStr">
        <is>
          <t>лампы в светильник</t>
        </is>
      </c>
      <c r="B122" s="14" t="n">
        <v>6</v>
      </c>
      <c r="C122" s="14" t="n"/>
    </row>
    <row r="123" s="107">
      <c r="A123" s="185" t="n"/>
    </row>
    <row r="124" s="107">
      <c r="A124" s="180" t="inlineStr">
        <is>
          <t xml:space="preserve">Коврик защитный, формат A3 OLFA OL-CM-A3 </t>
        </is>
      </c>
    </row>
    <row r="125" s="107">
      <c r="A125" s="180" t="inlineStr">
        <is>
          <t>Тележки инструментальные Верстакофф ® серии PROFFI 950.7 М</t>
        </is>
      </c>
    </row>
    <row r="126" s="107"/>
    <row r="127" s="107">
      <c r="A127" s="180" t="n"/>
    </row>
    <row r="128" s="107">
      <c r="A128" s="180" t="n"/>
    </row>
    <row r="129" s="107">
      <c r="A129" s="180" t="n"/>
    </row>
    <row r="130" s="107">
      <c r="A130" s="180" t="n"/>
    </row>
    <row r="131" s="107">
      <c r="A131" s="180" t="n"/>
    </row>
    <row r="132" s="107">
      <c r="A132" s="180" t="n"/>
    </row>
    <row r="133" s="107">
      <c r="A133" s="180" t="n"/>
    </row>
    <row r="134" s="107">
      <c r="A134" s="180" t="n"/>
    </row>
    <row r="135" s="107">
      <c r="A135" s="180" t="n"/>
    </row>
    <row r="136" s="107">
      <c r="A136" s="180" t="n"/>
    </row>
    <row r="139">
      <c r="A139" s="12" t="inlineStr">
        <is>
          <t>Перечень использованных материалов проекта Салют-жгуты</t>
        </is>
      </c>
    </row>
    <row r="140">
      <c r="A140" s="156" t="inlineStr">
        <is>
          <t>Герметик Виксинт (комплект) 5,5 кг</t>
        </is>
      </c>
      <c r="B140" s="179" t="n">
        <v>1</v>
      </c>
      <c r="C140" s="314" t="inlineStr">
        <is>
          <t>компл</t>
        </is>
      </c>
      <c r="D140" s="314" t="inlineStr">
        <is>
          <t>ХимТех-Р</t>
        </is>
      </c>
    </row>
    <row r="141">
      <c r="A141" s="156" t="inlineStr">
        <is>
          <t>GTPA-20 (диам. от 20 до 32мм) (ЭТМ)</t>
        </is>
      </c>
      <c r="B141" s="14" t="n">
        <v>10</v>
      </c>
      <c r="C141" s="14" t="inlineStr">
        <is>
          <t>м</t>
        </is>
      </c>
      <c r="D141" s="14" t="n"/>
    </row>
    <row r="142">
      <c r="A142" s="156" t="inlineStr">
        <is>
          <t>IPROFLEX®_15PET-12 (диам. от 10 до 16мм)</t>
        </is>
      </c>
      <c r="B142" s="14" t="n">
        <v>9.9</v>
      </c>
      <c r="C142" s="14" t="inlineStr">
        <is>
          <t>м</t>
        </is>
      </c>
      <c r="D142" s="14" t="n"/>
    </row>
    <row r="143">
      <c r="A143" s="156" t="inlineStr">
        <is>
          <t>IPROFLEX®_15PET-3 (диам. от 2,5 до 5мм)</t>
        </is>
      </c>
      <c r="B143" s="14" t="n">
        <v>0.6</v>
      </c>
      <c r="C143" s="14" t="inlineStr">
        <is>
          <t>м</t>
        </is>
      </c>
      <c r="D143" s="14" t="n"/>
    </row>
    <row r="144" ht="30" customHeight="1" s="107">
      <c r="A144" s="156" t="inlineStr">
        <is>
          <t>BNM2RC-1-2.5 BLK Трубка термоусадочная неклеевая, коэффициент
усадки 2Х, размер 2.5, цвет черный</t>
        </is>
      </c>
      <c r="B144" s="14" t="n">
        <v>40</v>
      </c>
      <c r="C144" s="14" t="inlineStr">
        <is>
          <t>м</t>
        </is>
      </c>
      <c r="D144" s="14" t="n"/>
    </row>
    <row r="145">
      <c r="A145" s="156" t="inlineStr">
        <is>
          <t>Бензин Галоша ,0,5 л</t>
        </is>
      </c>
      <c r="B145" s="14" t="n">
        <v>6</v>
      </c>
      <c r="C145" s="14" t="inlineStr">
        <is>
          <t>уп</t>
        </is>
      </c>
      <c r="D145" s="14" t="inlineStr">
        <is>
          <t>по АО</t>
        </is>
      </c>
    </row>
    <row r="146">
      <c r="A146" s="156" t="inlineStr">
        <is>
          <t>шприц СФМ 50 мл</t>
        </is>
      </c>
      <c r="B146" s="14" t="n">
        <v>4</v>
      </c>
      <c r="C146" s="14" t="inlineStr">
        <is>
          <t>шт</t>
        </is>
      </c>
      <c r="D146" s="14" t="inlineStr">
        <is>
          <t>по АО</t>
        </is>
      </c>
    </row>
    <row r="147">
      <c r="A147" s="156" t="inlineStr">
        <is>
          <t>шприц 20 мл</t>
        </is>
      </c>
      <c r="B147" s="14" t="n">
        <v>5</v>
      </c>
      <c r="C147" s="14" t="n"/>
      <c r="D147" s="14" t="inlineStr">
        <is>
          <t>по АО</t>
        </is>
      </c>
    </row>
    <row r="148" s="107">
      <c r="A148" s="156" t="inlineStr">
        <is>
          <t>шприц 2 мл</t>
        </is>
      </c>
      <c r="B148" s="14" t="n">
        <v>5</v>
      </c>
      <c r="C148" s="14" t="n"/>
      <c r="D148" s="14" t="inlineStr">
        <is>
          <t>по АО</t>
        </is>
      </c>
    </row>
    <row r="149">
      <c r="A149" s="156" t="inlineStr">
        <is>
          <t>шприц Жане</t>
        </is>
      </c>
      <c r="B149" s="14" t="n">
        <v>2</v>
      </c>
      <c r="C149" s="14" t="inlineStr">
        <is>
          <t>шт</t>
        </is>
      </c>
      <c r="D149" s="14" t="inlineStr">
        <is>
          <t>по АО</t>
        </is>
      </c>
    </row>
    <row r="150">
      <c r="A150" s="156" t="inlineStr">
        <is>
          <t>шприц полунжерный</t>
        </is>
      </c>
      <c r="B150" s="14" t="n">
        <v>1</v>
      </c>
      <c r="C150" s="14" t="inlineStr">
        <is>
          <t>шт</t>
        </is>
      </c>
      <c r="D150" s="14" t="inlineStr">
        <is>
          <t>по АО</t>
        </is>
      </c>
    </row>
    <row r="151">
      <c r="A151" s="156" t="inlineStr">
        <is>
          <t>Стяжка c площадкой КСМ 3х100</t>
        </is>
      </c>
      <c r="B151" s="14" t="n">
        <v>10</v>
      </c>
      <c r="C151" s="14" t="inlineStr">
        <is>
          <t>шт</t>
        </is>
      </c>
      <c r="D151" s="14" t="n"/>
    </row>
    <row r="152">
      <c r="A152" s="156" t="inlineStr">
        <is>
          <t>Флюс СКФ-ФКСП</t>
        </is>
      </c>
      <c r="B152" s="14" t="n">
        <v>0.5</v>
      </c>
      <c r="C152" s="14" t="inlineStr">
        <is>
          <t>л</t>
        </is>
      </c>
      <c r="D152" s="14" t="n"/>
    </row>
    <row r="153">
      <c r="A153" s="156" t="inlineStr">
        <is>
          <t>1,6мм 0,25кг Sn60/Pb40 (CF-10) припой ASAHI</t>
        </is>
      </c>
      <c r="B153" s="14" t="n">
        <v>2</v>
      </c>
      <c r="C153" s="14" t="inlineStr">
        <is>
          <t>шт</t>
        </is>
      </c>
      <c r="D153" s="14" t="n"/>
    </row>
    <row r="154">
      <c r="A154" s="156" t="inlineStr">
        <is>
          <t>Изопропиловый спирт, литр</t>
        </is>
      </c>
      <c r="B154" s="14" t="n">
        <v>10</v>
      </c>
      <c r="C154" s="14" t="inlineStr">
        <is>
          <t>л</t>
        </is>
      </c>
      <c r="D154" s="14" t="n"/>
    </row>
    <row r="155">
      <c r="A155" s="156" t="inlineStr">
        <is>
          <t>ватные палочки</t>
        </is>
      </c>
      <c r="B155" s="14" t="n">
        <v>30</v>
      </c>
      <c r="C155" s="14" t="inlineStr">
        <is>
          <t>шт</t>
        </is>
      </c>
      <c r="D155" s="14" t="n"/>
    </row>
    <row r="156">
      <c r="A156" s="156" t="inlineStr">
        <is>
          <t>губка для очистки паяльников</t>
        </is>
      </c>
      <c r="B156" s="14" t="n">
        <v>1</v>
      </c>
      <c r="C156" s="14" t="inlineStr">
        <is>
          <t>шт</t>
        </is>
      </c>
      <c r="D156" s="14" t="n"/>
    </row>
    <row r="157">
      <c r="A157" s="156" t="inlineStr">
        <is>
          <t>стержень для кллевого пистолета 11х200</t>
        </is>
      </c>
      <c r="B157" s="14" t="n">
        <v>2</v>
      </c>
      <c r="C157" s="14" t="inlineStr">
        <is>
          <t>шт</t>
        </is>
      </c>
      <c r="D157" s="14" t="n"/>
    </row>
    <row r="158">
      <c r="A158" s="156" t="inlineStr">
        <is>
          <t>Пленка воздушно-пузырьковая 2-х сл, метров</t>
        </is>
      </c>
      <c r="B158" s="14" t="n">
        <v>3</v>
      </c>
      <c r="C158" s="14" t="inlineStr">
        <is>
          <t>м</t>
        </is>
      </c>
      <c r="D158" s="14" t="n"/>
    </row>
    <row r="159">
      <c r="A159" s="156" t="inlineStr">
        <is>
          <t>скотч прозрачный</t>
        </is>
      </c>
      <c r="B159" s="14" t="n">
        <v>10</v>
      </c>
      <c r="C159" s="14" t="inlineStr">
        <is>
          <t>м</t>
        </is>
      </c>
      <c r="D159" s="14" t="n"/>
    </row>
    <row r="160">
      <c r="A160" s="156" t="inlineStr">
        <is>
          <t>стрейч-пленка рулон</t>
        </is>
      </c>
      <c r="B160" s="14" t="n">
        <v>0.5</v>
      </c>
      <c r="C160" s="14" t="inlineStr">
        <is>
          <t>рул</t>
        </is>
      </c>
      <c r="D160" s="14" t="n"/>
    </row>
    <row r="161">
      <c r="A161" s="156" t="inlineStr">
        <is>
          <t>бум полотенца</t>
        </is>
      </c>
      <c r="B161" s="14" t="n">
        <v>1</v>
      </c>
      <c r="C161" s="14" t="inlineStr">
        <is>
          <t>рул</t>
        </is>
      </c>
      <c r="D161" s="14" t="n"/>
    </row>
    <row r="162" ht="30" customHeight="1" s="107">
      <c r="A162" s="156" t="inlineStr">
        <is>
          <t>салфетка хозяйственная в рулоне уневерс. Вискоза полиэстер 20х25 см 40 листов</t>
        </is>
      </c>
      <c r="B162" s="14" t="n">
        <v>40</v>
      </c>
      <c r="C162" s="14" t="inlineStr">
        <is>
          <t>лист</t>
        </is>
      </c>
      <c r="D162" s="14" t="n"/>
    </row>
    <row r="163">
      <c r="A163" s="156" t="inlineStr">
        <is>
          <t>перчатки виниловые</t>
        </is>
      </c>
      <c r="B163" s="14" t="n">
        <v>40</v>
      </c>
      <c r="C163" s="14" t="inlineStr">
        <is>
          <t>шт</t>
        </is>
      </c>
      <c r="D163" s="14" t="n"/>
    </row>
    <row r="164">
      <c r="A164" s="156" t="inlineStr">
        <is>
          <t>ложка одноразовая</t>
        </is>
      </c>
      <c r="B164" s="14" t="n">
        <v>20</v>
      </c>
      <c r="C164" s="14" t="inlineStr">
        <is>
          <t>шт</t>
        </is>
      </c>
      <c r="D164" s="14" t="n"/>
    </row>
    <row r="165">
      <c r="A165" s="156" t="inlineStr">
        <is>
          <t>тарелки одноразовые</t>
        </is>
      </c>
      <c r="B165" s="14" t="n">
        <v>20</v>
      </c>
      <c r="C165" s="14" t="inlineStr">
        <is>
          <t>шт</t>
        </is>
      </c>
      <c r="D165" s="14" t="n"/>
    </row>
    <row r="166">
      <c r="A166" s="156" t="inlineStr">
        <is>
          <t xml:space="preserve">чашка одноразовая </t>
        </is>
      </c>
      <c r="B166" s="14" t="n">
        <v>20</v>
      </c>
      <c r="C166" s="14" t="inlineStr">
        <is>
          <t>шт</t>
        </is>
      </c>
      <c r="D166" s="14" t="n"/>
    </row>
    <row r="167">
      <c r="A167" s="15" t="inlineStr">
        <is>
          <t>Гайка колпачковая высокая  М4 DIN 1587  ГОСТ 11860-85</t>
        </is>
      </c>
      <c r="B167" s="14" t="n">
        <v>1</v>
      </c>
      <c r="C167" s="14" t="inlineStr">
        <is>
          <t>шт</t>
        </is>
      </c>
      <c r="D167" s="14" t="n"/>
    </row>
  </sheetData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8"/>
  <sheetViews>
    <sheetView workbookViewId="0">
      <selection activeCell="G12" sqref="G12"/>
    </sheetView>
  </sheetViews>
  <sheetFormatPr baseColWidth="8" defaultColWidth="9.140625" defaultRowHeight="15"/>
  <cols>
    <col width="9.140625" customWidth="1" style="107" min="1" max="9"/>
    <col width="15.42578125" customWidth="1" style="107" min="10" max="10"/>
    <col width="13.5703125" customWidth="1" style="107" min="11" max="11"/>
    <col width="9.140625" customWidth="1" style="107" min="12" max="16384"/>
  </cols>
  <sheetData>
    <row r="1" ht="45" customFormat="1" customHeight="1" s="157">
      <c r="A1" s="157" t="inlineStr">
        <is>
          <t>Кол-во кабелей</t>
        </is>
      </c>
      <c r="B1" s="157" t="inlineStr">
        <is>
          <t xml:space="preserve">Длина </t>
        </is>
      </c>
      <c r="C1" s="157" t="inlineStr">
        <is>
          <t>Кол-во IDC  на кабель</t>
        </is>
      </c>
      <c r="J1" s="157" t="inlineStr">
        <is>
          <t>трудоемк 1 кабеля, час</t>
        </is>
      </c>
    </row>
    <row r="3" ht="15.75" customHeight="1" s="107" thickBot="1">
      <c r="A3" s="147" t="n">
        <v>2</v>
      </c>
      <c r="B3" s="147" t="n">
        <v>1300</v>
      </c>
      <c r="C3" t="n">
        <v>2</v>
      </c>
      <c r="D3">
        <f>A3*C3</f>
        <v/>
      </c>
      <c r="F3">
        <f>A3*B3</f>
        <v/>
      </c>
      <c r="J3" t="n">
        <v>0.3</v>
      </c>
      <c r="K3">
        <f>A3*J3</f>
        <v/>
      </c>
    </row>
    <row r="4" ht="15.75" customHeight="1" s="107" thickBot="1">
      <c r="A4" s="147" t="n">
        <v>4</v>
      </c>
      <c r="B4" s="147" t="n">
        <v>1400</v>
      </c>
      <c r="C4" t="n">
        <v>2</v>
      </c>
      <c r="D4">
        <f>A4*C4</f>
        <v/>
      </c>
      <c r="F4">
        <f>A4*B4</f>
        <v/>
      </c>
      <c r="J4" t="n">
        <v>0.3</v>
      </c>
      <c r="K4">
        <f>A4*J4</f>
        <v/>
      </c>
    </row>
    <row r="5" ht="15.75" customHeight="1" s="107" thickBot="1">
      <c r="A5" s="147" t="n">
        <v>2</v>
      </c>
      <c r="B5" s="147" t="n">
        <v>1500</v>
      </c>
      <c r="C5" t="n">
        <v>2</v>
      </c>
      <c r="D5">
        <f>A5*C5</f>
        <v/>
      </c>
      <c r="F5">
        <f>A5*B5</f>
        <v/>
      </c>
      <c r="J5" t="n">
        <v>0.3</v>
      </c>
      <c r="K5">
        <f>A5*J5</f>
        <v/>
      </c>
    </row>
    <row r="6" ht="15.75" customHeight="1" s="107" thickBot="1">
      <c r="A6" s="147" t="n">
        <v>2</v>
      </c>
      <c r="B6" s="147" t="n">
        <v>1600</v>
      </c>
      <c r="C6" t="n">
        <v>2</v>
      </c>
      <c r="D6">
        <f>A6*C6</f>
        <v/>
      </c>
      <c r="F6">
        <f>A6*B6</f>
        <v/>
      </c>
      <c r="J6" t="n">
        <v>0.3</v>
      </c>
      <c r="K6">
        <f>A6*J6</f>
        <v/>
      </c>
    </row>
    <row r="7" ht="15.75" customHeight="1" s="107" thickBot="1">
      <c r="A7" s="147" t="n">
        <v>2</v>
      </c>
      <c r="B7" s="147" t="n">
        <v>1700</v>
      </c>
      <c r="C7" t="n">
        <v>2</v>
      </c>
      <c r="D7">
        <f>A7*C7</f>
        <v/>
      </c>
      <c r="F7">
        <f>A7*B7</f>
        <v/>
      </c>
      <c r="J7" t="n">
        <v>0.3</v>
      </c>
      <c r="K7">
        <f>A7*J7</f>
        <v/>
      </c>
    </row>
    <row r="8" ht="15.75" customHeight="1" s="107" thickBot="1">
      <c r="A8" s="147" t="n">
        <v>1</v>
      </c>
      <c r="B8" s="147" t="n">
        <v>1900</v>
      </c>
      <c r="C8" t="n">
        <v>2</v>
      </c>
      <c r="D8">
        <f>A8*C8</f>
        <v/>
      </c>
      <c r="F8">
        <f>A8*B8</f>
        <v/>
      </c>
      <c r="J8" t="n">
        <v>0.3</v>
      </c>
      <c r="K8">
        <f>A8*J8</f>
        <v/>
      </c>
    </row>
    <row r="9" ht="15.75" customHeight="1" s="107" thickBot="1">
      <c r="A9" s="147" t="n">
        <v>1</v>
      </c>
      <c r="B9" s="147" t="n">
        <v>2000</v>
      </c>
      <c r="C9" t="n">
        <v>2</v>
      </c>
      <c r="D9">
        <f>A9*C9</f>
        <v/>
      </c>
      <c r="F9">
        <f>A9*B9</f>
        <v/>
      </c>
      <c r="J9" t="n">
        <v>0.3</v>
      </c>
      <c r="K9">
        <f>A9*J9</f>
        <v/>
      </c>
    </row>
    <row r="10" ht="15.75" customHeight="1" s="107" thickBot="1">
      <c r="A10" s="147" t="n">
        <v>1</v>
      </c>
      <c r="B10" s="147" t="n">
        <v>2100</v>
      </c>
      <c r="C10" t="n">
        <v>2</v>
      </c>
      <c r="D10">
        <f>A10*C10</f>
        <v/>
      </c>
      <c r="F10">
        <f>A10*B10</f>
        <v/>
      </c>
      <c r="J10" t="n">
        <v>0.3</v>
      </c>
      <c r="K10">
        <f>A10*J10</f>
        <v/>
      </c>
    </row>
    <row r="11" ht="15.75" customHeight="1" s="107" thickBot="1">
      <c r="A11" s="147" t="n">
        <v>1</v>
      </c>
      <c r="B11" s="147" t="n">
        <v>2200</v>
      </c>
      <c r="C11" t="n">
        <v>2</v>
      </c>
      <c r="D11">
        <f>A11*C11</f>
        <v/>
      </c>
      <c r="F11">
        <f>A11*B11</f>
        <v/>
      </c>
      <c r="J11" t="n">
        <v>0.3</v>
      </c>
      <c r="K11">
        <f>A11*J11</f>
        <v/>
      </c>
    </row>
    <row r="12" ht="15.75" customHeight="1" s="107" thickBot="1">
      <c r="A12" s="147" t="n">
        <v>1</v>
      </c>
      <c r="B12" s="147" t="n">
        <v>2850</v>
      </c>
      <c r="C12" t="n">
        <v>2</v>
      </c>
      <c r="D12">
        <f>A12*C12</f>
        <v/>
      </c>
      <c r="F12">
        <f>A12*B12</f>
        <v/>
      </c>
      <c r="J12" t="n">
        <v>0.3</v>
      </c>
      <c r="K12">
        <f>A12*J12</f>
        <v/>
      </c>
    </row>
    <row r="13" ht="15.75" customHeight="1" s="107" thickBot="1">
      <c r="A13" s="147" t="n">
        <v>1</v>
      </c>
      <c r="B13" s="147" t="n">
        <v>2950</v>
      </c>
      <c r="C13" t="n">
        <v>2</v>
      </c>
      <c r="D13">
        <f>A13*C13</f>
        <v/>
      </c>
      <c r="F13">
        <f>A13*B13</f>
        <v/>
      </c>
      <c r="J13" t="n">
        <v>0.3</v>
      </c>
      <c r="K13">
        <f>A13*J13</f>
        <v/>
      </c>
    </row>
    <row r="14" ht="15.75" customHeight="1" s="107" thickBot="1">
      <c r="A14" s="147" t="n">
        <v>1</v>
      </c>
      <c r="B14" s="147" t="n">
        <v>3050</v>
      </c>
      <c r="C14" t="n">
        <v>2</v>
      </c>
      <c r="D14">
        <f>A14*C14</f>
        <v/>
      </c>
      <c r="F14">
        <f>A14*B14</f>
        <v/>
      </c>
      <c r="J14" t="n">
        <v>0.3</v>
      </c>
      <c r="K14">
        <f>A14*J14</f>
        <v/>
      </c>
    </row>
    <row r="15" ht="15.75" customHeight="1" s="107" thickBot="1">
      <c r="A15" s="147" t="n">
        <v>2</v>
      </c>
      <c r="B15" s="147" t="n">
        <v>3150</v>
      </c>
      <c r="C15" t="n">
        <v>2</v>
      </c>
      <c r="D15">
        <f>A15*C15</f>
        <v/>
      </c>
      <c r="F15">
        <f>A15*B15</f>
        <v/>
      </c>
      <c r="J15" t="n">
        <v>0.3</v>
      </c>
      <c r="K15">
        <f>A15*J15</f>
        <v/>
      </c>
    </row>
    <row r="16" ht="15.75" customHeight="1" s="107" thickBot="1">
      <c r="A16" s="147" t="n">
        <v>1</v>
      </c>
      <c r="B16" s="147" t="n">
        <v>3250</v>
      </c>
      <c r="C16" t="n">
        <v>2</v>
      </c>
      <c r="D16">
        <f>A16*C16</f>
        <v/>
      </c>
      <c r="F16">
        <f>A16*B16</f>
        <v/>
      </c>
      <c r="J16" t="n">
        <v>0.3</v>
      </c>
      <c r="K16">
        <f>A16*J16</f>
        <v/>
      </c>
    </row>
    <row r="17" ht="15.75" customHeight="1" s="107" thickBot="1">
      <c r="A17" s="147" t="n">
        <v>1</v>
      </c>
      <c r="B17" s="147" t="n">
        <v>3350</v>
      </c>
      <c r="C17" t="n">
        <v>2</v>
      </c>
      <c r="D17">
        <f>A17*C17</f>
        <v/>
      </c>
      <c r="F17">
        <f>A17*B17</f>
        <v/>
      </c>
      <c r="J17" t="n">
        <v>0.3</v>
      </c>
      <c r="K17">
        <f>A17*J17</f>
        <v/>
      </c>
    </row>
    <row r="18" ht="15.75" customHeight="1" s="107" thickBot="1">
      <c r="A18" s="147" t="n">
        <v>1</v>
      </c>
      <c r="B18" s="147" t="n">
        <v>3450</v>
      </c>
      <c r="C18" t="n">
        <v>2</v>
      </c>
      <c r="D18">
        <f>A18*C18</f>
        <v/>
      </c>
      <c r="F18">
        <f>A18*B18</f>
        <v/>
      </c>
      <c r="J18" t="n">
        <v>0.3</v>
      </c>
      <c r="K18">
        <f>A18*J18</f>
        <v/>
      </c>
    </row>
    <row r="19" ht="15.75" customHeight="1" s="107" thickBot="1">
      <c r="A19" s="147" t="n">
        <v>1</v>
      </c>
      <c r="B19" s="147" t="n">
        <v>3550</v>
      </c>
      <c r="C19" t="n">
        <v>2</v>
      </c>
      <c r="D19">
        <f>A19*C19</f>
        <v/>
      </c>
      <c r="F19">
        <f>A19*B19</f>
        <v/>
      </c>
      <c r="J19" t="n">
        <v>0.3</v>
      </c>
      <c r="K19">
        <f>A19*J19</f>
        <v/>
      </c>
    </row>
    <row r="20" ht="15.75" customHeight="1" s="107" thickBot="1">
      <c r="A20" s="147" t="n">
        <v>1</v>
      </c>
      <c r="B20" s="147" t="n">
        <v>3650</v>
      </c>
      <c r="C20" t="n">
        <v>2</v>
      </c>
      <c r="D20">
        <f>A20*C20</f>
        <v/>
      </c>
      <c r="F20">
        <f>A20*B20</f>
        <v/>
      </c>
      <c r="J20" t="n">
        <v>0.3</v>
      </c>
      <c r="K20">
        <f>A20*J20</f>
        <v/>
      </c>
    </row>
    <row r="21" ht="15.75" customHeight="1" s="107" thickBot="1">
      <c r="A21" s="147" t="n">
        <v>1</v>
      </c>
      <c r="B21" s="147" t="n">
        <v>3750</v>
      </c>
      <c r="C21" t="n">
        <v>2</v>
      </c>
      <c r="D21">
        <f>A21*C21</f>
        <v/>
      </c>
      <c r="F21">
        <f>A21*B21</f>
        <v/>
      </c>
      <c r="J21" t="n">
        <v>0.3</v>
      </c>
      <c r="K21">
        <f>A21*J21</f>
        <v/>
      </c>
    </row>
    <row r="22" ht="15.75" customHeight="1" s="107" thickBot="1">
      <c r="A22" s="147" t="n">
        <v>1</v>
      </c>
      <c r="B22" s="147" t="n">
        <v>3850</v>
      </c>
      <c r="C22" t="n">
        <v>2</v>
      </c>
      <c r="D22">
        <f>A22*C22</f>
        <v/>
      </c>
      <c r="F22">
        <f>A22*B22</f>
        <v/>
      </c>
      <c r="J22" t="n">
        <v>0.3</v>
      </c>
      <c r="K22">
        <f>A22*J22</f>
        <v/>
      </c>
    </row>
    <row r="23" ht="15.75" customHeight="1" s="107" thickBot="1">
      <c r="A23" s="147" t="n">
        <v>1</v>
      </c>
      <c r="B23" s="147" t="n">
        <v>4050</v>
      </c>
      <c r="C23" t="n">
        <v>2</v>
      </c>
      <c r="D23">
        <f>A23*C23</f>
        <v/>
      </c>
      <c r="F23">
        <f>A23*B23</f>
        <v/>
      </c>
      <c r="J23" t="n">
        <v>0.3</v>
      </c>
      <c r="K23">
        <f>A23*J23</f>
        <v/>
      </c>
    </row>
    <row r="24" ht="15.75" customHeight="1" s="107" thickBot="1">
      <c r="A24" s="147" t="n">
        <v>1</v>
      </c>
      <c r="B24" s="147" t="n">
        <v>4150</v>
      </c>
      <c r="C24" t="n">
        <v>2</v>
      </c>
      <c r="D24">
        <f>A24*C24</f>
        <v/>
      </c>
      <c r="F24">
        <f>A24*B24</f>
        <v/>
      </c>
      <c r="J24" t="n">
        <v>0.3</v>
      </c>
      <c r="K24">
        <f>A24*J24</f>
        <v/>
      </c>
    </row>
    <row r="25" ht="15.75" customHeight="1" s="107" thickBot="1">
      <c r="A25" s="147" t="n">
        <v>1</v>
      </c>
      <c r="B25" s="147" t="n">
        <v>4250</v>
      </c>
      <c r="C25" t="n">
        <v>2</v>
      </c>
      <c r="D25">
        <f>A25*C25</f>
        <v/>
      </c>
      <c r="F25">
        <f>A25*B25</f>
        <v/>
      </c>
      <c r="J25" t="n">
        <v>0.3</v>
      </c>
      <c r="K25">
        <f>A25*J25</f>
        <v/>
      </c>
    </row>
    <row r="26" ht="15.75" customHeight="1" s="107" thickBot="1">
      <c r="A26" s="147" t="n">
        <v>1</v>
      </c>
      <c r="B26" s="147" t="n">
        <v>4350</v>
      </c>
      <c r="C26" t="n">
        <v>2</v>
      </c>
      <c r="D26">
        <f>A26*C26</f>
        <v/>
      </c>
      <c r="F26">
        <f>A26*B26</f>
        <v/>
      </c>
      <c r="J26" t="n">
        <v>0.3</v>
      </c>
      <c r="K26">
        <f>A26*J26</f>
        <v/>
      </c>
    </row>
    <row r="28">
      <c r="D28">
        <f>SUM(D3:D27)</f>
        <v/>
      </c>
      <c r="F28">
        <f>SUM(F3:F27)</f>
        <v/>
      </c>
      <c r="H28" t="inlineStr">
        <is>
          <t>83м</t>
        </is>
      </c>
      <c r="J28" t="inlineStr">
        <is>
          <t>Всего трудоемк</t>
        </is>
      </c>
      <c r="K28">
        <f>SUM(K3:K27)</f>
        <v/>
      </c>
      <c r="L28" t="inlineStr">
        <is>
          <t xml:space="preserve"> час</t>
        </is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I102"/>
  <sheetViews>
    <sheetView zoomScale="44" zoomScaleNormal="4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9" sqref="A4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55"/>
    <col width="11.7109375" customWidth="1" style="107" min="56" max="56"/>
    <col width="12.140625" customWidth="1" style="107" min="57" max="60"/>
    <col width="10.7109375" customWidth="1" style="107" min="61" max="63"/>
    <col width="10.85546875" customWidth="1" style="107" min="64" max="108"/>
    <col width="11.42578125" customWidth="1" style="107" min="109" max="109"/>
    <col width="3.28515625" customWidth="1" style="107" min="110" max="110"/>
    <col width="9.140625" customWidth="1" style="107" min="111" max="112"/>
    <col width="9.140625" customWidth="1" style="108" min="113" max="113"/>
    <col width="9.140625" customWidth="1" style="107" min="114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inlineStr">
        <is>
          <t>спецификация</t>
        </is>
      </c>
      <c r="AW1" s="37" t="inlineStr">
        <is>
          <t>спецификация</t>
        </is>
      </c>
      <c r="AX1" s="37" t="inlineStr">
        <is>
          <t>спецификация</t>
        </is>
      </c>
      <c r="AY1" s="37" t="inlineStr">
        <is>
          <t>спецификация</t>
        </is>
      </c>
      <c r="AZ1" s="37" t="inlineStr">
        <is>
          <t>спецификация</t>
        </is>
      </c>
      <c r="BA1" s="37" t="inlineStr">
        <is>
          <t>спецификация</t>
        </is>
      </c>
      <c r="BB1" s="37" t="inlineStr">
        <is>
          <t>спецификация</t>
        </is>
      </c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R1" s="37" t="n"/>
      <c r="CS1" s="37" t="n"/>
      <c r="CT1" s="37" t="n"/>
      <c r="CU1" s="37" t="n"/>
      <c r="CV1" s="37" t="n"/>
      <c r="CW1" s="37" t="n"/>
      <c r="CX1" s="37" t="n"/>
      <c r="CY1" s="37" t="n"/>
      <c r="CZ1" s="37" t="n"/>
      <c r="DA1" s="37" t="n"/>
      <c r="DB1" s="37" t="n"/>
      <c r="DC1" s="37" t="n"/>
      <c r="DD1" s="37" t="n"/>
      <c r="DE1" s="37" t="n"/>
      <c r="DF1" s="37" t="n"/>
      <c r="DI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111" t="inlineStr">
        <is>
          <t>Кабель датчика давления 1 
9451.021.
31.000-02</t>
        </is>
      </c>
      <c r="AO2" s="111" t="inlineStr">
        <is>
          <t>Кабель датчика давления 2 
9451.021.
32.000-02</t>
        </is>
      </c>
      <c r="AP2" s="111" t="inlineStr">
        <is>
          <t>Кабель 220В 
9451.021.
29.000</t>
        </is>
      </c>
      <c r="AQ2" s="111" t="inlineStr">
        <is>
          <t>Перемычка 
9451.241.
06.000</t>
        </is>
      </c>
      <c r="AR2" s="111" t="inlineStr">
        <is>
          <t>Кабель питания
9451.021.
30.000</t>
        </is>
      </c>
      <c r="AS2" s="111" t="inlineStr">
        <is>
          <t>Провод РЕ
9451.021.
28.000</t>
        </is>
      </c>
      <c r="AT2" s="111" t="inlineStr">
        <is>
          <t>Кабель питания вентилятора 
9451.021.
18.000-02</t>
        </is>
      </c>
      <c r="AU2" s="71" t="inlineStr">
        <is>
          <t>Кабель датчика давления 
РМ-420.03.000</t>
        </is>
      </c>
      <c r="AV2" s="71" t="inlineStr">
        <is>
          <t>Провод РЕ  
РМ-420.04.000</t>
        </is>
      </c>
      <c r="AW2" s="71" t="inlineStr">
        <is>
          <t>Провод РЕ 1 
РМ-420.04.000</t>
        </is>
      </c>
      <c r="AX2" s="71" t="inlineStr">
        <is>
          <t>Провод РЕ 2 
РМ-420.08.000</t>
        </is>
      </c>
      <c r="AY2" s="71" t="inlineStr">
        <is>
          <t>Кабель 220В 
РМ-420.05.000</t>
        </is>
      </c>
      <c r="AZ2" s="71" t="inlineStr">
        <is>
          <t>Перемычка 
РМ-420.06.000</t>
        </is>
      </c>
      <c r="BA2" s="71" t="inlineStr">
        <is>
          <t>Провод контактора 
РМ-420.07.000</t>
        </is>
      </c>
      <c r="BB2" s="71" t="inlineStr">
        <is>
          <t>Кабель питания вентилятора 
РМ-420.09.000</t>
        </is>
      </c>
      <c r="BC2" s="38" t="n"/>
      <c r="BD2" s="70" t="inlineStr">
        <is>
          <t>Перемычка ПТКА.685621. 004</t>
        </is>
      </c>
      <c r="BE2" s="70" t="inlineStr">
        <is>
          <t>Перемычка ПТКА.685621. 004-01</t>
        </is>
      </c>
      <c r="BF2" s="70" t="inlineStr">
        <is>
          <t>Перемычка ПТКА.685621. 004-02</t>
        </is>
      </c>
      <c r="BG2" s="70" t="inlineStr">
        <is>
          <t>Перемычка ПТКА.685621. 004-03</t>
        </is>
      </c>
      <c r="BH2" s="70" t="inlineStr">
        <is>
          <t>Перемычка ПТКА.685621. 004-04</t>
        </is>
      </c>
      <c r="BI2" s="38" t="inlineStr">
        <is>
          <t>Провод заземления ПТКА.685621. 005</t>
        </is>
      </c>
      <c r="BJ2" s="38" t="inlineStr">
        <is>
          <t>Провод заземления ПТКА.685621.  005-01</t>
        </is>
      </c>
      <c r="BK2" s="38" t="inlineStr">
        <is>
          <t>Провод заземления ПТКА.685621.  005-02</t>
        </is>
      </c>
      <c r="BL2" s="38" t="inlineStr">
        <is>
          <t>Провод заземления ПТКА.685621.  005-03</t>
        </is>
      </c>
      <c r="BM2" s="71" t="inlineStr">
        <is>
          <t>Жгут ПТКА.685621.001-01.111</t>
        </is>
      </c>
      <c r="BN2" s="71" t="inlineStr">
        <is>
          <t>Жгут ПТКА.685621. 001-02.121</t>
        </is>
      </c>
      <c r="BO2" s="71" t="inlineStr">
        <is>
          <t>Жгут ПТКА.685621.001-03.131</t>
        </is>
      </c>
      <c r="BP2" s="71" t="inlineStr">
        <is>
          <t>Жгут ПТКА.685621. 001-03.331</t>
        </is>
      </c>
      <c r="BQ2" s="71" t="inlineStr">
        <is>
          <t>Жгут ПТКА.685621. 001-04.141</t>
        </is>
      </c>
      <c r="BR2" s="71" t="inlineStr">
        <is>
          <t>Жгут ПТКА.685621. 001-04.341</t>
        </is>
      </c>
      <c r="BS2" s="71" t="inlineStr">
        <is>
          <t>Жгут ПТКА.685621. 001-05.351</t>
        </is>
      </c>
      <c r="BT2" s="71" t="inlineStr">
        <is>
          <t>Жгут ПТКА.685621. 001-05.602</t>
        </is>
      </c>
      <c r="BU2" s="71" t="inlineStr">
        <is>
          <t>Жгут ПТКА.685621. 001-05.072(1)</t>
        </is>
      </c>
      <c r="BV2" s="71" t="inlineStr">
        <is>
          <t>Жгут ПТКА.685621. 001-05.072(2)</t>
        </is>
      </c>
      <c r="BW2" s="72" t="inlineStr">
        <is>
          <t>Жгут ПТКА.685621. 002-01.281</t>
        </is>
      </c>
      <c r="BX2" s="72" t="inlineStr">
        <is>
          <t>Жгут ПТКА.685621. 002-02.221</t>
        </is>
      </c>
      <c r="BY2" s="72" t="inlineStr">
        <is>
          <t>Жгут ПТКА.685621. 002-03.231</t>
        </is>
      </c>
      <c r="BZ2" s="38" t="inlineStr">
        <is>
          <t>Жгут ПТКА.685621. 003-03.071</t>
        </is>
      </c>
      <c r="CA2" s="38" t="inlineStr">
        <is>
          <t>Жгут ПТКА.685621. 003-03.091</t>
        </is>
      </c>
      <c r="CB2" s="38" t="inlineStr">
        <is>
          <t>Жгут ПТКА.685621. 003-04.071</t>
        </is>
      </c>
      <c r="CC2" s="38" t="inlineStr">
        <is>
          <t>Жгут ПТКА.685621. 003-05.481</t>
        </is>
      </c>
      <c r="CD2" s="38" t="inlineStr">
        <is>
          <t>Кабель питания 9451.051. 03.00.000</t>
        </is>
      </c>
      <c r="CE2" s="38" t="inlineStr">
        <is>
          <t>Кабель питания 9451.631. 07.00.000</t>
        </is>
      </c>
      <c r="CF2" s="38" t="inlineStr">
        <is>
          <t>Кабель для передачи данных 9451.051. 04.00.000</t>
        </is>
      </c>
      <c r="CG2" s="38" t="inlineStr">
        <is>
          <t>Кабель для передачи данных 9451.631. 09.00.000</t>
        </is>
      </c>
      <c r="CH2" s="70" t="inlineStr">
        <is>
          <t>Кабель питания 9451.541.
00.100</t>
        </is>
      </c>
      <c r="CI2" s="70" t="inlineStr">
        <is>
          <t>Кабель для передачи данных 9451.541.
00.200</t>
        </is>
      </c>
      <c r="CJ2" s="110" t="inlineStr">
        <is>
          <t>Кабель питания 9451.621.06.00.000</t>
        </is>
      </c>
      <c r="CK2" s="110" t="inlineStr">
        <is>
          <t>Кабель для передачи данных 9451.621.07.00.000</t>
        </is>
      </c>
      <c r="CL2" s="111" t="inlineStr">
        <is>
          <t>Кабель питания 9451.641.06.00.000</t>
        </is>
      </c>
      <c r="CM2" s="111" t="inlineStr">
        <is>
          <t>Кабель питания 9451.641.07.00.000</t>
        </is>
      </c>
      <c r="CN2" s="111" t="inlineStr">
        <is>
          <t>Кабель для передачи данных 9451.641.08.00.000</t>
        </is>
      </c>
      <c r="CO2" s="111" t="inlineStr">
        <is>
          <t>Кабель для передачи данных 9451.641.09.00.000</t>
        </is>
      </c>
      <c r="CP2" s="111" t="inlineStr">
        <is>
          <t>Кабель для передачи данных
9451.641.
09.00.000</t>
        </is>
      </c>
      <c r="CQ2" s="111" t="inlineStr">
        <is>
          <t>Кабель датчика давления 1 
9451.021.
31.000-02</t>
        </is>
      </c>
      <c r="CR2" s="111" t="inlineStr">
        <is>
          <t>Кабель датчика давления 2 
9451.021.
32.000-02</t>
        </is>
      </c>
      <c r="CS2" s="111" t="inlineStr">
        <is>
          <t>Кабель 220В 
9451.021.
29.000</t>
        </is>
      </c>
      <c r="CT2" s="111" t="inlineStr">
        <is>
          <t>Перемычка 
9451.241.
06.000</t>
        </is>
      </c>
      <c r="CU2" s="111" t="inlineStr">
        <is>
          <t>Кабель питания
9451.021.
30.000</t>
        </is>
      </c>
      <c r="CV2" s="111" t="inlineStr">
        <is>
          <t>Провод РЕ
9451.021.
28.000</t>
        </is>
      </c>
      <c r="CW2" s="111" t="inlineStr">
        <is>
          <t>Кабель питания вентилятора 
9451.021.
18.000-02</t>
        </is>
      </c>
      <c r="CX2" s="71" t="inlineStr">
        <is>
          <t>Кабель датчика давления 
РМ-420.03.000</t>
        </is>
      </c>
      <c r="CY2" s="71" t="inlineStr">
        <is>
          <t>Провод РЕ  
РМ-420.04.000</t>
        </is>
      </c>
      <c r="CZ2" s="71" t="inlineStr">
        <is>
          <t>Провод РЕ 1 
РМ-420.04.000</t>
        </is>
      </c>
      <c r="DA2" s="71" t="inlineStr">
        <is>
          <t>Провод РЕ 2 
РМ-420.08.000</t>
        </is>
      </c>
      <c r="DB2" s="71" t="inlineStr">
        <is>
          <t>Кабель 220В 
РМ-420.05.000</t>
        </is>
      </c>
      <c r="DC2" s="71" t="inlineStr">
        <is>
          <t>Перемычка 
РМ-420.06.000</t>
        </is>
      </c>
      <c r="DD2" s="71" t="inlineStr">
        <is>
          <t>Провод контактора 
РМ-420.07.000</t>
        </is>
      </c>
      <c r="DE2" s="71" t="inlineStr">
        <is>
          <t>Кабель питания вентилятора 
РМ-420.09.000</t>
        </is>
      </c>
      <c r="DF2" s="38" t="n"/>
      <c r="DG2" s="38" t="inlineStr">
        <is>
          <t>Сумма</t>
        </is>
      </c>
      <c r="DH2" s="40" t="n"/>
      <c r="DI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>
        <v>1</v>
      </c>
      <c r="AW3" s="228" t="n">
        <v>1</v>
      </c>
      <c r="AX3" s="228" t="n">
        <v>1</v>
      </c>
      <c r="AY3" s="228" t="n">
        <v>1</v>
      </c>
      <c r="AZ3" s="228" t="n">
        <v>1</v>
      </c>
      <c r="BA3" s="228" t="n">
        <v>1</v>
      </c>
      <c r="BB3" s="228" t="n">
        <v>1</v>
      </c>
      <c r="BC3" s="228" t="n"/>
      <c r="BD3" s="286" t="n"/>
      <c r="BE3" s="286" t="n"/>
      <c r="BF3" s="286" t="n"/>
      <c r="BG3" s="286" t="n"/>
      <c r="BH3" s="286" t="n"/>
      <c r="BI3" s="286" t="n"/>
      <c r="BJ3" s="286" t="n"/>
      <c r="BK3" s="286" t="n"/>
      <c r="BL3" s="286" t="n"/>
      <c r="BM3" s="286" t="n"/>
      <c r="BN3" s="286" t="n"/>
      <c r="BO3" s="286" t="n"/>
      <c r="BP3" s="286" t="n"/>
      <c r="BQ3" s="286" t="n"/>
      <c r="BR3" s="286" t="n"/>
      <c r="BS3" s="286" t="n"/>
      <c r="BT3" s="286" t="n"/>
      <c r="BU3" s="286" t="n"/>
      <c r="BV3" s="286" t="n"/>
      <c r="BW3" s="286" t="n"/>
      <c r="BX3" s="286" t="n"/>
      <c r="BY3" s="286" t="n"/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86" t="n"/>
      <c r="CP3" s="286" t="n"/>
      <c r="CQ3" s="286" t="n"/>
      <c r="CR3" s="286" t="n"/>
      <c r="CS3" s="286" t="n"/>
      <c r="CT3" s="286" t="n"/>
      <c r="CU3" s="286" t="n"/>
      <c r="CV3" s="286" t="n"/>
      <c r="CW3" s="286" t="n"/>
      <c r="CX3" s="286" t="n"/>
      <c r="CY3" s="286" t="n"/>
      <c r="CZ3" s="286" t="n"/>
      <c r="DA3" s="286" t="n"/>
      <c r="DB3" s="286" t="n"/>
      <c r="DC3" s="286" t="n"/>
      <c r="DD3" s="286" t="n"/>
      <c r="DE3" s="228" t="n"/>
      <c r="DF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  <c r="CR4" s="228" t="n"/>
      <c r="CS4" s="228" t="n"/>
      <c r="CT4" s="228" t="n"/>
      <c r="CU4" s="228" t="n"/>
      <c r="CV4" s="228" t="n"/>
      <c r="CW4" s="228" t="n"/>
      <c r="CX4" s="228" t="n"/>
      <c r="CY4" s="228" t="n"/>
      <c r="CZ4" s="228" t="n"/>
      <c r="DA4" s="228" t="n"/>
      <c r="DB4" s="228" t="n"/>
      <c r="DC4" s="228" t="n"/>
      <c r="DD4" s="228" t="n"/>
      <c r="DE4" s="228" t="n"/>
      <c r="DF4" s="228" t="n"/>
    </row>
    <row r="5" customFormat="1" s="85">
      <c r="A5" s="82" t="n"/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  <c r="L5" s="84" t="n"/>
      <c r="M5" s="84" t="n"/>
      <c r="N5" s="84" t="n"/>
      <c r="O5" s="84" t="n"/>
      <c r="P5" s="84" t="n"/>
      <c r="Q5" s="84" t="n"/>
      <c r="R5" s="84" t="n"/>
      <c r="S5" s="84" t="n"/>
      <c r="T5" s="84" t="n"/>
      <c r="U5" s="84" t="n"/>
      <c r="V5" s="84" t="n"/>
      <c r="W5" s="84" t="n"/>
      <c r="X5" s="84" t="n"/>
      <c r="Y5" s="84" t="n"/>
      <c r="Z5" s="84" t="n"/>
      <c r="AA5" s="84" t="n"/>
      <c r="AB5" s="84" t="n"/>
      <c r="AC5" s="84" t="n"/>
      <c r="AD5" s="84" t="n"/>
      <c r="AE5" s="84" t="n"/>
      <c r="AF5" s="84" t="n"/>
      <c r="AG5" s="84" t="n"/>
      <c r="AH5" s="84" t="n"/>
      <c r="AI5" s="84" t="n"/>
      <c r="AJ5" s="84" t="n"/>
      <c r="AK5" s="84" t="n"/>
      <c r="AL5" s="84" t="n"/>
      <c r="AM5" s="84" t="n"/>
      <c r="AN5" s="84" t="n"/>
      <c r="AO5" s="84" t="n"/>
      <c r="AP5" s="84" t="n"/>
      <c r="AQ5" s="84" t="n"/>
      <c r="AR5" s="84" t="n"/>
      <c r="AS5" s="84" t="n"/>
      <c r="AT5" s="84" t="n"/>
      <c r="AU5" s="84" t="n"/>
      <c r="AV5" s="84" t="n"/>
      <c r="AW5" s="84" t="n"/>
      <c r="AX5" s="84" t="n"/>
      <c r="AY5" s="84" t="n"/>
      <c r="AZ5" s="84" t="n"/>
      <c r="BA5" s="84" t="n"/>
      <c r="BB5" s="84" t="n"/>
      <c r="BC5" s="84" t="n"/>
      <c r="BD5" s="84" t="n"/>
      <c r="BE5" s="84" t="n"/>
      <c r="BF5" s="84" t="n"/>
      <c r="BG5" s="84" t="n"/>
      <c r="BH5" s="84" t="n"/>
      <c r="BI5" s="84" t="n"/>
      <c r="BJ5" s="84" t="n"/>
      <c r="BK5" s="84" t="n"/>
      <c r="BL5" s="84" t="n"/>
      <c r="BM5" s="84" t="n"/>
      <c r="BN5" s="84" t="n"/>
      <c r="BO5" s="84" t="n"/>
      <c r="BP5" s="84" t="n"/>
      <c r="BQ5" s="84" t="n"/>
      <c r="BR5" s="84" t="n"/>
      <c r="BS5" s="84" t="n"/>
      <c r="BT5" s="84" t="n"/>
      <c r="BU5" s="84" t="n"/>
      <c r="BV5" s="84" t="n"/>
      <c r="BW5" s="84" t="n"/>
      <c r="BX5" s="84" t="n"/>
      <c r="BY5" s="84" t="n"/>
      <c r="BZ5" s="84" t="n"/>
      <c r="CA5" s="84" t="n"/>
      <c r="CB5" s="84" t="n"/>
      <c r="CC5" s="84" t="n"/>
      <c r="CD5" s="84" t="n"/>
      <c r="CE5" s="84" t="n"/>
      <c r="CF5" s="84" t="n"/>
      <c r="CG5" s="84" t="n"/>
      <c r="CH5" s="84" t="n"/>
      <c r="CI5" s="84" t="n"/>
      <c r="CJ5" s="84" t="n"/>
      <c r="CK5" s="84" t="n"/>
      <c r="CL5" s="84" t="n"/>
      <c r="CM5" s="84" t="n"/>
      <c r="CN5" s="84" t="n"/>
      <c r="CO5" s="84" t="n"/>
      <c r="CP5" s="84" t="n"/>
      <c r="CQ5" s="84" t="n"/>
      <c r="CR5" s="84" t="n"/>
      <c r="CS5" s="84" t="n"/>
      <c r="CT5" s="84" t="n"/>
      <c r="CU5" s="84" t="n"/>
      <c r="CV5" s="84" t="n"/>
      <c r="CW5" s="84" t="n"/>
      <c r="CX5" s="84" t="n"/>
      <c r="CY5" s="84" t="n"/>
      <c r="CZ5" s="84" t="n"/>
      <c r="DA5" s="84" t="n"/>
      <c r="DB5" s="84" t="n"/>
      <c r="DC5" s="84" t="n"/>
      <c r="DD5" s="84" t="n"/>
      <c r="DE5" s="84" t="n"/>
      <c r="DF5" s="84" t="n"/>
      <c r="DI5" s="108" t="n"/>
    </row>
    <row r="6">
      <c r="A6" s="199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  <c r="CR6" s="228" t="n"/>
      <c r="CS6" s="228" t="n"/>
      <c r="CT6" s="228" t="n"/>
      <c r="CU6" s="228" t="n"/>
      <c r="CV6" s="228" t="n"/>
      <c r="CW6" s="228" t="n"/>
      <c r="CX6" s="228" t="n"/>
      <c r="CY6" s="228" t="n"/>
      <c r="CZ6" s="228" t="n"/>
      <c r="DA6" s="228" t="n"/>
      <c r="DB6" s="228" t="n"/>
      <c r="DC6" s="228" t="n"/>
      <c r="DD6" s="228" t="n"/>
      <c r="DE6" s="228" t="n"/>
      <c r="DF6" s="228" t="n"/>
    </row>
    <row r="7">
      <c r="A7" s="18" t="inlineStr">
        <is>
          <t>Кабель КПСВЭВ-нг(А)-LSLTx-2х2х0,75 кв.мм</t>
        </is>
      </c>
      <c r="B7" s="228" t="n"/>
      <c r="C7" s="228" t="n"/>
      <c r="D7" s="228" t="n"/>
      <c r="E7" s="228" t="n"/>
      <c r="F7" s="228" t="n"/>
      <c r="G7" s="228" t="n"/>
      <c r="H7" s="228" t="n"/>
      <c r="I7" s="228" t="n"/>
      <c r="J7" s="228" t="n"/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86" t="n"/>
      <c r="AC7" s="286" t="n"/>
      <c r="AD7" s="286" t="n">
        <v>1.7</v>
      </c>
      <c r="AE7" s="286" t="n">
        <v>0.4</v>
      </c>
      <c r="AF7" s="286" t="n"/>
      <c r="AG7" s="286" t="n">
        <v>2.9</v>
      </c>
      <c r="AH7" s="286" t="n"/>
      <c r="AI7" s="286" t="n">
        <v>0.2</v>
      </c>
      <c r="AJ7" s="286" t="n"/>
      <c r="AK7" s="286" t="n"/>
      <c r="AL7" s="286" t="n">
        <v>2.2</v>
      </c>
      <c r="AM7" s="286" t="n"/>
      <c r="AN7" s="286" t="n"/>
      <c r="AO7" s="286" t="n"/>
      <c r="AP7" s="286" t="n"/>
      <c r="AQ7" s="286" t="n"/>
      <c r="AR7" s="286" t="n"/>
      <c r="AS7" s="286" t="n"/>
      <c r="AT7" s="286" t="n"/>
      <c r="AU7" s="286" t="n"/>
      <c r="AV7" s="197" t="n"/>
      <c r="AW7" s="197" t="n"/>
      <c r="AX7" s="197" t="n"/>
      <c r="AY7" s="286" t="n"/>
      <c r="AZ7" s="286" t="n"/>
      <c r="BA7" s="286" t="n"/>
      <c r="BB7" s="286" t="n"/>
      <c r="BC7" s="22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D7" s="286">
        <f>AB7*CD$3</f>
        <v/>
      </c>
      <c r="CE7" s="286">
        <f>AC7*CE$3</f>
        <v/>
      </c>
      <c r="CF7" s="286">
        <f>AD7*CF$3</f>
        <v/>
      </c>
      <c r="CG7" s="286">
        <f>AE7*CG$3</f>
        <v/>
      </c>
      <c r="CH7" s="286">
        <f>AF7*CH$3</f>
        <v/>
      </c>
      <c r="CI7" s="286">
        <f>AG7*CI$3</f>
        <v/>
      </c>
      <c r="CJ7" s="286">
        <f>AH7*CJ$3</f>
        <v/>
      </c>
      <c r="CK7" s="286">
        <f>AI7*CK$3</f>
        <v/>
      </c>
      <c r="CL7" s="286">
        <f>AJ7*CL$3</f>
        <v/>
      </c>
      <c r="CM7" s="286">
        <f>AK7*CM$3</f>
        <v/>
      </c>
      <c r="CN7" s="286">
        <f>AL7*CN$3</f>
        <v/>
      </c>
      <c r="CO7" s="286">
        <f>AM7*CO$3</f>
        <v/>
      </c>
      <c r="CP7" s="286" t="n"/>
      <c r="CQ7" s="286">
        <f>AN7*CQ$3</f>
        <v/>
      </c>
      <c r="CR7" s="286">
        <f>AO7*CR$3</f>
        <v/>
      </c>
      <c r="CS7" s="286">
        <f>AP7*CS$3</f>
        <v/>
      </c>
      <c r="CT7" s="286">
        <f>AQ7*CT$3</f>
        <v/>
      </c>
      <c r="CU7" s="286">
        <f>AR7*CU$3</f>
        <v/>
      </c>
      <c r="CV7" s="286">
        <f>AS7*CV$3</f>
        <v/>
      </c>
      <c r="CW7" s="286">
        <f>AT7*CW$3</f>
        <v/>
      </c>
      <c r="CX7" s="286">
        <f>AU7*CX$3</f>
        <v/>
      </c>
      <c r="CY7" s="286">
        <f>AV7*CY$3</f>
        <v/>
      </c>
      <c r="CZ7" s="286">
        <f>AW7*CZ$3</f>
        <v/>
      </c>
      <c r="DA7" s="286">
        <f>AX7*DA$3</f>
        <v/>
      </c>
      <c r="DB7" s="286">
        <f>AY7*DB$3</f>
        <v/>
      </c>
      <c r="DC7" s="286">
        <f>AZ7*DC$3</f>
        <v/>
      </c>
      <c r="DD7" s="286">
        <f>BA7*DD$3</f>
        <v/>
      </c>
      <c r="DE7" s="286">
        <f>BB7*DE$3</f>
        <v/>
      </c>
      <c r="DF7" s="286" t="n"/>
      <c r="DG7">
        <f>SUM(BD7:DD7)</f>
        <v/>
      </c>
    </row>
    <row r="8">
      <c r="A8" s="18" t="inlineStr">
        <is>
          <t>Кабель КПСВЭВ-нг(А)-LSLTx-1х2х0,5 кв.мм</t>
        </is>
      </c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86" t="n"/>
      <c r="AC8" s="286" t="n"/>
      <c r="AD8" s="286" t="n"/>
      <c r="AE8" s="286" t="n"/>
      <c r="AF8" s="286" t="n"/>
      <c r="AG8" s="286" t="n"/>
      <c r="AH8" s="286" t="n"/>
      <c r="AI8" s="286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86" t="n"/>
      <c r="AU8" s="286" t="n">
        <v>0.8</v>
      </c>
      <c r="AV8" s="197" t="n"/>
      <c r="AW8" s="197" t="n"/>
      <c r="AX8" s="197" t="n"/>
      <c r="AY8" s="286" t="n"/>
      <c r="AZ8" s="286" t="n"/>
      <c r="BA8" s="286" t="n"/>
      <c r="BB8" s="286" t="n"/>
      <c r="BC8" s="22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D8" s="286" t="n"/>
      <c r="CE8" s="286" t="n"/>
      <c r="CF8" s="286" t="n"/>
      <c r="CG8" s="286" t="n"/>
      <c r="CH8" s="286" t="n"/>
      <c r="CI8" s="286" t="n"/>
      <c r="CJ8" s="286" t="n"/>
      <c r="CK8" s="286" t="n"/>
      <c r="CL8" s="286" t="n"/>
      <c r="CM8" s="286" t="n"/>
      <c r="CN8" s="286" t="n"/>
      <c r="CO8" s="286" t="n"/>
      <c r="CP8" s="286" t="n"/>
      <c r="CQ8" s="286">
        <f>AN8*CQ$3</f>
        <v/>
      </c>
      <c r="CR8" s="286">
        <f>AO8*CR$3</f>
        <v/>
      </c>
      <c r="CS8" s="286">
        <f>AP8*CS$3</f>
        <v/>
      </c>
      <c r="CT8" s="286">
        <f>AQ8*CT$3</f>
        <v/>
      </c>
      <c r="CU8" s="286">
        <f>AR8*CU$3</f>
        <v/>
      </c>
      <c r="CV8" s="286">
        <f>AS8*CV$3</f>
        <v/>
      </c>
      <c r="CW8" s="286">
        <f>AT8*CW$3</f>
        <v/>
      </c>
      <c r="CX8" s="286">
        <f>AU8*CX$3</f>
        <v/>
      </c>
      <c r="CY8" s="286">
        <f>AV8*CY$3</f>
        <v/>
      </c>
      <c r="CZ8" s="286">
        <f>AW8*CZ$3</f>
        <v/>
      </c>
      <c r="DA8" s="286">
        <f>AX8*DA$3</f>
        <v/>
      </c>
      <c r="DB8" s="286">
        <f>AY8*DB$3</f>
        <v/>
      </c>
      <c r="DC8" s="286">
        <f>AZ8*DC$3</f>
        <v/>
      </c>
      <c r="DD8" s="286">
        <f>BA8*DD$3</f>
        <v/>
      </c>
      <c r="DE8" s="286">
        <f>BB8*DE$3</f>
        <v/>
      </c>
      <c r="DF8" s="286" t="n"/>
      <c r="DG8">
        <f>SUM(BD8:DD8)</f>
        <v/>
      </c>
    </row>
    <row r="9">
      <c r="A9" s="18" t="inlineStr">
        <is>
          <t>Кабель ВВГ-нг(А)-LSLTx-2х1,5  кв.мм</t>
        </is>
      </c>
      <c r="B9" s="228" t="n"/>
      <c r="C9" s="228" t="n"/>
      <c r="D9" s="228" t="n"/>
      <c r="E9" s="228" t="n"/>
      <c r="F9" s="228" t="n"/>
      <c r="G9" s="228" t="n"/>
      <c r="H9" s="228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86" t="n">
        <v>1.7</v>
      </c>
      <c r="AC9" s="286" t="n">
        <v>0.4</v>
      </c>
      <c r="AD9" s="286" t="n"/>
      <c r="AE9" s="286" t="n"/>
      <c r="AF9" s="286" t="n">
        <v>2.9</v>
      </c>
      <c r="AG9" s="286" t="n"/>
      <c r="AH9" s="286" t="n">
        <v>0.2</v>
      </c>
      <c r="AI9" s="286" t="n"/>
      <c r="AJ9" s="286" t="n">
        <v>0.2</v>
      </c>
      <c r="AK9" s="286" t="n">
        <v>2.2</v>
      </c>
      <c r="AL9" s="286" t="n"/>
      <c r="AM9" s="286" t="n">
        <v>0.2</v>
      </c>
      <c r="AN9" s="286" t="n"/>
      <c r="AO9" s="286" t="n"/>
      <c r="AP9" s="286" t="n"/>
      <c r="AQ9" s="286" t="n"/>
      <c r="AR9" s="286" t="n"/>
      <c r="AS9" s="286" t="n"/>
      <c r="AT9" s="286" t="n"/>
      <c r="AU9" s="286" t="n"/>
      <c r="AV9" s="197" t="n"/>
      <c r="AW9" s="197" t="n"/>
      <c r="AX9" s="197" t="n"/>
      <c r="AY9" s="286" t="n"/>
      <c r="AZ9" s="286" t="n"/>
      <c r="BA9" s="286" t="n"/>
      <c r="BB9" s="286" t="n"/>
      <c r="BC9" s="22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D9" s="286">
        <f>AB9*CD$3</f>
        <v/>
      </c>
      <c r="CE9" s="286">
        <f>AC9*CE$3</f>
        <v/>
      </c>
      <c r="CF9" s="286">
        <f>AD9*CF$3</f>
        <v/>
      </c>
      <c r="CG9" s="286">
        <f>AE9*CG$3</f>
        <v/>
      </c>
      <c r="CH9" s="286">
        <f>AF9*CH$3</f>
        <v/>
      </c>
      <c r="CI9" s="286">
        <f>AG9*CI$3</f>
        <v/>
      </c>
      <c r="CJ9" s="286">
        <f>AH9*CJ$3</f>
        <v/>
      </c>
      <c r="CK9" s="286">
        <f>AI9*CK$3</f>
        <v/>
      </c>
      <c r="CL9" s="286">
        <f>AJ9*CL$3</f>
        <v/>
      </c>
      <c r="CM9" s="286">
        <f>AK9*CM$3</f>
        <v/>
      </c>
      <c r="CN9" s="286">
        <f>AL9*CN$3</f>
        <v/>
      </c>
      <c r="CO9" s="286">
        <f>AM9*CO$3</f>
        <v/>
      </c>
      <c r="CP9" s="286" t="n"/>
      <c r="CQ9" s="286">
        <f>AN9*CQ$3</f>
        <v/>
      </c>
      <c r="CR9" s="286">
        <f>AO9*CR$3</f>
        <v/>
      </c>
      <c r="CS9" s="286">
        <f>AP9*CS$3</f>
        <v/>
      </c>
      <c r="CT9" s="286">
        <f>AQ9*CT$3</f>
        <v/>
      </c>
      <c r="CU9" s="286">
        <f>AR9*CU$3</f>
        <v/>
      </c>
      <c r="CV9" s="286">
        <f>AS9*CV$3</f>
        <v/>
      </c>
      <c r="CW9" s="286">
        <f>AT9*CW$3</f>
        <v/>
      </c>
      <c r="CX9" s="286">
        <f>AU9*CX$3</f>
        <v/>
      </c>
      <c r="CY9" s="286">
        <f>AV9*CY$3</f>
        <v/>
      </c>
      <c r="CZ9" s="286">
        <f>AW9*CZ$3</f>
        <v/>
      </c>
      <c r="DA9" s="286">
        <f>AX9*DA$3</f>
        <v/>
      </c>
      <c r="DB9" s="286">
        <f>AY9*DB$3</f>
        <v/>
      </c>
      <c r="DC9" s="286">
        <f>AZ9*DC$3</f>
        <v/>
      </c>
      <c r="DD9" s="286">
        <f>BA9*DD$3</f>
        <v/>
      </c>
      <c r="DE9" s="286">
        <f>BB9*DE$3</f>
        <v/>
      </c>
      <c r="DF9" s="286" t="n"/>
      <c r="DG9">
        <f>SUM(BD9:DD9)</f>
        <v/>
      </c>
    </row>
    <row r="10">
      <c r="A10" s="18" t="inlineStr">
        <is>
          <t>Провод ПВС 2х1,5 кв.мм</t>
        </is>
      </c>
      <c r="B10" s="228" t="n"/>
      <c r="C10" s="228" t="n"/>
      <c r="D10" s="228" t="n"/>
      <c r="E10" s="228" t="n"/>
      <c r="F10" s="228" t="n"/>
      <c r="G10" s="228" t="n"/>
      <c r="H10" s="228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86" t="n"/>
      <c r="AC10" s="286" t="n"/>
      <c r="AD10" s="286" t="n"/>
      <c r="AE10" s="286" t="n"/>
      <c r="AF10" s="286" t="n"/>
      <c r="AG10" s="286" t="n"/>
      <c r="AH10" s="286" t="n"/>
      <c r="AI10" s="286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86" t="n"/>
      <c r="AU10" s="286" t="n"/>
      <c r="AV10" s="197" t="n"/>
      <c r="AW10" s="197" t="n"/>
      <c r="AX10" s="197" t="n"/>
      <c r="AY10" s="286" t="n">
        <v>0.9</v>
      </c>
      <c r="AZ10" s="286" t="n"/>
      <c r="BA10" s="286" t="n"/>
      <c r="BB10" s="286" t="n"/>
      <c r="BC10" s="22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D10" s="286" t="n"/>
      <c r="CE10" s="286" t="n"/>
      <c r="CF10" s="286" t="n"/>
      <c r="CG10" s="286" t="n"/>
      <c r="CH10" s="286" t="n"/>
      <c r="CI10" s="286" t="n"/>
      <c r="CJ10" s="286" t="n"/>
      <c r="CK10" s="286" t="n"/>
      <c r="CL10" s="286" t="n"/>
      <c r="CM10" s="286" t="n"/>
      <c r="CN10" s="286" t="n"/>
      <c r="CO10" s="286" t="n"/>
      <c r="CP10" s="286" t="n"/>
      <c r="CQ10" s="286">
        <f>AN10*CQ$3</f>
        <v/>
      </c>
      <c r="CR10" s="286">
        <f>AO10*CR$3</f>
        <v/>
      </c>
      <c r="CS10" s="286">
        <f>AP10*CS$3</f>
        <v/>
      </c>
      <c r="CT10" s="286">
        <f>AQ10*CT$3</f>
        <v/>
      </c>
      <c r="CU10" s="286">
        <f>AR10*CU$3</f>
        <v/>
      </c>
      <c r="CV10" s="286">
        <f>AS10*CV$3</f>
        <v/>
      </c>
      <c r="CW10" s="286">
        <f>AT10*CW$3</f>
        <v/>
      </c>
      <c r="CX10" s="286">
        <f>AU10*CX$3</f>
        <v/>
      </c>
      <c r="CY10" s="286">
        <f>AV10*CY$3</f>
        <v/>
      </c>
      <c r="CZ10" s="286">
        <f>AW10*CZ$3</f>
        <v/>
      </c>
      <c r="DA10" s="286">
        <f>AX10*DA$3</f>
        <v/>
      </c>
      <c r="DB10" s="286">
        <f>AY10*DB$3</f>
        <v/>
      </c>
      <c r="DC10" s="286">
        <f>AZ10*DC$3</f>
        <v/>
      </c>
      <c r="DD10" s="286">
        <f>BA10*DD$3</f>
        <v/>
      </c>
      <c r="DE10" s="286">
        <f>BB10*DE$3</f>
        <v/>
      </c>
      <c r="DF10" s="286" t="n"/>
      <c r="DG10">
        <f>SUM(BD10:DD10)</f>
        <v/>
      </c>
    </row>
    <row r="11">
      <c r="A11" s="18" t="inlineStr">
        <is>
          <t>Провод ПВС 2х1,0 кв.мм</t>
        </is>
      </c>
      <c r="B11" s="228" t="n"/>
      <c r="C11" s="228" t="n"/>
      <c r="D11" s="228" t="n"/>
      <c r="E11" s="228" t="n"/>
      <c r="F11" s="228" t="n"/>
      <c r="G11" s="228" t="n"/>
      <c r="H11" s="228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86" t="n"/>
      <c r="AC11" s="286" t="n"/>
      <c r="AD11" s="286" t="n"/>
      <c r="AE11" s="286" t="n"/>
      <c r="AF11" s="286" t="n"/>
      <c r="AG11" s="286" t="n"/>
      <c r="AH11" s="286" t="n"/>
      <c r="AI11" s="286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86" t="n"/>
      <c r="AU11" s="286" t="n"/>
      <c r="AV11" s="197" t="n"/>
      <c r="AW11" s="197" t="n"/>
      <c r="AX11" s="197" t="n"/>
      <c r="AY11" s="286" t="n"/>
      <c r="AZ11" s="286" t="n"/>
      <c r="BA11" s="286" t="n"/>
      <c r="BB11" s="286" t="n"/>
      <c r="BC11" s="22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D11" s="286" t="n"/>
      <c r="CE11" s="286" t="n"/>
      <c r="CF11" s="286" t="n"/>
      <c r="CG11" s="286" t="n"/>
      <c r="CH11" s="286" t="n"/>
      <c r="CI11" s="286" t="n"/>
      <c r="CJ11" s="286" t="n"/>
      <c r="CK11" s="286" t="n"/>
      <c r="CL11" s="286" t="n"/>
      <c r="CM11" s="286" t="n"/>
      <c r="CN11" s="286" t="n"/>
      <c r="CO11" s="286" t="n"/>
      <c r="CP11" s="286" t="n"/>
      <c r="CQ11" s="286">
        <f>AN11*CQ$3</f>
        <v/>
      </c>
      <c r="CR11" s="286">
        <f>AO11*CR$3</f>
        <v/>
      </c>
      <c r="CS11" s="286">
        <f>AP11*CS$3</f>
        <v/>
      </c>
      <c r="CT11" s="286">
        <f>AQ11*CT$3</f>
        <v/>
      </c>
      <c r="CU11" s="286">
        <f>AR11*CU$3</f>
        <v/>
      </c>
      <c r="CV11" s="286">
        <f>AS11*CV$3</f>
        <v/>
      </c>
      <c r="CW11" s="286">
        <f>AT11*CW$3</f>
        <v/>
      </c>
      <c r="CX11" s="286">
        <f>AU11*CX$3</f>
        <v/>
      </c>
      <c r="CY11" s="286" t="n"/>
      <c r="CZ11" s="286" t="n"/>
      <c r="DA11" s="286" t="n"/>
      <c r="DB11" s="286" t="n"/>
      <c r="DC11" s="286" t="n"/>
      <c r="DD11" s="286" t="n"/>
      <c r="DE11" s="286" t="n"/>
      <c r="DF11" s="286" t="n"/>
    </row>
    <row r="12">
      <c r="A12" s="18" t="inlineStr">
        <is>
          <t>Провод ПВС 3х1,5 кв.мм</t>
        </is>
      </c>
      <c r="B12" s="228" t="n"/>
      <c r="C12" s="228" t="n"/>
      <c r="D12" s="228" t="n"/>
      <c r="E12" s="228" t="n"/>
      <c r="F12" s="228" t="n"/>
      <c r="G12" s="228" t="n"/>
      <c r="H12" s="228" t="n"/>
      <c r="I12" s="228" t="n"/>
      <c r="J12" s="228" t="n"/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86" t="n"/>
      <c r="AC12" s="286" t="n"/>
      <c r="AD12" s="286" t="n"/>
      <c r="AE12" s="286" t="n"/>
      <c r="AF12" s="286" t="n"/>
      <c r="AG12" s="286" t="n"/>
      <c r="AH12" s="286" t="n"/>
      <c r="AI12" s="286" t="n"/>
      <c r="AJ12" s="286" t="n"/>
      <c r="AK12" s="286" t="n"/>
      <c r="AL12" s="286" t="n"/>
      <c r="AM12" s="286" t="n"/>
      <c r="AN12" s="286" t="n"/>
      <c r="AO12" s="286" t="n"/>
      <c r="AP12" s="286" t="n"/>
      <c r="AQ12" s="286" t="n"/>
      <c r="AR12" s="286" t="n"/>
      <c r="AS12" s="286" t="n"/>
      <c r="AT12" s="286" t="n"/>
      <c r="AU12" s="286" t="n"/>
      <c r="AV12" s="197" t="n"/>
      <c r="AW12" s="197" t="n"/>
      <c r="AX12" s="197" t="n"/>
      <c r="AY12" s="286" t="n"/>
      <c r="AZ12" s="286" t="n"/>
      <c r="BA12" s="286" t="n"/>
      <c r="BB12" s="286" t="n">
        <v>1.1</v>
      </c>
      <c r="BC12" s="22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D12" s="286" t="n"/>
      <c r="CE12" s="286" t="n"/>
      <c r="CF12" s="286" t="n"/>
      <c r="CG12" s="286" t="n"/>
      <c r="CH12" s="286" t="n"/>
      <c r="CI12" s="286" t="n"/>
      <c r="CJ12" s="286" t="n"/>
      <c r="CK12" s="286" t="n"/>
      <c r="CL12" s="286" t="n"/>
      <c r="CM12" s="286" t="n"/>
      <c r="CN12" s="286" t="n"/>
      <c r="CO12" s="286" t="n"/>
      <c r="CP12" s="286" t="n"/>
      <c r="CQ12" s="286">
        <f>AN12*CQ$3</f>
        <v/>
      </c>
      <c r="CR12" s="286">
        <f>AO12*CR$3</f>
        <v/>
      </c>
      <c r="CS12" s="286">
        <f>AP12*CS$3</f>
        <v/>
      </c>
      <c r="CT12" s="286">
        <f>AQ12*CT$3</f>
        <v/>
      </c>
      <c r="CU12" s="286">
        <f>AR12*CU$3</f>
        <v/>
      </c>
      <c r="CV12" s="286">
        <f>AS12*CV$3</f>
        <v/>
      </c>
      <c r="CW12" s="286">
        <f>AT12*CW$3</f>
        <v/>
      </c>
      <c r="CX12" s="286">
        <f>AU12*CX$3</f>
        <v/>
      </c>
      <c r="CY12" s="286" t="n"/>
      <c r="CZ12" s="286" t="n"/>
      <c r="DA12" s="286" t="n"/>
      <c r="DB12" s="286" t="n"/>
      <c r="DC12" s="286" t="n"/>
      <c r="DD12" s="286" t="n"/>
      <c r="DE12" s="286">
        <f>BB12*DE$3</f>
        <v/>
      </c>
      <c r="DF12" s="286" t="n"/>
    </row>
    <row r="13">
      <c r="A13" s="18" t="inlineStr">
        <is>
          <t>Провод ПВС 3х1,0 кв.мм</t>
        </is>
      </c>
      <c r="B13" s="228" t="n"/>
      <c r="C13" s="228" t="n"/>
      <c r="D13" s="228" t="n"/>
      <c r="E13" s="228" t="n"/>
      <c r="F13" s="228" t="n"/>
      <c r="G13" s="228" t="n"/>
      <c r="H13" s="228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86" t="n"/>
      <c r="AC13" s="286" t="n"/>
      <c r="AD13" s="286" t="n"/>
      <c r="AE13" s="286" t="n"/>
      <c r="AF13" s="286" t="n"/>
      <c r="AG13" s="286" t="n"/>
      <c r="AH13" s="286" t="n"/>
      <c r="AI13" s="286" t="n"/>
      <c r="AJ13" s="286" t="n"/>
      <c r="AK13" s="286" t="n"/>
      <c r="AL13" s="286" t="n"/>
      <c r="AM13" s="286" t="n"/>
      <c r="AN13" s="286" t="n"/>
      <c r="AO13" s="286" t="n"/>
      <c r="AP13" s="286" t="n">
        <v>1.6</v>
      </c>
      <c r="AQ13" s="286" t="n"/>
      <c r="AR13" s="286" t="n"/>
      <c r="AS13" s="286" t="n"/>
      <c r="AT13" s="286" t="n"/>
      <c r="AU13" s="286" t="n"/>
      <c r="AV13" s="197" t="n"/>
      <c r="AW13" s="197" t="n"/>
      <c r="AX13" s="197" t="n"/>
      <c r="AY13" s="286" t="n"/>
      <c r="AZ13" s="286" t="n"/>
      <c r="BA13" s="286" t="n"/>
      <c r="BB13" s="286" t="n"/>
      <c r="BC13" s="22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D13" s="286" t="n"/>
      <c r="CE13" s="286" t="n"/>
      <c r="CF13" s="286" t="n"/>
      <c r="CG13" s="286" t="n"/>
      <c r="CH13" s="286" t="n"/>
      <c r="CI13" s="286" t="n"/>
      <c r="CJ13" s="286" t="n"/>
      <c r="CK13" s="286" t="n"/>
      <c r="CL13" s="286" t="n"/>
      <c r="CM13" s="286" t="n"/>
      <c r="CN13" s="286" t="n"/>
      <c r="CO13" s="286" t="n"/>
      <c r="CP13" s="286" t="n"/>
      <c r="CQ13" s="286">
        <f>AN13*CQ$3</f>
        <v/>
      </c>
      <c r="CR13" s="286">
        <f>AO13*CR$3</f>
        <v/>
      </c>
      <c r="CS13" s="286">
        <f>AP13*CS$3</f>
        <v/>
      </c>
      <c r="CT13" s="286">
        <f>AQ13*CT$3</f>
        <v/>
      </c>
      <c r="CU13" s="286">
        <f>AR13*CU$3</f>
        <v/>
      </c>
      <c r="CV13" s="286">
        <f>AS13*CV$3</f>
        <v/>
      </c>
      <c r="CW13" s="286">
        <f>AT13*CW$3</f>
        <v/>
      </c>
      <c r="CX13" s="286">
        <f>AU13*CX$3</f>
        <v/>
      </c>
      <c r="CY13" s="286" t="n"/>
      <c r="CZ13" s="286" t="n"/>
      <c r="DA13" s="286" t="n"/>
      <c r="DB13" s="286" t="n"/>
      <c r="DC13" s="286" t="n"/>
      <c r="DD13" s="286" t="n"/>
      <c r="DE13" s="286" t="n"/>
      <c r="DF13" s="286" t="n"/>
    </row>
    <row r="14">
      <c r="A14" s="18" t="inlineStr">
        <is>
          <t>Провод МГШВ 1,5 кв.мм синий</t>
        </is>
      </c>
      <c r="B14" s="228" t="n"/>
      <c r="C14" s="228" t="n"/>
      <c r="D14" s="228" t="n"/>
      <c r="E14" s="228" t="n"/>
      <c r="F14" s="228" t="n"/>
      <c r="G14" s="228" t="n"/>
      <c r="H14" s="228" t="n"/>
      <c r="I14" s="228" t="n"/>
      <c r="J14" s="228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86" t="n"/>
      <c r="AC14" s="286" t="n"/>
      <c r="AD14" s="286" t="n"/>
      <c r="AE14" s="286" t="n"/>
      <c r="AF14" s="286" t="n"/>
      <c r="AG14" s="286" t="n"/>
      <c r="AH14" s="286" t="n"/>
      <c r="AI14" s="286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86" t="n"/>
      <c r="AU14" s="286" t="n"/>
      <c r="AV14" s="197" t="n"/>
      <c r="AW14" s="197" t="n"/>
      <c r="AX14" s="197" t="n"/>
      <c r="AY14" s="286" t="n"/>
      <c r="AZ14" s="286" t="n">
        <v>0.2</v>
      </c>
      <c r="BA14" s="286" t="n">
        <v>1</v>
      </c>
      <c r="BB14" s="286" t="n"/>
      <c r="BC14" s="22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D14" s="286" t="n"/>
      <c r="CE14" s="286" t="n"/>
      <c r="CF14" s="286" t="n"/>
      <c r="CG14" s="286" t="n"/>
      <c r="CH14" s="286" t="n"/>
      <c r="CI14" s="286" t="n"/>
      <c r="CJ14" s="286" t="n"/>
      <c r="CK14" s="286" t="n"/>
      <c r="CL14" s="286" t="n"/>
      <c r="CM14" s="286" t="n"/>
      <c r="CN14" s="286" t="n"/>
      <c r="CO14" s="286" t="n"/>
      <c r="CP14" s="286" t="n"/>
      <c r="CQ14" s="286">
        <f>AN14*CQ$3</f>
        <v/>
      </c>
      <c r="CR14" s="286">
        <f>AO14*CR$3</f>
        <v/>
      </c>
      <c r="CS14" s="286">
        <f>AP14*CS$3</f>
        <v/>
      </c>
      <c r="CT14" s="286">
        <f>AQ14*CT$3</f>
        <v/>
      </c>
      <c r="CU14" s="286">
        <f>AR14*CU$3</f>
        <v/>
      </c>
      <c r="CV14" s="286">
        <f>AS14*CV$3</f>
        <v/>
      </c>
      <c r="CW14" s="286">
        <f>AT14*CW$3</f>
        <v/>
      </c>
      <c r="CX14" s="286">
        <f>AU14*CX$3</f>
        <v/>
      </c>
      <c r="CY14" s="286">
        <f>AV14*CY$3</f>
        <v/>
      </c>
      <c r="CZ14" s="286">
        <f>AW14*CZ$3</f>
        <v/>
      </c>
      <c r="DA14" s="286">
        <f>AX14*DA$3</f>
        <v/>
      </c>
      <c r="DB14" s="286">
        <f>AY14*DB$3</f>
        <v/>
      </c>
      <c r="DC14" s="286">
        <f>AZ14*DC$3</f>
        <v/>
      </c>
      <c r="DD14" s="286">
        <f>BA14*DD$3</f>
        <v/>
      </c>
      <c r="DE14" s="286">
        <f>BB14*DE$3</f>
        <v/>
      </c>
      <c r="DF14" s="286" t="n"/>
      <c r="DG14">
        <f>SUM(BD14:DD14)</f>
        <v/>
      </c>
    </row>
    <row r="15">
      <c r="A15" s="18" t="inlineStr">
        <is>
          <t>Провод ПуГВ 1х1,5 кв.мм желто-зеленый</t>
        </is>
      </c>
      <c r="B15" s="228" t="n"/>
      <c r="C15" s="228" t="n"/>
      <c r="D15" s="228" t="n"/>
      <c r="E15" s="228" t="n"/>
      <c r="F15" s="228" t="n"/>
      <c r="G15" s="286" t="n">
        <v>0.71</v>
      </c>
      <c r="H15" s="286" t="n">
        <v>0.33</v>
      </c>
      <c r="I15" s="286" t="n">
        <v>0.09</v>
      </c>
      <c r="J15" s="286" t="n">
        <v>0.51</v>
      </c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86" t="n"/>
      <c r="AC15" s="286" t="n"/>
      <c r="AD15" s="286" t="n"/>
      <c r="AE15" s="286" t="n"/>
      <c r="AF15" s="286" t="n"/>
      <c r="AG15" s="286" t="n"/>
      <c r="AH15" s="286" t="n"/>
      <c r="AI15" s="286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>
        <v>1.2</v>
      </c>
      <c r="AT15" s="286" t="n"/>
      <c r="AU15" s="286" t="n"/>
      <c r="AV15" s="197" t="n">
        <v>0.6</v>
      </c>
      <c r="AW15" s="197" t="n">
        <v>0.4</v>
      </c>
      <c r="AX15" s="197" t="n">
        <v>1.1</v>
      </c>
      <c r="AY15" s="286" t="n"/>
      <c r="AZ15" s="286" t="n"/>
      <c r="BA15" s="286" t="n"/>
      <c r="BB15" s="286" t="n"/>
      <c r="BC15" s="228" t="n"/>
      <c r="BD15" s="228" t="n"/>
      <c r="BE15" s="228" t="n"/>
      <c r="BF15" s="228" t="n"/>
      <c r="BG15" s="228" t="n"/>
      <c r="BH15" s="228" t="n"/>
      <c r="BI15" s="286">
        <f>G15*BI3</f>
        <v/>
      </c>
      <c r="BJ15" s="286">
        <f>H15*BJ3</f>
        <v/>
      </c>
      <c r="BK15" s="286">
        <f>I15*BK3</f>
        <v/>
      </c>
      <c r="BL15" s="286">
        <f>J15*BL3</f>
        <v/>
      </c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D15" s="286" t="n"/>
      <c r="CE15" s="286" t="n"/>
      <c r="CF15" s="286" t="n"/>
      <c r="CG15" s="286" t="n"/>
      <c r="CH15" s="286" t="n"/>
      <c r="CI15" s="286" t="n"/>
      <c r="CJ15" s="286" t="n"/>
      <c r="CK15" s="286" t="n"/>
      <c r="CL15" s="286" t="n"/>
      <c r="CM15" s="286" t="n"/>
      <c r="CN15" s="286" t="n"/>
      <c r="CO15" s="286" t="n"/>
      <c r="CP15" s="286" t="n"/>
      <c r="CQ15" s="286">
        <f>AN15*CQ$3</f>
        <v/>
      </c>
      <c r="CR15" s="286">
        <f>AO15*CR$3</f>
        <v/>
      </c>
      <c r="CS15" s="286">
        <f>AP15*CS$3</f>
        <v/>
      </c>
      <c r="CT15" s="286">
        <f>AQ15*CT$3</f>
        <v/>
      </c>
      <c r="CU15" s="286">
        <f>AR15*CU$3</f>
        <v/>
      </c>
      <c r="CV15" s="286">
        <f>AS15*CV$3</f>
        <v/>
      </c>
      <c r="CW15" s="286">
        <f>AT15*CW$3</f>
        <v/>
      </c>
      <c r="CX15" s="286">
        <f>AU15*CX$3</f>
        <v/>
      </c>
      <c r="CY15" s="286">
        <f>AV15*CY$3</f>
        <v/>
      </c>
      <c r="CZ15" s="286">
        <f>AW15*CZ$3</f>
        <v/>
      </c>
      <c r="DA15" s="286">
        <f>AX15*DA$3</f>
        <v/>
      </c>
      <c r="DB15" s="286">
        <f>AY15*DB$3</f>
        <v/>
      </c>
      <c r="DC15" s="286">
        <f>AZ15*DC$3</f>
        <v/>
      </c>
      <c r="DD15" s="286">
        <f>BA15*DD$3</f>
        <v/>
      </c>
      <c r="DE15" s="286">
        <f>BB15*DE$3</f>
        <v/>
      </c>
      <c r="DF15" s="286" t="n"/>
      <c r="DG15">
        <f>SUM(BD15:DD15)</f>
        <v/>
      </c>
    </row>
    <row r="16">
      <c r="A16" s="34" t="inlineStr">
        <is>
          <t>аналоги:</t>
        </is>
      </c>
      <c r="B16" s="228" t="n"/>
      <c r="C16" s="228" t="n"/>
      <c r="D16" s="228" t="n"/>
      <c r="E16" s="228" t="n"/>
      <c r="F16" s="228" t="n"/>
      <c r="G16" s="286" t="n"/>
      <c r="H16" s="286" t="n"/>
      <c r="I16" s="286" t="n"/>
      <c r="J16" s="286" t="n"/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86" t="n"/>
      <c r="AH16" s="286" t="n"/>
      <c r="AI16" s="286" t="n"/>
      <c r="AJ16" s="286" t="n"/>
      <c r="AK16" s="286" t="n"/>
      <c r="AL16" s="286" t="n"/>
      <c r="AM16" s="286" t="n"/>
      <c r="AN16" s="286" t="n"/>
      <c r="AO16" s="286" t="n"/>
      <c r="AP16" s="286" t="n"/>
      <c r="AQ16" s="286" t="n"/>
      <c r="AR16" s="228" t="n"/>
      <c r="AS16" s="228" t="n"/>
      <c r="AT16" s="228" t="n"/>
      <c r="AU16" s="228" t="n"/>
      <c r="AV16" s="69" t="n"/>
      <c r="AW16" s="69" t="n"/>
      <c r="AX16" s="69" t="n"/>
      <c r="AY16" s="228" t="n"/>
      <c r="AZ16" s="228" t="n"/>
      <c r="BA16" s="228" t="n"/>
      <c r="BB16" s="228" t="n"/>
      <c r="BC16" s="228" t="n"/>
      <c r="BD16" s="228" t="n"/>
      <c r="BE16" s="228" t="n"/>
      <c r="BF16" s="228" t="n"/>
      <c r="BG16" s="228" t="n"/>
      <c r="BH16" s="228" t="n"/>
      <c r="BI16" s="286" t="n"/>
      <c r="BJ16" s="286" t="n"/>
      <c r="BK16" s="286" t="n"/>
      <c r="BL16" s="286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86">
        <f>AN16*CQ$3</f>
        <v/>
      </c>
      <c r="CR16" s="286">
        <f>AO16*CR$3</f>
        <v/>
      </c>
      <c r="CS16" s="286">
        <f>AP16*CS$3</f>
        <v/>
      </c>
      <c r="CT16" s="286">
        <f>AQ16*CT$3</f>
        <v/>
      </c>
      <c r="CU16" s="286">
        <f>AR16*CU$3</f>
        <v/>
      </c>
      <c r="CV16" s="286">
        <f>AS16*CV$3</f>
        <v/>
      </c>
      <c r="CW16" s="286">
        <f>AT16*CW$3</f>
        <v/>
      </c>
      <c r="CX16" s="286">
        <f>AU16*CX$3</f>
        <v/>
      </c>
      <c r="CY16" s="228" t="n"/>
      <c r="CZ16" s="228" t="n"/>
      <c r="DA16" s="228" t="n"/>
      <c r="DB16" s="228" t="n"/>
      <c r="DC16" s="228" t="n"/>
      <c r="DD16" s="228" t="n"/>
      <c r="DE16" s="228" t="n"/>
      <c r="DF16" s="228" t="n"/>
    </row>
    <row r="17">
      <c r="A17" s="34" t="inlineStr">
        <is>
          <t>Провод ПВ3 1х1,5  желто-зеленый</t>
        </is>
      </c>
      <c r="B17" s="286" t="n"/>
      <c r="C17" s="286" t="n"/>
      <c r="D17" s="286" t="n"/>
      <c r="E17" s="286" t="n"/>
      <c r="F17" s="286" t="n"/>
      <c r="G17" s="286" t="n"/>
      <c r="H17" s="286" t="n"/>
      <c r="I17" s="286" t="n"/>
      <c r="J17" s="286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86" t="n"/>
      <c r="AH17" s="286" t="n"/>
      <c r="AI17" s="286" t="n"/>
      <c r="AJ17" s="286" t="n"/>
      <c r="AK17" s="286" t="n"/>
      <c r="AL17" s="286" t="n"/>
      <c r="AM17" s="286" t="n"/>
      <c r="AN17" s="286" t="n"/>
      <c r="AO17" s="286" t="n"/>
      <c r="AP17" s="286" t="n"/>
      <c r="AQ17" s="286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86" t="n"/>
      <c r="BE17" s="286" t="n"/>
      <c r="BF17" s="286" t="n"/>
      <c r="BG17" s="286" t="n"/>
      <c r="BH17" s="286" t="n"/>
      <c r="BI17" s="286">
        <f>G17*BI3</f>
        <v/>
      </c>
      <c r="BJ17" s="286">
        <f>H17*BJ3</f>
        <v/>
      </c>
      <c r="BK17" s="286">
        <f>I17*BK3</f>
        <v/>
      </c>
      <c r="BL17" s="286">
        <f>J17*BL3</f>
        <v/>
      </c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86">
        <f>AN17*CQ$3</f>
        <v/>
      </c>
      <c r="CR17" s="286">
        <f>AO17*CR$3</f>
        <v/>
      </c>
      <c r="CS17" s="286">
        <f>AP17*CS$3</f>
        <v/>
      </c>
      <c r="CT17" s="286">
        <f>AQ17*CT$3</f>
        <v/>
      </c>
      <c r="CU17" s="286">
        <f>AR17*CU$3</f>
        <v/>
      </c>
      <c r="CV17" s="286">
        <f>AS17*CV$3</f>
        <v/>
      </c>
      <c r="CW17" s="286">
        <f>AT17*CW$3</f>
        <v/>
      </c>
      <c r="CX17" s="286">
        <f>AU17*CX$3</f>
        <v/>
      </c>
      <c r="CY17" s="228" t="n"/>
      <c r="CZ17" s="228" t="n"/>
      <c r="DA17" s="228" t="n"/>
      <c r="DB17" s="228" t="n"/>
      <c r="DC17" s="228" t="n"/>
      <c r="DD17" s="228" t="n"/>
      <c r="DE17" s="228" t="n"/>
      <c r="DF17" s="228" t="n"/>
      <c r="DG17">
        <f>SUM(BD17:DD17)</f>
        <v/>
      </c>
      <c r="DH17" t="inlineStr">
        <is>
          <t>м</t>
        </is>
      </c>
    </row>
    <row r="18">
      <c r="A18" s="18" t="inlineStr">
        <is>
          <t>Провод НВ-4 0,2 кв.мм синий</t>
        </is>
      </c>
      <c r="B18" s="286" t="n"/>
      <c r="C18" s="286" t="n"/>
      <c r="D18" s="286" t="n"/>
      <c r="E18" s="286" t="n"/>
      <c r="F18" s="286" t="n"/>
      <c r="G18" s="286" t="n"/>
      <c r="H18" s="286" t="n"/>
      <c r="I18" s="286" t="n"/>
      <c r="J18" s="286" t="n"/>
      <c r="K18" s="228" t="n"/>
      <c r="L18" s="228" t="n"/>
      <c r="M18" s="228" t="n"/>
      <c r="N18" s="228" t="n"/>
      <c r="O18" s="228" t="n"/>
      <c r="P18" s="228" t="n"/>
      <c r="Q18" s="228" t="n"/>
      <c r="R18" s="228" t="n"/>
      <c r="S18" s="228" t="n"/>
      <c r="T18" s="228" t="n"/>
      <c r="U18" s="228" t="n"/>
      <c r="V18" s="228" t="n"/>
      <c r="W18" s="228" t="n"/>
      <c r="X18" s="228" t="n"/>
      <c r="Y18" s="228" t="n"/>
      <c r="Z18" s="228" t="n"/>
      <c r="AA18" s="228" t="n"/>
      <c r="AB18" s="228" t="n"/>
      <c r="AC18" s="228" t="n"/>
      <c r="AD18" s="228" t="n"/>
      <c r="AE18" s="228" t="n"/>
      <c r="AF18" s="228" t="n"/>
      <c r="AG18" s="286" t="n"/>
      <c r="AH18" s="286" t="n"/>
      <c r="AI18" s="286" t="n"/>
      <c r="AJ18" s="286" t="n"/>
      <c r="AK18" s="286" t="n"/>
      <c r="AL18" s="286" t="n"/>
      <c r="AM18" s="286" t="n"/>
      <c r="AN18" s="286" t="n"/>
      <c r="AO18" s="286" t="n"/>
      <c r="AP18" s="286" t="n"/>
      <c r="AQ18" s="286" t="n">
        <v>0.7</v>
      </c>
      <c r="AR18" s="228" t="n"/>
      <c r="AS18" s="228" t="n"/>
      <c r="AT18" s="228" t="n"/>
      <c r="AU18" s="228" t="n"/>
      <c r="AV18" s="228" t="n"/>
      <c r="AW18" s="228" t="n"/>
      <c r="AX18" s="228" t="n"/>
      <c r="AY18" s="228" t="n"/>
      <c r="AZ18" s="228" t="n"/>
      <c r="BA18" s="228" t="n"/>
      <c r="BB18" s="228" t="n"/>
      <c r="BC18" s="228" t="n"/>
      <c r="BD18" s="286" t="n"/>
      <c r="BE18" s="286" t="n"/>
      <c r="BF18" s="286" t="n"/>
      <c r="BG18" s="286" t="n"/>
      <c r="BH18" s="286" t="n"/>
      <c r="BI18" s="286" t="n"/>
      <c r="BJ18" s="286" t="n"/>
      <c r="BK18" s="286" t="n"/>
      <c r="BL18" s="286" t="n"/>
      <c r="BM18" s="228" t="n"/>
      <c r="BN18" s="228" t="n"/>
      <c r="BO18" s="228" t="n"/>
      <c r="BP18" s="228" t="n"/>
      <c r="BQ18" s="228" t="n"/>
      <c r="BR18" s="228" t="n"/>
      <c r="BS18" s="228" t="n"/>
      <c r="BT18" s="228" t="n"/>
      <c r="BU18" s="228" t="n"/>
      <c r="BV18" s="228" t="n"/>
      <c r="BW18" s="228" t="n"/>
      <c r="BX18" s="228" t="n"/>
      <c r="BY18" s="228" t="n"/>
      <c r="BZ18" s="228" t="n"/>
      <c r="CA18" s="228" t="n"/>
      <c r="CB18" s="228" t="n"/>
      <c r="CC18" s="228" t="n"/>
      <c r="CD18" s="228" t="n"/>
      <c r="CE18" s="228" t="n"/>
      <c r="CF18" s="228" t="n"/>
      <c r="CG18" s="228" t="n"/>
      <c r="CH18" s="228" t="n"/>
      <c r="CI18" s="228" t="n"/>
      <c r="CJ18" s="228" t="n"/>
      <c r="CK18" s="228" t="n"/>
      <c r="CL18" s="228" t="n"/>
      <c r="CM18" s="228" t="n"/>
      <c r="CN18" s="228" t="n"/>
      <c r="CO18" s="228" t="n"/>
      <c r="CP18" s="228" t="n"/>
      <c r="CQ18" s="286">
        <f>AN18*CQ$3</f>
        <v/>
      </c>
      <c r="CR18" s="286">
        <f>AO18*CR$3</f>
        <v/>
      </c>
      <c r="CS18" s="286">
        <f>AP18*CS$3</f>
        <v/>
      </c>
      <c r="CT18" s="286">
        <f>AQ18*CT$3</f>
        <v/>
      </c>
      <c r="CU18" s="286">
        <f>AR18*CU$3</f>
        <v/>
      </c>
      <c r="CV18" s="286">
        <f>AS18*CV$3</f>
        <v/>
      </c>
      <c r="CW18" s="286">
        <f>AT18*CW$3</f>
        <v/>
      </c>
      <c r="CX18" s="286">
        <f>AU18*CX$3</f>
        <v/>
      </c>
      <c r="CY18" s="228" t="n"/>
      <c r="CZ18" s="228" t="n"/>
      <c r="DA18" s="228" t="n"/>
      <c r="DB18" s="228" t="n"/>
      <c r="DC18" s="228" t="n"/>
      <c r="DD18" s="228" t="n"/>
      <c r="DE18" s="228" t="n"/>
      <c r="DF18" s="228" t="n"/>
    </row>
    <row r="19">
      <c r="A19" s="18" t="inlineStr">
        <is>
          <t>Провод НВ-4 0,75 кв.мм зеленый</t>
        </is>
      </c>
      <c r="B19" s="286" t="n"/>
      <c r="C19" s="286" t="n"/>
      <c r="D19" s="286" t="n"/>
      <c r="E19" s="286" t="n"/>
      <c r="F19" s="286" t="n"/>
      <c r="G19" s="286" t="n"/>
      <c r="H19" s="286" t="n"/>
      <c r="I19" s="286" t="n"/>
      <c r="J19" s="286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86" t="n"/>
      <c r="AH19" s="286" t="n"/>
      <c r="AI19" s="286" t="n"/>
      <c r="AJ19" s="286" t="n"/>
      <c r="AK19" s="286" t="n"/>
      <c r="AL19" s="286" t="n"/>
      <c r="AM19" s="286" t="n"/>
      <c r="AN19" s="286" t="n">
        <v>1.8</v>
      </c>
      <c r="AO19" s="286" t="n"/>
      <c r="AP19" s="286" t="n"/>
      <c r="AQ19" s="286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86" t="n"/>
      <c r="BE19" s="286" t="n"/>
      <c r="BF19" s="286" t="n"/>
      <c r="BG19" s="286" t="n"/>
      <c r="BH19" s="286" t="n"/>
      <c r="BI19" s="286" t="n"/>
      <c r="BJ19" s="286" t="n"/>
      <c r="BK19" s="286" t="n"/>
      <c r="BL19" s="286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86">
        <f>AN19*CQ$3</f>
        <v/>
      </c>
      <c r="CR19" s="286">
        <f>AO19*CR$3</f>
        <v/>
      </c>
      <c r="CS19" s="286">
        <f>AP19*CS$3</f>
        <v/>
      </c>
      <c r="CT19" s="286">
        <f>AQ19*CT$3</f>
        <v/>
      </c>
      <c r="CU19" s="286">
        <f>AR19*CU$3</f>
        <v/>
      </c>
      <c r="CV19" s="286">
        <f>AS19*CV$3</f>
        <v/>
      </c>
      <c r="CW19" s="286">
        <f>AT19*CW$3</f>
        <v/>
      </c>
      <c r="CX19" s="286">
        <f>AU19*CX$3</f>
        <v/>
      </c>
      <c r="CY19" s="228" t="n"/>
      <c r="CZ19" s="228" t="n"/>
      <c r="DA19" s="228" t="n"/>
      <c r="DB19" s="228" t="n"/>
      <c r="DC19" s="228" t="n"/>
      <c r="DD19" s="228" t="n"/>
      <c r="DE19" s="228" t="n"/>
      <c r="DF19" s="228" t="n"/>
    </row>
    <row r="20">
      <c r="A20" s="18" t="inlineStr">
        <is>
          <t>Провод НВ-4 0,75 кв.мм желтый</t>
        </is>
      </c>
      <c r="B20" s="286" t="n"/>
      <c r="C20" s="286" t="n"/>
      <c r="D20" s="286" t="n"/>
      <c r="E20" s="286" t="n"/>
      <c r="F20" s="286" t="n"/>
      <c r="G20" s="286" t="n"/>
      <c r="H20" s="286" t="n"/>
      <c r="I20" s="286" t="n"/>
      <c r="J20" s="286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28" t="n"/>
      <c r="AC20" s="228" t="n"/>
      <c r="AD20" s="228" t="n"/>
      <c r="AE20" s="228" t="n"/>
      <c r="AF20" s="228" t="n"/>
      <c r="AG20" s="286" t="n"/>
      <c r="AH20" s="286" t="n"/>
      <c r="AI20" s="286" t="n"/>
      <c r="AJ20" s="286" t="n"/>
      <c r="AK20" s="286" t="n"/>
      <c r="AL20" s="286" t="n"/>
      <c r="AM20" s="286" t="n"/>
      <c r="AN20" s="286" t="n"/>
      <c r="AO20" s="286" t="n">
        <v>2.4</v>
      </c>
      <c r="AP20" s="286" t="n"/>
      <c r="AQ20" s="286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86" t="n"/>
      <c r="BE20" s="286" t="n"/>
      <c r="BF20" s="286" t="n"/>
      <c r="BG20" s="286" t="n"/>
      <c r="BH20" s="286" t="n"/>
      <c r="BI20" s="286" t="n"/>
      <c r="BJ20" s="286" t="n"/>
      <c r="BK20" s="286" t="n"/>
      <c r="BL20" s="286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V20" s="228" t="n"/>
      <c r="BW20" s="228" t="n"/>
      <c r="BX20" s="228" t="n"/>
      <c r="BY20" s="228" t="n"/>
      <c r="BZ20" s="228" t="n"/>
      <c r="CA20" s="228" t="n"/>
      <c r="CB20" s="228" t="n"/>
      <c r="CC20" s="228" t="n"/>
      <c r="CD20" s="228" t="n"/>
      <c r="CE20" s="228" t="n"/>
      <c r="CF20" s="228" t="n"/>
      <c r="CG20" s="228" t="n"/>
      <c r="CH20" s="228" t="n"/>
      <c r="CI20" s="228" t="n"/>
      <c r="CJ20" s="228" t="n"/>
      <c r="CK20" s="228" t="n"/>
      <c r="CL20" s="228" t="n"/>
      <c r="CM20" s="228" t="n"/>
      <c r="CN20" s="228" t="n"/>
      <c r="CO20" s="228" t="n"/>
      <c r="CP20" s="228" t="n"/>
      <c r="CQ20" s="286">
        <f>AN20*CQ$3</f>
        <v/>
      </c>
      <c r="CR20" s="286">
        <f>AO20*CR$3</f>
        <v/>
      </c>
      <c r="CS20" s="286">
        <f>AP20*CS$3</f>
        <v/>
      </c>
      <c r="CT20" s="286">
        <f>AQ20*CT$3</f>
        <v/>
      </c>
      <c r="CU20" s="286">
        <f>AR20*CU$3</f>
        <v/>
      </c>
      <c r="CV20" s="286">
        <f>AS20*CV$3</f>
        <v/>
      </c>
      <c r="CW20" s="286">
        <f>AT20*CW$3</f>
        <v/>
      </c>
      <c r="CX20" s="286">
        <f>AU20*CX$3</f>
        <v/>
      </c>
      <c r="CY20" s="228" t="n"/>
      <c r="CZ20" s="228" t="n"/>
      <c r="DA20" s="228" t="n"/>
      <c r="DB20" s="228" t="n"/>
      <c r="DC20" s="228" t="n"/>
      <c r="DD20" s="228" t="n"/>
      <c r="DE20" s="228" t="n"/>
      <c r="DF20" s="228" t="n"/>
    </row>
    <row r="21">
      <c r="A21" s="199" t="n"/>
      <c r="B21" s="286" t="n"/>
      <c r="C21" s="286" t="n"/>
      <c r="D21" s="286" t="n"/>
      <c r="E21" s="286" t="n"/>
      <c r="F21" s="286" t="n"/>
      <c r="G21" s="286" t="n"/>
      <c r="H21" s="286" t="n"/>
      <c r="I21" s="286" t="n"/>
      <c r="J21" s="286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86" t="n"/>
      <c r="BE21" s="286" t="n"/>
      <c r="BF21" s="286" t="n"/>
      <c r="BG21" s="286" t="n"/>
      <c r="BH21" s="286" t="n"/>
      <c r="BI21" s="286" t="n"/>
      <c r="BJ21" s="286" t="n"/>
      <c r="BK21" s="286" t="n"/>
      <c r="BL21" s="286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V21" s="228" t="n"/>
      <c r="BW21" s="228" t="n"/>
      <c r="BX21" s="228" t="n"/>
      <c r="BY21" s="228" t="n"/>
      <c r="BZ21" s="228" t="n"/>
      <c r="CA21" s="228" t="n"/>
      <c r="CB21" s="228" t="n"/>
      <c r="CC21" s="228" t="n"/>
      <c r="CD21" s="228" t="n"/>
      <c r="CE21" s="228" t="n"/>
      <c r="CF21" s="228" t="n"/>
      <c r="CG21" s="228" t="n"/>
      <c r="CH21" s="228" t="n"/>
      <c r="CI21" s="228" t="n"/>
      <c r="CJ21" s="228" t="n"/>
      <c r="CK21" s="228" t="n"/>
      <c r="CL21" s="228" t="n"/>
      <c r="CM21" s="228" t="n"/>
      <c r="CN21" s="228" t="n"/>
      <c r="CO21" s="228" t="n"/>
      <c r="CP21" s="228" t="n"/>
      <c r="CQ21" s="286">
        <f>AN21*CQ$3</f>
        <v/>
      </c>
      <c r="CR21" s="286">
        <f>AO21*CR$3</f>
        <v/>
      </c>
      <c r="CS21" s="286">
        <f>AP21*CS$3</f>
        <v/>
      </c>
      <c r="CT21" s="286">
        <f>AQ21*CT$3</f>
        <v/>
      </c>
      <c r="CU21" s="286">
        <f>AR21*CU$3</f>
        <v/>
      </c>
      <c r="CV21" s="286">
        <f>AS21*CV$3</f>
        <v/>
      </c>
      <c r="CW21" s="286">
        <f>AT21*CW$3</f>
        <v/>
      </c>
      <c r="CX21" s="286">
        <f>AU21*CX$3</f>
        <v/>
      </c>
      <c r="CY21" s="228" t="n"/>
      <c r="CZ21" s="228" t="n"/>
      <c r="DA21" s="228" t="n"/>
      <c r="DB21" s="228" t="n"/>
      <c r="DC21" s="228" t="n"/>
      <c r="DD21" s="228" t="n"/>
      <c r="DE21" s="228" t="n"/>
      <c r="DF21" s="228" t="n"/>
    </row>
    <row r="22">
      <c r="A22" s="18" t="inlineStr">
        <is>
          <t>Провод ВНМ-0,2 ТУ16-505.460-73</t>
        </is>
      </c>
      <c r="B22" s="286" t="n">
        <v>0.61</v>
      </c>
      <c r="C22" s="286" t="n">
        <v>1.11</v>
      </c>
      <c r="D22" s="286" t="n">
        <v>1.41</v>
      </c>
      <c r="E22" s="286" t="n">
        <v>0.31</v>
      </c>
      <c r="F22" s="286" t="n">
        <v>0.46</v>
      </c>
      <c r="K22" s="45" t="n">
        <v>0.8</v>
      </c>
      <c r="L22" s="45" t="n">
        <v>0.8</v>
      </c>
      <c r="M22" s="45" t="n">
        <v>0.8</v>
      </c>
      <c r="N22" s="45" t="n">
        <v>0.9</v>
      </c>
      <c r="O22" s="45" t="n">
        <v>0.8</v>
      </c>
      <c r="P22" s="45" t="n">
        <v>0.9</v>
      </c>
      <c r="Q22" s="45" t="n">
        <v>0.9</v>
      </c>
      <c r="R22" s="45" t="n">
        <v>0.7</v>
      </c>
      <c r="S22" s="45" t="n">
        <v>1.35</v>
      </c>
      <c r="T22" s="45" t="n">
        <v>1.45</v>
      </c>
      <c r="U22" s="45" t="n">
        <v>0.75</v>
      </c>
      <c r="V22" s="45" t="n">
        <v>0.55</v>
      </c>
      <c r="W22" s="45" t="n">
        <v>0.55</v>
      </c>
      <c r="X22" s="45" t="n">
        <v>1.4</v>
      </c>
      <c r="Y22" s="45" t="n">
        <v>1.5</v>
      </c>
      <c r="Z22" s="45" t="n">
        <v>1.4</v>
      </c>
      <c r="AA22" s="46" t="n">
        <v>1.85</v>
      </c>
      <c r="AB22" s="64" t="n"/>
      <c r="AC22" s="64" t="n"/>
      <c r="AD22" s="64" t="n"/>
      <c r="AF22" s="64" t="n"/>
      <c r="AG22" s="64" t="n"/>
      <c r="BD22" s="286">
        <f>B22*BD$3</f>
        <v/>
      </c>
      <c r="BE22" s="286">
        <f>C22*BE$3</f>
        <v/>
      </c>
      <c r="BF22" s="286">
        <f>D22*BF$3</f>
        <v/>
      </c>
      <c r="BG22" s="286">
        <f>E22*BG$3</f>
        <v/>
      </c>
      <c r="BH22" s="286">
        <f>F22*BH$3</f>
        <v/>
      </c>
      <c r="BM22" s="286">
        <f>K22*BM$3</f>
        <v/>
      </c>
      <c r="BN22" s="286">
        <f>L22*BN$3</f>
        <v/>
      </c>
      <c r="BO22" s="286">
        <f>M22*BO$3</f>
        <v/>
      </c>
      <c r="BP22" s="286">
        <f>N22*BP$3</f>
        <v/>
      </c>
      <c r="BQ22" s="286">
        <f>O22*BQ$3</f>
        <v/>
      </c>
      <c r="BR22" s="286">
        <f>P22*BR$3</f>
        <v/>
      </c>
      <c r="BS22" s="286" t="n"/>
      <c r="BT22" s="286">
        <f>R22*BT$3</f>
        <v/>
      </c>
      <c r="BU22" s="286">
        <f>S22*BU$3</f>
        <v/>
      </c>
      <c r="BV22" s="286">
        <f>T22*BV$3</f>
        <v/>
      </c>
      <c r="BW22" s="286">
        <f>U22*BW$3</f>
        <v/>
      </c>
      <c r="BX22" s="286">
        <f>V22*BX$3</f>
        <v/>
      </c>
      <c r="BY22" s="286">
        <f>W22*BY$3</f>
        <v/>
      </c>
      <c r="BZ22" s="286">
        <f>X22*BZ$3</f>
        <v/>
      </c>
      <c r="CA22" s="286">
        <f>Y22*CA$3</f>
        <v/>
      </c>
      <c r="CB22" s="286">
        <f>Z22*CB$3</f>
        <v/>
      </c>
      <c r="CC22" s="286">
        <f>AA22*CC$3</f>
        <v/>
      </c>
      <c r="CD22" s="228" t="n"/>
      <c r="CE22" s="228" t="n"/>
      <c r="CF22" s="228" t="n"/>
      <c r="CG22" s="228" t="n"/>
      <c r="CH22" s="228" t="n"/>
      <c r="CI22" s="228" t="n"/>
      <c r="CJ22" s="228" t="n"/>
      <c r="CK22" s="228" t="n"/>
      <c r="CL22" s="228" t="n"/>
      <c r="CM22" s="228" t="n"/>
      <c r="CN22" s="228" t="n"/>
      <c r="CO22" s="228" t="n"/>
      <c r="CP22" s="228" t="n"/>
      <c r="CQ22" s="286">
        <f>AN22*CQ$3</f>
        <v/>
      </c>
      <c r="CR22" s="286">
        <f>AO22*CR$3</f>
        <v/>
      </c>
      <c r="CS22" s="286">
        <f>AP22*CS$3</f>
        <v/>
      </c>
      <c r="CT22" s="286">
        <f>AQ22*CT$3</f>
        <v/>
      </c>
      <c r="CU22" s="286">
        <f>AR22*CU$3</f>
        <v/>
      </c>
      <c r="CV22" s="286">
        <f>AS22*CV$3</f>
        <v/>
      </c>
      <c r="CW22" s="286">
        <f>AT22*CW$3</f>
        <v/>
      </c>
      <c r="CX22" s="286">
        <f>AU22*CX$3</f>
        <v/>
      </c>
      <c r="CY22" s="228" t="n"/>
      <c r="CZ22" s="228" t="n"/>
      <c r="DA22" s="228" t="n"/>
      <c r="DB22" s="228" t="n"/>
      <c r="DC22" s="228" t="n"/>
      <c r="DD22" s="228" t="n"/>
      <c r="DF22" s="228" t="n"/>
      <c r="DG22">
        <f>SUM(BD22:DD22)</f>
        <v/>
      </c>
    </row>
    <row r="23">
      <c r="A23" s="34" t="inlineStr">
        <is>
          <t>аналоги:</t>
        </is>
      </c>
      <c r="K23" s="45" t="n"/>
      <c r="L23" s="45" t="n"/>
      <c r="M23" s="45" t="n"/>
      <c r="N23" s="45" t="n"/>
      <c r="O23" s="45" t="n"/>
      <c r="P23" s="45" t="n"/>
      <c r="Q23" s="45" t="n"/>
      <c r="R23" s="45" t="n"/>
      <c r="S23" s="75" t="n"/>
      <c r="T23" s="46" t="n"/>
      <c r="U23" s="45" t="n"/>
      <c r="V23" s="45" t="n"/>
      <c r="W23" s="45" t="n"/>
      <c r="X23" s="45" t="n"/>
      <c r="Y23" s="45" t="n"/>
      <c r="Z23" s="45" t="n"/>
      <c r="AA23" s="46" t="n"/>
      <c r="AB23" s="64" t="n"/>
      <c r="AC23" s="64" t="n"/>
      <c r="AD23" s="64" t="n"/>
      <c r="AF23" s="64" t="n"/>
      <c r="AG23" s="64" t="n"/>
      <c r="CQ23" s="286">
        <f>AN23*CQ$3</f>
        <v/>
      </c>
      <c r="CR23" s="286">
        <f>AO23*CR$3</f>
        <v/>
      </c>
      <c r="CS23" s="286">
        <f>AP23*CS$3</f>
        <v/>
      </c>
      <c r="CT23" s="286">
        <f>AQ23*CT$3</f>
        <v/>
      </c>
      <c r="CU23" s="286">
        <f>AR23*CU$3</f>
        <v/>
      </c>
      <c r="CV23" s="286">
        <f>AS23*CV$3</f>
        <v/>
      </c>
      <c r="CW23" s="286">
        <f>AT23*CW$3</f>
        <v/>
      </c>
      <c r="CX23" s="286">
        <f>AU23*CX$3</f>
        <v/>
      </c>
    </row>
    <row r="24">
      <c r="A24" s="34" t="inlineStr">
        <is>
          <t>Провод ВНМ-0,35 ТУ16-505.460-73</t>
        </is>
      </c>
      <c r="K24" s="45" t="n"/>
      <c r="L24" s="45" t="n"/>
      <c r="M24" s="45" t="n"/>
      <c r="N24" s="45" t="n"/>
      <c r="O24" s="45" t="n"/>
      <c r="P24" s="45" t="n"/>
      <c r="Q24" s="45" t="n"/>
      <c r="R24" s="45" t="n"/>
      <c r="S24" s="75" t="n"/>
      <c r="T24" s="46" t="n"/>
      <c r="U24" s="45" t="n"/>
      <c r="V24" s="45" t="n"/>
      <c r="W24" s="45" t="n"/>
      <c r="X24" s="45" t="n"/>
      <c r="Y24" s="45" t="n"/>
      <c r="Z24" s="45" t="n"/>
      <c r="AA24" s="46" t="n"/>
      <c r="AB24" s="64" t="n"/>
      <c r="AC24" s="64" t="n"/>
      <c r="AD24" s="64" t="n"/>
      <c r="AF24" s="64" t="n"/>
      <c r="AG24" s="64" t="n"/>
      <c r="BM24" s="286">
        <f>K24*BM$3</f>
        <v/>
      </c>
      <c r="BN24" s="286">
        <f>L24*BN$3</f>
        <v/>
      </c>
      <c r="BO24" s="286">
        <f>M24*BO$3</f>
        <v/>
      </c>
      <c r="BP24" s="286">
        <f>N24*BP$3</f>
        <v/>
      </c>
      <c r="BQ24" s="286" t="n"/>
      <c r="BR24" s="286">
        <f>P24*BR$3</f>
        <v/>
      </c>
      <c r="BS24" s="286" t="n"/>
      <c r="BT24" s="286" t="n"/>
      <c r="BU24" s="286">
        <f>S24*BU$3</f>
        <v/>
      </c>
      <c r="BV24" s="286">
        <f>T24*BV$3</f>
        <v/>
      </c>
      <c r="BW24" s="286" t="n"/>
      <c r="BX24" s="286">
        <f>V24*BX$3</f>
        <v/>
      </c>
      <c r="BY24" s="286" t="n"/>
      <c r="BZ24" s="286" t="n"/>
      <c r="CA24" s="286" t="n"/>
      <c r="CB24" s="286" t="n"/>
      <c r="CC24" s="286" t="n"/>
      <c r="CD24" s="228" t="n"/>
      <c r="CE24" s="228" t="n"/>
      <c r="CF24" s="228" t="n"/>
      <c r="CG24" s="228" t="n"/>
      <c r="CH24" s="228" t="n"/>
      <c r="CI24" s="228" t="n"/>
      <c r="CJ24" s="228" t="n"/>
      <c r="CK24" s="228" t="n"/>
      <c r="CL24" s="228" t="n"/>
      <c r="CM24" s="228" t="n"/>
      <c r="CN24" s="228" t="n"/>
      <c r="CO24" s="228" t="n"/>
      <c r="CP24" s="228" t="n"/>
      <c r="CQ24" s="286">
        <f>AN24*CQ$3</f>
        <v/>
      </c>
      <c r="CR24" s="286">
        <f>AO24*CR$3</f>
        <v/>
      </c>
      <c r="CS24" s="286">
        <f>AP24*CS$3</f>
        <v/>
      </c>
      <c r="CT24" s="286">
        <f>AQ24*CT$3</f>
        <v/>
      </c>
      <c r="CU24" s="286">
        <f>AR24*CU$3</f>
        <v/>
      </c>
      <c r="CV24" s="286">
        <f>AS24*CV$3</f>
        <v/>
      </c>
      <c r="CW24" s="286">
        <f>AT24*CW$3</f>
        <v/>
      </c>
      <c r="CX24" s="286">
        <f>AU24*CX$3</f>
        <v/>
      </c>
      <c r="CY24" s="228" t="n"/>
      <c r="CZ24" s="228" t="n"/>
      <c r="DA24" s="228" t="n"/>
      <c r="DB24" s="228" t="n"/>
      <c r="DC24" s="228" t="n"/>
      <c r="DD24" s="228" t="n"/>
      <c r="DF24" s="228" t="n"/>
    </row>
    <row r="25">
      <c r="A25" s="18" t="inlineStr">
        <is>
          <t>Провод НВ-4-0.2 ГОСТ 22483-77</t>
        </is>
      </c>
      <c r="K25" s="45" t="n">
        <v>0.55</v>
      </c>
      <c r="L25" s="45" t="n">
        <v>1.35</v>
      </c>
      <c r="M25" s="45" t="n">
        <v>2.5</v>
      </c>
      <c r="N25" s="45" t="n">
        <v>2.6</v>
      </c>
      <c r="O25" s="45" t="n">
        <v>3.9</v>
      </c>
      <c r="P25" s="45" t="n">
        <v>4.1</v>
      </c>
      <c r="Q25" s="45" t="n">
        <v>5.9</v>
      </c>
      <c r="R25" s="45" t="n">
        <v>3.9</v>
      </c>
      <c r="S25" s="45" t="n">
        <v>8.9</v>
      </c>
      <c r="T25" s="45" t="n">
        <v>7.8</v>
      </c>
      <c r="U25" s="45" t="n">
        <v>1.2</v>
      </c>
      <c r="V25" s="45" t="n">
        <v>2.1</v>
      </c>
      <c r="W25" s="45" t="n">
        <v>3.7</v>
      </c>
      <c r="X25" s="45" t="n">
        <v>5.2</v>
      </c>
      <c r="Y25" s="45" t="n">
        <v>4.9</v>
      </c>
      <c r="Z25" s="45" t="n">
        <v>7.1</v>
      </c>
      <c r="AA25" s="46" t="n">
        <v>9.5</v>
      </c>
      <c r="AB25" s="64" t="n"/>
      <c r="AC25" s="64" t="n"/>
      <c r="AD25" s="64" t="n"/>
      <c r="AF25" s="64" t="n"/>
      <c r="AG25" s="64" t="n"/>
      <c r="BM25" s="286">
        <f>K25*BM$3</f>
        <v/>
      </c>
      <c r="BN25" s="286">
        <f>L25*BN$3</f>
        <v/>
      </c>
      <c r="BO25" s="286">
        <f>M25*BO$3</f>
        <v/>
      </c>
      <c r="BP25" s="286">
        <f>N25*BP$3</f>
        <v/>
      </c>
      <c r="BQ25" s="286">
        <f>O25*BQ$3</f>
        <v/>
      </c>
      <c r="BR25" s="286">
        <f>P25*BR$3</f>
        <v/>
      </c>
      <c r="BS25" s="286" t="n"/>
      <c r="BT25" s="286">
        <f>R25*BT$3</f>
        <v/>
      </c>
      <c r="BU25" s="286">
        <f>S25*BU$3</f>
        <v/>
      </c>
      <c r="BV25" s="286">
        <f>T25*BV$3</f>
        <v/>
      </c>
      <c r="BW25" s="286">
        <f>U25*BW$3</f>
        <v/>
      </c>
      <c r="BX25" s="286">
        <f>V25*BX$3</f>
        <v/>
      </c>
      <c r="BY25" s="286">
        <f>W25*BY$3</f>
        <v/>
      </c>
      <c r="BZ25" s="286">
        <f>X25*BZ$3</f>
        <v/>
      </c>
      <c r="CA25" s="286">
        <f>Y25*CA$3</f>
        <v/>
      </c>
      <c r="CB25" s="286">
        <f>Z25*CB$3</f>
        <v/>
      </c>
      <c r="CC25" s="286">
        <f>AA25*CC$3</f>
        <v/>
      </c>
      <c r="CD25" s="228" t="n"/>
      <c r="CE25" s="228" t="n"/>
      <c r="CF25" s="228" t="n"/>
      <c r="CG25" s="228" t="n"/>
      <c r="CH25" s="228" t="n"/>
      <c r="CI25" s="228" t="n"/>
      <c r="CJ25" s="228" t="n"/>
      <c r="CK25" s="228" t="n"/>
      <c r="CL25" s="228" t="n"/>
      <c r="CM25" s="228" t="n"/>
      <c r="CN25" s="228" t="n"/>
      <c r="CO25" s="228" t="n"/>
      <c r="CP25" s="228" t="n"/>
      <c r="CQ25" s="286">
        <f>AN25*CQ$3</f>
        <v/>
      </c>
      <c r="CR25" s="286">
        <f>AO25*CR$3</f>
        <v/>
      </c>
      <c r="CS25" s="286">
        <f>AP25*CS$3</f>
        <v/>
      </c>
      <c r="CT25" s="286">
        <f>AQ25*CT$3</f>
        <v/>
      </c>
      <c r="CU25" s="286">
        <f>AR25*CU$3</f>
        <v/>
      </c>
      <c r="CV25" s="286">
        <f>AS25*CV$3</f>
        <v/>
      </c>
      <c r="CW25" s="286">
        <f>AT25*CW$3</f>
        <v/>
      </c>
      <c r="CX25" s="286">
        <f>AU25*CX$3</f>
        <v/>
      </c>
      <c r="CY25" s="228" t="n"/>
      <c r="CZ25" s="228" t="n"/>
      <c r="DA25" s="228" t="n"/>
      <c r="DB25" s="228" t="n"/>
      <c r="DC25" s="228" t="n"/>
      <c r="DD25" s="228" t="n"/>
      <c r="DF25" s="228" t="n"/>
      <c r="DG25">
        <f>SUM(BD25:DD25)</f>
        <v/>
      </c>
    </row>
    <row r="26">
      <c r="A26" s="34" t="inlineStr">
        <is>
          <t>аналоги:</t>
        </is>
      </c>
      <c r="K26" s="45" t="n"/>
      <c r="L26" s="45" t="n"/>
      <c r="M26" s="45" t="n"/>
      <c r="N26" s="45" t="n"/>
      <c r="O26" s="45" t="n"/>
      <c r="P26" s="45" t="n"/>
      <c r="Q26" s="45" t="n"/>
      <c r="R26" s="45" t="n"/>
      <c r="S26" s="75" t="n"/>
      <c r="T26" s="46" t="n"/>
      <c r="U26" s="45" t="n"/>
      <c r="V26" s="45" t="n"/>
      <c r="W26" s="45" t="n"/>
      <c r="X26" s="45" t="n"/>
      <c r="Y26" s="45" t="n"/>
      <c r="Z26" s="45" t="n"/>
      <c r="AA26" s="46" t="n"/>
      <c r="AB26" s="64" t="n"/>
      <c r="AC26" s="64" t="n"/>
      <c r="AD26" s="64" t="n"/>
      <c r="AF26" s="64" t="n"/>
      <c r="AG26" s="64" t="n"/>
      <c r="CQ26" s="286">
        <f>AN26*CQ$3</f>
        <v/>
      </c>
      <c r="CR26" s="286">
        <f>AO26*CR$3</f>
        <v/>
      </c>
      <c r="CS26" s="286">
        <f>AP26*CS$3</f>
        <v/>
      </c>
      <c r="CT26" s="286">
        <f>AQ26*CT$3</f>
        <v/>
      </c>
      <c r="CU26" s="286">
        <f>AR26*CU$3</f>
        <v/>
      </c>
      <c r="CV26" s="286">
        <f>AS26*CV$3</f>
        <v/>
      </c>
      <c r="CW26" s="286">
        <f>AT26*CW$3</f>
        <v/>
      </c>
      <c r="CX26" s="286">
        <f>AU26*CX$3</f>
        <v/>
      </c>
    </row>
    <row r="27">
      <c r="A27" s="34" t="inlineStr">
        <is>
          <t>Провод НВ-3-0.2 ГОСТ 22483-77</t>
        </is>
      </c>
      <c r="K27" s="45" t="n"/>
      <c r="L27" s="45" t="n"/>
      <c r="M27" s="45" t="n"/>
      <c r="N27" s="45" t="n"/>
      <c r="O27" s="45" t="n"/>
      <c r="P27" s="45" t="n"/>
      <c r="Q27" s="45" t="n"/>
      <c r="R27" s="45" t="n"/>
      <c r="S27" s="75" t="n"/>
      <c r="T27" s="46" t="n"/>
      <c r="U27" s="45" t="n"/>
      <c r="V27" s="45" t="n"/>
      <c r="W27" s="45" t="n"/>
      <c r="X27" s="45" t="n"/>
      <c r="Y27" s="45" t="n"/>
      <c r="Z27" s="45" t="n"/>
      <c r="AA27" s="46" t="n"/>
      <c r="AB27" s="64" t="n"/>
      <c r="AC27" s="64" t="n"/>
      <c r="AD27" s="64" t="n"/>
      <c r="AF27" s="64" t="n"/>
      <c r="AG27" s="64" t="n"/>
      <c r="CQ27" s="286">
        <f>AN27*CQ$3</f>
        <v/>
      </c>
      <c r="CR27" s="286">
        <f>AO27*CR$3</f>
        <v/>
      </c>
      <c r="CS27" s="286">
        <f>AP27*CS$3</f>
        <v/>
      </c>
      <c r="CT27" s="286">
        <f>AQ27*CT$3</f>
        <v/>
      </c>
      <c r="CU27" s="286">
        <f>AR27*CU$3</f>
        <v/>
      </c>
      <c r="CV27" s="286">
        <f>AS27*CV$3</f>
        <v/>
      </c>
      <c r="CW27" s="286">
        <f>AT27*CW$3</f>
        <v/>
      </c>
      <c r="CX27" s="286">
        <f>AU27*CX$3</f>
        <v/>
      </c>
    </row>
    <row r="28">
      <c r="A28" s="34" t="inlineStr">
        <is>
          <t>Провод НВ-5-0.2 ГОСТ 22483-77</t>
        </is>
      </c>
      <c r="K28" s="45" t="n"/>
      <c r="L28" s="45" t="n"/>
      <c r="M28" s="45" t="n"/>
      <c r="N28" s="45" t="n"/>
      <c r="O28" s="45" t="n"/>
      <c r="P28" s="45" t="n"/>
      <c r="Q28" s="45" t="n"/>
      <c r="R28" s="45" t="n"/>
      <c r="S28" s="75" t="n"/>
      <c r="T28" s="46" t="n"/>
      <c r="U28" s="45" t="n"/>
      <c r="V28" s="45" t="n"/>
      <c r="W28" s="45" t="n"/>
      <c r="X28" s="45" t="n"/>
      <c r="Y28" s="45" t="n"/>
      <c r="Z28" s="45" t="n"/>
      <c r="AA28" s="46" t="n"/>
      <c r="AB28" s="64" t="n"/>
      <c r="AC28" s="64" t="n"/>
      <c r="AD28" s="64" t="n"/>
      <c r="AF28" s="64" t="n"/>
      <c r="AG28" s="64" t="n"/>
      <c r="CQ28" s="286">
        <f>AN28*CQ$3</f>
        <v/>
      </c>
      <c r="CR28" s="286">
        <f>AO28*CR$3</f>
        <v/>
      </c>
      <c r="CS28" s="286">
        <f>AP28*CS$3</f>
        <v/>
      </c>
      <c r="CT28" s="286">
        <f>AQ28*CT$3</f>
        <v/>
      </c>
      <c r="CU28" s="286">
        <f>AR28*CU$3</f>
        <v/>
      </c>
      <c r="CV28" s="286">
        <f>AS28*CV$3</f>
        <v/>
      </c>
      <c r="CW28" s="286">
        <f>AT28*CW$3</f>
        <v/>
      </c>
      <c r="CX28" s="286">
        <f>AU28*CX$3</f>
        <v/>
      </c>
    </row>
    <row r="29" customFormat="1" s="85">
      <c r="A29" s="82" t="n"/>
      <c r="B29" s="84" t="n"/>
      <c r="C29" s="84" t="n"/>
      <c r="D29" s="84" t="n"/>
      <c r="E29" s="84" t="n"/>
      <c r="F29" s="84" t="n"/>
      <c r="G29" s="84" t="n"/>
      <c r="H29" s="84" t="n"/>
      <c r="I29" s="84" t="n"/>
      <c r="J29" s="84" t="n"/>
      <c r="K29" s="84" t="n"/>
      <c r="L29" s="84" t="n"/>
      <c r="M29" s="84" t="n"/>
      <c r="N29" s="84" t="n"/>
      <c r="O29" s="84" t="n"/>
      <c r="P29" s="84" t="n"/>
      <c r="Q29" s="84" t="n"/>
      <c r="R29" s="84" t="n"/>
      <c r="S29" s="84" t="n"/>
      <c r="T29" s="84" t="n"/>
      <c r="U29" s="84" t="n"/>
      <c r="V29" s="84" t="n"/>
      <c r="W29" s="84" t="n"/>
      <c r="X29" s="84" t="n"/>
      <c r="Y29" s="84" t="n"/>
      <c r="Z29" s="84" t="n"/>
      <c r="AA29" s="84" t="n"/>
      <c r="AB29" s="84" t="n"/>
      <c r="AC29" s="84" t="n"/>
      <c r="AD29" s="84" t="n"/>
      <c r="AE29" s="84" t="n"/>
      <c r="AF29" s="84" t="n"/>
      <c r="AG29" s="84" t="n"/>
      <c r="AH29" s="84" t="n"/>
      <c r="AI29" s="84" t="n"/>
      <c r="AJ29" s="84" t="n"/>
      <c r="AK29" s="84" t="n"/>
      <c r="AL29" s="84" t="n"/>
      <c r="AM29" s="84" t="n"/>
      <c r="AN29" s="84" t="n"/>
      <c r="AO29" s="84" t="n"/>
      <c r="AP29" s="84" t="n"/>
      <c r="AQ29" s="84" t="n"/>
      <c r="AR29" s="84" t="n"/>
      <c r="AS29" s="84" t="n"/>
      <c r="AT29" s="84" t="n"/>
      <c r="AU29" s="84" t="n"/>
      <c r="AV29" s="84" t="n"/>
      <c r="AW29" s="84" t="n"/>
      <c r="AX29" s="84" t="n"/>
      <c r="AY29" s="84" t="n"/>
      <c r="AZ29" s="84" t="n"/>
      <c r="BA29" s="84" t="n"/>
      <c r="BB29" s="84" t="n"/>
      <c r="BC29" s="84" t="n"/>
      <c r="BD29" s="84" t="n"/>
      <c r="BE29" s="84" t="n"/>
      <c r="BF29" s="84" t="n"/>
      <c r="BG29" s="84" t="n"/>
      <c r="BH29" s="84" t="n"/>
      <c r="BI29" s="84" t="n"/>
      <c r="BJ29" s="84" t="n"/>
      <c r="BK29" s="84" t="n"/>
      <c r="BL29" s="84" t="n"/>
      <c r="BM29" s="84" t="n"/>
      <c r="BN29" s="84" t="n"/>
      <c r="BO29" s="84" t="n"/>
      <c r="BP29" s="84" t="n"/>
      <c r="BQ29" s="84" t="n"/>
      <c r="BR29" s="84" t="n"/>
      <c r="BS29" s="84" t="n"/>
      <c r="BT29" s="84" t="n"/>
      <c r="BU29" s="84" t="n"/>
      <c r="BV29" s="84" t="n"/>
      <c r="BW29" s="84" t="n"/>
      <c r="BX29" s="84" t="n"/>
      <c r="BY29" s="84" t="n"/>
      <c r="BZ29" s="84" t="n"/>
      <c r="CA29" s="84" t="n"/>
      <c r="CB29" s="84" t="n"/>
      <c r="CC29" s="84" t="n"/>
      <c r="CD29" s="84" t="n"/>
      <c r="CE29" s="84" t="n"/>
      <c r="CF29" s="84" t="n"/>
      <c r="CG29" s="84" t="n"/>
      <c r="CH29" s="84" t="n"/>
      <c r="CI29" s="84" t="n"/>
      <c r="CJ29" s="84" t="n"/>
      <c r="CK29" s="84" t="n"/>
      <c r="CL29" s="84" t="n"/>
      <c r="CM29" s="84" t="n"/>
      <c r="CN29" s="84" t="n"/>
      <c r="CO29" s="84" t="n"/>
      <c r="CP29" s="84" t="n"/>
      <c r="CQ29" s="286">
        <f>AN29*CQ$3</f>
        <v/>
      </c>
      <c r="CR29" s="286">
        <f>AO29*CR$3</f>
        <v/>
      </c>
      <c r="CS29" s="286">
        <f>AP29*CS$3</f>
        <v/>
      </c>
      <c r="CT29" s="286">
        <f>AQ29*CT$3</f>
        <v/>
      </c>
      <c r="CU29" s="286">
        <f>AR29*CU$3</f>
        <v/>
      </c>
      <c r="CV29" s="286">
        <f>AS29*CV$3</f>
        <v/>
      </c>
      <c r="CW29" s="286">
        <f>AT29*CW$3</f>
        <v/>
      </c>
      <c r="CX29" s="286">
        <f>AU29*CX$3</f>
        <v/>
      </c>
      <c r="CY29" s="84" t="n"/>
      <c r="CZ29" s="84" t="n"/>
      <c r="DA29" s="84" t="n"/>
      <c r="DB29" s="84" t="n"/>
      <c r="DC29" s="84" t="n"/>
      <c r="DD29" s="84" t="n"/>
      <c r="DE29" s="84" t="n"/>
      <c r="DF29" s="84" t="n"/>
      <c r="DI29" s="108" t="n"/>
    </row>
    <row r="30" s="107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V30" s="228" t="n"/>
      <c r="BW30" s="228" t="n"/>
      <c r="BX30" s="228" t="n"/>
      <c r="BY30" s="228" t="n"/>
      <c r="BZ30" s="228" t="n"/>
      <c r="CA30" s="228" t="n"/>
      <c r="CB30" s="228" t="n"/>
      <c r="CC30" s="228" t="n"/>
      <c r="CD30" s="228" t="n"/>
      <c r="CE30" s="228" t="n"/>
      <c r="CF30" s="228" t="n"/>
      <c r="CG30" s="228" t="n"/>
      <c r="CH30" s="228" t="n"/>
      <c r="CI30" s="228" t="n"/>
      <c r="CJ30" s="228" t="n"/>
      <c r="CK30" s="228" t="n"/>
      <c r="CL30" s="228" t="n"/>
      <c r="CM30" s="228" t="n"/>
      <c r="CN30" s="228" t="n"/>
      <c r="CO30" s="228" t="n"/>
      <c r="CP30" s="228" t="n"/>
      <c r="CQ30" s="286">
        <f>AN30*CQ$3</f>
        <v/>
      </c>
      <c r="CR30" s="286">
        <f>AO30*CR$3</f>
        <v/>
      </c>
      <c r="CS30" s="286">
        <f>AP30*CS$3</f>
        <v/>
      </c>
      <c r="CT30" s="286">
        <f>AQ30*CT$3</f>
        <v/>
      </c>
      <c r="CU30" s="286">
        <f>AR30*CU$3</f>
        <v/>
      </c>
      <c r="CV30" s="286">
        <f>AS30*CV$3</f>
        <v/>
      </c>
      <c r="CW30" s="286">
        <f>AT30*CW$3</f>
        <v/>
      </c>
      <c r="CX30" s="286">
        <f>AU30*CX$3</f>
        <v/>
      </c>
      <c r="CY30" s="228" t="n"/>
      <c r="CZ30" s="228" t="n"/>
      <c r="DA30" s="228" t="n"/>
      <c r="DB30" s="228" t="n"/>
      <c r="DC30" s="228" t="n"/>
      <c r="DD30" s="228" t="n"/>
      <c r="DE30" s="228" t="n"/>
      <c r="DF30" s="228" t="n"/>
    </row>
    <row r="31">
      <c r="A31" s="18" t="inlineStr">
        <is>
          <t xml:space="preserve">Наконечник штыревой втулочный изолированный НШВИ 0,75-8 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>
        <v>4</v>
      </c>
      <c r="AJ31" s="286" t="n"/>
      <c r="AK31" s="286" t="n"/>
      <c r="AL31" s="286" t="n"/>
      <c r="AM31" s="286" t="n"/>
      <c r="AN31" s="228" t="n"/>
      <c r="AO31" s="228" t="n"/>
      <c r="AP31" s="228" t="n"/>
      <c r="AQ31" s="228" t="n"/>
      <c r="AR31" s="228" t="n"/>
      <c r="AS31" s="228" t="n"/>
      <c r="AT31" s="228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V31" s="228" t="n"/>
      <c r="BW31" s="228" t="n"/>
      <c r="BX31" s="228" t="n"/>
      <c r="BY31" s="228" t="n"/>
      <c r="BZ31" s="228" t="n"/>
      <c r="CA31" s="228" t="n"/>
      <c r="CB31" s="228" t="n"/>
      <c r="CD31" s="286">
        <f>AB31*CD$3</f>
        <v/>
      </c>
      <c r="CE31" s="286">
        <f>AC31*CE$3</f>
        <v/>
      </c>
      <c r="CF31" s="286">
        <f>AD31*CF$3</f>
        <v/>
      </c>
      <c r="CG31" s="286">
        <f>AE31*CG$3</f>
        <v/>
      </c>
      <c r="CH31" s="286">
        <f>AF31*CH$3</f>
        <v/>
      </c>
      <c r="CI31" s="286">
        <f>AG31*CI$3</f>
        <v/>
      </c>
      <c r="CJ31" s="286">
        <f>AH31*CJ$3</f>
        <v/>
      </c>
      <c r="CK31" s="286">
        <f>AI31*CK$3</f>
        <v/>
      </c>
      <c r="CL31" s="286">
        <f>AJ31*CL$3</f>
        <v/>
      </c>
      <c r="CM31" s="286">
        <f>AK31*CM$3</f>
        <v/>
      </c>
      <c r="CN31" s="286">
        <f>AL31*CN$3</f>
        <v/>
      </c>
      <c r="CO31" s="286">
        <f>AM31*CO$3</f>
        <v/>
      </c>
      <c r="CP31" s="286" t="n"/>
      <c r="CQ31" s="286">
        <f>AN31*CQ$3</f>
        <v/>
      </c>
      <c r="CR31" s="286">
        <f>AO31*CR$3</f>
        <v/>
      </c>
      <c r="CS31" s="286">
        <f>AP31*CS$3</f>
        <v/>
      </c>
      <c r="CT31" s="286">
        <f>AQ31*CT$3</f>
        <v/>
      </c>
      <c r="CU31" s="286">
        <f>AR31*CU$3</f>
        <v/>
      </c>
      <c r="CV31" s="286">
        <f>AS31*CV$3</f>
        <v/>
      </c>
      <c r="CW31" s="286">
        <f>AT31*CW$3</f>
        <v/>
      </c>
      <c r="CX31" s="286">
        <f>AU31*CX$3</f>
        <v/>
      </c>
      <c r="CY31" s="286">
        <f>AV31*CY$3</f>
        <v/>
      </c>
      <c r="CZ31" s="286">
        <f>AW31*CZ$3</f>
        <v/>
      </c>
      <c r="DA31" s="286">
        <f>AX31*DA$3</f>
        <v/>
      </c>
      <c r="DB31" s="286">
        <f>AY31*DB$3</f>
        <v/>
      </c>
      <c r="DC31" s="286">
        <f>AZ31*DC$3</f>
        <v/>
      </c>
      <c r="DD31" s="286">
        <f>BA31*DD$3</f>
        <v/>
      </c>
      <c r="DE31" s="286">
        <f>BB31*DE$3</f>
        <v/>
      </c>
      <c r="DF31" s="286" t="n"/>
      <c r="DG31">
        <f>SUM(BD31:DD31)</f>
        <v/>
      </c>
    </row>
    <row r="32">
      <c r="A32" s="34" t="inlineStr">
        <is>
          <t>аналоги: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V32" s="228" t="n"/>
      <c r="BW32" s="228" t="n"/>
      <c r="BX32" s="228" t="n"/>
      <c r="BY32" s="228" t="n"/>
      <c r="BZ32" s="228" t="n"/>
      <c r="CA32" s="228" t="n"/>
      <c r="CB32" s="228" t="n"/>
      <c r="CD32" s="286">
        <f>AB32*CD$3</f>
        <v/>
      </c>
      <c r="CE32" s="286">
        <f>AC32*CE$3</f>
        <v/>
      </c>
      <c r="CF32" s="286">
        <f>AD32*CF$3</f>
        <v/>
      </c>
      <c r="CG32" s="286">
        <f>AE32*CG$3</f>
        <v/>
      </c>
      <c r="CH32" s="286">
        <f>AF32*CH$3</f>
        <v/>
      </c>
      <c r="CI32" s="286">
        <f>AG32*CI$3</f>
        <v/>
      </c>
      <c r="CJ32" s="286">
        <f>AH32*CJ$3</f>
        <v/>
      </c>
      <c r="CK32" s="286">
        <f>AI32*CK$3</f>
        <v/>
      </c>
      <c r="CL32" s="286">
        <f>AJ32*CL$3</f>
        <v/>
      </c>
      <c r="CM32" s="286">
        <f>AK32*CM$3</f>
        <v/>
      </c>
      <c r="CN32" s="286">
        <f>AL32*CN$3</f>
        <v/>
      </c>
      <c r="CO32" s="286">
        <f>AM32*CO$3</f>
        <v/>
      </c>
      <c r="CP32" s="286" t="n"/>
      <c r="CQ32" s="286">
        <f>AN32*CQ$3</f>
        <v/>
      </c>
      <c r="CR32" s="286">
        <f>AO32*CR$3</f>
        <v/>
      </c>
      <c r="CS32" s="286">
        <f>AP32*CS$3</f>
        <v/>
      </c>
      <c r="CT32" s="286">
        <f>AQ32*CT$3</f>
        <v/>
      </c>
      <c r="CU32" s="286">
        <f>AR32*CU$3</f>
        <v/>
      </c>
      <c r="CV32" s="286">
        <f>AS32*CV$3</f>
        <v/>
      </c>
      <c r="CW32" s="286">
        <f>AT32*CW$3</f>
        <v/>
      </c>
      <c r="CX32" s="286">
        <f>AU32*CX$3</f>
        <v/>
      </c>
      <c r="CY32" s="286">
        <f>AV32*CY$3</f>
        <v/>
      </c>
      <c r="CZ32" s="286">
        <f>AW32*CZ$3</f>
        <v/>
      </c>
      <c r="DA32" s="286">
        <f>AX32*DA$3</f>
        <v/>
      </c>
      <c r="DB32" s="286">
        <f>AY32*DB$3</f>
        <v/>
      </c>
      <c r="DC32" s="286">
        <f>AZ32*DC$3</f>
        <v/>
      </c>
      <c r="DD32" s="286">
        <f>BA32*DD$3</f>
        <v/>
      </c>
      <c r="DE32" s="286">
        <f>BB32*DE$3</f>
        <v/>
      </c>
      <c r="DF32" s="286" t="n"/>
    </row>
    <row r="33">
      <c r="A33" s="34" t="inlineStr">
        <is>
          <t xml:space="preserve">Наконечник штыревой втулочный изолированный НШВИ 1,0-8 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/>
      <c r="AO33" s="286" t="n"/>
      <c r="AP33" s="286" t="n"/>
      <c r="AQ33" s="286" t="n"/>
      <c r="AR33" s="286" t="n"/>
      <c r="AS33" s="286" t="n">
        <v>1</v>
      </c>
      <c r="AT33" s="286" t="n"/>
      <c r="AU33" s="286" t="n">
        <v>4</v>
      </c>
      <c r="AV33" s="286" t="n"/>
      <c r="AW33" s="286" t="n"/>
      <c r="AX33" s="286" t="n"/>
      <c r="AY33" s="286" t="n"/>
      <c r="AZ33" s="286" t="n"/>
      <c r="BA33" s="286" t="n"/>
      <c r="BB33" s="286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V33" s="228" t="n"/>
      <c r="BW33" s="228" t="n"/>
      <c r="BX33" s="228" t="n"/>
      <c r="BY33" s="228" t="n"/>
      <c r="BZ33" s="228" t="n"/>
      <c r="CA33" s="228" t="n"/>
      <c r="CB33" s="228" t="n"/>
      <c r="CD33" s="286">
        <f>AB33*CD$3</f>
        <v/>
      </c>
      <c r="CE33" s="286">
        <f>AC33*CE$3</f>
        <v/>
      </c>
      <c r="CF33" s="286">
        <f>AD33*CF$3</f>
        <v/>
      </c>
      <c r="CG33" s="286">
        <f>AE33*CG$3</f>
        <v/>
      </c>
      <c r="CH33" s="286">
        <f>AF33*CH$3</f>
        <v/>
      </c>
      <c r="CI33" s="286">
        <f>AG33*CI$3</f>
        <v/>
      </c>
      <c r="CJ33" s="286">
        <f>AH33*CJ$3</f>
        <v/>
      </c>
      <c r="CK33" s="286">
        <f>AI33*CK$3</f>
        <v/>
      </c>
      <c r="CL33" s="286">
        <f>AJ33*CL$3</f>
        <v/>
      </c>
      <c r="CM33" s="286">
        <f>AK33*CM$3</f>
        <v/>
      </c>
      <c r="CN33" s="286">
        <f>AL33*CN$3</f>
        <v/>
      </c>
      <c r="CO33" s="286">
        <f>AM33*CO$3</f>
        <v/>
      </c>
      <c r="CP33" s="286" t="n"/>
      <c r="CQ33" s="286">
        <f>AN33*CQ$3</f>
        <v/>
      </c>
      <c r="CR33" s="286">
        <f>AO33*CR$3</f>
        <v/>
      </c>
      <c r="CS33" s="286">
        <f>AP33*CS$3</f>
        <v/>
      </c>
      <c r="CT33" s="286">
        <f>AQ33*CT$3</f>
        <v/>
      </c>
      <c r="CU33" s="286">
        <f>AR33*CU$3</f>
        <v/>
      </c>
      <c r="CV33" s="286">
        <f>AS33*CV$3</f>
        <v/>
      </c>
      <c r="CW33" s="286">
        <f>AT33*CW$3</f>
        <v/>
      </c>
      <c r="CX33" s="286">
        <f>AU33*CX$3</f>
        <v/>
      </c>
      <c r="CY33" s="286">
        <f>AV33*CY$3</f>
        <v/>
      </c>
      <c r="CZ33" s="286">
        <f>AW33*CZ$3</f>
        <v/>
      </c>
      <c r="DA33" s="286">
        <f>AX33*DA$3</f>
        <v/>
      </c>
      <c r="DB33" s="286">
        <f>AY33*DB$3</f>
        <v/>
      </c>
      <c r="DC33" s="286">
        <f>AZ33*DC$3</f>
        <v/>
      </c>
      <c r="DD33" s="286">
        <f>BA33*DD$3</f>
        <v/>
      </c>
      <c r="DE33" s="286">
        <f>BB33*DE$3</f>
        <v/>
      </c>
      <c r="DF33" s="286" t="n"/>
      <c r="DG33">
        <f>SUM(BD33:DD33)</f>
        <v/>
      </c>
    </row>
    <row r="34">
      <c r="A34" s="18" t="inlineStr">
        <is>
          <t xml:space="preserve">Наконечник штыревой втулочный изолированный НШВИ 1,5-8 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4</v>
      </c>
      <c r="AC34" s="286" t="n">
        <v>4</v>
      </c>
      <c r="AD34" s="286" t="n"/>
      <c r="AE34" s="286" t="n"/>
      <c r="AF34" s="286" t="n">
        <v>4</v>
      </c>
      <c r="AG34" s="286" t="n"/>
      <c r="AH34" s="286" t="n">
        <v>4</v>
      </c>
      <c r="AI34" s="286" t="n"/>
      <c r="AJ34" s="286" t="n">
        <v>4</v>
      </c>
      <c r="AK34" s="286" t="n">
        <v>4</v>
      </c>
      <c r="AL34" s="286" t="n"/>
      <c r="AM34" s="286" t="n"/>
      <c r="AN34" s="286" t="n"/>
      <c r="AO34" s="286" t="n"/>
      <c r="AP34" s="286" t="n">
        <v>5</v>
      </c>
      <c r="AQ34" s="286" t="n"/>
      <c r="AR34" s="286" t="n">
        <v>4</v>
      </c>
      <c r="AS34" s="286" t="n"/>
      <c r="AT34" s="286" t="n">
        <v>4</v>
      </c>
      <c r="AU34" s="286" t="n"/>
      <c r="AV34" s="286" t="n">
        <v>2</v>
      </c>
      <c r="AW34" s="286" t="n">
        <v>2</v>
      </c>
      <c r="AX34" s="286" t="n">
        <v>2</v>
      </c>
      <c r="AY34" s="286" t="n">
        <v>4</v>
      </c>
      <c r="AZ34" s="286" t="n">
        <v>2</v>
      </c>
      <c r="BA34" s="286" t="n">
        <v>2</v>
      </c>
      <c r="BB34" s="286" t="n">
        <v>6</v>
      </c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V34" s="228" t="n"/>
      <c r="BW34" s="228" t="n"/>
      <c r="BX34" s="228" t="n"/>
      <c r="BY34" s="228" t="n"/>
      <c r="BZ34" s="228" t="n"/>
      <c r="CA34" s="228" t="n"/>
      <c r="CB34" s="228" t="n"/>
      <c r="CD34" s="286">
        <f>AB34*CD$3</f>
        <v/>
      </c>
      <c r="CE34" s="286">
        <f>AC34*CE$3</f>
        <v/>
      </c>
      <c r="CF34" s="286">
        <f>AD34*CF$3</f>
        <v/>
      </c>
      <c r="CG34" s="286">
        <f>AE34*CG$3</f>
        <v/>
      </c>
      <c r="CH34" s="286">
        <f>AF34*CH$3</f>
        <v/>
      </c>
      <c r="CI34" s="286">
        <f>AG34*CI$3</f>
        <v/>
      </c>
      <c r="CJ34" s="286">
        <f>AH34*CJ$3</f>
        <v/>
      </c>
      <c r="CK34" s="286">
        <f>AI34*CK$3</f>
        <v/>
      </c>
      <c r="CL34" s="286">
        <f>AJ34*CL$3</f>
        <v/>
      </c>
      <c r="CM34" s="286">
        <f>AK34*CM$3</f>
        <v/>
      </c>
      <c r="CN34" s="286">
        <f>AL34*CN$3</f>
        <v/>
      </c>
      <c r="CO34" s="286">
        <f>AM34*CO$3</f>
        <v/>
      </c>
      <c r="CP34" s="286" t="n"/>
      <c r="CQ34" s="286">
        <f>AN34*CQ$3</f>
        <v/>
      </c>
      <c r="CR34" s="286">
        <f>AO34*CR$3</f>
        <v/>
      </c>
      <c r="CS34" s="286">
        <f>AP34*CS$3</f>
        <v/>
      </c>
      <c r="CT34" s="286">
        <f>AQ34*CT$3</f>
        <v/>
      </c>
      <c r="CU34" s="286">
        <f>AR34*CU$3</f>
        <v/>
      </c>
      <c r="CV34" s="286">
        <f>AS34*CV$3</f>
        <v/>
      </c>
      <c r="CW34" s="286">
        <f>AT34*CW$3</f>
        <v/>
      </c>
      <c r="CX34" s="286">
        <f>AU34*CX$3</f>
        <v/>
      </c>
      <c r="CY34" s="286">
        <f>AV34*CY$3</f>
        <v/>
      </c>
      <c r="CZ34" s="286">
        <f>AW34*CZ$3</f>
        <v/>
      </c>
      <c r="DA34" s="286">
        <f>AX34*DA$3</f>
        <v/>
      </c>
      <c r="DB34" s="286">
        <f>AY34*DB$3</f>
        <v/>
      </c>
      <c r="DC34" s="286">
        <f>AZ34*DC$3</f>
        <v/>
      </c>
      <c r="DD34" s="286">
        <f>BA34*DD$3</f>
        <v/>
      </c>
      <c r="DE34" s="286">
        <f>BB34*DE$3</f>
        <v/>
      </c>
      <c r="DF34" s="286" t="n"/>
      <c r="DG34">
        <f>SUM(BD34:DD34)</f>
        <v/>
      </c>
    </row>
    <row r="35">
      <c r="A35" s="18" t="inlineStr">
        <is>
          <t>Клемма типа "О" 3,2 мм НКИ 1.5-3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>
        <v>1</v>
      </c>
      <c r="L35" s="45" t="n">
        <v>2</v>
      </c>
      <c r="M35" s="45" t="n">
        <v>3</v>
      </c>
      <c r="N35" s="45" t="n">
        <v>3</v>
      </c>
      <c r="O35" s="45" t="n">
        <v>4</v>
      </c>
      <c r="P35" s="45" t="n">
        <v>4</v>
      </c>
      <c r="Q35" s="45" t="n">
        <v>5</v>
      </c>
      <c r="R35" s="45" t="n">
        <v>5</v>
      </c>
      <c r="S35" s="45" t="n">
        <v>5</v>
      </c>
      <c r="T35" s="45" t="n">
        <v>5</v>
      </c>
      <c r="U35" s="45" t="n">
        <v>1</v>
      </c>
      <c r="V35" s="45" t="n">
        <v>2</v>
      </c>
      <c r="W35" s="45" t="n">
        <v>3</v>
      </c>
      <c r="X35" s="45" t="n">
        <v>3</v>
      </c>
      <c r="Y35" s="45" t="n">
        <v>3</v>
      </c>
      <c r="Z35" s="45" t="n">
        <v>4</v>
      </c>
      <c r="AA35" s="74" t="n">
        <v>5</v>
      </c>
      <c r="AB35" s="64" t="n"/>
      <c r="AC35" s="64" t="n"/>
      <c r="AD35" s="64" t="n"/>
      <c r="AE35" s="228" t="n"/>
      <c r="AF35" s="64" t="n"/>
      <c r="AG35" s="45" t="n"/>
      <c r="AH35" s="286" t="n"/>
      <c r="AI35" s="286" t="n"/>
      <c r="AJ35" s="286" t="n"/>
      <c r="AK35" s="286" t="n"/>
      <c r="AL35" s="286" t="n"/>
      <c r="AM35" s="286" t="n"/>
      <c r="AN35" s="286" t="n"/>
      <c r="AO35" s="286" t="n"/>
      <c r="AP35" s="286" t="n"/>
      <c r="AQ35" s="286" t="n">
        <v>2</v>
      </c>
      <c r="AR35" s="286" t="n"/>
      <c r="AS35" s="286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86">
        <f>K35*BM$3</f>
        <v/>
      </c>
      <c r="BN35" s="286">
        <f>L35*BN$3</f>
        <v/>
      </c>
      <c r="BO35" s="286">
        <f>M35*BO$3</f>
        <v/>
      </c>
      <c r="BP35" s="286">
        <f>N35*BP$3</f>
        <v/>
      </c>
      <c r="BQ35" s="286">
        <f>O35*BQ$3</f>
        <v/>
      </c>
      <c r="BR35" s="286">
        <f>P35*BR$3</f>
        <v/>
      </c>
      <c r="BS35" s="286" t="n"/>
      <c r="BT35" s="286">
        <f>R35*BT$3</f>
        <v/>
      </c>
      <c r="BU35" s="286">
        <f>S35*BU$3</f>
        <v/>
      </c>
      <c r="BV35" s="286">
        <f>T35*BV$3</f>
        <v/>
      </c>
      <c r="BW35" s="286">
        <f>U35*BW$3</f>
        <v/>
      </c>
      <c r="BX35" s="286">
        <f>V35*BX$3</f>
        <v/>
      </c>
      <c r="BY35" s="286">
        <f>W35*BY$3</f>
        <v/>
      </c>
      <c r="BZ35" s="286">
        <f>X35*BZ$3</f>
        <v/>
      </c>
      <c r="CA35" s="286">
        <f>Y35*CA$3</f>
        <v/>
      </c>
      <c r="CB35" s="286">
        <f>Z35*CB$3</f>
        <v/>
      </c>
      <c r="CC35" s="286">
        <f>AA35*CC$3</f>
        <v/>
      </c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  <c r="CP35" s="228" t="n"/>
      <c r="CQ35" s="286">
        <f>AN35*CQ$3</f>
        <v/>
      </c>
      <c r="CR35" s="286">
        <f>AO35*CR$3</f>
        <v/>
      </c>
      <c r="CS35" s="286">
        <f>AP35*CS$3</f>
        <v/>
      </c>
      <c r="CT35" s="286">
        <f>AQ35*CT$3</f>
        <v/>
      </c>
      <c r="CU35" s="286">
        <f>AR35*CU$3</f>
        <v/>
      </c>
      <c r="CV35" s="286">
        <f>AS35*CV$3</f>
        <v/>
      </c>
      <c r="CW35" s="286">
        <f>AT35*CW$3</f>
        <v/>
      </c>
      <c r="CX35" s="286">
        <f>AU35*CX$3</f>
        <v/>
      </c>
      <c r="CY35" s="228" t="n"/>
      <c r="CZ35" s="228" t="n"/>
      <c r="DA35" s="228" t="n"/>
      <c r="DB35" s="228" t="n"/>
      <c r="DC35" s="228" t="n"/>
      <c r="DD35" s="228" t="n"/>
      <c r="DE35" s="228" t="n"/>
      <c r="DF35" s="228" t="n"/>
      <c r="DG35">
        <f>SUM(BD35:DD35)</f>
        <v/>
      </c>
    </row>
    <row r="36">
      <c r="A36" s="34" t="inlineStr">
        <is>
          <t>аналоги: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73" t="n"/>
      <c r="T36" s="74" t="n"/>
      <c r="U36" s="45" t="n"/>
      <c r="V36" s="45" t="n"/>
      <c r="W36" s="45" t="n"/>
      <c r="X36" s="45" t="n"/>
      <c r="Y36" s="45" t="n"/>
      <c r="Z36" s="45" t="n"/>
      <c r="AA36" s="74" t="n"/>
      <c r="AB36" s="64" t="n"/>
      <c r="AC36" s="64" t="n"/>
      <c r="AD36" s="64" t="n"/>
      <c r="AE36" s="228" t="n"/>
      <c r="AF36" s="64" t="n"/>
      <c r="AG36" s="45" t="n"/>
      <c r="AH36" s="286" t="n"/>
      <c r="AI36" s="286" t="n"/>
      <c r="AJ36" s="286" t="n"/>
      <c r="AK36" s="286" t="n"/>
      <c r="AL36" s="286" t="n"/>
      <c r="AM36" s="286" t="n"/>
      <c r="AN36" s="286" t="n"/>
      <c r="AO36" s="286" t="n"/>
      <c r="AP36" s="286" t="n"/>
      <c r="AQ36" s="286" t="n"/>
      <c r="AR36" s="286" t="n"/>
      <c r="AS36" s="286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22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86">
        <f>AN36*CQ$3</f>
        <v/>
      </c>
      <c r="CR36" s="286">
        <f>AO36*CR$3</f>
        <v/>
      </c>
      <c r="CS36" s="286">
        <f>AP36*CS$3</f>
        <v/>
      </c>
      <c r="CT36" s="286">
        <f>AQ36*CT$3</f>
        <v/>
      </c>
      <c r="CU36" s="286">
        <f>AR36*CU$3</f>
        <v/>
      </c>
      <c r="CV36" s="286">
        <f>AS36*CV$3</f>
        <v/>
      </c>
      <c r="CW36" s="286">
        <f>AT36*CW$3</f>
        <v/>
      </c>
      <c r="CX36" s="286">
        <f>AU36*CX$3</f>
        <v/>
      </c>
      <c r="CY36" s="228" t="n"/>
      <c r="CZ36" s="228" t="n"/>
      <c r="DA36" s="228" t="n"/>
      <c r="DB36" s="228" t="n"/>
      <c r="DC36" s="228" t="n"/>
      <c r="DD36" s="228" t="n"/>
      <c r="DE36" s="228" t="n"/>
      <c r="DF36" s="228" t="n"/>
    </row>
    <row r="37">
      <c r="A37" s="34" t="inlineStr">
        <is>
          <t>Наконечник кабельный НКИ 1.25-3 красный (100шт)</t>
        </is>
      </c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>
        <v>0.01</v>
      </c>
      <c r="L37" s="45" t="n">
        <v>0.01</v>
      </c>
      <c r="M37" s="45" t="n">
        <v>0.03</v>
      </c>
      <c r="N37" s="45" t="n">
        <v>0.03</v>
      </c>
      <c r="O37" s="45" t="n">
        <v>0.04</v>
      </c>
      <c r="P37" s="45" t="n">
        <v>0.04</v>
      </c>
      <c r="Q37" s="45" t="n">
        <v>0.05</v>
      </c>
      <c r="R37" s="45" t="n">
        <v>0.05</v>
      </c>
      <c r="S37" s="45" t="n">
        <v>0.05</v>
      </c>
      <c r="T37" s="45" t="n">
        <v>0.05</v>
      </c>
      <c r="U37" s="45" t="n">
        <v>0.01</v>
      </c>
      <c r="V37" s="45" t="n">
        <v>0.02</v>
      </c>
      <c r="W37" s="45" t="n">
        <v>0.03</v>
      </c>
      <c r="X37" s="45" t="n">
        <v>0.03</v>
      </c>
      <c r="Y37" s="45" t="n">
        <v>0.03</v>
      </c>
      <c r="Z37" s="45" t="n">
        <v>0.04</v>
      </c>
      <c r="AA37" s="46" t="n">
        <v>0.05</v>
      </c>
      <c r="AB37" s="64" t="n"/>
      <c r="AC37" s="64" t="n"/>
      <c r="AD37" s="64" t="n"/>
      <c r="AE37" s="228" t="n"/>
      <c r="AF37" s="64" t="n"/>
      <c r="AG37" s="45" t="n"/>
      <c r="AH37" s="286" t="n"/>
      <c r="AI37" s="286" t="n"/>
      <c r="AJ37" s="286" t="n"/>
      <c r="AK37" s="286" t="n"/>
      <c r="AL37" s="286" t="n"/>
      <c r="AM37" s="286" t="n"/>
      <c r="AN37" s="286" t="n"/>
      <c r="AO37" s="286" t="n"/>
      <c r="AP37" s="286" t="n"/>
      <c r="AQ37" s="286" t="n"/>
      <c r="AR37" s="286" t="n"/>
      <c r="AS37" s="286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86">
        <f>K37*BM$3</f>
        <v/>
      </c>
      <c r="BN37" s="286">
        <f>L37*BN$3</f>
        <v/>
      </c>
      <c r="BO37" s="286">
        <f>M37*BO$3</f>
        <v/>
      </c>
      <c r="BP37" s="286">
        <f>N37*BP$3</f>
        <v/>
      </c>
      <c r="BQ37" s="286">
        <f>O37*BQ$3</f>
        <v/>
      </c>
      <c r="BR37" s="286">
        <f>P37*BR$3</f>
        <v/>
      </c>
      <c r="BS37" s="286" t="n"/>
      <c r="BT37" s="286">
        <f>R37*BT$3</f>
        <v/>
      </c>
      <c r="BU37" s="286">
        <f>S37*BU$3</f>
        <v/>
      </c>
      <c r="BV37" s="286">
        <f>T37*BV$3</f>
        <v/>
      </c>
      <c r="BW37" s="286">
        <f>U37*BW$3</f>
        <v/>
      </c>
      <c r="BX37" s="286">
        <f>V37*BX$3</f>
        <v/>
      </c>
      <c r="BY37" s="286">
        <f>W37*BY$3</f>
        <v/>
      </c>
      <c r="BZ37" s="286">
        <f>X37*BZ$3</f>
        <v/>
      </c>
      <c r="CA37" s="286">
        <f>Y37*CA$3</f>
        <v/>
      </c>
      <c r="CB37" s="286">
        <f>Z37*CB$3</f>
        <v/>
      </c>
      <c r="CC37" s="286">
        <f>AA37*CC$3</f>
        <v/>
      </c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  <c r="CP37" s="228" t="n"/>
      <c r="CQ37" s="286">
        <f>AN37*CQ$3</f>
        <v/>
      </c>
      <c r="CR37" s="286">
        <f>AO37*CR$3</f>
        <v/>
      </c>
      <c r="CS37" s="286">
        <f>AP37*CS$3</f>
        <v/>
      </c>
      <c r="CT37" s="286">
        <f>AQ37*CT$3</f>
        <v/>
      </c>
      <c r="CU37" s="286">
        <f>AR37*CU$3</f>
        <v/>
      </c>
      <c r="CV37" s="286">
        <f>AS37*CV$3</f>
        <v/>
      </c>
      <c r="CW37" s="286">
        <f>AT37*CW$3</f>
        <v/>
      </c>
      <c r="CX37" s="286">
        <f>AU37*CX$3</f>
        <v/>
      </c>
      <c r="CY37" s="228" t="n"/>
      <c r="CZ37" s="228" t="n"/>
      <c r="DA37" s="228" t="n"/>
      <c r="DB37" s="228" t="n"/>
      <c r="DC37" s="228" t="n"/>
      <c r="DD37" s="228" t="n"/>
      <c r="DE37" s="228" t="n"/>
      <c r="DF37" s="228" t="n"/>
    </row>
    <row r="38">
      <c r="A38" s="18" t="inlineStr">
        <is>
          <t>Клемма типа "О" 5,3 мм НКИ 1.5-5</t>
        </is>
      </c>
      <c r="B38" s="286" t="n">
        <v>2</v>
      </c>
      <c r="C38" s="286" t="n">
        <v>2</v>
      </c>
      <c r="D38" s="286" t="n">
        <v>2</v>
      </c>
      <c r="E38" s="286" t="n">
        <v>2</v>
      </c>
      <c r="F38" s="286" t="n">
        <v>2</v>
      </c>
      <c r="G38" s="286" t="n">
        <v>2</v>
      </c>
      <c r="H38" s="286" t="n">
        <v>2</v>
      </c>
      <c r="I38" s="286" t="n">
        <v>2</v>
      </c>
      <c r="J38" s="286" t="n">
        <v>2</v>
      </c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45" t="n">
        <v>1</v>
      </c>
      <c r="Z38" s="45" t="n">
        <v>1</v>
      </c>
      <c r="AA38" s="74" t="n">
        <v>1</v>
      </c>
      <c r="AB38" s="64" t="n"/>
      <c r="AC38" s="64" t="n"/>
      <c r="AD38" s="64" t="n"/>
      <c r="AE38" s="228" t="n"/>
      <c r="AF38" s="64" t="n"/>
      <c r="AG38" s="45" t="n"/>
      <c r="AH38" s="286" t="n"/>
      <c r="AI38" s="286" t="n"/>
      <c r="AJ38" s="286" t="n"/>
      <c r="AK38" s="286" t="n"/>
      <c r="AL38" s="286" t="n"/>
      <c r="AM38" s="286" t="n"/>
      <c r="AN38" s="286" t="n"/>
      <c r="AO38" s="286" t="n"/>
      <c r="AP38" s="286" t="n">
        <v>1</v>
      </c>
      <c r="AQ38" s="286" t="n"/>
      <c r="AR38" s="286" t="n"/>
      <c r="AS38" s="286" t="n">
        <v>1</v>
      </c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86">
        <f>B38*BD$3</f>
        <v/>
      </c>
      <c r="BE38" s="286">
        <f>C38*BE$3</f>
        <v/>
      </c>
      <c r="BF38" s="286">
        <f>D38*BF$3</f>
        <v/>
      </c>
      <c r="BG38" s="286">
        <f>E38*BG$3</f>
        <v/>
      </c>
      <c r="BH38" s="286">
        <f>F38*BH$3</f>
        <v/>
      </c>
      <c r="BI38" s="286">
        <f>G38*BI$3</f>
        <v/>
      </c>
      <c r="BJ38" s="286">
        <f>H38*BJ$3</f>
        <v/>
      </c>
      <c r="BK38" s="286">
        <f>I38*BK$3</f>
        <v/>
      </c>
      <c r="BL38" s="286">
        <f>J38*BL$3</f>
        <v/>
      </c>
      <c r="BM38" s="286">
        <f>K38*BM$3</f>
        <v/>
      </c>
      <c r="BN38" s="286">
        <f>L38*BN$3</f>
        <v/>
      </c>
      <c r="BO38" s="286">
        <f>M38*BO$3</f>
        <v/>
      </c>
      <c r="BP38" s="286">
        <f>N38*BP$3</f>
        <v/>
      </c>
      <c r="BQ38" s="286">
        <f>O38*BQ$3</f>
        <v/>
      </c>
      <c r="BR38" s="286">
        <f>P38*BR$3</f>
        <v/>
      </c>
      <c r="BS38" s="286" t="n"/>
      <c r="BT38" s="286">
        <f>R38*BT$3</f>
        <v/>
      </c>
      <c r="BU38" s="286">
        <f>S38*BU$3</f>
        <v/>
      </c>
      <c r="BV38" s="286">
        <f>T38*BV$3</f>
        <v/>
      </c>
      <c r="BW38" s="286">
        <f>U38*BW$3</f>
        <v/>
      </c>
      <c r="BX38" s="286">
        <f>V38*BX$3</f>
        <v/>
      </c>
      <c r="BY38" s="286">
        <f>W38*BY$3</f>
        <v/>
      </c>
      <c r="BZ38" s="286">
        <f>X38*BZ$3</f>
        <v/>
      </c>
      <c r="CA38" s="286">
        <f>Y38*CA$3</f>
        <v/>
      </c>
      <c r="CB38" s="286">
        <f>Z38*CB$3</f>
        <v/>
      </c>
      <c r="CC38" s="286">
        <f>AA38*CC$3</f>
        <v/>
      </c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86">
        <f>AN38*CQ$3</f>
        <v/>
      </c>
      <c r="CR38" s="286">
        <f>AO38*CR$3</f>
        <v/>
      </c>
      <c r="CS38" s="286">
        <f>AP38*CS$3</f>
        <v/>
      </c>
      <c r="CT38" s="286">
        <f>AQ38*CT$3</f>
        <v/>
      </c>
      <c r="CU38" s="286">
        <f>AR38*CU$3</f>
        <v/>
      </c>
      <c r="CV38" s="286">
        <f>AS38*CV$3</f>
        <v/>
      </c>
      <c r="CW38" s="286">
        <f>AT38*CW$3</f>
        <v/>
      </c>
      <c r="CX38" s="286">
        <f>AU38*CX$3</f>
        <v/>
      </c>
      <c r="CY38" s="228" t="n"/>
      <c r="CZ38" s="228" t="n"/>
      <c r="DA38" s="228" t="n"/>
      <c r="DB38" s="228" t="n"/>
      <c r="DC38" s="228" t="n"/>
      <c r="DD38" s="228" t="n"/>
      <c r="DE38" s="228" t="n"/>
      <c r="DF38" s="228" t="n"/>
      <c r="DG38">
        <f>SUM(BD38:DD38)</f>
        <v/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73" t="n"/>
      <c r="T39" s="74" t="n"/>
      <c r="U39" s="45" t="n"/>
      <c r="V39" s="45" t="n"/>
      <c r="W39" s="45" t="n"/>
      <c r="X39" s="45" t="n"/>
      <c r="Y39" s="45" t="n"/>
      <c r="Z39" s="45" t="n"/>
      <c r="AA39" s="74" t="n"/>
      <c r="AB39" s="64" t="n"/>
      <c r="AC39" s="64" t="n"/>
      <c r="AD39" s="64" t="n"/>
      <c r="AF39" s="64" t="n"/>
      <c r="AG39" s="45" t="n"/>
      <c r="AH39" s="14" t="n"/>
      <c r="AI39" s="14" t="n"/>
      <c r="AJ39" s="14" t="n"/>
      <c r="AK39" s="14" t="n"/>
      <c r="AL39" s="14" t="n"/>
      <c r="AM39" s="14" t="n"/>
      <c r="AN39" s="14" t="n"/>
      <c r="AO39" s="14" t="n"/>
      <c r="AP39" s="14" t="n"/>
      <c r="AQ39" s="14" t="n"/>
      <c r="AR39" s="14" t="n"/>
      <c r="AS39" s="14" t="n"/>
      <c r="CQ39" s="286">
        <f>AN39*CQ$3</f>
        <v/>
      </c>
      <c r="CR39" s="286">
        <f>AO39*CR$3</f>
        <v/>
      </c>
      <c r="CS39" s="286">
        <f>AP39*CS$3</f>
        <v/>
      </c>
      <c r="CT39" s="286">
        <f>AQ39*CT$3</f>
        <v/>
      </c>
      <c r="CU39" s="286">
        <f>AR39*CU$3</f>
        <v/>
      </c>
      <c r="CV39" s="286">
        <f>AS39*CV$3</f>
        <v/>
      </c>
      <c r="CW39" s="286">
        <f>AT39*CW$3</f>
        <v/>
      </c>
      <c r="CX39" s="286">
        <f>AU39*CX$3</f>
        <v/>
      </c>
    </row>
    <row r="40">
      <c r="CQ40" s="286">
        <f>AN40*CQ$3</f>
        <v/>
      </c>
      <c r="CR40" s="286">
        <f>AO40*CR$3</f>
        <v/>
      </c>
      <c r="CS40" s="286">
        <f>AP40*CS$3</f>
        <v/>
      </c>
      <c r="CT40" s="286">
        <f>AQ40*CT$3</f>
        <v/>
      </c>
      <c r="CU40" s="286">
        <f>AR40*CU$3</f>
        <v/>
      </c>
      <c r="CV40" s="286">
        <f>AS40*CV$3</f>
        <v/>
      </c>
      <c r="CW40" s="286">
        <f>AT40*CW$3</f>
        <v/>
      </c>
      <c r="CX40" s="286">
        <f>AU40*CX$3</f>
        <v/>
      </c>
    </row>
    <row r="41">
      <c r="CQ41" s="286">
        <f>AN41*CQ$3</f>
        <v/>
      </c>
      <c r="CR41" s="286">
        <f>AO41*CR$3</f>
        <v/>
      </c>
      <c r="CS41" s="286">
        <f>AP41*CS$3</f>
        <v/>
      </c>
      <c r="CT41" s="286">
        <f>AQ41*CT$3</f>
        <v/>
      </c>
      <c r="CU41" s="286">
        <f>AR41*CU$3</f>
        <v/>
      </c>
      <c r="CV41" s="286">
        <f>AS41*CV$3</f>
        <v/>
      </c>
      <c r="CW41" s="286">
        <f>AT41*CW$3</f>
        <v/>
      </c>
      <c r="CX41" s="286">
        <f>AU41*CX$3</f>
        <v/>
      </c>
    </row>
    <row r="42">
      <c r="CQ42" s="286">
        <f>AN42*CQ$3</f>
        <v/>
      </c>
      <c r="CR42" s="286">
        <f>AO42*CR$3</f>
        <v/>
      </c>
      <c r="CS42" s="286">
        <f>AP42*CS$3</f>
        <v/>
      </c>
      <c r="CT42" s="286">
        <f>AQ42*CT$3</f>
        <v/>
      </c>
      <c r="CU42" s="286">
        <f>AR42*CU$3</f>
        <v/>
      </c>
      <c r="CV42" s="286">
        <f>AS42*CV$3</f>
        <v/>
      </c>
      <c r="CW42" s="286">
        <f>AT42*CW$3</f>
        <v/>
      </c>
      <c r="CX42" s="286">
        <f>AU42*CX$3</f>
        <v/>
      </c>
    </row>
    <row r="43">
      <c r="CQ43" s="286">
        <f>AN43*CQ$3</f>
        <v/>
      </c>
      <c r="CR43" s="286">
        <f>AO43*CR$3</f>
        <v/>
      </c>
      <c r="CS43" s="286">
        <f>AP43*CS$3</f>
        <v/>
      </c>
      <c r="CT43" s="286">
        <f>AQ43*CT$3</f>
        <v/>
      </c>
      <c r="CU43" s="286">
        <f>AR43*CU$3</f>
        <v/>
      </c>
      <c r="CV43" s="286">
        <f>AS43*CV$3</f>
        <v/>
      </c>
      <c r="CW43" s="286">
        <f>AT43*CW$3</f>
        <v/>
      </c>
      <c r="CX43" s="286">
        <f>AU43*CX$3</f>
        <v/>
      </c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64" t="n"/>
      <c r="AC44" s="64" t="n"/>
      <c r="AD44" s="64" t="n"/>
      <c r="AF44" s="64" t="n"/>
      <c r="AG44" s="64" t="n"/>
      <c r="CQ44" s="286">
        <f>AN44*CQ$3</f>
        <v/>
      </c>
      <c r="CR44" s="286">
        <f>AO44*CR$3</f>
        <v/>
      </c>
      <c r="CS44" s="286">
        <f>AP44*CS$3</f>
        <v/>
      </c>
      <c r="CT44" s="286">
        <f>AQ44*CT$3</f>
        <v/>
      </c>
      <c r="CU44" s="286">
        <f>AR44*CU$3</f>
        <v/>
      </c>
      <c r="CV44" s="286">
        <f>AS44*CV$3</f>
        <v/>
      </c>
      <c r="CW44" s="286">
        <f>AT44*CW$3</f>
        <v/>
      </c>
      <c r="CX44" s="286">
        <f>AU44*CX$3</f>
        <v/>
      </c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45" t="n">
        <v>1</v>
      </c>
      <c r="Z45" s="45" t="n">
        <v>1</v>
      </c>
      <c r="AA45" s="74" t="n">
        <v>1</v>
      </c>
      <c r="AB45" s="64" t="n"/>
      <c r="AC45" s="64" t="n"/>
      <c r="AD45" s="64" t="n"/>
      <c r="AF45" s="64" t="n"/>
      <c r="AG45" s="64" t="n"/>
      <c r="BM45" s="286">
        <f>K45*BM$3</f>
        <v/>
      </c>
      <c r="BN45" s="286">
        <f>L45*BN$3</f>
        <v/>
      </c>
      <c r="BO45" s="286">
        <f>M45*BO$3</f>
        <v/>
      </c>
      <c r="BP45" s="286">
        <f>N45*BP$3</f>
        <v/>
      </c>
      <c r="BQ45" s="286">
        <f>O45*BQ$3</f>
        <v/>
      </c>
      <c r="BR45" s="286">
        <f>P45*BR$3</f>
        <v/>
      </c>
      <c r="BS45" s="286" t="n"/>
      <c r="BT45" s="286">
        <f>R45*BT$3</f>
        <v/>
      </c>
      <c r="BU45" s="286">
        <f>S45*BU$3</f>
        <v/>
      </c>
      <c r="BV45" s="286">
        <f>T45*BV$3</f>
        <v/>
      </c>
      <c r="BW45" s="286">
        <f>U45*BW$3</f>
        <v/>
      </c>
      <c r="BX45" s="286">
        <f>V45*BX$3</f>
        <v/>
      </c>
      <c r="BY45" s="286">
        <f>W45*BY$3</f>
        <v/>
      </c>
      <c r="BZ45" s="286">
        <f>X45*BZ$3</f>
        <v/>
      </c>
      <c r="CA45" s="286">
        <f>Y45*CA$3</f>
        <v/>
      </c>
      <c r="CB45" s="286">
        <f>Z45*CB$3</f>
        <v/>
      </c>
      <c r="CC45" s="286">
        <f>AA45*CC$3</f>
        <v/>
      </c>
      <c r="CD45" s="228" t="n"/>
      <c r="CE45" s="228" t="n"/>
      <c r="CF45" s="228" t="n"/>
      <c r="CG45" s="228" t="n"/>
      <c r="CH45" s="228" t="n"/>
      <c r="CI45" s="228" t="n"/>
      <c r="CJ45" s="228" t="n"/>
      <c r="CK45" s="228" t="n"/>
      <c r="CL45" s="228" t="n"/>
      <c r="CM45" s="228" t="n"/>
      <c r="CN45" s="228" t="n"/>
      <c r="CO45" s="228" t="n"/>
      <c r="CP45" s="228" t="n"/>
      <c r="CQ45" s="286">
        <f>AN45*CQ$3</f>
        <v/>
      </c>
      <c r="CR45" s="286">
        <f>AO45*CR$3</f>
        <v/>
      </c>
      <c r="CS45" s="286">
        <f>AP45*CS$3</f>
        <v/>
      </c>
      <c r="CT45" s="286">
        <f>AQ45*CT$3</f>
        <v/>
      </c>
      <c r="CU45" s="286">
        <f>AR45*CU$3</f>
        <v/>
      </c>
      <c r="CV45" s="286">
        <f>AS45*CV$3</f>
        <v/>
      </c>
      <c r="CW45" s="286">
        <f>AT45*CW$3</f>
        <v/>
      </c>
      <c r="CX45" s="286">
        <f>AU45*CX$3</f>
        <v/>
      </c>
      <c r="CY45" s="228" t="n"/>
      <c r="CZ45" s="228" t="n"/>
      <c r="DA45" s="228" t="n"/>
      <c r="DB45" s="228" t="n"/>
      <c r="DC45" s="228" t="n"/>
      <c r="DD45" s="228" t="n"/>
      <c r="DF45" s="228" t="n"/>
      <c r="DG45">
        <f>SUM(BD45:DD45)</f>
        <v/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45" t="n">
        <v>3</v>
      </c>
      <c r="R46" s="45" t="n">
        <v>3</v>
      </c>
      <c r="S46" s="73" t="n">
        <v>3</v>
      </c>
      <c r="T46" s="74" t="n">
        <v>3</v>
      </c>
      <c r="U46" s="45" t="n">
        <v>1</v>
      </c>
      <c r="V46" s="45" t="n">
        <v>2</v>
      </c>
      <c r="W46" s="45" t="n">
        <v>3</v>
      </c>
      <c r="X46" s="45" t="n">
        <v>3</v>
      </c>
      <c r="Y46" s="45" t="n">
        <v>3</v>
      </c>
      <c r="Z46" s="45" t="n">
        <v>3</v>
      </c>
      <c r="AA46" s="74" t="n">
        <v>3</v>
      </c>
      <c r="AB46" s="64" t="n"/>
      <c r="AC46" s="64" t="n"/>
      <c r="AD46" s="64" t="n"/>
      <c r="AF46" s="64" t="n"/>
      <c r="AG46" s="64" t="n"/>
      <c r="BM46" s="286">
        <f>K46*BM$3</f>
        <v/>
      </c>
      <c r="BN46" s="286">
        <f>L46*BN$3</f>
        <v/>
      </c>
      <c r="BO46" s="286">
        <f>M46*BO$3</f>
        <v/>
      </c>
      <c r="BP46" s="286">
        <f>N46*BP$3</f>
        <v/>
      </c>
      <c r="BQ46" s="286">
        <f>O46*BQ$3</f>
        <v/>
      </c>
      <c r="BR46" s="286">
        <f>P46*BR$3</f>
        <v/>
      </c>
      <c r="BS46" s="286" t="n"/>
      <c r="BT46" s="286">
        <f>R46*BT$3</f>
        <v/>
      </c>
      <c r="BU46" s="286">
        <f>S46*BU$3</f>
        <v/>
      </c>
      <c r="BV46" s="286">
        <f>T46*BV$3</f>
        <v/>
      </c>
      <c r="BW46" s="286">
        <f>U46*BW$3</f>
        <v/>
      </c>
      <c r="BX46" s="286">
        <f>V46*BX$3</f>
        <v/>
      </c>
      <c r="BY46" s="286">
        <f>W46*BY$3</f>
        <v/>
      </c>
      <c r="BZ46" s="286">
        <f>X46*BZ$3</f>
        <v/>
      </c>
      <c r="CA46" s="286">
        <f>Y46*CA$3</f>
        <v/>
      </c>
      <c r="CB46" s="286">
        <f>Z46*CB$3</f>
        <v/>
      </c>
      <c r="CC46" s="286">
        <f>AA46*CC$3</f>
        <v/>
      </c>
      <c r="CD46" s="228" t="n"/>
      <c r="CE46" s="228" t="n"/>
      <c r="CF46" s="228" t="n"/>
      <c r="CG46" s="228" t="n"/>
      <c r="CH46" s="228" t="n"/>
      <c r="CI46" s="228" t="n"/>
      <c r="CJ46" s="228" t="n"/>
      <c r="CK46" s="228" t="n"/>
      <c r="CL46" s="228" t="n"/>
      <c r="CM46" s="228" t="n"/>
      <c r="CN46" s="228" t="n"/>
      <c r="CO46" s="228" t="n"/>
      <c r="CP46" s="228" t="n"/>
      <c r="CQ46" s="286">
        <f>AN46*CQ$3</f>
        <v/>
      </c>
      <c r="CR46" s="286">
        <f>AO46*CR$3</f>
        <v/>
      </c>
      <c r="CS46" s="286">
        <f>AP46*CS$3</f>
        <v/>
      </c>
      <c r="CT46" s="286">
        <f>AQ46*CT$3</f>
        <v/>
      </c>
      <c r="CU46" s="286">
        <f>AR46*CU$3</f>
        <v/>
      </c>
      <c r="CV46" s="286">
        <f>AS46*CV$3</f>
        <v/>
      </c>
      <c r="CW46" s="286">
        <f>AT46*CW$3</f>
        <v/>
      </c>
      <c r="CX46" s="286">
        <f>AU46*CX$3</f>
        <v/>
      </c>
      <c r="CY46" s="228" t="n"/>
      <c r="CZ46" s="228" t="n"/>
      <c r="DA46" s="228" t="n"/>
      <c r="DB46" s="228" t="n"/>
      <c r="DC46" s="228" t="n"/>
      <c r="DD46" s="228" t="n"/>
      <c r="DF46" s="228" t="n"/>
      <c r="DG46">
        <f>SUM(BD46:DD46)</f>
        <v/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0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1</v>
      </c>
      <c r="U47" s="45" t="n">
        <v>0</v>
      </c>
      <c r="V47" s="45" t="n">
        <v>0</v>
      </c>
      <c r="W47" s="45" t="n">
        <v>0</v>
      </c>
      <c r="X47" s="45" t="n">
        <v>0</v>
      </c>
      <c r="Y47" s="45" t="n">
        <v>0</v>
      </c>
      <c r="Z47" s="45" t="n">
        <v>1</v>
      </c>
      <c r="AA47" s="74" t="n">
        <v>1</v>
      </c>
      <c r="AB47" s="64" t="n"/>
      <c r="AC47" s="64" t="n"/>
      <c r="AD47" s="64" t="n"/>
      <c r="AF47" s="64" t="n"/>
      <c r="AG47" s="64" t="n"/>
      <c r="BM47" s="286">
        <f>K47*BM$3</f>
        <v/>
      </c>
      <c r="BN47" s="286">
        <f>L47*BN$3</f>
        <v/>
      </c>
      <c r="BO47" s="286">
        <f>M47*BO$3</f>
        <v/>
      </c>
      <c r="BP47" s="286">
        <f>N47*BP$3</f>
        <v/>
      </c>
      <c r="BQ47" s="286">
        <f>O47*BQ$3</f>
        <v/>
      </c>
      <c r="BR47" s="286">
        <f>P47*BR$3</f>
        <v/>
      </c>
      <c r="BS47" s="286" t="n"/>
      <c r="BT47" s="286">
        <f>R47*BT$3</f>
        <v/>
      </c>
      <c r="BU47" s="286">
        <f>S47*BU$3</f>
        <v/>
      </c>
      <c r="BV47" s="286">
        <f>T47*BV$3</f>
        <v/>
      </c>
      <c r="BW47" s="286">
        <f>U47*BW$3</f>
        <v/>
      </c>
      <c r="BX47" s="286">
        <f>V47*BX$3</f>
        <v/>
      </c>
      <c r="BY47" s="286">
        <f>W47*BY$3</f>
        <v/>
      </c>
      <c r="BZ47" s="286">
        <f>X47*BZ$3</f>
        <v/>
      </c>
      <c r="CA47" s="286">
        <f>Y47*CA$3</f>
        <v/>
      </c>
      <c r="CB47" s="286">
        <f>Z47*CB$3</f>
        <v/>
      </c>
      <c r="CC47" s="286">
        <f>AA47*CC$3</f>
        <v/>
      </c>
      <c r="CD47" s="228" t="n"/>
      <c r="CE47" s="228" t="n"/>
      <c r="CF47" s="228" t="n"/>
      <c r="CG47" s="228" t="n"/>
      <c r="CH47" s="228" t="n"/>
      <c r="CI47" s="228" t="n"/>
      <c r="CJ47" s="228" t="n"/>
      <c r="CK47" s="228" t="n"/>
      <c r="CL47" s="228" t="n"/>
      <c r="CM47" s="228" t="n"/>
      <c r="CN47" s="228" t="n"/>
      <c r="CO47" s="228" t="n"/>
      <c r="CP47" s="228" t="n"/>
      <c r="CQ47" s="286">
        <f>AN47*CQ$3</f>
        <v/>
      </c>
      <c r="CR47" s="286">
        <f>AO47*CR$3</f>
        <v/>
      </c>
      <c r="CS47" s="286">
        <f>AP47*CS$3</f>
        <v/>
      </c>
      <c r="CT47" s="286">
        <f>AQ47*CT$3</f>
        <v/>
      </c>
      <c r="CU47" s="286">
        <f>AR47*CU$3</f>
        <v/>
      </c>
      <c r="CV47" s="286">
        <f>AS47*CV$3</f>
        <v/>
      </c>
      <c r="CW47" s="286">
        <f>AT47*CW$3</f>
        <v/>
      </c>
      <c r="CX47" s="286">
        <f>AU47*CX$3</f>
        <v/>
      </c>
      <c r="CY47" s="228" t="n"/>
      <c r="CZ47" s="228" t="n"/>
      <c r="DA47" s="228" t="n"/>
      <c r="DB47" s="228" t="n"/>
      <c r="DC47" s="228" t="n"/>
      <c r="DD47" s="228" t="n"/>
      <c r="DF47" s="228" t="n"/>
      <c r="DG47">
        <f>SUM(BD47:DD47)</f>
        <v/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0</v>
      </c>
      <c r="O48" s="45" t="n">
        <v>1</v>
      </c>
      <c r="P48" s="45" t="n">
        <v>1</v>
      </c>
      <c r="Q48" s="45" t="n">
        <v>2</v>
      </c>
      <c r="R48" s="45" t="n">
        <v>2</v>
      </c>
      <c r="S48" s="73" t="n">
        <v>2</v>
      </c>
      <c r="T48" s="74" t="n">
        <v>2</v>
      </c>
      <c r="U48" s="45" t="n"/>
      <c r="V48" s="45" t="n">
        <v>0</v>
      </c>
      <c r="W48" s="45" t="n"/>
      <c r="X48" s="45" t="n"/>
      <c r="Y48" s="45" t="n"/>
      <c r="Z48" s="45" t="n">
        <v>1</v>
      </c>
      <c r="AA48" s="74" t="n">
        <v>2</v>
      </c>
      <c r="AB48" s="64" t="n"/>
      <c r="AC48" s="64" t="n"/>
      <c r="AD48" s="64" t="n"/>
      <c r="AF48" s="64" t="n"/>
      <c r="AG48" s="64" t="n"/>
      <c r="BM48" s="286">
        <f>K48*BM$3</f>
        <v/>
      </c>
      <c r="BN48" s="286">
        <f>L48*BN$3</f>
        <v/>
      </c>
      <c r="BO48" s="286">
        <f>M48*BO$3</f>
        <v/>
      </c>
      <c r="BP48" s="286">
        <f>N48*BP$3</f>
        <v/>
      </c>
      <c r="BQ48" s="286">
        <f>O48*BQ$3</f>
        <v/>
      </c>
      <c r="BR48" s="286">
        <f>P48*BR$3</f>
        <v/>
      </c>
      <c r="BS48" s="286" t="n"/>
      <c r="BT48" s="286">
        <f>R48*BT$3</f>
        <v/>
      </c>
      <c r="BU48" s="286">
        <f>S48*BU$3</f>
        <v/>
      </c>
      <c r="BV48" s="286">
        <f>T48*BV$3</f>
        <v/>
      </c>
      <c r="BW48" s="286">
        <f>U48*BW$3</f>
        <v/>
      </c>
      <c r="BX48" s="286">
        <f>V48*BX$3</f>
        <v/>
      </c>
      <c r="BY48" s="286">
        <f>W48*BY$3</f>
        <v/>
      </c>
      <c r="BZ48" s="286">
        <f>X48*BZ$3</f>
        <v/>
      </c>
      <c r="CA48" s="286">
        <f>Y48*CA$3</f>
        <v/>
      </c>
      <c r="CB48" s="286">
        <f>Z48*CB$3</f>
        <v/>
      </c>
      <c r="CC48" s="286">
        <f>AA48*CC$3</f>
        <v/>
      </c>
      <c r="CD48" s="228" t="n"/>
      <c r="CE48" s="228" t="n"/>
      <c r="CF48" s="228" t="n"/>
      <c r="CG48" s="228" t="n"/>
      <c r="CH48" s="228" t="n"/>
      <c r="CI48" s="228" t="n"/>
      <c r="CJ48" s="228" t="n"/>
      <c r="CK48" s="228" t="n"/>
      <c r="CL48" s="228" t="n"/>
      <c r="CM48" s="228" t="n"/>
      <c r="CN48" s="228" t="n"/>
      <c r="CO48" s="228" t="n"/>
      <c r="CP48" s="228" t="n"/>
      <c r="CQ48" s="286">
        <f>AN48*CQ$3</f>
        <v/>
      </c>
      <c r="CR48" s="286">
        <f>AO48*CR$3</f>
        <v/>
      </c>
      <c r="CS48" s="286">
        <f>AP48*CS$3</f>
        <v/>
      </c>
      <c r="CT48" s="286">
        <f>AQ48*CT$3</f>
        <v/>
      </c>
      <c r="CU48" s="286">
        <f>AR48*CU$3</f>
        <v/>
      </c>
      <c r="CV48" s="286">
        <f>AS48*CV$3</f>
        <v/>
      </c>
      <c r="CW48" s="286">
        <f>AT48*CW$3</f>
        <v/>
      </c>
      <c r="CX48" s="286">
        <f>AU48*CX$3</f>
        <v/>
      </c>
      <c r="CY48" s="228" t="n"/>
      <c r="CZ48" s="228" t="n"/>
      <c r="DA48" s="228" t="n"/>
      <c r="DB48" s="228" t="n"/>
      <c r="DC48" s="228" t="n"/>
      <c r="DD48" s="228" t="n"/>
      <c r="DF48" s="228" t="n"/>
      <c r="DG48">
        <f>SUM(BD48:DD48)</f>
        <v/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45" t="n">
        <v>1</v>
      </c>
      <c r="Z49" s="45" t="n">
        <v>1</v>
      </c>
      <c r="AA49" s="74" t="n">
        <v>1</v>
      </c>
      <c r="AB49" s="64" t="n"/>
      <c r="AC49" s="64" t="n"/>
      <c r="AD49" s="64" t="n"/>
      <c r="AF49" s="64" t="n"/>
      <c r="AG49" s="64" t="n"/>
      <c r="BM49" s="286">
        <f>K49*BM$3</f>
        <v/>
      </c>
      <c r="BN49" s="286">
        <f>L49*BN$3</f>
        <v/>
      </c>
      <c r="BO49" s="286">
        <f>M49*BO$3</f>
        <v/>
      </c>
      <c r="BP49" s="286">
        <f>N49*BP$3</f>
        <v/>
      </c>
      <c r="BQ49" s="286">
        <f>O49*BQ$3</f>
        <v/>
      </c>
      <c r="BR49" s="286">
        <f>P49*BR$3</f>
        <v/>
      </c>
      <c r="BS49" s="286" t="n"/>
      <c r="BT49" s="286">
        <f>R49*BT$3</f>
        <v/>
      </c>
      <c r="BU49" s="286">
        <f>S49*BU$3</f>
        <v/>
      </c>
      <c r="BV49" s="286">
        <f>T49*BV$3</f>
        <v/>
      </c>
      <c r="BW49" s="286">
        <f>U49*BW$3</f>
        <v/>
      </c>
      <c r="BX49" s="286">
        <f>V49*BX$3</f>
        <v/>
      </c>
      <c r="BY49" s="286">
        <f>W49*BY$3</f>
        <v/>
      </c>
      <c r="BZ49" s="286">
        <f>X49*BZ$3</f>
        <v/>
      </c>
      <c r="CA49" s="286">
        <f>Y49*CA$3</f>
        <v/>
      </c>
      <c r="CB49" s="286">
        <f>Z49*CB$3</f>
        <v/>
      </c>
      <c r="CC49" s="286">
        <f>AA49*CC$3</f>
        <v/>
      </c>
      <c r="CD49" s="228" t="n"/>
      <c r="CE49" s="228" t="n"/>
      <c r="CF49" s="228" t="n"/>
      <c r="CG49" s="228" t="n"/>
      <c r="CH49" s="228" t="n"/>
      <c r="CI49" s="228" t="n"/>
      <c r="CJ49" s="228" t="n"/>
      <c r="CK49" s="228" t="n"/>
      <c r="CL49" s="228" t="n"/>
      <c r="CM49" s="228" t="n"/>
      <c r="CN49" s="228" t="n"/>
      <c r="CO49" s="228" t="n"/>
      <c r="CP49" s="228" t="n"/>
      <c r="CQ49" s="286">
        <f>AN49*CQ$3</f>
        <v/>
      </c>
      <c r="CR49" s="286">
        <f>AO49*CR$3</f>
        <v/>
      </c>
      <c r="CS49" s="286">
        <f>AP49*CS$3</f>
        <v/>
      </c>
      <c r="CT49" s="286">
        <f>AQ49*CT$3</f>
        <v/>
      </c>
      <c r="CU49" s="286">
        <f>AR49*CU$3</f>
        <v/>
      </c>
      <c r="CV49" s="286">
        <f>AS49*CV$3</f>
        <v/>
      </c>
      <c r="CW49" s="286">
        <f>AT49*CW$3</f>
        <v/>
      </c>
      <c r="CX49" s="286">
        <f>AU49*CX$3</f>
        <v/>
      </c>
      <c r="CY49" s="228" t="n"/>
      <c r="CZ49" s="228" t="n"/>
      <c r="DA49" s="228" t="n"/>
      <c r="DB49" s="228" t="n"/>
      <c r="DC49" s="228" t="n"/>
      <c r="DD49" s="228" t="n"/>
      <c r="DF49" s="228" t="n"/>
      <c r="DG49">
        <f>SUM(BD49:DD49)</f>
        <v/>
      </c>
    </row>
    <row r="50">
      <c r="A50" s="18" t="inlineStr">
        <is>
          <t>Контакт-гнездо для разъема Mini-Universal 170362-1 (MF-FT)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M50" s="286">
        <f>K50*BM$3</f>
        <v/>
      </c>
      <c r="BN50" s="286">
        <f>L50*BN$3</f>
        <v/>
      </c>
      <c r="BO50" s="286">
        <f>M50*BO$3</f>
        <v/>
      </c>
      <c r="BP50" s="286">
        <f>N50*BP$3</f>
        <v/>
      </c>
      <c r="BQ50" s="286">
        <f>O50*BQ$3</f>
        <v/>
      </c>
      <c r="BR50" s="286">
        <f>P50*BR$3</f>
        <v/>
      </c>
      <c r="BS50" s="286" t="n"/>
      <c r="BT50" s="286">
        <f>R50*BT$3</f>
        <v/>
      </c>
      <c r="BU50" s="286">
        <f>S50*BU$3</f>
        <v/>
      </c>
      <c r="BV50" s="286">
        <f>T50*BV$3</f>
        <v/>
      </c>
      <c r="BW50" s="286">
        <f>U50*BW$3</f>
        <v/>
      </c>
      <c r="BX50" s="286">
        <f>V50*BX$3</f>
        <v/>
      </c>
      <c r="BY50" s="286">
        <f>W50*BY$3</f>
        <v/>
      </c>
      <c r="BZ50" s="286">
        <f>X50*BZ$3</f>
        <v/>
      </c>
      <c r="CA50" s="286">
        <f>Y50*CA$3</f>
        <v/>
      </c>
      <c r="CB50" s="286">
        <f>Z50*CB$3</f>
        <v/>
      </c>
      <c r="CC50" s="286">
        <f>AA50*CC$3</f>
        <v/>
      </c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 s="228" t="n"/>
      <c r="CQ50" s="286">
        <f>AN50*CQ$3</f>
        <v/>
      </c>
      <c r="CR50" s="286">
        <f>AO50*CR$3</f>
        <v/>
      </c>
      <c r="CS50" s="286">
        <f>AP50*CS$3</f>
        <v/>
      </c>
      <c r="CT50" s="286">
        <f>AQ50*CT$3</f>
        <v/>
      </c>
      <c r="CU50" s="286">
        <f>AR50*CU$3</f>
        <v/>
      </c>
      <c r="CV50" s="286">
        <f>AS50*CV$3</f>
        <v/>
      </c>
      <c r="CW50" s="286">
        <f>AT50*CW$3</f>
        <v/>
      </c>
      <c r="CX50" s="286">
        <f>AU50*CX$3</f>
        <v/>
      </c>
      <c r="CY50" s="228" t="n"/>
      <c r="CZ50" s="228" t="n"/>
      <c r="DA50" s="228" t="n"/>
      <c r="DB50" s="228" t="n"/>
      <c r="DC50" s="228" t="n"/>
      <c r="DD50" s="228" t="n"/>
      <c r="DF50" s="228" t="n"/>
      <c r="DG50">
        <f>SUM(BD50:DD50)</f>
        <v/>
      </c>
    </row>
    <row r="51">
      <c r="A51" s="18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73" t="n"/>
      <c r="T51" s="74" t="n"/>
      <c r="U51" s="45" t="n"/>
      <c r="V51" s="45" t="n"/>
      <c r="W51" s="45" t="n"/>
      <c r="X51" s="45" t="n"/>
      <c r="Y51" s="45" t="n"/>
      <c r="Z51" s="45" t="n"/>
      <c r="AA51" s="74" t="n"/>
      <c r="AB51" s="64" t="n"/>
      <c r="AC51" s="64" t="n"/>
      <c r="AD51" s="64" t="n"/>
      <c r="AF51" s="64" t="n"/>
      <c r="AG51" s="64" t="n"/>
      <c r="CQ51" s="286">
        <f>AN51*CQ$3</f>
        <v/>
      </c>
      <c r="CR51" s="286">
        <f>AO51*CR$3</f>
        <v/>
      </c>
      <c r="CS51" s="286">
        <f>AP51*CS$3</f>
        <v/>
      </c>
      <c r="CT51" s="286">
        <f>AQ51*CT$3</f>
        <v/>
      </c>
      <c r="CU51" s="286">
        <f>AR51*CU$3</f>
        <v/>
      </c>
      <c r="CV51" s="286">
        <f>AS51*CV$3</f>
        <v/>
      </c>
      <c r="CW51" s="286">
        <f>AT51*CW$3</f>
        <v/>
      </c>
      <c r="CX51" s="286">
        <f>AU51*CX$3</f>
        <v/>
      </c>
    </row>
    <row r="52">
      <c r="A52" s="18" t="inlineStr">
        <is>
          <t xml:space="preserve">Сальник STM16 ступенчатый </t>
        </is>
      </c>
      <c r="K52" s="45" t="n"/>
      <c r="L52" s="45" t="n"/>
      <c r="M52" s="45" t="n"/>
      <c r="N52" s="45" t="n"/>
      <c r="O52" s="45" t="n">
        <v>1</v>
      </c>
      <c r="P52" s="45" t="n"/>
      <c r="Q52" s="45" t="n">
        <v>1</v>
      </c>
      <c r="R52" s="45" t="n">
        <v>1</v>
      </c>
      <c r="S52" s="45" t="n"/>
      <c r="T52" s="45" t="n"/>
      <c r="U52" s="45" t="n">
        <v>1</v>
      </c>
      <c r="V52" s="45" t="n">
        <v>1</v>
      </c>
      <c r="W52" s="45" t="n">
        <v>1</v>
      </c>
      <c r="X52" s="45" t="n">
        <v>1</v>
      </c>
      <c r="Y52" s="45" t="n">
        <v>1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M52" s="286">
        <f>K52*BM$3</f>
        <v/>
      </c>
      <c r="BN52" s="286">
        <f>L52*BN$3</f>
        <v/>
      </c>
      <c r="BO52" s="286">
        <f>M52*BO$3</f>
        <v/>
      </c>
      <c r="BP52" s="286">
        <f>N52*BP$3</f>
        <v/>
      </c>
      <c r="BQ52" s="286">
        <f>O52*BQ$3</f>
        <v/>
      </c>
      <c r="BR52" s="286">
        <f>P52*BR$3</f>
        <v/>
      </c>
      <c r="BS52" s="286" t="n"/>
      <c r="BT52" s="286">
        <f>R52*BT$3</f>
        <v/>
      </c>
      <c r="BU52" s="286">
        <f>S52*BU$3</f>
        <v/>
      </c>
      <c r="BV52" s="286">
        <f>T52*BV$3</f>
        <v/>
      </c>
      <c r="BW52" s="286">
        <f>U52*BW$3</f>
        <v/>
      </c>
      <c r="BX52" s="286">
        <f>V52*BX$3</f>
        <v/>
      </c>
      <c r="BY52" s="286">
        <f>W52*BY$3</f>
        <v/>
      </c>
      <c r="BZ52" s="286">
        <f>X52*BZ$3</f>
        <v/>
      </c>
      <c r="CA52" s="286">
        <f>Y52*CA$3</f>
        <v/>
      </c>
      <c r="CB52" s="286">
        <f>Z52*CB$3</f>
        <v/>
      </c>
      <c r="CC52" s="286">
        <f>AA52*CC$3</f>
        <v/>
      </c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 s="228" t="n"/>
      <c r="CQ52" s="286">
        <f>AN52*CQ$3</f>
        <v/>
      </c>
      <c r="CR52" s="286">
        <f>AO52*CR$3</f>
        <v/>
      </c>
      <c r="CS52" s="286">
        <f>AP52*CS$3</f>
        <v/>
      </c>
      <c r="CT52" s="286">
        <f>AQ52*CT$3</f>
        <v/>
      </c>
      <c r="CU52" s="286">
        <f>AR52*CU$3</f>
        <v/>
      </c>
      <c r="CV52" s="286">
        <f>AS52*CV$3</f>
        <v/>
      </c>
      <c r="CW52" s="286">
        <f>AT52*CW$3</f>
        <v/>
      </c>
      <c r="CX52" s="286">
        <f>AU52*CX$3</f>
        <v/>
      </c>
      <c r="CY52" s="228" t="n"/>
      <c r="CZ52" s="228" t="n"/>
      <c r="DA52" s="228" t="n"/>
      <c r="DB52" s="228" t="n"/>
      <c r="DC52" s="228" t="n"/>
      <c r="DD52" s="228" t="n"/>
      <c r="DF52" s="228" t="n"/>
    </row>
    <row r="53">
      <c r="A53" s="34" t="inlineStr">
        <is>
          <t>аналоги:</t>
        </is>
      </c>
      <c r="K53" s="45" t="n"/>
      <c r="L53" s="45" t="n"/>
      <c r="M53" s="45" t="n"/>
      <c r="N53" s="45" t="n"/>
      <c r="O53" s="45" t="n"/>
      <c r="P53" s="45" t="n"/>
      <c r="Q53" s="45" t="n"/>
      <c r="R53" s="45" t="n"/>
      <c r="S53" s="73" t="n"/>
      <c r="T53" s="74" t="n"/>
      <c r="U53" s="45" t="n"/>
      <c r="V53" s="45" t="n"/>
      <c r="W53" s="45" t="n"/>
      <c r="X53" s="45" t="n"/>
      <c r="Y53" s="45" t="n"/>
      <c r="Z53" s="45" t="n"/>
      <c r="AA53" s="74" t="n"/>
      <c r="AB53" s="64" t="n"/>
      <c r="AC53" s="64" t="n"/>
      <c r="AD53" s="64" t="n"/>
      <c r="AF53" s="64" t="n"/>
      <c r="AG53" s="64" t="n"/>
      <c r="CQ53" s="286">
        <f>AN53*CQ$3</f>
        <v/>
      </c>
      <c r="CR53" s="286">
        <f>AO53*CR$3</f>
        <v/>
      </c>
      <c r="CS53" s="286">
        <f>AP53*CS$3</f>
        <v/>
      </c>
      <c r="CT53" s="286">
        <f>AQ53*CT$3</f>
        <v/>
      </c>
      <c r="CU53" s="286">
        <f>AR53*CU$3</f>
        <v/>
      </c>
      <c r="CV53" s="286">
        <f>AS53*CV$3</f>
        <v/>
      </c>
      <c r="CW53" s="286">
        <f>AT53*CW$3</f>
        <v/>
      </c>
      <c r="CX53" s="286">
        <f>AU53*CX$3</f>
        <v/>
      </c>
    </row>
    <row r="54">
      <c r="A54" s="34" t="inlineStr">
        <is>
          <t>Сальник ступенчатый STM 16 3.5-12мм IP 55 Hensel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M54" s="286">
        <f>K54*BM$3</f>
        <v/>
      </c>
      <c r="BN54" s="286">
        <f>L54*BN$3</f>
        <v/>
      </c>
      <c r="BO54" s="286">
        <f>M54*BO$3</f>
        <v/>
      </c>
      <c r="BP54" s="286">
        <f>N54*BP$3</f>
        <v/>
      </c>
      <c r="BQ54" s="286">
        <f>O54*BQ$3</f>
        <v/>
      </c>
      <c r="BR54" s="286">
        <f>P54*BR$3</f>
        <v/>
      </c>
      <c r="BS54" s="286" t="n"/>
      <c r="BT54" s="286">
        <f>R54*BT$3</f>
        <v/>
      </c>
      <c r="BU54" s="286">
        <f>S54*BU$3</f>
        <v/>
      </c>
      <c r="BV54" s="286">
        <f>T54*BV$3</f>
        <v/>
      </c>
      <c r="BW54" s="286">
        <f>U54*BW$3</f>
        <v/>
      </c>
      <c r="BX54" s="286">
        <f>V54*BX$3</f>
        <v/>
      </c>
      <c r="BY54" s="286">
        <f>W54*BY$3</f>
        <v/>
      </c>
      <c r="BZ54" s="286">
        <f>X54*BZ$3</f>
        <v/>
      </c>
      <c r="CA54" s="286">
        <f>Y54*CA$3</f>
        <v/>
      </c>
      <c r="CB54" s="286">
        <f>Z54*CB$3</f>
        <v/>
      </c>
      <c r="CC54" s="286">
        <f>AA54*CC$3</f>
        <v/>
      </c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 s="228" t="n"/>
      <c r="CQ54" s="286">
        <f>AN54*CQ$3</f>
        <v/>
      </c>
      <c r="CR54" s="286">
        <f>AO54*CR$3</f>
        <v/>
      </c>
      <c r="CS54" s="286">
        <f>AP54*CS$3</f>
        <v/>
      </c>
      <c r="CT54" s="286">
        <f>AQ54*CT$3</f>
        <v/>
      </c>
      <c r="CU54" s="286">
        <f>AR54*CU$3</f>
        <v/>
      </c>
      <c r="CV54" s="286">
        <f>AS54*CV$3</f>
        <v/>
      </c>
      <c r="CW54" s="286">
        <f>AT54*CW$3</f>
        <v/>
      </c>
      <c r="CX54" s="286">
        <f>AU54*CX$3</f>
        <v/>
      </c>
      <c r="CY54" s="228" t="n"/>
      <c r="CZ54" s="228" t="n"/>
      <c r="DA54" s="228" t="n"/>
      <c r="DB54" s="228" t="n"/>
      <c r="DC54" s="228" t="n"/>
      <c r="DD54" s="228" t="n"/>
      <c r="DF54" s="228" t="n"/>
      <c r="DG54">
        <f>SUM(BD54:DD54)</f>
        <v/>
      </c>
    </row>
    <row r="55">
      <c r="A55" s="34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  <c r="CQ55" s="286">
        <f>AN55*CQ$3</f>
        <v/>
      </c>
      <c r="CR55" s="286">
        <f>AO55*CR$3</f>
        <v/>
      </c>
      <c r="CS55" s="286">
        <f>AP55*CS$3</f>
        <v/>
      </c>
      <c r="CT55" s="286">
        <f>AQ55*CT$3</f>
        <v/>
      </c>
      <c r="CU55" s="286">
        <f>AR55*CU$3</f>
        <v/>
      </c>
      <c r="CV55" s="286">
        <f>AS55*CV$3</f>
        <v/>
      </c>
      <c r="CW55" s="286">
        <f>AT55*CW$3</f>
        <v/>
      </c>
      <c r="CX55" s="286">
        <f>AU55*CX$3</f>
        <v/>
      </c>
    </row>
    <row r="56">
      <c r="A56" s="18" t="inlineStr">
        <is>
          <t>Гермоввод MGB12S-06G-ST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0</v>
      </c>
      <c r="S56" s="45" t="n">
        <v>0</v>
      </c>
      <c r="T56" s="45" t="n">
        <v>0</v>
      </c>
      <c r="U56" s="14" t="n">
        <v>0</v>
      </c>
      <c r="V56" s="45" t="n"/>
      <c r="W56" s="14" t="n">
        <v>0</v>
      </c>
      <c r="X56" s="14" t="n">
        <v>0</v>
      </c>
      <c r="Y56" s="45" t="n">
        <v>0</v>
      </c>
      <c r="Z56" s="14" t="n">
        <v>0</v>
      </c>
      <c r="AA56" s="74" t="n"/>
      <c r="BM56" s="286">
        <f>K56*BM$3</f>
        <v/>
      </c>
      <c r="BN56" s="286">
        <f>L56*BN$3</f>
        <v/>
      </c>
      <c r="BO56" s="286">
        <f>M56*BO$3</f>
        <v/>
      </c>
      <c r="BP56" s="286">
        <f>N56*BP$3</f>
        <v/>
      </c>
      <c r="BQ56" s="286">
        <f>O56*BQ$3</f>
        <v/>
      </c>
      <c r="BR56" s="286">
        <f>P56*BR$3</f>
        <v/>
      </c>
      <c r="BS56" s="286" t="n"/>
      <c r="BT56" s="286">
        <f>R56*BT$3</f>
        <v/>
      </c>
      <c r="BU56" s="286">
        <f>S56*BU$3</f>
        <v/>
      </c>
      <c r="BV56" s="286">
        <f>T56*BV$3</f>
        <v/>
      </c>
      <c r="BW56" s="286">
        <f>U56*BW$3</f>
        <v/>
      </c>
      <c r="BX56" s="286">
        <f>V56*BX$3</f>
        <v/>
      </c>
      <c r="BY56" s="286">
        <f>W56*BY$3</f>
        <v/>
      </c>
      <c r="BZ56" s="286">
        <f>X56*BZ$3</f>
        <v/>
      </c>
      <c r="CA56" s="286">
        <f>Y56*CA$3</f>
        <v/>
      </c>
      <c r="CB56" s="286">
        <f>Z56*CB$3</f>
        <v/>
      </c>
      <c r="CC56" s="286">
        <f>AA56*CC$3</f>
        <v/>
      </c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 s="228" t="n"/>
      <c r="CQ56" s="286">
        <f>AN56*CQ$3</f>
        <v/>
      </c>
      <c r="CR56" s="286">
        <f>AO56*CR$3</f>
        <v/>
      </c>
      <c r="CS56" s="286">
        <f>AP56*CS$3</f>
        <v/>
      </c>
      <c r="CT56" s="286">
        <f>AQ56*CT$3</f>
        <v/>
      </c>
      <c r="CU56" s="286">
        <f>AR56*CU$3</f>
        <v/>
      </c>
      <c r="CV56" s="286">
        <f>AS56*CV$3</f>
        <v/>
      </c>
      <c r="CW56" s="286">
        <f>AT56*CW$3</f>
        <v/>
      </c>
      <c r="CX56" s="286">
        <f>AU56*CX$3</f>
        <v/>
      </c>
      <c r="CY56" s="228" t="n"/>
      <c r="CZ56" s="228" t="n"/>
      <c r="DA56" s="228" t="n"/>
      <c r="DB56" s="228" t="n"/>
      <c r="DC56" s="228" t="n"/>
      <c r="DD56" s="228" t="n"/>
      <c r="DF56" s="228" t="n"/>
      <c r="DG56">
        <f>SUM(BD56:DD56)</f>
        <v/>
      </c>
    </row>
    <row r="57">
      <c r="A57" s="34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V57" s="45" t="n"/>
      <c r="Y57" s="45" t="n"/>
      <c r="AA57" s="74" t="n"/>
      <c r="CQ57" s="286">
        <f>AN57*CQ$3</f>
        <v/>
      </c>
      <c r="CR57" s="286">
        <f>AO57*CR$3</f>
        <v/>
      </c>
      <c r="CS57" s="286">
        <f>AP57*CS$3</f>
        <v/>
      </c>
      <c r="CT57" s="286">
        <f>AQ57*CT$3</f>
        <v/>
      </c>
      <c r="CU57" s="286">
        <f>AR57*CU$3</f>
        <v/>
      </c>
      <c r="CV57" s="286">
        <f>AS57*CV$3</f>
        <v/>
      </c>
      <c r="CW57" s="286">
        <f>AT57*CW$3</f>
        <v/>
      </c>
      <c r="CX57" s="286">
        <f>AU57*CX$3</f>
        <v/>
      </c>
    </row>
    <row r="58">
      <c r="CQ58" s="286">
        <f>AN58*CQ$3</f>
        <v/>
      </c>
      <c r="CR58" s="286">
        <f>AO58*CR$3</f>
        <v/>
      </c>
      <c r="CS58" s="286">
        <f>AP58*CS$3</f>
        <v/>
      </c>
      <c r="CT58" s="286">
        <f>AQ58*CT$3</f>
        <v/>
      </c>
      <c r="CU58" s="286">
        <f>AR58*CU$3</f>
        <v/>
      </c>
      <c r="CV58" s="286">
        <f>AS58*CV$3</f>
        <v/>
      </c>
      <c r="CW58" s="286">
        <f>AT58*CW$3</f>
        <v/>
      </c>
      <c r="CX58" s="286">
        <f>AU58*CX$3</f>
        <v/>
      </c>
    </row>
    <row r="59">
      <c r="A59" s="34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75" t="n"/>
      <c r="T59" s="46" t="n"/>
      <c r="U59" s="45" t="n"/>
      <c r="V59" s="45" t="n"/>
      <c r="W59" s="45" t="n"/>
      <c r="X59" s="45" t="n"/>
      <c r="Y59" s="45" t="n"/>
      <c r="Z59" s="45" t="n"/>
      <c r="AA59" s="46" t="n"/>
      <c r="AB59" s="64" t="n"/>
      <c r="AC59" s="64" t="n"/>
      <c r="AD59" s="64" t="n"/>
      <c r="AF59" s="64" t="n"/>
      <c r="AG59" s="64" t="n"/>
      <c r="CQ59" s="286">
        <f>AN59*CQ$3</f>
        <v/>
      </c>
      <c r="CR59" s="286">
        <f>AO59*CR$3</f>
        <v/>
      </c>
      <c r="CS59" s="286">
        <f>AP59*CS$3</f>
        <v/>
      </c>
      <c r="CT59" s="286">
        <f>AQ59*CT$3</f>
        <v/>
      </c>
      <c r="CU59" s="286">
        <f>AR59*CU$3</f>
        <v/>
      </c>
      <c r="CV59" s="286">
        <f>AS59*CV$3</f>
        <v/>
      </c>
      <c r="CW59" s="286">
        <f>AT59*CW$3</f>
        <v/>
      </c>
      <c r="CX59" s="286">
        <f>AU59*CX$3</f>
        <v/>
      </c>
    </row>
    <row r="60">
      <c r="A60" s="18" t="inlineStr">
        <is>
          <t>PBF D:3.0/1.5 мм (черная)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5" t="n"/>
      <c r="T60" s="75" t="n"/>
      <c r="U60" s="45" t="n"/>
      <c r="V60" s="45" t="n"/>
      <c r="W60" s="45" t="n"/>
      <c r="X60" s="45" t="n"/>
      <c r="Y60" s="45" t="n"/>
      <c r="Z60" s="45" t="n"/>
      <c r="AA60" s="75" t="n"/>
      <c r="AB60" s="64" t="n"/>
      <c r="AC60" s="64" t="n"/>
      <c r="AD60" s="64" t="n"/>
      <c r="AF60" s="64" t="n"/>
      <c r="AG60" s="64" t="n"/>
      <c r="CQ60" s="286">
        <f>AN60*CQ$3</f>
        <v/>
      </c>
      <c r="CR60" s="286">
        <f>AO60*CR$3</f>
        <v/>
      </c>
      <c r="CS60" s="286">
        <f>AP60*CS$3</f>
        <v/>
      </c>
      <c r="CT60" s="286">
        <f>AQ60*CT$3</f>
        <v/>
      </c>
      <c r="CU60" s="286">
        <f>AR60*CU$3</f>
        <v/>
      </c>
      <c r="CV60" s="286">
        <f>AS60*CV$3</f>
        <v/>
      </c>
      <c r="CW60" s="286">
        <f>AT60*CW$3</f>
        <v/>
      </c>
      <c r="CX60" s="286">
        <f>AU60*CX$3</f>
        <v/>
      </c>
    </row>
    <row r="61">
      <c r="A61" s="34" t="inlineStr">
        <is>
          <t>аналоги:</t>
        </is>
      </c>
      <c r="K61" s="45" t="n"/>
      <c r="L61" s="45" t="n"/>
      <c r="M61" s="45" t="n"/>
      <c r="N61" s="45" t="n"/>
      <c r="O61" s="45" t="n"/>
      <c r="P61" s="45" t="n"/>
      <c r="Q61" s="45" t="n"/>
      <c r="R61" s="45" t="n"/>
      <c r="S61" s="75" t="n"/>
      <c r="T61" s="75" t="n"/>
      <c r="U61" s="45" t="n"/>
      <c r="V61" s="45" t="n"/>
      <c r="W61" s="45" t="n"/>
      <c r="X61" s="45" t="n"/>
      <c r="Y61" s="45" t="n"/>
      <c r="Z61" s="45" t="n"/>
      <c r="AA61" s="75" t="n"/>
      <c r="AB61" s="64" t="n"/>
      <c r="AC61" s="64" t="n"/>
      <c r="AD61" s="64" t="n"/>
      <c r="AF61" s="64" t="n"/>
      <c r="AG61" s="64" t="n"/>
      <c r="BM61" s="286">
        <f>K61*BM$3</f>
        <v/>
      </c>
      <c r="BN61" s="286">
        <f>L61*BN$3</f>
        <v/>
      </c>
      <c r="BO61" s="286">
        <f>M61*BO$3</f>
        <v/>
      </c>
      <c r="BP61" s="286">
        <f>N61*BP$3</f>
        <v/>
      </c>
      <c r="BQ61" s="286" t="n"/>
      <c r="BR61" s="286">
        <f>P61*BR$3</f>
        <v/>
      </c>
      <c r="BS61" s="286" t="n"/>
      <c r="BT61" s="286" t="n"/>
      <c r="BU61" s="286">
        <f>S61*BU$3</f>
        <v/>
      </c>
      <c r="BV61" s="286">
        <f>T61*BV$3</f>
        <v/>
      </c>
      <c r="BW61" s="286" t="n"/>
      <c r="BX61" s="286">
        <f>V61*BX$3</f>
        <v/>
      </c>
      <c r="BY61" s="286" t="n"/>
      <c r="BZ61" s="286" t="n"/>
      <c r="CA61" s="286" t="n"/>
      <c r="CB61" s="286" t="n"/>
      <c r="CC61" s="286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P61" s="228" t="n"/>
      <c r="CQ61" s="286">
        <f>AN61*CQ$3</f>
        <v/>
      </c>
      <c r="CR61" s="286">
        <f>AO61*CR$3</f>
        <v/>
      </c>
      <c r="CS61" s="286">
        <f>AP61*CS$3</f>
        <v/>
      </c>
      <c r="CT61" s="286">
        <f>AQ61*CT$3</f>
        <v/>
      </c>
      <c r="CU61" s="286">
        <f>AR61*CU$3</f>
        <v/>
      </c>
      <c r="CV61" s="286">
        <f>AS61*CV$3</f>
        <v/>
      </c>
      <c r="CW61" s="286">
        <f>AT61*CW$3</f>
        <v/>
      </c>
      <c r="CX61" s="286">
        <f>AU61*CX$3</f>
        <v/>
      </c>
      <c r="CY61" s="228" t="n"/>
      <c r="CZ61" s="228" t="n"/>
      <c r="DA61" s="228" t="n"/>
      <c r="DB61" s="228" t="n"/>
      <c r="DC61" s="228" t="n"/>
      <c r="DD61" s="228" t="n"/>
      <c r="DF61" s="228" t="n"/>
    </row>
    <row r="62" ht="22.5" customHeight="1" s="107">
      <c r="A62" s="41" t="inlineStr">
        <is>
          <t>BNM2RC-1-2.5 BLK Трубка термоусадочная неклеевая, коэффициент
усадки 2Х, размер 2.5, цвет черный</t>
        </is>
      </c>
      <c r="K62" s="45" t="n"/>
      <c r="L62" s="45" t="n"/>
      <c r="M62" s="45" t="n"/>
      <c r="N62" s="45" t="n"/>
      <c r="O62" s="45" t="n"/>
      <c r="P62" s="45" t="n"/>
      <c r="Q62" s="45" t="n"/>
      <c r="R62" s="45" t="n"/>
      <c r="S62" s="75" t="n"/>
      <c r="T62" s="75" t="n"/>
      <c r="U62" s="45" t="n"/>
      <c r="V62" s="45" t="n"/>
      <c r="W62" s="45" t="n"/>
      <c r="X62" s="45" t="n"/>
      <c r="Y62" s="45" t="n"/>
      <c r="Z62" s="45" t="n"/>
      <c r="AA62" s="75" t="n"/>
      <c r="AB62" s="64" t="n"/>
      <c r="AC62" s="64" t="n"/>
      <c r="AD62" s="64" t="n"/>
      <c r="AF62" s="64" t="n"/>
      <c r="AG62" s="64" t="n"/>
      <c r="CQ62" s="286">
        <f>AN62*CQ$3</f>
        <v/>
      </c>
      <c r="CR62" s="286">
        <f>AO62*CR$3</f>
        <v/>
      </c>
      <c r="CS62" s="286">
        <f>AP62*CS$3</f>
        <v/>
      </c>
      <c r="CT62" s="286">
        <f>AQ62*CT$3</f>
        <v/>
      </c>
      <c r="CU62" s="286">
        <f>AR62*CU$3</f>
        <v/>
      </c>
      <c r="CV62" s="286">
        <f>AS62*CV$3</f>
        <v/>
      </c>
      <c r="CW62" s="286">
        <f>AT62*CW$3</f>
        <v/>
      </c>
      <c r="CX62" s="286">
        <f>AU62*CX$3</f>
        <v/>
      </c>
    </row>
    <row r="63" ht="33.75" customHeight="1" s="107">
      <c r="A63" s="41" t="inlineStr">
        <is>
          <t>Термоусаживаемый маркер с ТТ печатью FTTM 3.2/1.6мм, L15мм,
белый, 1 цв.печати (черный), нарезка, тыс.шт.,
FTTM3.2W-L15-TT-cut</t>
        </is>
      </c>
      <c r="K63" s="45" t="n">
        <v>1</v>
      </c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73" t="n"/>
      <c r="AB63" s="64" t="n"/>
      <c r="AC63" s="64" t="n"/>
      <c r="AD63" s="64" t="n"/>
      <c r="AF63" s="64" t="n"/>
      <c r="AG63" s="64" t="n"/>
      <c r="BM63" s="286">
        <f>K63*BM$3</f>
        <v/>
      </c>
      <c r="BN63" s="286">
        <f>L63*BN$3</f>
        <v/>
      </c>
      <c r="BO63" s="286">
        <f>M63*BO$3</f>
        <v/>
      </c>
      <c r="BP63" s="286">
        <f>N63*BP$3</f>
        <v/>
      </c>
      <c r="BQ63" s="286">
        <f>O63*BQ$3</f>
        <v/>
      </c>
      <c r="BR63" s="286">
        <f>P63*BR$3</f>
        <v/>
      </c>
      <c r="BS63" s="286" t="n"/>
      <c r="BT63" s="286">
        <f>R63*BT$3</f>
        <v/>
      </c>
      <c r="BU63" s="286">
        <f>S63*BU$3</f>
        <v/>
      </c>
      <c r="BV63" s="286">
        <f>T63*BV$3</f>
        <v/>
      </c>
      <c r="BW63" s="286">
        <f>U63*BW$3</f>
        <v/>
      </c>
      <c r="BX63" s="286">
        <f>V63*BX$3</f>
        <v/>
      </c>
      <c r="BY63" s="286">
        <f>W63*BY$3</f>
        <v/>
      </c>
      <c r="BZ63" s="286">
        <f>X63*BZ$3</f>
        <v/>
      </c>
      <c r="CA63" s="286">
        <f>Y63*CA$3</f>
        <v/>
      </c>
      <c r="CB63" s="286">
        <f>Z63*CB$3</f>
        <v/>
      </c>
      <c r="CC63" s="286">
        <f>AA63*CC$3</f>
        <v/>
      </c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P63" s="228" t="n"/>
      <c r="CQ63" s="286">
        <f>AN63*CQ$3</f>
        <v/>
      </c>
      <c r="CR63" s="286">
        <f>AO63*CR$3</f>
        <v/>
      </c>
      <c r="CS63" s="286">
        <f>AP63*CS$3</f>
        <v/>
      </c>
      <c r="CT63" s="286">
        <f>AQ63*CT$3</f>
        <v/>
      </c>
      <c r="CU63" s="286">
        <f>AR63*CU$3</f>
        <v/>
      </c>
      <c r="CV63" s="286">
        <f>AS63*CV$3</f>
        <v/>
      </c>
      <c r="CW63" s="286">
        <f>AT63*CW$3</f>
        <v/>
      </c>
      <c r="CX63" s="286">
        <f>AU63*CX$3</f>
        <v/>
      </c>
      <c r="CY63" s="228" t="n"/>
      <c r="CZ63" s="228" t="n"/>
      <c r="DA63" s="228" t="n"/>
      <c r="DB63" s="228" t="n"/>
      <c r="DC63" s="228" t="n"/>
      <c r="DD63" s="228" t="n"/>
      <c r="DF63" s="228" t="n"/>
    </row>
    <row r="64">
      <c r="A64" s="41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73" t="n"/>
      <c r="AB64" s="64" t="n"/>
      <c r="AC64" s="64" t="n"/>
      <c r="AD64" s="64" t="n"/>
      <c r="AF64" s="64" t="n"/>
      <c r="AG64" s="64" t="n"/>
      <c r="BM64" s="228" t="n"/>
      <c r="BN64" s="228" t="n"/>
      <c r="BO64" s="228" t="n"/>
      <c r="BP64" s="228" t="n"/>
      <c r="BQ64" s="228" t="n"/>
      <c r="BR64" s="228" t="n"/>
      <c r="BS64" s="228" t="n"/>
      <c r="BT64" s="228" t="n"/>
      <c r="BU64" s="228" t="n"/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 s="228" t="n"/>
      <c r="CQ64" s="286">
        <f>AN64*CQ$3</f>
        <v/>
      </c>
      <c r="CR64" s="286">
        <f>AO64*CR$3</f>
        <v/>
      </c>
      <c r="CS64" s="286">
        <f>AP64*CS$3</f>
        <v/>
      </c>
      <c r="CT64" s="286">
        <f>AQ64*CT$3</f>
        <v/>
      </c>
      <c r="CU64" s="286">
        <f>AR64*CU$3</f>
        <v/>
      </c>
      <c r="CV64" s="286">
        <f>AS64*CV$3</f>
        <v/>
      </c>
      <c r="CW64" s="286">
        <f>AT64*CW$3</f>
        <v/>
      </c>
      <c r="CX64" s="286">
        <f>AU64*CX$3</f>
        <v/>
      </c>
      <c r="CY64" s="228" t="n"/>
      <c r="CZ64" s="228" t="n"/>
      <c r="DA64" s="228" t="n"/>
      <c r="DB64" s="228" t="n"/>
      <c r="DC64" s="228" t="n"/>
      <c r="DD64" s="228" t="n"/>
      <c r="DF64" s="228" t="n"/>
    </row>
    <row r="65">
      <c r="A65" s="199" t="inlineStr">
        <is>
          <t>PBF D:4.0/2.0 мм (черная)</t>
        </is>
      </c>
      <c r="B65" s="286" t="n"/>
      <c r="C65" s="286" t="n"/>
      <c r="D65" s="286" t="n"/>
      <c r="E65" s="286" t="n"/>
      <c r="F65" s="286" t="n"/>
      <c r="G65" s="286" t="n"/>
      <c r="H65" s="286" t="n"/>
      <c r="I65" s="286" t="n"/>
      <c r="J65" s="286" t="n"/>
      <c r="K65" s="228" t="n"/>
      <c r="L65" s="228" t="n"/>
      <c r="M65" s="228" t="n"/>
      <c r="N65" s="228" t="n"/>
      <c r="O65" s="228" t="n"/>
      <c r="P65" s="228" t="n"/>
      <c r="Q65" s="228" t="n"/>
      <c r="R65" s="228" t="n"/>
      <c r="S65" s="228" t="n"/>
      <c r="T65" s="228" t="n"/>
      <c r="U65" s="228" t="n"/>
      <c r="V65" s="228" t="n"/>
      <c r="W65" s="228" t="n"/>
      <c r="X65" s="228" t="n"/>
      <c r="Y65" s="228" t="n"/>
      <c r="Z65" s="228" t="n"/>
      <c r="AA65" s="228" t="n"/>
      <c r="AB65" s="228" t="n"/>
      <c r="AC65" s="228" t="n"/>
      <c r="AD65" s="228" t="n"/>
      <c r="AE65" s="228" t="n"/>
      <c r="AF65" s="228" t="n"/>
      <c r="AG65" s="228" t="n"/>
      <c r="AH65" s="228" t="n"/>
      <c r="AI65" s="228" t="n"/>
      <c r="AJ65" s="228" t="n"/>
      <c r="AK65" s="228" t="n"/>
      <c r="AL65" s="228" t="n"/>
      <c r="AM65" s="228" t="n"/>
      <c r="AN65" s="228" t="n"/>
      <c r="AO65" s="228" t="n"/>
      <c r="AP65" s="228" t="n"/>
      <c r="AQ65" s="228" t="n"/>
      <c r="AR65" s="228" t="n"/>
      <c r="AS65" s="228" t="n"/>
      <c r="AT65" s="228" t="n"/>
      <c r="AU65" s="228" t="n"/>
      <c r="AV65" s="228" t="n"/>
      <c r="AW65" s="228" t="n"/>
      <c r="AX65" s="228" t="n"/>
      <c r="AY65" s="228" t="n"/>
      <c r="AZ65" s="228" t="n"/>
      <c r="BA65" s="228" t="n"/>
      <c r="BB65" s="228" t="n"/>
      <c r="BC65" s="228" t="n"/>
      <c r="BD65" s="286" t="n"/>
      <c r="BE65" s="286" t="n"/>
      <c r="BF65" s="286" t="n"/>
      <c r="BG65" s="286" t="n"/>
      <c r="BH65" s="286" t="n"/>
      <c r="BI65" s="286" t="n"/>
      <c r="BJ65" s="286" t="n"/>
      <c r="BK65" s="286" t="n"/>
      <c r="BL65" s="286" t="n"/>
      <c r="BM65" s="228" t="n"/>
      <c r="BN65" s="228" t="n"/>
      <c r="BO65" s="228" t="n"/>
      <c r="BP65" s="228" t="n"/>
      <c r="BQ65" s="228" t="n"/>
      <c r="BR65" s="228" t="n"/>
      <c r="BS65" s="228" t="n"/>
      <c r="BT65" s="228" t="n"/>
      <c r="BU65" s="228" t="n"/>
      <c r="BV65" s="228" t="n"/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P65" s="228" t="n"/>
      <c r="CQ65" s="286">
        <f>AN65*CQ$3</f>
        <v/>
      </c>
      <c r="CR65" s="286">
        <f>AO65*CR$3</f>
        <v/>
      </c>
      <c r="CS65" s="286">
        <f>AP65*CS$3</f>
        <v/>
      </c>
      <c r="CT65" s="286">
        <f>AQ65*CT$3</f>
        <v/>
      </c>
      <c r="CU65" s="286">
        <f>AR65*CU$3</f>
        <v/>
      </c>
      <c r="CV65" s="286">
        <f>AS65*CV$3</f>
        <v/>
      </c>
      <c r="CW65" s="286">
        <f>AT65*CW$3</f>
        <v/>
      </c>
      <c r="CX65" s="286">
        <f>AU65*CX$3</f>
        <v/>
      </c>
      <c r="CY65" s="228" t="n"/>
      <c r="CZ65" s="228" t="n"/>
      <c r="DA65" s="228" t="n"/>
      <c r="DB65" s="228" t="n"/>
      <c r="DC65" s="228" t="n"/>
      <c r="DD65" s="228" t="n"/>
      <c r="DE65" s="228" t="n"/>
      <c r="DF65" s="228" t="n"/>
    </row>
    <row r="66">
      <c r="A66" s="52" t="inlineStr">
        <is>
          <t>аналоги:</t>
        </is>
      </c>
      <c r="B66" s="286" t="n"/>
      <c r="C66" s="286" t="n"/>
      <c r="D66" s="286" t="n"/>
      <c r="E66" s="286" t="n"/>
      <c r="F66" s="286" t="n"/>
      <c r="G66" s="286" t="n"/>
      <c r="H66" s="286" t="n"/>
      <c r="I66" s="286" t="n"/>
      <c r="J66" s="286" t="n"/>
      <c r="K66" s="228" t="n"/>
      <c r="L66" s="228" t="n"/>
      <c r="M66" s="228" t="n"/>
      <c r="N66" s="228" t="n"/>
      <c r="O66" s="228" t="n"/>
      <c r="P66" s="228" t="n"/>
      <c r="Q66" s="228" t="n"/>
      <c r="R66" s="228" t="n"/>
      <c r="S66" s="228" t="n"/>
      <c r="T66" s="228" t="n"/>
      <c r="U66" s="228" t="n"/>
      <c r="V66" s="228" t="n"/>
      <c r="W66" s="228" t="n"/>
      <c r="X66" s="228" t="n"/>
      <c r="Y66" s="228" t="n"/>
      <c r="Z66" s="228" t="n"/>
      <c r="AA66" s="228" t="n"/>
      <c r="AB66" s="228" t="n"/>
      <c r="AC66" s="228" t="n"/>
      <c r="AD66" s="228" t="n"/>
      <c r="AE66" s="228" t="n"/>
      <c r="AF66" s="228" t="n"/>
      <c r="AG66" s="228" t="n"/>
      <c r="AH66" s="228" t="n"/>
      <c r="AI66" s="228" t="n"/>
      <c r="AJ66" s="228" t="n"/>
      <c r="AK66" s="228" t="n"/>
      <c r="AL66" s="228" t="n"/>
      <c r="AM66" s="228" t="n"/>
      <c r="AN66" s="228" t="n"/>
      <c r="AO66" s="228" t="n"/>
      <c r="AP66" s="228" t="n"/>
      <c r="AQ66" s="228" t="n"/>
      <c r="AR66" s="228" t="n"/>
      <c r="AS66" s="228" t="n"/>
      <c r="AT66" s="228" t="n"/>
      <c r="AU66" s="228" t="n"/>
      <c r="AV66" s="228" t="n"/>
      <c r="AW66" s="228" t="n"/>
      <c r="AX66" s="228" t="n"/>
      <c r="AY66" s="228" t="n"/>
      <c r="AZ66" s="228" t="n"/>
      <c r="BA66" s="228" t="n"/>
      <c r="BB66" s="228" t="n"/>
      <c r="BC66" s="228" t="n"/>
      <c r="BD66" s="286" t="n"/>
      <c r="BE66" s="286" t="n"/>
      <c r="BF66" s="286" t="n"/>
      <c r="BG66" s="286" t="n"/>
      <c r="BH66" s="286" t="n"/>
      <c r="BI66" s="286" t="n"/>
      <c r="BJ66" s="286" t="n"/>
      <c r="BK66" s="286" t="n"/>
      <c r="BL66" s="286" t="n"/>
      <c r="BM66" s="228" t="n"/>
      <c r="BN66" s="228" t="n"/>
      <c r="BO66" s="228" t="n"/>
      <c r="BP66" s="228" t="n"/>
      <c r="BQ66" s="228" t="n"/>
      <c r="BR66" s="228" t="n"/>
      <c r="BS66" s="228" t="n"/>
      <c r="BT66" s="228" t="n"/>
      <c r="BU66" s="228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  <c r="CP66" s="228" t="n"/>
      <c r="CQ66" s="286">
        <f>AN66*CQ$3</f>
        <v/>
      </c>
      <c r="CR66" s="286">
        <f>AO66*CR$3</f>
        <v/>
      </c>
      <c r="CS66" s="286">
        <f>AP66*CS$3</f>
        <v/>
      </c>
      <c r="CT66" s="286">
        <f>AQ66*CT$3</f>
        <v/>
      </c>
      <c r="CU66" s="286">
        <f>AR66*CU$3</f>
        <v/>
      </c>
      <c r="CV66" s="286">
        <f>AS66*CV$3</f>
        <v/>
      </c>
      <c r="CW66" s="286">
        <f>AT66*CW$3</f>
        <v/>
      </c>
      <c r="CX66" s="286">
        <f>AU66*CX$3</f>
        <v/>
      </c>
      <c r="CY66" s="228" t="n"/>
      <c r="CZ66" s="228" t="n"/>
      <c r="DA66" s="228" t="n"/>
      <c r="DB66" s="228" t="n"/>
      <c r="DC66" s="228" t="n"/>
      <c r="DD66" s="228" t="n"/>
      <c r="DE66" s="228" t="n"/>
      <c r="DF66" s="228" t="n"/>
    </row>
    <row r="67" ht="22.5" customHeight="1" s="107">
      <c r="A67" s="202" t="inlineStr">
        <is>
          <t>BNM2RC-1-4.8 BLK Трубка термоусадочная неклеевая, коэффициент
усадки 2Х, размер 4.8, цвет черный</t>
        </is>
      </c>
      <c r="B67" s="286">
        <f>0.05*B3</f>
        <v/>
      </c>
      <c r="C67" s="286">
        <f>0.05*C3</f>
        <v/>
      </c>
      <c r="D67" s="286">
        <f>0.05*D3</f>
        <v/>
      </c>
      <c r="E67" s="286">
        <f>0.05*E3</f>
        <v/>
      </c>
      <c r="F67" s="286" t="n">
        <v>0.05</v>
      </c>
      <c r="G67" s="286">
        <f>0.05*G3</f>
        <v/>
      </c>
      <c r="H67" s="286" t="n">
        <v>0.05</v>
      </c>
      <c r="I67" s="286">
        <f>0.05*I3</f>
        <v/>
      </c>
      <c r="J67" s="286">
        <f>0.05*J3</f>
        <v/>
      </c>
      <c r="K67" s="228" t="n"/>
      <c r="L67" s="228" t="n"/>
      <c r="M67" s="228" t="n"/>
      <c r="N67" s="228" t="n"/>
      <c r="O67" s="228" t="n"/>
      <c r="P67" s="228" t="n"/>
      <c r="Q67" s="228" t="n"/>
      <c r="R67" s="228" t="n"/>
      <c r="S67" s="228" t="n"/>
      <c r="T67" s="228" t="n"/>
      <c r="U67" s="228" t="n"/>
      <c r="V67" s="228" t="n"/>
      <c r="W67" s="228" t="n"/>
      <c r="X67" s="228" t="n"/>
      <c r="Y67" s="228" t="n"/>
      <c r="Z67" s="228" t="n"/>
      <c r="AA67" s="228" t="n"/>
      <c r="AB67" s="228" t="n"/>
      <c r="AC67" s="228" t="n"/>
      <c r="AD67" s="228" t="n"/>
      <c r="AE67" s="228" t="n"/>
      <c r="AF67" s="228" t="n"/>
      <c r="AG67" s="228" t="n"/>
      <c r="AH67" s="228" t="n"/>
      <c r="AI67" s="228" t="n"/>
      <c r="AJ67" s="228" t="n"/>
      <c r="AK67" s="228" t="n"/>
      <c r="AL67" s="228" t="n"/>
      <c r="AM67" s="228" t="n"/>
      <c r="AN67" s="228" t="n"/>
      <c r="AO67" s="228" t="n"/>
      <c r="AP67" s="228" t="n"/>
      <c r="AQ67" s="228" t="n"/>
      <c r="AR67" s="228" t="n"/>
      <c r="AS67" s="228" t="n"/>
      <c r="AT67" s="228" t="n"/>
      <c r="AU67" s="228" t="n"/>
      <c r="AV67" s="228" t="n"/>
      <c r="AW67" s="228" t="n"/>
      <c r="AX67" s="228" t="n"/>
      <c r="AY67" s="228" t="n"/>
      <c r="AZ67" s="228" t="n"/>
      <c r="BA67" s="228" t="n"/>
      <c r="BB67" s="228" t="n"/>
      <c r="BC67" s="228" t="n"/>
      <c r="BD67" s="286">
        <f>B67*BD3</f>
        <v/>
      </c>
      <c r="BE67" s="286">
        <f>C67*BE3</f>
        <v/>
      </c>
      <c r="BF67" s="286">
        <f>D67*BF3</f>
        <v/>
      </c>
      <c r="BG67" s="286">
        <f>E67*BG3</f>
        <v/>
      </c>
      <c r="BH67" s="286">
        <f>F67*BH3</f>
        <v/>
      </c>
      <c r="BI67" s="286">
        <f>G67*BI3</f>
        <v/>
      </c>
      <c r="BJ67" s="286">
        <f>H67*BJ3</f>
        <v/>
      </c>
      <c r="BK67" s="286">
        <f>I67*BK3</f>
        <v/>
      </c>
      <c r="BL67" s="286">
        <f>J67*BL3</f>
        <v/>
      </c>
      <c r="BM67" s="228" t="n"/>
      <c r="BN67" s="228" t="n"/>
      <c r="BO67" s="228" t="n"/>
      <c r="BP67" s="228" t="n"/>
      <c r="BQ67" s="228" t="n"/>
      <c r="BR67" s="228" t="n"/>
      <c r="BS67" s="228" t="n"/>
      <c r="BT67" s="228" t="n"/>
      <c r="BU67" s="228" t="n"/>
      <c r="BV67" s="228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P67" s="228" t="n"/>
      <c r="CQ67" s="286">
        <f>AN67*CQ$3</f>
        <v/>
      </c>
      <c r="CR67" s="286">
        <f>AO67*CR$3</f>
        <v/>
      </c>
      <c r="CS67" s="286">
        <f>AP67*CS$3</f>
        <v/>
      </c>
      <c r="CT67" s="286">
        <f>AQ67*CT$3</f>
        <v/>
      </c>
      <c r="CU67" s="286">
        <f>AR67*CU$3</f>
        <v/>
      </c>
      <c r="CV67" s="286">
        <f>AS67*CV$3</f>
        <v/>
      </c>
      <c r="CW67" s="286">
        <f>AT67*CW$3</f>
        <v/>
      </c>
      <c r="CX67" s="286">
        <f>AU67*CX$3</f>
        <v/>
      </c>
      <c r="CY67" s="228" t="n"/>
      <c r="CZ67" s="228" t="n"/>
      <c r="DA67" s="228" t="n"/>
      <c r="DB67" s="228" t="n"/>
      <c r="DC67" s="228" t="n"/>
      <c r="DD67" s="228" t="n"/>
      <c r="DE67" s="228" t="n"/>
      <c r="DF67" s="228" t="n"/>
      <c r="DG67">
        <f>SUM(BD67:DD67)</f>
        <v/>
      </c>
      <c r="DH67" t="inlineStr">
        <is>
          <t>м</t>
        </is>
      </c>
    </row>
    <row r="68">
      <c r="A68" s="18" t="inlineStr">
        <is>
          <t>PBF D:4.0/2.0 мм (черная)</t>
        </is>
      </c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75" t="n"/>
      <c r="U68" s="45" t="n"/>
      <c r="V68" s="45" t="n"/>
      <c r="W68" s="45" t="n"/>
      <c r="X68" s="45" t="n"/>
      <c r="Y68" s="45" t="n"/>
      <c r="Z68" s="45" t="n"/>
      <c r="AA68" s="75" t="n"/>
      <c r="AB68" s="64" t="n"/>
      <c r="AC68" s="64" t="n"/>
      <c r="AD68" s="64" t="n"/>
      <c r="AF68" s="64" t="n"/>
      <c r="AG68" s="64" t="n"/>
      <c r="CQ68" s="286">
        <f>AN68*CQ$3</f>
        <v/>
      </c>
      <c r="CR68" s="286">
        <f>AO68*CR$3</f>
        <v/>
      </c>
      <c r="CS68" s="286">
        <f>AP68*CS$3</f>
        <v/>
      </c>
      <c r="CT68" s="286">
        <f>AQ68*CT$3</f>
        <v/>
      </c>
      <c r="CU68" s="286">
        <f>AR68*CU$3</f>
        <v/>
      </c>
      <c r="CV68" s="286">
        <f>AS68*CV$3</f>
        <v/>
      </c>
      <c r="CW68" s="286">
        <f>AT68*CW$3</f>
        <v/>
      </c>
      <c r="CX68" s="286">
        <f>AU68*CX$3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75" t="n"/>
      <c r="U69" s="45" t="n"/>
      <c r="V69" s="45" t="n"/>
      <c r="W69" s="45" t="n"/>
      <c r="X69" s="45" t="n"/>
      <c r="Y69" s="45" t="n"/>
      <c r="Z69" s="45" t="n"/>
      <c r="AA69" s="75" t="n"/>
      <c r="AB69" s="64" t="n"/>
      <c r="AC69" s="64" t="n"/>
      <c r="AD69" s="64" t="n"/>
      <c r="AF69" s="64" t="n"/>
      <c r="AG69" s="64" t="n"/>
      <c r="BM69" s="286">
        <f>K69*BM$3</f>
        <v/>
      </c>
      <c r="BN69" s="286">
        <f>L69*BN$3</f>
        <v/>
      </c>
      <c r="BO69" s="286">
        <f>M69*BO$3</f>
        <v/>
      </c>
      <c r="BP69" s="286">
        <f>N69*BP$3</f>
        <v/>
      </c>
      <c r="BQ69" s="286" t="n"/>
      <c r="BR69" s="286">
        <f>P69*BR$3</f>
        <v/>
      </c>
      <c r="BS69" s="286" t="n"/>
      <c r="BT69" s="286" t="n"/>
      <c r="BU69" s="286">
        <f>S69*BU$3</f>
        <v/>
      </c>
      <c r="BV69" s="286">
        <f>T69*BV$3</f>
        <v/>
      </c>
      <c r="BW69" s="286" t="n"/>
      <c r="BX69" s="286">
        <f>V69*BX$3</f>
        <v/>
      </c>
      <c r="BY69" s="286" t="n"/>
      <c r="BZ69" s="286" t="n"/>
      <c r="CA69" s="286" t="n"/>
      <c r="CB69" s="286" t="n"/>
      <c r="CC69" s="286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P69" s="228" t="n"/>
      <c r="CQ69" s="286">
        <f>AN69*CQ$3</f>
        <v/>
      </c>
      <c r="CR69" s="286">
        <f>AO69*CR$3</f>
        <v/>
      </c>
      <c r="CS69" s="286">
        <f>AP69*CS$3</f>
        <v/>
      </c>
      <c r="CT69" s="286">
        <f>AQ69*CT$3</f>
        <v/>
      </c>
      <c r="CU69" s="286">
        <f>AR69*CU$3</f>
        <v/>
      </c>
      <c r="CV69" s="286">
        <f>AS69*CV$3</f>
        <v/>
      </c>
      <c r="CW69" s="286">
        <f>AT69*CW$3</f>
        <v/>
      </c>
      <c r="CX69" s="286">
        <f>AU69*CX$3</f>
        <v/>
      </c>
      <c r="CY69" s="228" t="n"/>
      <c r="CZ69" s="228" t="n"/>
      <c r="DA69" s="228" t="n"/>
      <c r="DB69" s="228" t="n"/>
      <c r="DC69" s="228" t="n"/>
      <c r="DD69" s="228" t="n"/>
      <c r="DF69" s="228" t="n"/>
    </row>
    <row r="70" ht="22.5" customHeight="1" s="107">
      <c r="A70" s="41" t="inlineStr">
        <is>
          <t>BNM2RC-1-4.0 BLK Трубка термоусадочная неклеевая, коэффициент
усадки 2Х, размер 4.0, цвет черный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75" t="n"/>
      <c r="U70" s="45" t="n"/>
      <c r="V70" s="45" t="n"/>
      <c r="W70" s="45" t="n"/>
      <c r="X70" s="45" t="n"/>
      <c r="Y70" s="45" t="n"/>
      <c r="Z70" s="45" t="n"/>
      <c r="AA70" s="75" t="n"/>
      <c r="AB70" s="64" t="n"/>
      <c r="AC70" s="64" t="n"/>
      <c r="AD70" s="64" t="n"/>
      <c r="AF70" s="64" t="n"/>
      <c r="AG70" s="64" t="n"/>
      <c r="CQ70" s="286">
        <f>AN70*CQ$3</f>
        <v/>
      </c>
      <c r="CR70" s="286">
        <f>AO70*CR$3</f>
        <v/>
      </c>
      <c r="CS70" s="286">
        <f>AP70*CS$3</f>
        <v/>
      </c>
      <c r="CT70" s="286">
        <f>AQ70*CT$3</f>
        <v/>
      </c>
      <c r="CU70" s="286">
        <f>AR70*CU$3</f>
        <v/>
      </c>
      <c r="CV70" s="286">
        <f>AS70*CV$3</f>
        <v/>
      </c>
      <c r="CW70" s="286">
        <f>AT70*CW$3</f>
        <v/>
      </c>
      <c r="CX70" s="286">
        <f>AU70*CX$3</f>
        <v/>
      </c>
    </row>
    <row r="71" ht="33.75" customHeight="1" s="107">
      <c r="A71" s="41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73" t="n"/>
      <c r="AB71" s="64" t="n"/>
      <c r="AC71" s="64" t="n"/>
      <c r="AD71" s="64" t="n"/>
      <c r="AF71" s="64" t="n"/>
      <c r="AG71" s="64" t="n"/>
      <c r="BM71" s="286">
        <f>K71*BM$3</f>
        <v/>
      </c>
      <c r="BN71" s="286">
        <f>L71*BN$3</f>
        <v/>
      </c>
      <c r="BO71" s="286">
        <f>M71*BO$3</f>
        <v/>
      </c>
      <c r="BP71" s="286">
        <f>N71*BP$3</f>
        <v/>
      </c>
      <c r="BQ71" s="286">
        <f>O71*BQ$3</f>
        <v/>
      </c>
      <c r="BR71" s="286">
        <f>P71*BR$3</f>
        <v/>
      </c>
      <c r="BS71" s="286" t="n"/>
      <c r="BT71" s="286">
        <f>R71*BT$3</f>
        <v/>
      </c>
      <c r="BU71" s="286">
        <f>S71*BU$3</f>
        <v/>
      </c>
      <c r="BV71" s="286">
        <f>T71*BV$3</f>
        <v/>
      </c>
      <c r="BW71" s="286">
        <f>U71*BW$3</f>
        <v/>
      </c>
      <c r="BX71" s="286">
        <f>V71*BX$3</f>
        <v/>
      </c>
      <c r="BY71" s="286">
        <f>W71*BY$3</f>
        <v/>
      </c>
      <c r="BZ71" s="286">
        <f>X71*BZ$3</f>
        <v/>
      </c>
      <c r="CA71" s="286">
        <f>Y71*CA$3</f>
        <v/>
      </c>
      <c r="CB71" s="286">
        <f>Z71*CB$3</f>
        <v/>
      </c>
      <c r="CC71" s="286">
        <f>AA71*CC$3</f>
        <v/>
      </c>
      <c r="CD71" s="228" t="n"/>
      <c r="CE71" s="228" t="n"/>
      <c r="CF71" s="228" t="n"/>
      <c r="CG71" s="228" t="n"/>
      <c r="CH71" s="228" t="n"/>
      <c r="CI71" s="228" t="n"/>
      <c r="CJ71" s="228" t="n"/>
      <c r="CK71" s="228" t="n"/>
      <c r="CL71" s="228" t="n"/>
      <c r="CM71" s="228" t="n"/>
      <c r="CN71" s="228" t="n"/>
      <c r="CO71" s="228" t="n"/>
      <c r="CP71" s="228" t="n"/>
      <c r="CQ71" s="286">
        <f>AN71*CQ$3</f>
        <v/>
      </c>
      <c r="CR71" s="286">
        <f>AO71*CR$3</f>
        <v/>
      </c>
      <c r="CS71" s="286">
        <f>AP71*CS$3</f>
        <v/>
      </c>
      <c r="CT71" s="286">
        <f>AQ71*CT$3</f>
        <v/>
      </c>
      <c r="CU71" s="286">
        <f>AR71*CU$3</f>
        <v/>
      </c>
      <c r="CV71" s="286">
        <f>AS71*CV$3</f>
        <v/>
      </c>
      <c r="CW71" s="286">
        <f>AT71*CW$3</f>
        <v/>
      </c>
      <c r="CX71" s="286">
        <f>AU71*CX$3</f>
        <v/>
      </c>
      <c r="CY71" s="228" t="n"/>
      <c r="CZ71" s="228" t="n"/>
      <c r="DA71" s="228" t="n"/>
      <c r="DB71" s="228" t="n"/>
      <c r="DC71" s="228" t="n"/>
      <c r="DD71" s="228" t="n"/>
      <c r="DF71" s="228" t="n"/>
    </row>
    <row r="72">
      <c r="A72" s="3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75" t="n"/>
      <c r="U72" s="45" t="n"/>
      <c r="V72" s="45" t="n"/>
      <c r="W72" s="45" t="n"/>
      <c r="X72" s="45" t="n"/>
      <c r="Y72" s="45" t="n"/>
      <c r="Z72" s="45" t="n"/>
      <c r="AA72" s="75" t="n"/>
      <c r="AB72" s="64" t="n"/>
      <c r="AC72" s="64" t="n"/>
      <c r="AD72" s="64" t="n"/>
      <c r="AF72" s="64" t="n"/>
      <c r="AG72" s="64" t="n"/>
      <c r="CQ72" s="286">
        <f>AN72*CQ$3</f>
        <v/>
      </c>
      <c r="CR72" s="286">
        <f>AO72*CR$3</f>
        <v/>
      </c>
      <c r="CS72" s="286">
        <f>AP72*CS$3</f>
        <v/>
      </c>
      <c r="CT72" s="286">
        <f>AQ72*CT$3</f>
        <v/>
      </c>
      <c r="CU72" s="286">
        <f>AR72*CU$3</f>
        <v/>
      </c>
      <c r="CV72" s="286">
        <f>AS72*CV$3</f>
        <v/>
      </c>
      <c r="CW72" s="286">
        <f>AT72*CW$3</f>
        <v/>
      </c>
      <c r="CX72" s="286">
        <f>AU72*CX$3</f>
        <v/>
      </c>
    </row>
    <row r="73">
      <c r="A73" s="3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  <c r="CQ73" s="286">
        <f>AN73*CQ$3</f>
        <v/>
      </c>
      <c r="CR73" s="286">
        <f>AO73*CR$3</f>
        <v/>
      </c>
      <c r="CS73" s="286">
        <f>AP73*CS$3</f>
        <v/>
      </c>
      <c r="CT73" s="286">
        <f>AQ73*CT$3</f>
        <v/>
      </c>
      <c r="CU73" s="286">
        <f>AR73*CU$3</f>
        <v/>
      </c>
      <c r="CV73" s="286">
        <f>AS73*CV$3</f>
        <v/>
      </c>
      <c r="CW73" s="286">
        <f>AT73*CW$3</f>
        <v/>
      </c>
      <c r="CX73" s="286">
        <f>AU73*CX$3</f>
        <v/>
      </c>
    </row>
    <row r="74">
      <c r="A74" s="18" t="inlineStr">
        <is>
          <t>PBF D:4.8/2.4 мм (черная)</t>
        </is>
      </c>
      <c r="K74" s="46" t="n"/>
      <c r="L74" s="46" t="n"/>
      <c r="M74" s="46" t="n"/>
      <c r="N74" s="46" t="n"/>
      <c r="O74" s="46" t="n"/>
      <c r="P74" s="46" t="n"/>
      <c r="Q74" s="45" t="n"/>
      <c r="R74" s="45" t="n"/>
      <c r="S74" s="75" t="n"/>
      <c r="T74" s="46" t="n"/>
      <c r="U74" s="46" t="n"/>
      <c r="V74" s="46" t="n"/>
      <c r="W74" s="46" t="n"/>
      <c r="X74" s="46" t="n"/>
      <c r="Y74" s="46" t="n"/>
      <c r="Z74" s="46" t="n"/>
      <c r="AA74" s="46" t="n"/>
      <c r="AB74" s="65" t="n"/>
      <c r="AC74" s="65" t="n"/>
      <c r="AD74" s="65" t="n"/>
      <c r="AF74" s="65" t="n"/>
      <c r="AG74" s="65" t="n"/>
      <c r="BM74" s="286">
        <f>K74*BM$3</f>
        <v/>
      </c>
      <c r="BN74" s="286">
        <f>L74*BN$3</f>
        <v/>
      </c>
      <c r="BO74" s="286">
        <f>M74*BO$3</f>
        <v/>
      </c>
      <c r="BP74" s="286">
        <f>N74*BP$3</f>
        <v/>
      </c>
      <c r="BQ74" s="286" t="n"/>
      <c r="BR74" s="286">
        <f>P74*BR$3</f>
        <v/>
      </c>
      <c r="BS74" s="286" t="n"/>
      <c r="BT74" s="286" t="n"/>
      <c r="BU74" s="286">
        <f>S74*BU$3</f>
        <v/>
      </c>
      <c r="BV74" s="286">
        <f>T74*BV$3</f>
        <v/>
      </c>
      <c r="BW74" s="286" t="n"/>
      <c r="BX74" s="286">
        <f>V74*BX$3</f>
        <v/>
      </c>
      <c r="BY74" s="286" t="n"/>
      <c r="BZ74" s="286" t="n"/>
      <c r="CA74" s="286" t="n"/>
      <c r="CB74" s="286" t="n"/>
      <c r="CC74" s="286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  <c r="CP74" s="228" t="n"/>
      <c r="CQ74" s="286">
        <f>AN74*CQ$3</f>
        <v/>
      </c>
      <c r="CR74" s="286">
        <f>AO74*CR$3</f>
        <v/>
      </c>
      <c r="CS74" s="286">
        <f>AP74*CS$3</f>
        <v/>
      </c>
      <c r="CT74" s="286">
        <f>AQ74*CT$3</f>
        <v/>
      </c>
      <c r="CU74" s="286">
        <f>AR74*CU$3</f>
        <v/>
      </c>
      <c r="CV74" s="286">
        <f>AS74*CV$3</f>
        <v/>
      </c>
      <c r="CW74" s="286">
        <f>AT74*CW$3</f>
        <v/>
      </c>
      <c r="CX74" s="286">
        <f>AU74*CX$3</f>
        <v/>
      </c>
      <c r="CY74" s="228" t="n"/>
      <c r="CZ74" s="228" t="n"/>
      <c r="DA74" s="228" t="n"/>
      <c r="DB74" s="228" t="n"/>
      <c r="DC74" s="228" t="n"/>
      <c r="DD74" s="228" t="n"/>
      <c r="DF74" s="228" t="n"/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46" t="n"/>
      <c r="U75" s="45" t="n"/>
      <c r="V75" s="45" t="n"/>
      <c r="W75" s="45" t="n"/>
      <c r="X75" s="45" t="n"/>
      <c r="Y75" s="45" t="n"/>
      <c r="Z75" s="45" t="n"/>
      <c r="AA75" s="77" t="n"/>
      <c r="AB75" s="64" t="n"/>
      <c r="AC75" s="64" t="n"/>
      <c r="AD75" s="64" t="n"/>
      <c r="AF75" s="64" t="n"/>
      <c r="AG75" s="64" t="n"/>
      <c r="CQ75" s="286">
        <f>AN75*CQ$3</f>
        <v/>
      </c>
      <c r="CR75" s="286">
        <f>AO75*CR$3</f>
        <v/>
      </c>
      <c r="CS75" s="286">
        <f>AP75*CS$3</f>
        <v/>
      </c>
      <c r="CT75" s="286">
        <f>AQ75*CT$3</f>
        <v/>
      </c>
      <c r="CU75" s="286">
        <f>AR75*CU$3</f>
        <v/>
      </c>
      <c r="CV75" s="286">
        <f>AS75*CV$3</f>
        <v/>
      </c>
      <c r="CW75" s="286">
        <f>AT75*CW$3</f>
        <v/>
      </c>
      <c r="CX75" s="286">
        <f>AU75*CX$3</f>
        <v/>
      </c>
    </row>
    <row r="76" ht="22.5" customHeight="1" s="107">
      <c r="A76" s="41" t="inlineStr">
        <is>
          <t>BNM2RC-1-5.0 BLK Трубка термоусадочная неклеевая, коэффициент
усадки 2Х, размер 5.0, цвет черный</t>
        </is>
      </c>
      <c r="K76" s="45" t="n">
        <v>0</v>
      </c>
      <c r="L76" s="45" t="n">
        <v>0</v>
      </c>
      <c r="M76" s="45" t="n">
        <v>0.36</v>
      </c>
      <c r="N76" s="45" t="n">
        <v>0.36</v>
      </c>
      <c r="O76" s="45" t="n">
        <v>0.62</v>
      </c>
      <c r="P76" s="45" t="n">
        <v>0.72</v>
      </c>
      <c r="Q76" s="45" t="n">
        <v>1.1</v>
      </c>
      <c r="R76" s="45" t="n">
        <v>0.63</v>
      </c>
      <c r="S76" s="45" t="n">
        <v>0.63</v>
      </c>
      <c r="T76" s="45" t="n">
        <v>0.63</v>
      </c>
      <c r="U76" s="45" t="n">
        <v>0.41</v>
      </c>
      <c r="V76" s="45" t="n">
        <v>0.26</v>
      </c>
      <c r="W76" s="45" t="n">
        <v>0.76</v>
      </c>
      <c r="X76" s="75" t="n">
        <v>0</v>
      </c>
      <c r="Y76" s="75" t="n">
        <v>0</v>
      </c>
      <c r="Z76" s="75" t="n">
        <v>0</v>
      </c>
      <c r="AA76" s="75" t="n">
        <v>0.31</v>
      </c>
      <c r="AB76" s="66" t="n"/>
      <c r="AC76" s="66" t="n"/>
      <c r="AD76" s="66" t="n"/>
      <c r="AF76" s="66" t="n"/>
      <c r="AG76" s="66" t="n"/>
      <c r="BM76" s="286">
        <f>K76*BM$3</f>
        <v/>
      </c>
      <c r="BN76" s="286">
        <f>L76*BN$3</f>
        <v/>
      </c>
      <c r="BO76" s="286">
        <f>M76*BO$3</f>
        <v/>
      </c>
      <c r="BP76" s="286">
        <f>N76*BP$3</f>
        <v/>
      </c>
      <c r="BQ76" s="286">
        <f>O76*BQ$3</f>
        <v/>
      </c>
      <c r="BR76" s="286">
        <f>P76*BR$3</f>
        <v/>
      </c>
      <c r="BS76" s="286" t="n"/>
      <c r="BT76" s="286">
        <f>R76*BT$3</f>
        <v/>
      </c>
      <c r="BU76" s="286">
        <f>S76*BU$3</f>
        <v/>
      </c>
      <c r="BV76" s="286">
        <f>T76*BV$3</f>
        <v/>
      </c>
      <c r="BW76" s="286">
        <f>U76*BW$3</f>
        <v/>
      </c>
      <c r="BX76" s="286">
        <f>V76*BX$3</f>
        <v/>
      </c>
      <c r="BY76" s="286">
        <f>W76*BY$3</f>
        <v/>
      </c>
      <c r="BZ76" s="286">
        <f>X76*BZ$3</f>
        <v/>
      </c>
      <c r="CA76" s="286">
        <f>Y76*CA$3</f>
        <v/>
      </c>
      <c r="CB76" s="286">
        <f>Z76*CB$3</f>
        <v/>
      </c>
      <c r="CC76" s="286">
        <f>AA76*CC$3</f>
        <v/>
      </c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  <c r="CP76" s="228" t="n"/>
      <c r="CQ76" s="286">
        <f>AN76*CQ$3</f>
        <v/>
      </c>
      <c r="CR76" s="286">
        <f>AO76*CR$3</f>
        <v/>
      </c>
      <c r="CS76" s="286">
        <f>AP76*CS$3</f>
        <v/>
      </c>
      <c r="CT76" s="286">
        <f>AQ76*CT$3</f>
        <v/>
      </c>
      <c r="CU76" s="286">
        <f>AR76*CU$3</f>
        <v/>
      </c>
      <c r="CV76" s="286">
        <f>AS76*CV$3</f>
        <v/>
      </c>
      <c r="CW76" s="286">
        <f>AT76*CW$3</f>
        <v/>
      </c>
      <c r="CX76" s="286">
        <f>AU76*CX$3</f>
        <v/>
      </c>
      <c r="CY76" s="228" t="n"/>
      <c r="CZ76" s="228" t="n"/>
      <c r="DA76" s="228" t="n"/>
      <c r="DB76" s="228" t="n"/>
      <c r="DC76" s="228" t="n"/>
      <c r="DD76" s="228" t="n"/>
      <c r="DF76" s="228" t="n"/>
      <c r="DG76">
        <f>SUM(BD76:DD76)</f>
        <v/>
      </c>
    </row>
    <row r="77">
      <c r="A77" s="41" t="n"/>
      <c r="K77" s="46" t="n"/>
      <c r="L77" s="46" t="n"/>
      <c r="M77" s="46" t="n"/>
      <c r="N77" s="46" t="n"/>
      <c r="O77" s="46" t="n"/>
      <c r="P77" s="46" t="n"/>
      <c r="Q77" s="45" t="n"/>
      <c r="R77" s="45" t="n"/>
      <c r="S77" s="75" t="n"/>
      <c r="T77" s="46" t="n"/>
      <c r="U77" s="46" t="n"/>
      <c r="V77" s="46" t="n"/>
      <c r="W77" s="46" t="n"/>
      <c r="X77" s="46" t="n"/>
      <c r="Y77" s="46" t="n"/>
      <c r="Z77" s="46" t="n"/>
      <c r="AA77" s="46" t="n"/>
      <c r="AB77" s="65" t="n"/>
      <c r="AC77" s="65" t="n"/>
      <c r="AD77" s="65" t="n"/>
      <c r="AF77" s="65" t="n"/>
      <c r="AG77" s="65" t="n"/>
      <c r="CQ77" s="286">
        <f>AN77*CQ$3</f>
        <v/>
      </c>
      <c r="CR77" s="286">
        <f>AO77*CR$3</f>
        <v/>
      </c>
      <c r="CS77" s="286">
        <f>AP77*CS$3</f>
        <v/>
      </c>
      <c r="CT77" s="286">
        <f>AQ77*CT$3</f>
        <v/>
      </c>
      <c r="CU77" s="286">
        <f>AR77*CU$3</f>
        <v/>
      </c>
      <c r="CV77" s="286">
        <f>AS77*CV$3</f>
        <v/>
      </c>
      <c r="CW77" s="286">
        <f>AT77*CW$3</f>
        <v/>
      </c>
      <c r="CX77" s="286">
        <f>AU77*CX$3</f>
        <v/>
      </c>
    </row>
    <row r="78">
      <c r="A78" s="18" t="inlineStr">
        <is>
          <t>PBF D:6.4/3.2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46" t="n"/>
      <c r="U78" s="45" t="n"/>
      <c r="V78" s="45" t="n"/>
      <c r="W78" s="45" t="n"/>
      <c r="X78" s="45" t="n"/>
      <c r="Y78" s="45" t="n"/>
      <c r="Z78" s="45" t="n"/>
      <c r="AA78" s="46" t="n"/>
      <c r="AB78" s="64" t="n"/>
      <c r="AC78" s="64" t="n"/>
      <c r="AD78" s="64" t="n"/>
      <c r="AF78" s="64" t="n"/>
      <c r="AG78" s="64" t="n"/>
      <c r="BM78" s="286">
        <f>K78*BM$3</f>
        <v/>
      </c>
      <c r="BN78" s="286">
        <f>L78*BN$3</f>
        <v/>
      </c>
      <c r="BO78" s="286">
        <f>M78*BO$3</f>
        <v/>
      </c>
      <c r="BP78" s="286">
        <f>N78*BP$3</f>
        <v/>
      </c>
      <c r="BQ78" s="286" t="n"/>
      <c r="BR78" s="286">
        <f>P78*BR$3</f>
        <v/>
      </c>
      <c r="BS78" s="286" t="n"/>
      <c r="BT78" s="286" t="n"/>
      <c r="BU78" s="286">
        <f>S78*BU$3</f>
        <v/>
      </c>
      <c r="BV78" s="286">
        <f>T78*BV$3</f>
        <v/>
      </c>
      <c r="BW78" s="286" t="n"/>
      <c r="BX78" s="286">
        <f>V78*BX$3</f>
        <v/>
      </c>
      <c r="BY78" s="286" t="n"/>
      <c r="BZ78" s="286" t="n"/>
      <c r="CA78" s="286" t="n"/>
      <c r="CB78" s="286" t="n"/>
      <c r="CC78" s="286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  <c r="CP78" s="228" t="n"/>
      <c r="CQ78" s="286">
        <f>AN78*CQ$3</f>
        <v/>
      </c>
      <c r="CR78" s="286">
        <f>AO78*CR$3</f>
        <v/>
      </c>
      <c r="CS78" s="286">
        <f>AP78*CS$3</f>
        <v/>
      </c>
      <c r="CT78" s="286">
        <f>AQ78*CT$3</f>
        <v/>
      </c>
      <c r="CU78" s="286">
        <f>AR78*CU$3</f>
        <v/>
      </c>
      <c r="CV78" s="286">
        <f>AS78*CV$3</f>
        <v/>
      </c>
      <c r="CW78" s="286">
        <f>AT78*CW$3</f>
        <v/>
      </c>
      <c r="CX78" s="286">
        <f>AU78*CX$3</f>
        <v/>
      </c>
      <c r="CY78" s="228" t="n"/>
      <c r="CZ78" s="228" t="n"/>
      <c r="DA78" s="228" t="n"/>
      <c r="DB78" s="228" t="n"/>
      <c r="DC78" s="228" t="n"/>
      <c r="DD78" s="228" t="n"/>
      <c r="DF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46" t="n"/>
      <c r="U79" s="45" t="n"/>
      <c r="V79" s="45" t="n"/>
      <c r="W79" s="45" t="n"/>
      <c r="X79" s="45" t="n"/>
      <c r="Y79" s="45" t="n"/>
      <c r="Z79" s="45" t="n"/>
      <c r="AA79" s="77" t="n"/>
      <c r="AB79" s="64" t="n"/>
      <c r="AC79" s="64" t="n"/>
      <c r="AD79" s="64" t="n"/>
      <c r="AF79" s="64" t="n"/>
      <c r="AG79" s="64" t="n"/>
      <c r="CQ79" s="286">
        <f>AN79*CQ$3</f>
        <v/>
      </c>
      <c r="CR79" s="286">
        <f>AO79*CR$3</f>
        <v/>
      </c>
      <c r="CS79" s="286">
        <f>AP79*CS$3</f>
        <v/>
      </c>
      <c r="CT79" s="286">
        <f>AQ79*CT$3</f>
        <v/>
      </c>
      <c r="CU79" s="286">
        <f>AR79*CU$3</f>
        <v/>
      </c>
      <c r="CV79" s="286">
        <f>AS79*CV$3</f>
        <v/>
      </c>
      <c r="CW79" s="286">
        <f>AT79*CW$3</f>
        <v/>
      </c>
      <c r="CX79" s="286">
        <f>AU79*CX$3</f>
        <v/>
      </c>
    </row>
    <row r="80" ht="22.5" customHeight="1" s="107">
      <c r="A80" s="41" t="inlineStr">
        <is>
          <t>BNM2RC-1-6.0 BLK Трубка термоусадочная неклеевая, коэффициент
усадки 2Х, размер 6.0, цвет черный</t>
        </is>
      </c>
      <c r="K80" s="45" t="n">
        <v>0.31</v>
      </c>
      <c r="L80" s="45" t="n">
        <v>0.31</v>
      </c>
      <c r="M80" s="45" t="n">
        <v>0.31</v>
      </c>
      <c r="N80" s="45" t="n">
        <v>0.31</v>
      </c>
      <c r="O80" s="45" t="n">
        <v>0.31</v>
      </c>
      <c r="P80" s="45" t="n">
        <v>0.31</v>
      </c>
      <c r="Q80" s="45" t="n">
        <v>0.31</v>
      </c>
      <c r="R80" s="45" t="n">
        <v>0.21</v>
      </c>
      <c r="S80" s="45" t="n">
        <v>0.31</v>
      </c>
      <c r="T80" s="45" t="n">
        <v>0.31</v>
      </c>
      <c r="U80" s="45" t="n"/>
      <c r="V80" s="45" t="n"/>
      <c r="W80" s="45" t="n"/>
      <c r="X80" s="45" t="n">
        <v>0.8100000000000001</v>
      </c>
      <c r="Y80" s="45" t="n">
        <v>1.01</v>
      </c>
      <c r="Z80" s="45" t="n">
        <v>0.8100000000000001</v>
      </c>
      <c r="AA80" s="75" t="n">
        <v>0.91</v>
      </c>
      <c r="AB80" s="64" t="n"/>
      <c r="AC80" s="64" t="n"/>
      <c r="AD80" s="64" t="n"/>
      <c r="AF80" s="64" t="n"/>
      <c r="AG80" s="64" t="n"/>
      <c r="BM80" s="286">
        <f>K80*BM$3</f>
        <v/>
      </c>
      <c r="BN80" s="286">
        <f>L80*BN$3</f>
        <v/>
      </c>
      <c r="BO80" s="286">
        <f>M80*BO$3</f>
        <v/>
      </c>
      <c r="BP80" s="286">
        <f>N80*BP$3</f>
        <v/>
      </c>
      <c r="BQ80" s="286">
        <f>O80*BQ$3</f>
        <v/>
      </c>
      <c r="BR80" s="286">
        <f>P80*BR$3</f>
        <v/>
      </c>
      <c r="BS80" s="286" t="n"/>
      <c r="BT80" s="286">
        <f>R80*BT$3</f>
        <v/>
      </c>
      <c r="BU80" s="286">
        <f>S80*BU$3</f>
        <v/>
      </c>
      <c r="BV80" s="286">
        <f>T80*BV$3</f>
        <v/>
      </c>
      <c r="BW80" s="286">
        <f>U80*BW$3</f>
        <v/>
      </c>
      <c r="BX80" s="286">
        <f>V80*BX$3</f>
        <v/>
      </c>
      <c r="BY80" s="286">
        <f>W80*BY$3</f>
        <v/>
      </c>
      <c r="BZ80" s="286">
        <f>X80*BZ$3</f>
        <v/>
      </c>
      <c r="CA80" s="286">
        <f>Y80*CA$3</f>
        <v/>
      </c>
      <c r="CB80" s="286">
        <f>Z80*CB$3</f>
        <v/>
      </c>
      <c r="CC80" s="286">
        <f>AA80*CC$3</f>
        <v/>
      </c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  <c r="CP80" s="228" t="n"/>
      <c r="CQ80" s="286">
        <f>AN80*CQ$3</f>
        <v/>
      </c>
      <c r="CR80" s="286">
        <f>AO80*CR$3</f>
        <v/>
      </c>
      <c r="CS80" s="286">
        <f>AP80*CS$3</f>
        <v/>
      </c>
      <c r="CT80" s="286">
        <f>AQ80*CT$3</f>
        <v/>
      </c>
      <c r="CU80" s="286">
        <f>AR80*CU$3</f>
        <v/>
      </c>
      <c r="CV80" s="286">
        <f>AS80*CV$3</f>
        <v/>
      </c>
      <c r="CW80" s="286">
        <f>AT80*CW$3</f>
        <v/>
      </c>
      <c r="CX80" s="286">
        <f>AU80*CX$3</f>
        <v/>
      </c>
      <c r="CY80" s="228" t="n"/>
      <c r="CZ80" s="228" t="n"/>
      <c r="DA80" s="228" t="n"/>
      <c r="DB80" s="228" t="n"/>
      <c r="DC80" s="228" t="n"/>
      <c r="DD80" s="228" t="n"/>
      <c r="DF80" s="228" t="n"/>
      <c r="DG80">
        <f>SUM(BD80:DD80)</f>
        <v/>
      </c>
    </row>
    <row r="81" ht="25.5" customHeight="1" s="107">
      <c r="A81" s="86" t="inlineStr">
        <is>
          <t>BAM3RC-1-6.0 BLK Трубка термоусадочная неклеевая, коэффициент усадки 2Х, размер 6, цвет черный</t>
        </is>
      </c>
      <c r="B81" s="228" t="n"/>
      <c r="C81" s="228" t="n"/>
      <c r="D81" s="228" t="n"/>
      <c r="E81" s="228" t="n"/>
      <c r="F81" s="228" t="n"/>
      <c r="G81" s="228" t="n"/>
      <c r="H81" s="228" t="n"/>
      <c r="I81" s="228" t="n"/>
      <c r="J81" s="228" t="n"/>
      <c r="K81" s="228" t="n"/>
      <c r="L81" s="228" t="n"/>
      <c r="M81" s="228" t="n"/>
      <c r="N81" s="228" t="n"/>
      <c r="O81" s="228" t="n"/>
      <c r="P81" s="228" t="n"/>
      <c r="Q81" s="228" t="n"/>
      <c r="R81" s="228" t="n"/>
      <c r="S81" s="228" t="n"/>
      <c r="T81" s="228" t="n"/>
      <c r="U81" s="228" t="n"/>
      <c r="V81" s="228" t="n"/>
      <c r="W81" s="228" t="n"/>
      <c r="X81" s="228" t="n"/>
      <c r="Y81" s="228" t="n"/>
      <c r="Z81" s="228" t="n"/>
      <c r="AA81" s="228" t="n"/>
      <c r="AB81" s="286" t="n"/>
      <c r="AC81" s="286" t="n"/>
      <c r="AD81" s="286" t="n"/>
      <c r="AE81" s="286" t="n"/>
      <c r="AF81" s="286" t="n"/>
      <c r="AG81" s="286" t="n"/>
      <c r="AH81" s="286" t="n"/>
      <c r="AI81" s="286" t="n"/>
      <c r="AJ81" s="286" t="n"/>
      <c r="AK81" s="286" t="n"/>
      <c r="AL81" s="286" t="n"/>
      <c r="AM81" s="286" t="n"/>
      <c r="AN81" s="286" t="n"/>
      <c r="AO81" s="286" t="n"/>
      <c r="AP81" s="286" t="n">
        <v>0.05</v>
      </c>
      <c r="AQ81" s="286" t="n"/>
      <c r="AR81" s="286" t="n">
        <v>0.05</v>
      </c>
      <c r="AS81" s="286" t="n"/>
      <c r="AT81" s="286" t="n">
        <v>0.05</v>
      </c>
      <c r="AU81" s="286" t="n">
        <v>0.04</v>
      </c>
      <c r="AV81" s="286" t="n"/>
      <c r="AW81" s="286" t="n"/>
      <c r="AX81" s="286" t="n"/>
      <c r="AY81" s="286" t="n"/>
      <c r="AZ81" s="286" t="n"/>
      <c r="BA81" s="286" t="n"/>
      <c r="BB81" s="286" t="n"/>
      <c r="BC81" s="228" t="n"/>
      <c r="BD81" s="228" t="n"/>
      <c r="BE81" s="228" t="n"/>
      <c r="BF81" s="228" t="n"/>
      <c r="BG81" s="228" t="n"/>
      <c r="BH81" s="228" t="n"/>
      <c r="BI81" s="228" t="n"/>
      <c r="BJ81" s="228" t="n"/>
      <c r="BK81" s="228" t="n"/>
      <c r="BL81" s="228" t="n"/>
      <c r="BM81" s="228" t="n"/>
      <c r="BN81" s="228" t="n"/>
      <c r="BO81" s="228" t="n"/>
      <c r="BP81" s="228" t="n"/>
      <c r="BQ81" s="228" t="n"/>
      <c r="BR81" s="228" t="n"/>
      <c r="BS81" s="228" t="n"/>
      <c r="BT81" s="228" t="n"/>
      <c r="BU81" s="228" t="n"/>
      <c r="BV81" s="228" t="n"/>
      <c r="BW81" s="228" t="n"/>
      <c r="BX81" s="228" t="n"/>
      <c r="BY81" s="228" t="n"/>
      <c r="BZ81" s="228" t="n"/>
      <c r="CA81" s="228" t="n"/>
      <c r="CB81" s="228" t="n"/>
      <c r="CD81" s="286" t="n"/>
      <c r="CE81" s="286" t="n"/>
      <c r="CF81" s="286" t="n"/>
      <c r="CG81" s="286" t="n"/>
      <c r="CH81" s="286" t="n"/>
      <c r="CI81" s="286" t="n"/>
      <c r="CJ81" s="286" t="n"/>
      <c r="CK81" s="286" t="n"/>
      <c r="CL81" s="286" t="n"/>
      <c r="CM81" s="286" t="n"/>
      <c r="CN81" s="286" t="n"/>
      <c r="CO81" s="286" t="n"/>
      <c r="CP81" s="286" t="n"/>
      <c r="CQ81" s="286">
        <f>AN81*CQ$3</f>
        <v/>
      </c>
      <c r="CR81" s="286">
        <f>AO81*CR$3</f>
        <v/>
      </c>
      <c r="CS81" s="286">
        <f>AP81*CS$3</f>
        <v/>
      </c>
      <c r="CT81" s="286">
        <f>AQ81*CT$3</f>
        <v/>
      </c>
      <c r="CU81" s="286">
        <f>AR81*CU$3</f>
        <v/>
      </c>
      <c r="CV81" s="286">
        <f>AS81*CV$3</f>
        <v/>
      </c>
      <c r="CW81" s="286">
        <f>AT81*CW$3</f>
        <v/>
      </c>
      <c r="CX81" s="286">
        <f>AU81*CX$3</f>
        <v/>
      </c>
      <c r="CY81" s="286">
        <f>AV81*CY$3</f>
        <v/>
      </c>
      <c r="CZ81" s="286">
        <f>AW81*CZ$3</f>
        <v/>
      </c>
      <c r="DA81" s="286">
        <f>AX81*DA$3</f>
        <v/>
      </c>
      <c r="DB81" s="286">
        <f>AY81*DB$3</f>
        <v/>
      </c>
      <c r="DC81" s="286">
        <f>AZ81*DC$3</f>
        <v/>
      </c>
      <c r="DD81" s="286">
        <f>BA81*DD$3</f>
        <v/>
      </c>
      <c r="DE81" s="286">
        <f>BB81*DE$3</f>
        <v/>
      </c>
      <c r="DF81" s="286" t="n"/>
      <c r="DG81">
        <f>SUM(BD81:DD81)</f>
        <v/>
      </c>
    </row>
    <row r="82">
      <c r="A82" s="41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  <c r="BM82" s="228" t="n"/>
      <c r="BN82" s="228" t="n"/>
      <c r="BO82" s="228" t="n"/>
      <c r="BP82" s="228" t="n"/>
      <c r="BQ82" s="228" t="n"/>
      <c r="BR82" s="228" t="n"/>
      <c r="BS82" s="228" t="n"/>
      <c r="BT82" s="228" t="n"/>
      <c r="BU82" s="228" t="n"/>
      <c r="BV82" s="228" t="n"/>
      <c r="BW82" s="228" t="n"/>
      <c r="BX82" s="228" t="n"/>
      <c r="BY82" s="228" t="n"/>
      <c r="BZ82" s="228" t="n"/>
      <c r="CA82" s="228" t="n"/>
      <c r="CB82" s="228" t="n"/>
      <c r="CC82" s="228" t="n"/>
      <c r="CD82" s="228" t="n"/>
      <c r="CE82" s="228" t="n"/>
      <c r="CF82" s="228" t="n"/>
      <c r="CG82" s="228" t="n"/>
      <c r="CH82" s="228" t="n"/>
      <c r="CI82" s="228" t="n"/>
      <c r="CJ82" s="228" t="n"/>
      <c r="CK82" s="228" t="n"/>
      <c r="CL82" s="228" t="n"/>
      <c r="CM82" s="228" t="n"/>
      <c r="CN82" s="228" t="n"/>
      <c r="CO82" s="228" t="n"/>
      <c r="CP82" s="228" t="n"/>
      <c r="CQ82" s="286">
        <f>AN82*CQ$3</f>
        <v/>
      </c>
      <c r="CR82" s="286">
        <f>AO82*CR$3</f>
        <v/>
      </c>
      <c r="CS82" s="286">
        <f>AP82*CS$3</f>
        <v/>
      </c>
      <c r="CT82" s="286">
        <f>AQ82*CT$3</f>
        <v/>
      </c>
      <c r="CU82" s="286">
        <f>AR82*CU$3</f>
        <v/>
      </c>
      <c r="CV82" s="286">
        <f>AS82*CV$3</f>
        <v/>
      </c>
      <c r="CW82" s="286">
        <f>AT82*CW$3</f>
        <v/>
      </c>
      <c r="CX82" s="286">
        <f>AU82*CX$3</f>
        <v/>
      </c>
      <c r="CY82" s="228" t="n"/>
      <c r="CZ82" s="228" t="n"/>
      <c r="DA82" s="228" t="n"/>
      <c r="DB82" s="228" t="n"/>
      <c r="DC82" s="228" t="n"/>
      <c r="DD82" s="228" t="n"/>
      <c r="DF82" s="228" t="n"/>
    </row>
    <row r="83" ht="25.5" customHeight="1" s="107">
      <c r="A83" s="86" t="inlineStr">
        <is>
          <t>BAM3RC-1-9.5 BLK Трубка термоусадочная неклеевая, коэффициент усадки 2Х, размер 9.5, цвет черный</t>
        </is>
      </c>
      <c r="B83" s="228" t="n"/>
      <c r="C83" s="228" t="n"/>
      <c r="D83" s="228" t="n"/>
      <c r="E83" s="228" t="n"/>
      <c r="F83" s="228" t="n"/>
      <c r="G83" s="228" t="n"/>
      <c r="H83" s="228" t="n"/>
      <c r="I83" s="228" t="n"/>
      <c r="J83" s="228" t="n"/>
      <c r="K83" s="228" t="n"/>
      <c r="L83" s="228" t="n"/>
      <c r="M83" s="228" t="n"/>
      <c r="N83" s="228" t="n"/>
      <c r="O83" s="228" t="n"/>
      <c r="P83" s="228" t="n"/>
      <c r="Q83" s="228" t="n"/>
      <c r="R83" s="228" t="n"/>
      <c r="S83" s="228" t="n"/>
      <c r="T83" s="228" t="n"/>
      <c r="U83" s="228" t="n"/>
      <c r="V83" s="228" t="n"/>
      <c r="W83" s="228" t="n"/>
      <c r="X83" s="228" t="n"/>
      <c r="Y83" s="228" t="n"/>
      <c r="Z83" s="228" t="n"/>
      <c r="AA83" s="228" t="n"/>
      <c r="AB83" s="286" t="n">
        <v>0.1</v>
      </c>
      <c r="AC83" s="286" t="n">
        <v>0.1</v>
      </c>
      <c r="AD83" s="286" t="n">
        <v>0.1</v>
      </c>
      <c r="AE83" s="286" t="n">
        <v>0.1</v>
      </c>
      <c r="AF83" s="286" t="n">
        <v>0.1</v>
      </c>
      <c r="AG83" s="286" t="n">
        <v>0.15</v>
      </c>
      <c r="AH83" s="286" t="n">
        <v>0.15</v>
      </c>
      <c r="AI83" s="286" t="n"/>
      <c r="AJ83" s="286" t="n">
        <v>0.1</v>
      </c>
      <c r="AK83" s="286" t="n">
        <v>0.1</v>
      </c>
      <c r="AL83" s="286" t="n">
        <v>0.1</v>
      </c>
      <c r="AM83" s="286" t="n">
        <v>0.1</v>
      </c>
      <c r="AN83" s="286" t="n"/>
      <c r="AO83" s="286" t="n"/>
      <c r="AP83" s="286" t="n"/>
      <c r="AQ83" s="286" t="n"/>
      <c r="AR83" s="286" t="n"/>
      <c r="AS83" s="286" t="n"/>
      <c r="AT83" s="286" t="n"/>
      <c r="AU83" s="14" t="n"/>
      <c r="AV83" s="286" t="n"/>
      <c r="AW83" s="286" t="n"/>
      <c r="AX83" s="286" t="n"/>
      <c r="AY83" s="286" t="n">
        <v>0.05</v>
      </c>
      <c r="AZ83" s="286" t="n"/>
      <c r="BA83" s="286" t="n"/>
      <c r="BB83" s="286" t="n">
        <v>0.05</v>
      </c>
      <c r="BC83" s="228" t="n"/>
      <c r="BD83" s="228" t="n"/>
      <c r="BE83" s="228" t="n"/>
      <c r="BF83" s="228" t="n"/>
      <c r="BG83" s="228" t="n"/>
      <c r="BH83" s="228" t="n"/>
      <c r="BI83" s="228" t="n"/>
      <c r="BJ83" s="228" t="n"/>
      <c r="BK83" s="228" t="n"/>
      <c r="BL83" s="228" t="n"/>
      <c r="BM83" s="228" t="n"/>
      <c r="BN83" s="228" t="n"/>
      <c r="BO83" s="228" t="n"/>
      <c r="BP83" s="228" t="n"/>
      <c r="BQ83" s="228" t="n"/>
      <c r="BR83" s="228" t="n"/>
      <c r="BS83" s="228" t="n"/>
      <c r="BT83" s="228" t="n"/>
      <c r="BU83" s="228" t="n"/>
      <c r="BV83" s="228" t="n"/>
      <c r="BW83" s="228" t="n"/>
      <c r="BX83" s="228" t="n"/>
      <c r="BY83" s="228" t="n"/>
      <c r="BZ83" s="228" t="n"/>
      <c r="CA83" s="228" t="n"/>
      <c r="CB83" s="228" t="n"/>
      <c r="CD83" s="286">
        <f>AB83*CD$3</f>
        <v/>
      </c>
      <c r="CE83" s="286">
        <f>AC83*CE$3</f>
        <v/>
      </c>
      <c r="CF83" s="286">
        <f>AD83*CF$3</f>
        <v/>
      </c>
      <c r="CG83" s="286">
        <f>AE83*CG$3</f>
        <v/>
      </c>
      <c r="CH83" s="286">
        <f>AF83*CH$3</f>
        <v/>
      </c>
      <c r="CI83" s="286">
        <f>AG83*CI$3</f>
        <v/>
      </c>
      <c r="CJ83" s="286">
        <f>AH83*CJ$3</f>
        <v/>
      </c>
      <c r="CK83" s="286">
        <f>AI83*CK$3</f>
        <v/>
      </c>
      <c r="CL83" s="286">
        <f>AJ83*CL$3</f>
        <v/>
      </c>
      <c r="CM83" s="286">
        <f>AK83*CM$3</f>
        <v/>
      </c>
      <c r="CN83" s="286">
        <f>AL83*CN$3</f>
        <v/>
      </c>
      <c r="CO83" s="286">
        <f>AM83*CO$3</f>
        <v/>
      </c>
      <c r="CP83" s="286" t="n"/>
      <c r="CQ83" s="286">
        <f>AN83*CQ$3</f>
        <v/>
      </c>
      <c r="CR83" s="286">
        <f>AO83*CR$3</f>
        <v/>
      </c>
      <c r="CS83" s="286">
        <f>AP83*CS$3</f>
        <v/>
      </c>
      <c r="CT83" s="286">
        <f>AQ83*CT$3</f>
        <v/>
      </c>
      <c r="CU83" s="286">
        <f>AR83*CU$3</f>
        <v/>
      </c>
      <c r="CV83" s="286">
        <f>AS83*CV$3</f>
        <v/>
      </c>
      <c r="CW83" s="286">
        <f>AT83*CW$3</f>
        <v/>
      </c>
      <c r="CX83" s="286">
        <f>AU83*CX$3</f>
        <v/>
      </c>
      <c r="CY83" s="286">
        <f>AV83*CY$3</f>
        <v/>
      </c>
      <c r="CZ83" s="286">
        <f>AW83*CZ$3</f>
        <v/>
      </c>
      <c r="DA83" s="286">
        <f>AX83*DA$3</f>
        <v/>
      </c>
      <c r="DB83" s="286">
        <f>AY83*DB$3</f>
        <v/>
      </c>
      <c r="DC83" s="286">
        <f>AZ83*DC$3</f>
        <v/>
      </c>
      <c r="DD83" s="286">
        <f>BA83*DD$3</f>
        <v/>
      </c>
      <c r="DE83" s="286">
        <f>BB83*DE$3</f>
        <v/>
      </c>
      <c r="DF83" s="286" t="n"/>
      <c r="DG83">
        <f>SUM(BD83:DD83)</f>
        <v/>
      </c>
    </row>
    <row r="84">
      <c r="CQ84" s="286">
        <f>AN84*CQ$3</f>
        <v/>
      </c>
      <c r="CR84" s="286">
        <f>AO84*CR$3</f>
        <v/>
      </c>
      <c r="CS84" s="286">
        <f>AP84*CS$3</f>
        <v/>
      </c>
      <c r="CT84" s="286">
        <f>AQ84*CT$3</f>
        <v/>
      </c>
      <c r="CU84" s="286">
        <f>AR84*CU$3</f>
        <v/>
      </c>
      <c r="CV84" s="286">
        <f>AS84*CV$3</f>
        <v/>
      </c>
      <c r="CW84" s="286">
        <f>AT84*CW$3</f>
        <v/>
      </c>
      <c r="CX84" s="286">
        <f>AU84*CX$3</f>
        <v/>
      </c>
    </row>
    <row r="85">
      <c r="A85" s="18" t="inlineStr">
        <is>
          <t>PBF D:13.0/6.0 мм (черная)</t>
        </is>
      </c>
      <c r="B85" s="228" t="n"/>
      <c r="C85" s="228" t="n"/>
      <c r="D85" s="228" t="n"/>
      <c r="E85" s="228" t="n"/>
      <c r="F85" s="228" t="n"/>
      <c r="G85" s="228" t="n"/>
      <c r="H85" s="228" t="n"/>
      <c r="I85" s="228" t="n"/>
      <c r="J85" s="228" t="n"/>
      <c r="K85" s="228" t="n"/>
      <c r="L85" s="228" t="n"/>
      <c r="M85" s="228" t="n"/>
      <c r="N85" s="228" t="n"/>
      <c r="O85" s="228" t="n"/>
      <c r="P85" s="228" t="n"/>
      <c r="Q85" s="228" t="n"/>
      <c r="R85" s="228" t="n"/>
      <c r="S85" s="228" t="n"/>
      <c r="T85" s="228" t="n"/>
      <c r="U85" s="228" t="n"/>
      <c r="V85" s="228" t="n"/>
      <c r="W85" s="228" t="n"/>
      <c r="X85" s="228" t="n"/>
      <c r="Y85" s="228" t="n"/>
      <c r="Z85" s="228" t="n"/>
      <c r="AA85" s="228" t="n"/>
      <c r="AB85" s="286" t="n"/>
      <c r="AC85" s="286" t="n"/>
      <c r="AD85" s="286" t="n"/>
      <c r="AE85" s="286" t="n"/>
      <c r="AF85" s="286" t="n"/>
      <c r="AG85" s="286" t="n"/>
      <c r="AH85" s="286" t="n"/>
      <c r="AI85" s="286" t="n"/>
      <c r="AJ85" s="286" t="n"/>
      <c r="AK85" s="286" t="n"/>
      <c r="AL85" s="286" t="n"/>
      <c r="AM85" s="286" t="n"/>
      <c r="AN85" s="286" t="n"/>
      <c r="AO85" s="286" t="n"/>
      <c r="AP85" s="286" t="n"/>
      <c r="AQ85" s="286" t="n"/>
      <c r="AR85" s="286" t="n"/>
      <c r="AS85" s="286" t="n"/>
      <c r="AT85" s="286" t="n"/>
      <c r="AU85" s="286" t="n"/>
      <c r="AV85" s="286" t="n"/>
      <c r="AW85" s="286" t="n"/>
      <c r="AX85" s="286" t="n"/>
      <c r="AY85" s="286" t="n"/>
      <c r="AZ85" s="286" t="n"/>
      <c r="BA85" s="286" t="n"/>
      <c r="BB85" s="286" t="n"/>
      <c r="BC85" s="228" t="n"/>
      <c r="BD85" s="228" t="n"/>
      <c r="BE85" s="228" t="n"/>
      <c r="BF85" s="228" t="n"/>
      <c r="BG85" s="228" t="n"/>
      <c r="BH85" s="228" t="n"/>
      <c r="BI85" s="228" t="n"/>
      <c r="BJ85" s="228" t="n"/>
      <c r="BK85" s="228" t="n"/>
      <c r="BL85" s="228" t="n"/>
      <c r="BM85" s="228" t="n"/>
      <c r="BN85" s="228" t="n"/>
      <c r="BO85" s="228" t="n"/>
      <c r="BP85" s="228" t="n"/>
      <c r="BQ85" s="228" t="n"/>
      <c r="BR85" s="228" t="n"/>
      <c r="BS85" s="228" t="n"/>
      <c r="BT85" s="228" t="n"/>
      <c r="BU85" s="228" t="n"/>
      <c r="BV85" s="228" t="n"/>
      <c r="BW85" s="228" t="n"/>
      <c r="BX85" s="228" t="n"/>
      <c r="BY85" s="228" t="n"/>
      <c r="BZ85" s="228" t="n"/>
      <c r="CA85" s="228" t="n"/>
      <c r="CB85" s="228" t="n"/>
      <c r="CD85" s="286">
        <f>AB85*CD$3</f>
        <v/>
      </c>
      <c r="CE85" s="286">
        <f>AC85*CE$3</f>
        <v/>
      </c>
      <c r="CF85" s="286">
        <f>AD85*CF$3</f>
        <v/>
      </c>
      <c r="CG85" s="286">
        <f>AE85*CG$3</f>
        <v/>
      </c>
      <c r="CH85" s="286">
        <f>AF85*CH$3</f>
        <v/>
      </c>
      <c r="CI85" s="286">
        <f>AG85*CI$3</f>
        <v/>
      </c>
      <c r="CJ85" s="286">
        <f>AH85*CJ$3</f>
        <v/>
      </c>
      <c r="CK85" s="286">
        <f>AI85*CK$3</f>
        <v/>
      </c>
      <c r="CL85" s="286">
        <f>AJ85*CL$3</f>
        <v/>
      </c>
      <c r="CM85" s="286">
        <f>AK85*CM$3</f>
        <v/>
      </c>
      <c r="CN85" s="286">
        <f>AL85*CN$3</f>
        <v/>
      </c>
      <c r="CO85" s="286">
        <f>AM85*CO$3</f>
        <v/>
      </c>
      <c r="CP85" s="286" t="n"/>
      <c r="CQ85" s="286">
        <f>AN85*CQ$3</f>
        <v/>
      </c>
      <c r="CR85" s="286">
        <f>AO85*CR$3</f>
        <v/>
      </c>
      <c r="CS85" s="286">
        <f>AP85*CS$3</f>
        <v/>
      </c>
      <c r="CT85" s="286">
        <f>AQ85*CT$3</f>
        <v/>
      </c>
      <c r="CU85" s="286">
        <f>AR85*CU$3</f>
        <v/>
      </c>
      <c r="CV85" s="286">
        <f>AS85*CV$3</f>
        <v/>
      </c>
      <c r="CW85" s="286">
        <f>AT85*CW$3</f>
        <v/>
      </c>
      <c r="CX85" s="286">
        <f>AU85*CX$3</f>
        <v/>
      </c>
      <c r="CY85" s="286">
        <f>AV85*CY$3</f>
        <v/>
      </c>
      <c r="CZ85" s="286">
        <f>AW85*CZ$3</f>
        <v/>
      </c>
      <c r="DA85" s="286">
        <f>AX85*DA$3</f>
        <v/>
      </c>
      <c r="DB85" s="286">
        <f>AY85*DB$3</f>
        <v/>
      </c>
      <c r="DC85" s="286">
        <f>AZ85*DC$3</f>
        <v/>
      </c>
      <c r="DD85" s="286">
        <f>BA85*DD$3</f>
        <v/>
      </c>
      <c r="DE85" s="286">
        <f>BB85*DE$3</f>
        <v/>
      </c>
      <c r="DF85" s="286" t="n"/>
      <c r="DG85">
        <f>SUM(BD85:DD85)</f>
        <v/>
      </c>
    </row>
    <row r="86">
      <c r="A86" s="18" t="n"/>
      <c r="B86" s="228" t="n"/>
      <c r="C86" s="228" t="n"/>
      <c r="D86" s="228" t="n"/>
      <c r="E86" s="228" t="n"/>
      <c r="F86" s="228" t="n"/>
      <c r="G86" s="228" t="n"/>
      <c r="H86" s="228" t="n"/>
      <c r="I86" s="228" t="n"/>
      <c r="J86" s="228" t="n"/>
      <c r="K86" s="228" t="n"/>
      <c r="L86" s="228" t="n"/>
      <c r="M86" s="228" t="n"/>
      <c r="N86" s="228" t="n"/>
      <c r="O86" s="228" t="n"/>
      <c r="P86" s="228" t="n"/>
      <c r="Q86" s="228" t="n"/>
      <c r="R86" s="228" t="n"/>
      <c r="S86" s="228" t="n"/>
      <c r="T86" s="228" t="n"/>
      <c r="U86" s="228" t="n"/>
      <c r="V86" s="228" t="n"/>
      <c r="W86" s="228" t="n"/>
      <c r="X86" s="228" t="n"/>
      <c r="Y86" s="228" t="n"/>
      <c r="Z86" s="228" t="n"/>
      <c r="AA86" s="228" t="n"/>
      <c r="AB86" s="228" t="n"/>
      <c r="AC86" s="228" t="n"/>
      <c r="AD86" s="228" t="n"/>
      <c r="AE86" s="228" t="n"/>
      <c r="AF86" s="228" t="n"/>
      <c r="AG86" s="228" t="n"/>
      <c r="AH86" s="228" t="n"/>
      <c r="AI86" s="228" t="n"/>
      <c r="AJ86" s="228" t="n"/>
      <c r="AK86" s="228" t="n"/>
      <c r="AL86" s="228" t="n"/>
      <c r="AM86" s="228" t="n"/>
      <c r="AN86" s="228" t="n"/>
      <c r="AO86" s="228" t="n"/>
      <c r="AP86" s="228" t="n"/>
      <c r="AQ86" s="228" t="n"/>
      <c r="AR86" s="228" t="n"/>
      <c r="AS86" s="228" t="n"/>
      <c r="AT86" s="228" t="n"/>
      <c r="AU86" s="228" t="n"/>
      <c r="AV86" s="228" t="n"/>
      <c r="AW86" s="228" t="n"/>
      <c r="AX86" s="228" t="n"/>
      <c r="AY86" s="228" t="n"/>
      <c r="AZ86" s="228" t="n"/>
      <c r="BA86" s="228" t="n"/>
      <c r="BB86" s="228" t="n"/>
      <c r="BC86" s="228" t="n"/>
      <c r="BD86" s="228" t="n"/>
      <c r="BE86" s="228" t="n"/>
      <c r="BF86" s="228" t="n"/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 s="228" t="n"/>
      <c r="BU86" s="228" t="n"/>
      <c r="BV86" s="228" t="n"/>
      <c r="BW86" s="228" t="n"/>
      <c r="BX86" s="228" t="n"/>
      <c r="BY86" s="228" t="n"/>
      <c r="BZ86" s="228" t="n"/>
      <c r="CA86" s="228" t="n"/>
      <c r="CB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P86" s="228" t="n"/>
      <c r="CQ86" s="286">
        <f>AN86*CQ$3</f>
        <v/>
      </c>
      <c r="CR86" s="286">
        <f>AO86*CR$3</f>
        <v/>
      </c>
      <c r="CS86" s="286">
        <f>AP86*CS$3</f>
        <v/>
      </c>
      <c r="CT86" s="286">
        <f>AQ86*CT$3</f>
        <v/>
      </c>
      <c r="CU86" s="286">
        <f>AR86*CU$3</f>
        <v/>
      </c>
      <c r="CV86" s="286">
        <f>AS86*CV$3</f>
        <v/>
      </c>
      <c r="CW86" s="286">
        <f>AT86*CW$3</f>
        <v/>
      </c>
      <c r="CX86" s="286">
        <f>AU86*CX$3</f>
        <v/>
      </c>
      <c r="CY86" s="228" t="n"/>
      <c r="CZ86" s="228" t="n"/>
      <c r="DA86" s="228" t="n"/>
      <c r="DB86" s="228" t="n"/>
      <c r="DC86" s="228" t="n"/>
      <c r="DD86" s="228" t="n"/>
      <c r="DE86" s="228" t="n"/>
      <c r="DF86" s="228" t="n"/>
    </row>
    <row r="87">
      <c r="A87" s="18" t="inlineStr">
        <is>
          <t>Маркировка 1813130000 (Weidmuller)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3" t="n"/>
      <c r="T87" s="74" t="n"/>
      <c r="U87" s="45" t="n"/>
      <c r="V87" s="45" t="n"/>
      <c r="W87" s="45" t="n"/>
      <c r="X87" s="45" t="n"/>
      <c r="Y87" s="45" t="n"/>
      <c r="Z87" s="45" t="n"/>
      <c r="AA87" s="74" t="n"/>
      <c r="AB87" s="64" t="n"/>
      <c r="AC87" s="64" t="n"/>
      <c r="AD87" s="64" t="n"/>
      <c r="AF87" s="64" t="n"/>
      <c r="AG87" s="64" t="n"/>
      <c r="CQ87" s="286">
        <f>AN87*CQ$3</f>
        <v/>
      </c>
      <c r="CR87" s="286">
        <f>AO87*CR$3</f>
        <v/>
      </c>
      <c r="CS87" s="286">
        <f>AP87*CS$3</f>
        <v/>
      </c>
      <c r="CT87" s="286">
        <f>AQ87*CT$3</f>
        <v/>
      </c>
      <c r="CU87" s="286">
        <f>AR87*CU$3</f>
        <v/>
      </c>
      <c r="CV87" s="286">
        <f>AS87*CV$3</f>
        <v/>
      </c>
      <c r="CW87" s="286">
        <f>AT87*CW$3</f>
        <v/>
      </c>
      <c r="CX87" s="286">
        <f>AU87*CX$3</f>
        <v/>
      </c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  <c r="CQ88" s="286">
        <f>AN88*CQ$3</f>
        <v/>
      </c>
      <c r="CR88" s="286">
        <f>AO88*CR$3</f>
        <v/>
      </c>
      <c r="CS88" s="286">
        <f>AP88*CS$3</f>
        <v/>
      </c>
      <c r="CT88" s="286">
        <f>AQ88*CT$3</f>
        <v/>
      </c>
      <c r="CU88" s="286">
        <f>AR88*CU$3</f>
        <v/>
      </c>
      <c r="CV88" s="286">
        <f>AS88*CV$3</f>
        <v/>
      </c>
      <c r="CW88" s="286">
        <f>AT88*CW$3</f>
        <v/>
      </c>
      <c r="CX88" s="286">
        <f>AU88*CX$3</f>
        <v/>
      </c>
    </row>
    <row r="89">
      <c r="A89" s="41" t="inlineStr">
        <is>
          <t>BROTHER HSe-211 картридж с термоусадочной трубкой 5,8 мм, дл1,5м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64" t="n"/>
      <c r="AC89" s="64" t="n"/>
      <c r="AD89" s="64" t="n"/>
      <c r="AF89" s="64" t="n"/>
      <c r="AG89" s="64" t="n"/>
      <c r="CQ89" s="286">
        <f>AN89*CQ$3</f>
        <v/>
      </c>
      <c r="CR89" s="286">
        <f>AO89*CR$3</f>
        <v/>
      </c>
      <c r="CS89" s="286">
        <f>AP89*CS$3</f>
        <v/>
      </c>
      <c r="CT89" s="286">
        <f>AQ89*CT$3</f>
        <v/>
      </c>
      <c r="CU89" s="286">
        <f>AR89*CU$3</f>
        <v/>
      </c>
      <c r="CV89" s="286">
        <f>AS89*CV$3</f>
        <v/>
      </c>
      <c r="CW89" s="286">
        <f>AT89*CW$3</f>
        <v/>
      </c>
      <c r="CX89" s="286">
        <f>AU89*CX$3</f>
        <v/>
      </c>
    </row>
    <row r="90">
      <c r="A90" s="41" t="inlineStr">
        <is>
          <t>BROTHER HSe-221 картридж с термоусадочной трубкой 8,8 мм дл.1,5м</t>
        </is>
      </c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64" t="n"/>
      <c r="AC90" s="64" t="n"/>
      <c r="AD90" s="64" t="n"/>
      <c r="AF90" s="64" t="n"/>
      <c r="AG90" s="64" t="n"/>
      <c r="CQ90" s="286">
        <f>AN90*CQ$3</f>
        <v/>
      </c>
      <c r="CR90" s="286">
        <f>AO90*CR$3</f>
        <v/>
      </c>
      <c r="CS90" s="286">
        <f>AP90*CS$3</f>
        <v/>
      </c>
      <c r="CT90" s="286">
        <f>AQ90*CT$3</f>
        <v/>
      </c>
      <c r="CU90" s="286">
        <f>AR90*CU$3</f>
        <v/>
      </c>
      <c r="CV90" s="286">
        <f>AS90*CV$3</f>
        <v/>
      </c>
      <c r="CW90" s="286">
        <f>AT90*CW$3</f>
        <v/>
      </c>
      <c r="CX90" s="286">
        <f>AU90*CX$3</f>
        <v/>
      </c>
    </row>
    <row r="91">
      <c r="A91" s="18" t="n"/>
      <c r="B91" s="228" t="n"/>
      <c r="C91" s="228" t="n"/>
      <c r="D91" s="228" t="n"/>
      <c r="E91" s="228" t="n"/>
      <c r="F91" s="228" t="n"/>
      <c r="G91" s="228" t="n"/>
      <c r="H91" s="228" t="n"/>
      <c r="I91" s="228" t="n"/>
      <c r="J91" s="228" t="n"/>
      <c r="K91" s="228" t="n"/>
      <c r="L91" s="228" t="n"/>
      <c r="M91" s="228" t="n"/>
      <c r="N91" s="228" t="n"/>
      <c r="O91" s="228" t="n"/>
      <c r="P91" s="228" t="n"/>
      <c r="Q91" s="228" t="n"/>
      <c r="R91" s="228" t="n"/>
      <c r="S91" s="228" t="n"/>
      <c r="T91" s="228" t="n"/>
      <c r="U91" s="228" t="n"/>
      <c r="V91" s="228" t="n"/>
      <c r="W91" s="228" t="n"/>
      <c r="X91" s="228" t="n"/>
      <c r="Y91" s="228" t="n"/>
      <c r="Z91" s="228" t="n"/>
      <c r="AA91" s="228" t="n"/>
      <c r="AB91" s="228" t="n"/>
      <c r="AC91" s="228" t="n"/>
      <c r="AD91" s="228" t="n"/>
      <c r="AE91" s="228" t="n"/>
      <c r="AF91" s="228" t="n"/>
      <c r="AG91" s="228" t="n"/>
      <c r="AH91" s="228" t="n"/>
      <c r="AI91" s="228" t="n"/>
      <c r="AJ91" s="228" t="n"/>
      <c r="AK91" s="228" t="n"/>
      <c r="AL91" s="228" t="n"/>
      <c r="AM91" s="228" t="n"/>
      <c r="AN91" s="228" t="n"/>
      <c r="AO91" s="228" t="n"/>
      <c r="AP91" s="228" t="n"/>
      <c r="AQ91" s="228" t="n"/>
      <c r="AR91" s="228" t="n"/>
      <c r="AS91" s="228" t="n"/>
      <c r="AT91" s="228" t="n"/>
      <c r="AU91" s="228" t="n"/>
      <c r="AV91" s="228" t="n"/>
      <c r="AW91" s="228" t="n"/>
      <c r="AX91" s="228" t="n"/>
      <c r="AY91" s="228" t="n"/>
      <c r="AZ91" s="228" t="n"/>
      <c r="BA91" s="228" t="n"/>
      <c r="BB91" s="228" t="n"/>
      <c r="BC91" s="228" t="n"/>
      <c r="BD91" s="228" t="n"/>
      <c r="BE91" s="228" t="n"/>
      <c r="BF91" s="228" t="n"/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 s="228" t="n"/>
      <c r="BU91" s="228" t="n"/>
      <c r="BV91" s="228" t="n"/>
      <c r="BW91" s="228" t="n"/>
      <c r="BX91" s="228" t="n"/>
      <c r="BY91" s="228" t="n"/>
      <c r="BZ91" s="228" t="n"/>
      <c r="CA91" s="228" t="n"/>
      <c r="CB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 s="228" t="n"/>
      <c r="CQ91" s="286">
        <f>AN91*CQ$3</f>
        <v/>
      </c>
      <c r="CR91" s="286">
        <f>AO91*CR$3</f>
        <v/>
      </c>
      <c r="CS91" s="286">
        <f>AP91*CS$3</f>
        <v/>
      </c>
      <c r="CT91" s="286">
        <f>AQ91*CT$3</f>
        <v/>
      </c>
      <c r="CU91" s="286">
        <f>AR91*CU$3</f>
        <v/>
      </c>
      <c r="CV91" s="286">
        <f>AS91*CV$3</f>
        <v/>
      </c>
      <c r="CW91" s="286">
        <f>AT91*CW$3</f>
        <v/>
      </c>
      <c r="CX91" s="286">
        <f>AU91*CX$3</f>
        <v/>
      </c>
      <c r="CY91" s="228" t="n"/>
      <c r="CZ91" s="228" t="n"/>
      <c r="DA91" s="228" t="n"/>
      <c r="DB91" s="228" t="n"/>
      <c r="DC91" s="228" t="n"/>
      <c r="DD91" s="228" t="n"/>
      <c r="DE91" s="228" t="n"/>
      <c r="DF91" s="228" t="n"/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M92" s="286">
        <f>K92*BM$3</f>
        <v/>
      </c>
      <c r="BN92" s="286">
        <f>L92*BN$3</f>
        <v/>
      </c>
      <c r="BO92" s="286">
        <f>M92*BO$3</f>
        <v/>
      </c>
      <c r="BP92" s="286">
        <f>N92*BP$3</f>
        <v/>
      </c>
      <c r="BQ92" s="286">
        <f>O92*BQ$3</f>
        <v/>
      </c>
      <c r="BR92" s="286">
        <f>P92*BR$3</f>
        <v/>
      </c>
      <c r="BS92" s="286" t="n"/>
      <c r="BT92" s="286">
        <f>R92*BT$3</f>
        <v/>
      </c>
      <c r="BU92" s="286">
        <f>S92*BU$3</f>
        <v/>
      </c>
      <c r="BV92" s="286">
        <f>T92*BV$3</f>
        <v/>
      </c>
      <c r="BW92" s="286">
        <f>U92*BW$3</f>
        <v/>
      </c>
      <c r="BX92" s="286">
        <f>V92*BX$3</f>
        <v/>
      </c>
      <c r="BY92" s="286">
        <f>W92*BY$3</f>
        <v/>
      </c>
      <c r="BZ92" s="286">
        <f>X92*BZ$3</f>
        <v/>
      </c>
      <c r="CA92" s="286">
        <f>Y92*CA$3</f>
        <v/>
      </c>
      <c r="CB92" s="286">
        <f>Z92*CB$3</f>
        <v/>
      </c>
      <c r="CC92" s="286">
        <f>AA92*CC$3</f>
        <v/>
      </c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P92" s="228" t="n"/>
      <c r="CQ92" s="286">
        <f>AN92*CQ$3</f>
        <v/>
      </c>
      <c r="CR92" s="286">
        <f>AO92*CR$3</f>
        <v/>
      </c>
      <c r="CS92" s="286">
        <f>AP92*CS$3</f>
        <v/>
      </c>
      <c r="CT92" s="286">
        <f>AQ92*CT$3</f>
        <v/>
      </c>
      <c r="CU92" s="286">
        <f>AR92*CU$3</f>
        <v/>
      </c>
      <c r="CV92" s="286">
        <f>AS92*CV$3</f>
        <v/>
      </c>
      <c r="CW92" s="286">
        <f>AT92*CW$3</f>
        <v/>
      </c>
      <c r="CX92" s="286">
        <f>AU92*CX$3</f>
        <v/>
      </c>
      <c r="CY92" s="228" t="n"/>
      <c r="CZ92" s="228" t="n"/>
      <c r="DA92" s="228" t="n"/>
      <c r="DB92" s="228" t="n"/>
      <c r="DC92" s="228" t="n"/>
      <c r="DD92" s="228" t="n"/>
      <c r="DF92" s="228" t="n"/>
      <c r="DG92">
        <f>SUM(BD92:DD92)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M93" s="286">
        <f>K93*BM$3</f>
        <v/>
      </c>
      <c r="BN93" s="286">
        <f>L93*BN$3</f>
        <v/>
      </c>
      <c r="BO93" s="286">
        <f>M93*BO$3</f>
        <v/>
      </c>
      <c r="BP93" s="286">
        <f>N93*BP$3</f>
        <v/>
      </c>
      <c r="BQ93" s="286" t="n"/>
      <c r="BR93" s="286">
        <f>P93*BR$3</f>
        <v/>
      </c>
      <c r="BS93" s="286" t="n"/>
      <c r="BT93" s="286" t="n"/>
      <c r="BU93" s="286">
        <f>S93*BU$3</f>
        <v/>
      </c>
      <c r="BV93" s="286">
        <f>T93*BV$3</f>
        <v/>
      </c>
      <c r="BW93" s="286" t="n"/>
      <c r="BX93" s="286">
        <f>V93*BX$3</f>
        <v/>
      </c>
      <c r="BY93" s="286" t="n"/>
      <c r="BZ93" s="286" t="n"/>
      <c r="CA93" s="286" t="n"/>
      <c r="CB93" s="286" t="n"/>
      <c r="CC93" s="286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P93" s="228" t="n"/>
      <c r="CQ93" s="286">
        <f>AN93*CQ$3</f>
        <v/>
      </c>
      <c r="CR93" s="286">
        <f>AO93*CR$3</f>
        <v/>
      </c>
      <c r="CS93" s="286">
        <f>AP93*CS$3</f>
        <v/>
      </c>
      <c r="CT93" s="286">
        <f>AQ93*CT$3</f>
        <v/>
      </c>
      <c r="CU93" s="286">
        <f>AR93*CU$3</f>
        <v/>
      </c>
      <c r="CV93" s="286">
        <f>AS93*CV$3</f>
        <v/>
      </c>
      <c r="CW93" s="286">
        <f>AT93*CW$3</f>
        <v/>
      </c>
      <c r="CX93" s="286">
        <f>AU93*CX$3</f>
        <v/>
      </c>
      <c r="CY93" s="228" t="n"/>
      <c r="CZ93" s="228" t="n"/>
      <c r="DA93" s="228" t="n"/>
      <c r="DB93" s="228" t="n"/>
      <c r="DC93" s="228" t="n"/>
      <c r="DD93" s="228" t="n"/>
      <c r="DF93" s="228" t="n"/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  <c r="CQ94" s="286">
        <f>AN94*CQ$3</f>
        <v/>
      </c>
      <c r="CR94" s="286">
        <f>AO94*CR$3</f>
        <v/>
      </c>
      <c r="CS94" s="286">
        <f>AP94*CS$3</f>
        <v/>
      </c>
      <c r="CT94" s="286">
        <f>AQ94*CT$3</f>
        <v/>
      </c>
      <c r="CU94" s="286">
        <f>AR94*CU$3</f>
        <v/>
      </c>
      <c r="CV94" s="286">
        <f>AS94*CV$3</f>
        <v/>
      </c>
      <c r="CW94" s="286">
        <f>AT94*CW$3</f>
        <v/>
      </c>
      <c r="CX94" s="286">
        <f>AU94*CX$3</f>
        <v/>
      </c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M95" s="286">
        <f>K95*BM$3</f>
        <v/>
      </c>
      <c r="BN95" s="286">
        <f>L95*BN$3</f>
        <v/>
      </c>
      <c r="BO95" s="286">
        <f>M95*BO$3</f>
        <v/>
      </c>
      <c r="BP95" s="286">
        <f>N95*BP$3</f>
        <v/>
      </c>
      <c r="BQ95" s="286">
        <f>O95*BQ$3</f>
        <v/>
      </c>
      <c r="BR95" s="286">
        <f>P95*BR$3</f>
        <v/>
      </c>
      <c r="BS95" s="286" t="n"/>
      <c r="BT95" s="286">
        <f>R95*BT$3</f>
        <v/>
      </c>
      <c r="BU95" s="286">
        <f>S95*BU$3</f>
        <v/>
      </c>
      <c r="BV95" s="286">
        <f>T95*BV$3</f>
        <v/>
      </c>
      <c r="BW95" s="286">
        <f>U95*BW$3</f>
        <v/>
      </c>
      <c r="BX95" s="286">
        <f>V95*BX$3</f>
        <v/>
      </c>
      <c r="BY95" s="286">
        <f>W95*BY$3</f>
        <v/>
      </c>
      <c r="BZ95" s="286">
        <f>X95*BZ$3</f>
        <v/>
      </c>
      <c r="CA95" s="286">
        <f>Y95*CA$3</f>
        <v/>
      </c>
      <c r="CB95" s="286">
        <f>Z95*CB$3</f>
        <v/>
      </c>
      <c r="CC95" s="286">
        <f>AA95*CC$3</f>
        <v/>
      </c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P95" s="228" t="n"/>
      <c r="CQ95" s="286">
        <f>AN95*CQ$3</f>
        <v/>
      </c>
      <c r="CR95" s="286">
        <f>AO95*CR$3</f>
        <v/>
      </c>
      <c r="CS95" s="286">
        <f>AP95*CS$3</f>
        <v/>
      </c>
      <c r="CT95" s="286">
        <f>AQ95*CT$3</f>
        <v/>
      </c>
      <c r="CU95" s="286">
        <f>AR95*CU$3</f>
        <v/>
      </c>
      <c r="CV95" s="286">
        <f>AS95*CV$3</f>
        <v/>
      </c>
      <c r="CW95" s="286">
        <f>AT95*CW$3</f>
        <v/>
      </c>
      <c r="CX95" s="286">
        <f>AU95*CX$3</f>
        <v/>
      </c>
      <c r="CY95" s="228" t="n"/>
      <c r="CZ95" s="228" t="n"/>
      <c r="DA95" s="228" t="n"/>
      <c r="DB95" s="228" t="n"/>
      <c r="DC95" s="228" t="n"/>
      <c r="DD95" s="228" t="n"/>
      <c r="DF95" s="228" t="n"/>
      <c r="DG95">
        <f>SUM(BD95:DD95)</f>
        <v/>
      </c>
    </row>
    <row r="96">
      <c r="A96" s="18" t="inlineStr">
        <is>
          <t>Стяжка c площадкой КСМ 3х100</t>
        </is>
      </c>
      <c r="B96" s="228" t="n"/>
      <c r="C96" s="228" t="n"/>
      <c r="D96" s="228" t="n"/>
      <c r="E96" s="228" t="n"/>
      <c r="F96" s="228" t="n"/>
      <c r="G96" s="228" t="n"/>
      <c r="H96" s="228" t="n"/>
      <c r="I96" s="228" t="n"/>
      <c r="J96" s="228" t="n"/>
      <c r="K96" s="228" t="n"/>
      <c r="L96" s="228" t="n"/>
      <c r="M96" s="228" t="n"/>
      <c r="N96" s="228" t="n"/>
      <c r="O96" s="228" t="n"/>
      <c r="P96" s="228" t="n"/>
      <c r="Q96" s="228" t="n"/>
      <c r="R96" s="228" t="n"/>
      <c r="S96" s="228" t="n"/>
      <c r="T96" s="228" t="n"/>
      <c r="U96" s="228" t="n"/>
      <c r="V96" s="228" t="n"/>
      <c r="W96" s="228" t="n"/>
      <c r="X96" s="228" t="n"/>
      <c r="Y96" s="228" t="n"/>
      <c r="Z96" s="228" t="n"/>
      <c r="AA96" s="228" t="n"/>
      <c r="AB96" s="286" t="n">
        <v>1</v>
      </c>
      <c r="AC96" s="286" t="n">
        <v>1</v>
      </c>
      <c r="AD96" s="286" t="n">
        <v>1</v>
      </c>
      <c r="AE96" s="286" t="n">
        <v>1</v>
      </c>
      <c r="AF96" s="286" t="n">
        <v>1</v>
      </c>
      <c r="AG96" s="286" t="n">
        <v>1</v>
      </c>
      <c r="AH96" s="286" t="n">
        <v>1</v>
      </c>
      <c r="AI96" s="286" t="n">
        <v>1</v>
      </c>
      <c r="AJ96" s="286" t="n">
        <v>1</v>
      </c>
      <c r="AK96" s="286" t="n">
        <v>1</v>
      </c>
      <c r="AL96" s="286" t="n">
        <v>1</v>
      </c>
      <c r="AM96" s="286" t="n">
        <v>1</v>
      </c>
      <c r="AN96" s="286" t="n">
        <v>1</v>
      </c>
      <c r="AO96" s="286" t="n">
        <v>1</v>
      </c>
      <c r="AP96" s="286" t="n">
        <v>1</v>
      </c>
      <c r="AQ96" s="286" t="n"/>
      <c r="AR96" s="286" t="n">
        <v>1</v>
      </c>
      <c r="AS96" s="286" t="n">
        <v>1</v>
      </c>
      <c r="AT96" s="286" t="n">
        <v>1</v>
      </c>
      <c r="AU96" s="286" t="n">
        <v>1</v>
      </c>
      <c r="AV96" s="286" t="n">
        <v>1</v>
      </c>
      <c r="AW96" s="286" t="n">
        <v>1</v>
      </c>
      <c r="AX96" s="286" t="n">
        <v>1</v>
      </c>
      <c r="AY96" s="286" t="n">
        <v>1</v>
      </c>
      <c r="AZ96" s="286" t="n">
        <v>1</v>
      </c>
      <c r="BA96" s="286" t="n">
        <v>1</v>
      </c>
      <c r="BB96" s="286" t="n">
        <v>1</v>
      </c>
      <c r="BC96" s="228" t="n"/>
      <c r="BD96" s="228" t="n"/>
      <c r="BE96" s="228" t="n"/>
      <c r="BF96" s="228" t="n"/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 s="228" t="n"/>
      <c r="BU96" s="228" t="n"/>
      <c r="BV96" s="228" t="n"/>
      <c r="BW96" s="228" t="n"/>
      <c r="BX96" s="228" t="n"/>
      <c r="BY96" s="228" t="n"/>
      <c r="BZ96" s="228" t="n"/>
      <c r="CA96" s="228" t="n"/>
      <c r="CB96" s="228" t="n"/>
      <c r="CD96" s="286">
        <f>AB96*CD$3</f>
        <v/>
      </c>
      <c r="CE96" s="286">
        <f>AC96*CE$3</f>
        <v/>
      </c>
      <c r="CF96" s="286">
        <f>AD96*CF$3</f>
        <v/>
      </c>
      <c r="CG96" s="286">
        <f>AE96*CG$3</f>
        <v/>
      </c>
      <c r="CH96" s="286">
        <f>AF96*CH$3</f>
        <v/>
      </c>
      <c r="CI96" s="286">
        <f>AG96*CI$3</f>
        <v/>
      </c>
      <c r="CJ96" s="286">
        <f>AH96*CJ$3</f>
        <v/>
      </c>
      <c r="CK96" s="286">
        <f>AI96*CK$3</f>
        <v/>
      </c>
      <c r="CL96" s="286">
        <f>AJ96*CL$3</f>
        <v/>
      </c>
      <c r="CM96" s="286">
        <f>AK96*CM$3</f>
        <v/>
      </c>
      <c r="CN96" s="286">
        <f>AL96*CN$3</f>
        <v/>
      </c>
      <c r="CO96" s="286">
        <f>AM96*CO$3</f>
        <v/>
      </c>
      <c r="CP96" s="286" t="n"/>
      <c r="CQ96" s="286">
        <f>AN96*CQ$3</f>
        <v/>
      </c>
      <c r="CR96" s="286">
        <f>AO96*CR$3</f>
        <v/>
      </c>
      <c r="CS96" s="286">
        <f>AP96*CS$3</f>
        <v/>
      </c>
      <c r="CT96" s="286">
        <f>AQ96*CT$3</f>
        <v/>
      </c>
      <c r="CU96" s="286">
        <f>AR96*CU$3</f>
        <v/>
      </c>
      <c r="CV96" s="286">
        <f>AS96*CV$3</f>
        <v/>
      </c>
      <c r="CW96" s="286">
        <f>AT96*CW$3</f>
        <v/>
      </c>
      <c r="CX96" s="286">
        <f>AU96*CX$3</f>
        <v/>
      </c>
      <c r="CY96" s="286">
        <f>AV96*CY$3</f>
        <v/>
      </c>
      <c r="CZ96" s="286">
        <f>AW96*CZ$3</f>
        <v/>
      </c>
      <c r="DA96" s="286">
        <f>AX96*DA$3</f>
        <v/>
      </c>
      <c r="DB96" s="286">
        <f>AY96*DB$3</f>
        <v/>
      </c>
      <c r="DC96" s="286">
        <f>AZ96*DC$3</f>
        <v/>
      </c>
      <c r="DD96" s="286">
        <f>BA96*DD$3</f>
        <v/>
      </c>
      <c r="DE96" s="286">
        <f>BB96*DE$3</f>
        <v/>
      </c>
      <c r="DF96" s="286" t="n"/>
      <c r="DG96">
        <f>SUM(BD96:DD96)</f>
        <v/>
      </c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M97" s="286">
        <f>K97*BM$3</f>
        <v/>
      </c>
      <c r="BN97" s="286">
        <f>L97*BN$3</f>
        <v/>
      </c>
      <c r="BO97" s="286">
        <f>M97*BO$3</f>
        <v/>
      </c>
      <c r="BP97" s="286">
        <f>N97*BP$3</f>
        <v/>
      </c>
      <c r="BQ97" s="286">
        <f>O97*BQ$3</f>
        <v/>
      </c>
      <c r="BR97" s="286">
        <f>P97*BR$3</f>
        <v/>
      </c>
      <c r="BS97" s="286" t="n"/>
      <c r="BT97" s="286">
        <f>R97*BT$3</f>
        <v/>
      </c>
      <c r="BU97" s="286">
        <f>S97*BU$3</f>
        <v/>
      </c>
      <c r="BV97" s="286">
        <f>T97*BV$3</f>
        <v/>
      </c>
      <c r="BW97" s="286">
        <f>U97*BW$3</f>
        <v/>
      </c>
      <c r="BX97" s="286">
        <f>V97*BX$3</f>
        <v/>
      </c>
      <c r="BY97" s="286">
        <f>W97*BY$3</f>
        <v/>
      </c>
      <c r="BZ97" s="286">
        <f>X97*BZ$3</f>
        <v/>
      </c>
      <c r="CA97" s="286">
        <f>Y97*CA$3</f>
        <v/>
      </c>
      <c r="CB97" s="286">
        <f>Z97*CB$3</f>
        <v/>
      </c>
      <c r="CC97" s="286">
        <f>AA97*CC$3</f>
        <v/>
      </c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 s="228" t="n"/>
      <c r="CQ97" s="286">
        <f>AN97*CQ$3</f>
        <v/>
      </c>
      <c r="CR97" s="286">
        <f>AO97*CR$3</f>
        <v/>
      </c>
      <c r="CS97" s="286">
        <f>AP97*CS$3</f>
        <v/>
      </c>
      <c r="CT97" s="286">
        <f>AQ97*CT$3</f>
        <v/>
      </c>
      <c r="CU97" s="286">
        <f>AR97*CU$3</f>
        <v/>
      </c>
      <c r="CV97" s="286">
        <f>AS97*CV$3</f>
        <v/>
      </c>
      <c r="CW97" s="286">
        <f>AT97*CW$3</f>
        <v/>
      </c>
      <c r="CX97" s="286">
        <f>AU97*CX$3</f>
        <v/>
      </c>
      <c r="CY97" s="228" t="n"/>
      <c r="CZ97" s="228" t="n"/>
      <c r="DA97" s="228" t="n"/>
      <c r="DB97" s="228" t="n"/>
      <c r="DC97" s="228" t="n"/>
      <c r="DD97" s="228" t="n"/>
      <c r="DF97" s="228" t="n"/>
      <c r="DG97">
        <f>SUM(BD97:DD97)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M98" s="286">
        <f>K98*BM$3</f>
        <v/>
      </c>
      <c r="BN98" s="286">
        <f>L98*BN$3</f>
        <v/>
      </c>
      <c r="BO98" s="286">
        <f>M98*BO$3</f>
        <v/>
      </c>
      <c r="BP98" s="286">
        <f>N98*BP$3</f>
        <v/>
      </c>
      <c r="BQ98" s="286">
        <f>O98*BQ$3</f>
        <v/>
      </c>
      <c r="BR98" s="286">
        <f>P98*BR$3</f>
        <v/>
      </c>
      <c r="BS98" s="286" t="n"/>
      <c r="BT98" s="286">
        <f>R98*BT$3</f>
        <v/>
      </c>
      <c r="BU98" s="286">
        <f>S98*BU$3</f>
        <v/>
      </c>
      <c r="BV98" s="286">
        <f>T98*BV$3</f>
        <v/>
      </c>
      <c r="BW98" s="286">
        <f>U98*BW$3</f>
        <v/>
      </c>
      <c r="BX98" s="286">
        <f>V98*BX$3</f>
        <v/>
      </c>
      <c r="BY98" s="286">
        <f>W98*BY$3</f>
        <v/>
      </c>
      <c r="BZ98" s="286">
        <f>X98*BZ$3</f>
        <v/>
      </c>
      <c r="CA98" s="286">
        <f>Y98*CA$3</f>
        <v/>
      </c>
      <c r="CB98" s="286">
        <f>Z98*CB$3</f>
        <v/>
      </c>
      <c r="CC98" s="286">
        <f>AA98*CC$3</f>
        <v/>
      </c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 s="228" t="n"/>
      <c r="CQ98" s="286">
        <f>AN98*CQ$3</f>
        <v/>
      </c>
      <c r="CR98" s="286">
        <f>AO98*CR$3</f>
        <v/>
      </c>
      <c r="CS98" s="286">
        <f>AP98*CS$3</f>
        <v/>
      </c>
      <c r="CT98" s="286">
        <f>AQ98*CT$3</f>
        <v/>
      </c>
      <c r="CU98" s="286">
        <f>AR98*CU$3</f>
        <v/>
      </c>
      <c r="CV98" s="286">
        <f>AS98*CV$3</f>
        <v/>
      </c>
      <c r="CW98" s="286">
        <f>AT98*CW$3</f>
        <v/>
      </c>
      <c r="CX98" s="286">
        <f>AU98*CX$3</f>
        <v/>
      </c>
      <c r="CY98" s="228" t="n"/>
      <c r="CZ98" s="228" t="n"/>
      <c r="DA98" s="228" t="n"/>
      <c r="DB98" s="228" t="n"/>
      <c r="DC98" s="228" t="n"/>
      <c r="DD98" s="228" t="n"/>
      <c r="DF98" s="228" t="n"/>
      <c r="DG98">
        <f>SUM(BD98:DD98)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M99" s="286">
        <f>K99*BM$3</f>
        <v/>
      </c>
      <c r="BN99" s="286">
        <f>L99*BN$3</f>
        <v/>
      </c>
      <c r="BO99" s="286">
        <f>M99*BO$3</f>
        <v/>
      </c>
      <c r="BP99" s="286">
        <f>N99*BP$3</f>
        <v/>
      </c>
      <c r="BQ99" s="286">
        <f>O99*BQ$3</f>
        <v/>
      </c>
      <c r="BR99" s="286">
        <f>P99*BR$3</f>
        <v/>
      </c>
      <c r="BS99" s="286" t="n"/>
      <c r="BT99" s="286">
        <f>R99*BT$3</f>
        <v/>
      </c>
      <c r="BU99" s="286">
        <f>S99*BU$3</f>
        <v/>
      </c>
      <c r="BV99" s="286">
        <f>T99*BV$3</f>
        <v/>
      </c>
      <c r="BW99" s="286">
        <f>U99*BW$3</f>
        <v/>
      </c>
      <c r="BX99" s="286">
        <f>V99*BX$3</f>
        <v/>
      </c>
      <c r="BY99" s="286">
        <f>W99*BY$3</f>
        <v/>
      </c>
      <c r="BZ99" s="286">
        <f>X99*BZ$3</f>
        <v/>
      </c>
      <c r="CA99" s="286">
        <f>Y99*CA$3</f>
        <v/>
      </c>
      <c r="CB99" s="286">
        <f>Z99*CB$3</f>
        <v/>
      </c>
      <c r="CC99" s="286">
        <f>AA99*CC$3</f>
        <v/>
      </c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 s="228" t="n"/>
      <c r="CQ99" s="286">
        <f>AN99*CQ$3</f>
        <v/>
      </c>
      <c r="CR99" s="286">
        <f>AO99*CR$3</f>
        <v/>
      </c>
      <c r="CS99" s="286">
        <f>AP99*CS$3</f>
        <v/>
      </c>
      <c r="CT99" s="286">
        <f>AQ99*CT$3</f>
        <v/>
      </c>
      <c r="CU99" s="286">
        <f>AR99*CU$3</f>
        <v/>
      </c>
      <c r="CV99" s="286">
        <f>AS99*CV$3</f>
        <v/>
      </c>
      <c r="CW99" s="286">
        <f>AT99*CW$3</f>
        <v/>
      </c>
      <c r="CX99" s="286">
        <f>AU99*CX$3</f>
        <v/>
      </c>
      <c r="CY99" s="228" t="n"/>
      <c r="CZ99" s="228" t="n"/>
      <c r="DA99" s="228" t="n"/>
      <c r="DB99" s="228" t="n"/>
      <c r="DC99" s="228" t="n"/>
      <c r="DD99" s="228" t="n"/>
      <c r="DF99" s="228" t="n"/>
      <c r="DG99">
        <f>SUM(BD99:DD99)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M100" s="286">
        <f>K100*BM$3</f>
        <v/>
      </c>
      <c r="BN100" s="286">
        <f>L100*BN$3</f>
        <v/>
      </c>
      <c r="BO100" s="286">
        <f>M100*BO$3</f>
        <v/>
      </c>
      <c r="BP100" s="286">
        <f>N100*BP$3</f>
        <v/>
      </c>
      <c r="BQ100" s="286">
        <f>O100*BQ$3</f>
        <v/>
      </c>
      <c r="BR100" s="286">
        <f>P100*BR$3</f>
        <v/>
      </c>
      <c r="BS100" s="286" t="n"/>
      <c r="BT100" s="286">
        <f>R100*BT$3</f>
        <v/>
      </c>
      <c r="BU100" s="286">
        <f>S100*BU$3</f>
        <v/>
      </c>
      <c r="BV100" s="286">
        <f>T100*BV$3</f>
        <v/>
      </c>
      <c r="BW100" s="286">
        <f>U100*BW$3</f>
        <v/>
      </c>
      <c r="BX100" s="286">
        <f>V100*BX$3</f>
        <v/>
      </c>
      <c r="BY100" s="286">
        <f>W100*BY$3</f>
        <v/>
      </c>
      <c r="BZ100" s="286">
        <f>X100*BZ$3</f>
        <v/>
      </c>
      <c r="CA100" s="286">
        <f>Y100*CA$3</f>
        <v/>
      </c>
      <c r="CB100" s="286">
        <f>Z100*CB$3</f>
        <v/>
      </c>
      <c r="CC100" s="286">
        <f>AA100*CC$3</f>
        <v/>
      </c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 s="228" t="n"/>
      <c r="CQ100" s="286">
        <f>AN100*CQ$3</f>
        <v/>
      </c>
      <c r="CR100" s="286">
        <f>AO100*CR$3</f>
        <v/>
      </c>
      <c r="CS100" s="286">
        <f>AP100*CS$3</f>
        <v/>
      </c>
      <c r="CT100" s="286">
        <f>AQ100*CT$3</f>
        <v/>
      </c>
      <c r="CU100" s="286">
        <f>AR100*CU$3</f>
        <v/>
      </c>
      <c r="CV100" s="286">
        <f>AS100*CV$3</f>
        <v/>
      </c>
      <c r="CW100" s="286">
        <f>AT100*CW$3</f>
        <v/>
      </c>
      <c r="CX100" s="286">
        <f>AU100*CX$3</f>
        <v/>
      </c>
      <c r="CY100" s="228" t="n"/>
      <c r="CZ100" s="228" t="n"/>
      <c r="DA100" s="228" t="n"/>
      <c r="DB100" s="228" t="n"/>
      <c r="DC100" s="228" t="n"/>
      <c r="DD100" s="228" t="n"/>
      <c r="DF100" s="228" t="n"/>
      <c r="DG100">
        <f>SUM(BD100:DD100)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M101" s="286">
        <f>K101*BM$3</f>
        <v/>
      </c>
      <c r="BN101" s="286">
        <f>L101*BN$3</f>
        <v/>
      </c>
      <c r="BO101" s="286">
        <f>M101*BO$3</f>
        <v/>
      </c>
      <c r="BP101" s="286">
        <f>N101*BP$3</f>
        <v/>
      </c>
      <c r="BQ101" s="286">
        <f>O101*BQ$3</f>
        <v/>
      </c>
      <c r="BR101" s="286">
        <f>P101*BR$3</f>
        <v/>
      </c>
      <c r="BS101" s="286" t="n"/>
      <c r="BT101" s="286">
        <f>R101*BT$3</f>
        <v/>
      </c>
      <c r="BU101" s="286">
        <f>S101*BU$3</f>
        <v/>
      </c>
      <c r="BV101" s="286">
        <f>T101*BV$3</f>
        <v/>
      </c>
      <c r="BW101" s="286">
        <f>U101*BW$3</f>
        <v/>
      </c>
      <c r="BX101" s="286">
        <f>V101*BX$3</f>
        <v/>
      </c>
      <c r="BY101" s="286">
        <f>W101*BY$3</f>
        <v/>
      </c>
      <c r="BZ101" s="286">
        <f>X101*BZ$3</f>
        <v/>
      </c>
      <c r="CA101" s="286">
        <f>Y101*CA$3</f>
        <v/>
      </c>
      <c r="CB101" s="286">
        <f>Z101*CB$3</f>
        <v/>
      </c>
      <c r="CC101" s="286">
        <f>AA101*CC$3</f>
        <v/>
      </c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 s="228" t="n"/>
      <c r="CQ101" s="286">
        <f>AN101*CQ$3</f>
        <v/>
      </c>
      <c r="CR101" s="286">
        <f>AO101*CR$3</f>
        <v/>
      </c>
      <c r="CS101" s="286">
        <f>AP101*CS$3</f>
        <v/>
      </c>
      <c r="CT101" s="286">
        <f>AQ101*CT$3</f>
        <v/>
      </c>
      <c r="CU101" s="286">
        <f>AR101*CU$3</f>
        <v/>
      </c>
      <c r="CV101" s="286">
        <f>AS101*CV$3</f>
        <v/>
      </c>
      <c r="CW101" s="286">
        <f>AT101*CW$3</f>
        <v/>
      </c>
      <c r="CX101" s="286">
        <f>AU101*CX$3</f>
        <v/>
      </c>
      <c r="CY101" s="228" t="n"/>
      <c r="CZ101" s="228" t="n"/>
      <c r="DA101" s="228" t="n"/>
      <c r="DB101" s="228" t="n"/>
      <c r="DC101" s="228" t="n"/>
      <c r="DD101" s="228" t="n"/>
      <c r="DF101" s="228" t="n"/>
      <c r="DG101">
        <f>SUM(BD101:DD101)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M102" s="286">
        <f>K102*BM$3</f>
        <v/>
      </c>
      <c r="BN102" s="286">
        <f>L102*BN$3</f>
        <v/>
      </c>
      <c r="BO102" s="286">
        <f>M102*BO$3</f>
        <v/>
      </c>
      <c r="BP102" s="286">
        <f>N102*BP$3</f>
        <v/>
      </c>
      <c r="BQ102" s="286">
        <f>O102*BQ$3</f>
        <v/>
      </c>
      <c r="BR102" s="286">
        <f>P102*BR$3</f>
        <v/>
      </c>
      <c r="BS102" s="286" t="n"/>
      <c r="BT102" s="286">
        <f>R102*BT$3</f>
        <v/>
      </c>
      <c r="BU102" s="286">
        <f>S102*BU$3</f>
        <v/>
      </c>
      <c r="BV102" s="286">
        <f>T102*BV$3</f>
        <v/>
      </c>
      <c r="BW102" s="286">
        <f>U102*BW$3</f>
        <v/>
      </c>
      <c r="BX102" s="286">
        <f>V102*BX$3</f>
        <v/>
      </c>
      <c r="BY102" s="286">
        <f>W102*BY$3</f>
        <v/>
      </c>
      <c r="BZ102" s="286">
        <f>X102*BZ$3</f>
        <v/>
      </c>
      <c r="CA102" s="286">
        <f>Y102*CA$3</f>
        <v/>
      </c>
      <c r="CB102" s="286">
        <f>Z102*CB$3</f>
        <v/>
      </c>
      <c r="CC102" s="286">
        <f>AA102*CC$3</f>
        <v/>
      </c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P102" s="228" t="n"/>
      <c r="CQ102" s="286">
        <f>AN102*CQ$3</f>
        <v/>
      </c>
      <c r="CR102" s="286">
        <f>AO102*CR$3</f>
        <v/>
      </c>
      <c r="CS102" s="286">
        <f>AP102*CS$3</f>
        <v/>
      </c>
      <c r="CT102" s="286">
        <f>AQ102*CT$3</f>
        <v/>
      </c>
      <c r="CU102" s="286">
        <f>AR102*CU$3</f>
        <v/>
      </c>
      <c r="CV102" s="286">
        <f>AS102*CV$3</f>
        <v/>
      </c>
      <c r="CW102" s="286">
        <f>AT102*CW$3</f>
        <v/>
      </c>
      <c r="CX102" s="286">
        <f>AU102*CX$3</f>
        <v/>
      </c>
      <c r="CY102" s="228" t="n"/>
      <c r="CZ102" s="228" t="n"/>
      <c r="DA102" s="228" t="n"/>
      <c r="DB102" s="228" t="n"/>
      <c r="DC102" s="228" t="n"/>
      <c r="DD102" s="228" t="n"/>
      <c r="DF102" s="228" t="n"/>
      <c r="DG102">
        <f>SUM(BD102:DD102)</f>
        <v/>
      </c>
    </row>
  </sheetData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2:F433"/>
  <sheetViews>
    <sheetView topLeftCell="A7" zoomScaleNormal="100" workbookViewId="0">
      <selection activeCell="B29" sqref="B29"/>
    </sheetView>
  </sheetViews>
  <sheetFormatPr baseColWidth="8" defaultColWidth="9.140625" defaultRowHeight="15"/>
  <cols>
    <col width="15.140625" customWidth="1" style="157" min="1" max="1"/>
    <col width="56.140625" customWidth="1" style="157" min="2" max="2"/>
    <col width="9.140625" customWidth="1" style="157" min="3" max="3"/>
    <col width="6.7109375" customWidth="1" style="157" min="4" max="4"/>
    <col width="24.7109375" customWidth="1" style="157" min="5" max="5"/>
    <col width="68.5703125" customWidth="1" style="157" min="6" max="6"/>
    <col width="15.140625" customWidth="1" style="157" min="7" max="7"/>
    <col width="9.140625" customWidth="1" style="157" min="8" max="16384"/>
  </cols>
  <sheetData>
    <row r="2" ht="18.75" customHeight="1" s="107">
      <c r="B2" s="89" t="inlineStr">
        <is>
          <t>Приход на склад ПУ</t>
        </is>
      </c>
    </row>
    <row r="3">
      <c r="F3" s="258" t="inlineStr">
        <is>
          <t xml:space="preserve">не разнесено в базу </t>
        </is>
      </c>
    </row>
    <row r="4">
      <c r="A4" s="287" t="inlineStr">
        <is>
          <t>дата</t>
        </is>
      </c>
      <c r="B4" s="287" t="inlineStr">
        <is>
          <t>Наименование</t>
        </is>
      </c>
      <c r="C4" s="287" t="inlineStr">
        <is>
          <t>Кол-во</t>
        </is>
      </c>
      <c r="D4" s="330" t="n"/>
      <c r="E4" s="287" t="inlineStr">
        <is>
          <t>Контрагент</t>
        </is>
      </c>
      <c r="F4" s="287" t="inlineStr">
        <is>
          <t>Описание</t>
        </is>
      </c>
    </row>
    <row r="5" customFormat="1" s="157">
      <c r="A5" s="314" t="n"/>
      <c r="B5" s="314" t="n"/>
      <c r="C5" s="314" t="n"/>
      <c r="D5" s="314" t="n"/>
      <c r="E5" s="314" t="n"/>
      <c r="F5" s="314" t="n"/>
    </row>
    <row r="6" customFormat="1" s="157">
      <c r="A6" s="314" t="n"/>
      <c r="B6" s="314" t="n"/>
      <c r="C6" s="314" t="n"/>
      <c r="D6" s="314" t="n"/>
      <c r="E6" s="314" t="n"/>
      <c r="F6" s="314" t="n"/>
    </row>
    <row r="7" customFormat="1" s="157">
      <c r="A7" s="314" t="n"/>
      <c r="B7" s="314" t="n"/>
      <c r="C7" s="314" t="n"/>
      <c r="D7" s="314" t="n"/>
      <c r="E7" s="314" t="n"/>
      <c r="F7" s="314" t="n"/>
    </row>
    <row r="8" customFormat="1" s="157">
      <c r="A8" s="314" t="n"/>
      <c r="B8" s="314" t="n"/>
      <c r="C8" s="314" t="n"/>
      <c r="D8" s="314" t="n"/>
      <c r="E8" s="314" t="n"/>
      <c r="F8" s="314" t="n"/>
    </row>
    <row r="9" customFormat="1" s="157">
      <c r="A9" s="209" t="inlineStr">
        <is>
          <t>Июнь</t>
        </is>
      </c>
      <c r="B9" s="314" t="n"/>
      <c r="C9" s="314" t="n"/>
      <c r="D9" s="314" t="n"/>
      <c r="E9" s="314" t="n"/>
      <c r="F9" s="314" t="n"/>
    </row>
    <row r="10" customFormat="1" s="157">
      <c r="A10" s="314" t="n"/>
      <c r="B10" s="314" t="n"/>
      <c r="C10" s="314" t="n"/>
      <c r="D10" s="314" t="n"/>
      <c r="E10" s="314" t="n"/>
      <c r="F10" s="314" t="n"/>
    </row>
    <row r="11" customFormat="1" s="157">
      <c r="A11" s="314" t="n"/>
      <c r="B11" s="314" t="n"/>
      <c r="C11" s="314" t="n"/>
      <c r="D11" s="314" t="n"/>
      <c r="E11" s="314" t="n"/>
      <c r="F11" s="314" t="n"/>
    </row>
    <row r="12" customFormat="1" s="157">
      <c r="A12" s="146" t="n">
        <v>44694</v>
      </c>
      <c r="B12" s="314" t="inlineStr">
        <is>
          <t>Доска обрезная, брус, саморезы под упаковку ЗРТО</t>
        </is>
      </c>
      <c r="C12" s="314" t="n"/>
      <c r="D12" s="314" t="n"/>
      <c r="E12" s="314" t="inlineStr">
        <is>
          <t>ИП Теплухина</t>
        </is>
      </c>
      <c r="F12" s="314" t="inlineStr">
        <is>
          <t>Купил Молоков по чеку 6979 от 13.05.22</t>
        </is>
      </c>
    </row>
    <row r="13" customFormat="1" s="157">
      <c r="A13" s="146" t="n">
        <v>44694</v>
      </c>
      <c r="B13" s="314" t="inlineStr">
        <is>
          <t>Кабель  ВВГ-Пнг(А)-LS 3х2,5</t>
        </is>
      </c>
      <c r="C13" s="314" t="inlineStr">
        <is>
          <t>3м</t>
        </is>
      </c>
      <c r="D13" s="314" t="n"/>
      <c r="E13" s="314" t="inlineStr">
        <is>
          <t>Энергокабель</t>
        </is>
      </c>
      <c r="F13" s="314" t="inlineStr">
        <is>
          <t xml:space="preserve">Купил Молоков под пополнение запасов ПУ </t>
        </is>
      </c>
    </row>
    <row r="14" ht="30" customFormat="1" customHeight="1" s="157">
      <c r="A14" s="146" t="n">
        <v>44694</v>
      </c>
      <c r="B14" s="275" t="inlineStr">
        <is>
          <t>Комплектующие на колонну управления и иоснование прд ЗРТО</t>
        </is>
      </c>
      <c r="C14" s="314" t="n">
        <v>16</v>
      </c>
      <c r="D14" s="314" t="n"/>
      <c r="E14" s="314" t="inlineStr">
        <is>
          <t>КБ-57</t>
        </is>
      </c>
      <c r="F14" s="314" t="inlineStr">
        <is>
          <t>Доставили машиной по счету 229 от 07.04.22</t>
        </is>
      </c>
    </row>
    <row r="15" customFormat="1" s="157">
      <c r="A15" s="146" t="n">
        <v>44694</v>
      </c>
      <c r="B15" s="314" t="inlineStr">
        <is>
          <t xml:space="preserve">Площадка под хомут-стяжку нейлоновая, усилен. </t>
        </is>
      </c>
      <c r="C15" s="314" t="n">
        <v>300</v>
      </c>
      <c r="D15" s="314" t="n"/>
      <c r="E15" s="314" t="inlineStr">
        <is>
          <t>ВсеИнструменты</t>
        </is>
      </c>
      <c r="F15" s="314" t="inlineStr">
        <is>
          <t xml:space="preserve">Купил Молоков под пополнение запасов на проекты </t>
        </is>
      </c>
    </row>
    <row r="16" ht="30" customHeight="1" s="107">
      <c r="A16" s="268" t="n">
        <v>44693</v>
      </c>
      <c r="B16" s="262" t="inlineStr">
        <is>
          <t>Корпус на 8 модулей М340; розетка встраиваемая 16А/250V/2PE/IP5; Разъем плоский РПИ-М 1,5-(2,8)</t>
        </is>
      </c>
      <c r="C16" s="262" t="n"/>
      <c r="D16" s="262" t="n"/>
      <c r="E16" s="262" t="inlineStr">
        <is>
          <t>ЭТМ</t>
        </is>
      </c>
      <c r="F16" s="262" t="inlineStr">
        <is>
          <t>Доставил Молоков с ДЛ по счетам 216/3114601499( допоставка) и  216-3114680792 (1часть)</t>
        </is>
      </c>
    </row>
    <row r="17" ht="30" customHeight="1" s="107">
      <c r="A17" s="268" t="n">
        <v>44693</v>
      </c>
      <c r="B17" s="15" t="inlineStr">
        <is>
          <t>Переключатель с ключом, черный, 2 полож. 1NO,фикс, 1 выемки, мет.МТВ2-BGZ112</t>
        </is>
      </c>
      <c r="C17" s="262" t="n"/>
      <c r="D17" s="262" t="n"/>
      <c r="E17" s="262" t="inlineStr">
        <is>
          <t>Завод №423 (Овен)</t>
        </is>
      </c>
      <c r="F17" s="262" t="inlineStr">
        <is>
          <t xml:space="preserve">Доставил Молоков с ДЛ по счету </t>
        </is>
      </c>
    </row>
    <row r="18">
      <c r="A18" s="268" t="n">
        <v>44693</v>
      </c>
      <c r="B18" s="262" t="inlineStr">
        <is>
          <t>Шпингалет с выступом под ЗРТО</t>
        </is>
      </c>
      <c r="C18" s="262" t="n">
        <v>2</v>
      </c>
      <c r="D18" s="262" t="n"/>
      <c r="E18" s="262" t="inlineStr">
        <is>
          <t>Алтервиа</t>
        </is>
      </c>
      <c r="F18" s="262" t="inlineStr">
        <is>
          <t>Доставил Молоков с СДЭК по счету 006434</t>
        </is>
      </c>
    </row>
    <row r="19">
      <c r="A19" s="268" t="n">
        <v>44687</v>
      </c>
      <c r="B19" s="262" t="inlineStr">
        <is>
          <t>Платы, ручки, 2РМГП, DS-1110,</t>
        </is>
      </c>
      <c r="C19" s="262" t="n"/>
      <c r="D19" s="262" t="n"/>
      <c r="E19" s="262" t="inlineStr">
        <is>
          <t>Моск. Офис</t>
        </is>
      </c>
      <c r="F19" s="262" t="inlineStr">
        <is>
          <t>Привез Кондрат для ПУ</t>
        </is>
      </c>
    </row>
    <row r="20">
      <c r="A20" s="268" t="n">
        <v>44687</v>
      </c>
      <c r="B20" s="262" t="inlineStr">
        <is>
          <t>Задняя панель RX, трансформаторы HVDC иHVAC</t>
        </is>
      </c>
      <c r="C20" s="262" t="n"/>
      <c r="D20" s="262" t="n"/>
      <c r="E20" s="262" t="inlineStr">
        <is>
          <t>Моск. Офис</t>
        </is>
      </c>
      <c r="F20" s="262" t="inlineStr">
        <is>
          <t>Приехали вместе с компъютерами на 1 палете для ПУ</t>
        </is>
      </c>
    </row>
    <row r="21">
      <c r="A21" s="268" t="n">
        <v>44687</v>
      </c>
      <c r="B21" s="262" t="inlineStr">
        <is>
          <t xml:space="preserve">Источники бесперебойного питания </t>
        </is>
      </c>
      <c r="C21" s="262" t="n">
        <v>4</v>
      </c>
      <c r="D21" s="262" t="n"/>
      <c r="E21" s="262" t="inlineStr">
        <is>
          <t>Моск. Офис</t>
        </is>
      </c>
      <c r="F21" s="262" t="inlineStr">
        <is>
          <t>Приехали вместе с компъютерами на 1 палете для ПУ</t>
        </is>
      </c>
    </row>
    <row r="22">
      <c r="A22" s="268" t="n">
        <v>44687</v>
      </c>
      <c r="B22" s="262" t="inlineStr">
        <is>
          <t>Компьютеры и ПО под ЭКЗ и ЗРТО</t>
        </is>
      </c>
      <c r="C22" s="262" t="n"/>
      <c r="D22" s="262" t="n"/>
      <c r="E22" s="262" t="inlineStr">
        <is>
          <t>Аксис</t>
        </is>
      </c>
      <c r="F22" s="262" t="inlineStr">
        <is>
          <t>Приходчерез офис на Молдавской по счетам 266 и 267</t>
        </is>
      </c>
    </row>
    <row r="23" ht="30" customHeight="1" s="107">
      <c r="A23" s="268" t="n">
        <v>44687</v>
      </c>
      <c r="B23" s="262" t="inlineStr">
        <is>
          <t>инструмент, Лупа, Полиамидная шайба</t>
        </is>
      </c>
      <c r="C23" s="262" t="n"/>
      <c r="D23" s="262" t="n"/>
      <c r="E23" s="262" t="inlineStr">
        <is>
          <t>ВсеИнструменты</t>
        </is>
      </c>
      <c r="F23" s="262" t="inlineStr">
        <is>
          <t>Забрал Беляев с магазина по счету 2204-286523-12699 Под оснащение ПУ</t>
        </is>
      </c>
    </row>
    <row r="24">
      <c r="A24" s="268" t="n">
        <v>44685</v>
      </c>
      <c r="B24" s="262" t="inlineStr">
        <is>
          <t>Приход 1 вентилятора ( по замене. Рекламация )</t>
        </is>
      </c>
      <c r="C24" s="262" t="n">
        <v>1</v>
      </c>
      <c r="D24" s="262" t="n"/>
      <c r="E24" s="262" t="inlineStr">
        <is>
          <t>ЧИП и ДИП</t>
        </is>
      </c>
      <c r="F24" s="262" t="inlineStr">
        <is>
          <t>Забрала Полушина с магазина.</t>
        </is>
      </c>
    </row>
    <row r="25">
      <c r="A25" s="268" t="n">
        <v>44685</v>
      </c>
      <c r="B25" s="262" t="inlineStr">
        <is>
          <t>Спирт Изопропиловый 10л</t>
        </is>
      </c>
      <c r="C25" s="262" t="inlineStr">
        <is>
          <t>60л</t>
        </is>
      </c>
      <c r="D25" s="262" t="n"/>
      <c r="E25" s="262" t="inlineStr">
        <is>
          <t>ТД ОРИОН</t>
        </is>
      </c>
      <c r="F25" s="262" t="inlineStr">
        <is>
          <t>Доставка ДЛ до Барак.</t>
        </is>
      </c>
    </row>
    <row r="26">
      <c r="A26" s="267" t="inlineStr">
        <is>
          <t>Май</t>
        </is>
      </c>
      <c r="B26" s="262" t="n"/>
      <c r="C26" s="262" t="n"/>
      <c r="D26" s="262" t="n"/>
      <c r="E26" s="262" t="n"/>
      <c r="F26" s="262" t="n"/>
    </row>
    <row r="27">
      <c r="A27" s="270" t="n">
        <v>44679</v>
      </c>
      <c r="B27" s="262" t="inlineStr">
        <is>
          <t>Расходники для ПУ</t>
        </is>
      </c>
      <c r="C27" s="262" t="n"/>
      <c r="D27" s="262" t="n"/>
      <c r="E27" s="262" t="inlineStr">
        <is>
          <t>Комус</t>
        </is>
      </c>
      <c r="F27" s="262" t="inlineStr">
        <is>
          <t>Доставили машиной по счету 0VT/1866079/39714128 от 26.04.22</t>
        </is>
      </c>
    </row>
    <row r="28">
      <c r="A28" s="270" t="n">
        <v>44679</v>
      </c>
      <c r="B28" s="262" t="inlineStr">
        <is>
          <t>Комплектующие под ЗРТО</t>
        </is>
      </c>
      <c r="C28" s="262" t="n"/>
      <c r="D28" s="262" t="n"/>
      <c r="E28" s="262" t="inlineStr">
        <is>
          <t>ЭТМ</t>
        </is>
      </c>
      <c r="F28" s="262" t="inlineStr">
        <is>
          <t>Доставили машиной по счету 216/3114601499 от 25.04.22</t>
        </is>
      </c>
    </row>
    <row r="29">
      <c r="A29" s="270" t="n">
        <v>44679</v>
      </c>
      <c r="B29" s="262" t="inlineStr">
        <is>
          <t>Фальшпанели, Шильды под ЗРТО</t>
        </is>
      </c>
      <c r="C29" s="262" t="n">
        <v>5</v>
      </c>
      <c r="D29" s="262" t="n"/>
      <c r="E29" s="262" t="inlineStr">
        <is>
          <t>Лаб. Металографики</t>
        </is>
      </c>
      <c r="F29" s="262" t="inlineStr">
        <is>
          <t>Привез Молоков с СДЭК по счету 526 от 19.04.22</t>
        </is>
      </c>
    </row>
    <row r="30">
      <c r="A30" s="270" t="n">
        <v>44679</v>
      </c>
      <c r="B30" s="262" t="inlineStr">
        <is>
          <t>Розетки СНП по счетам 192092 и 193754</t>
        </is>
      </c>
      <c r="C30" s="262" t="n">
        <v>2</v>
      </c>
      <c r="D30" s="262" t="n"/>
      <c r="E30" s="262" t="inlineStr">
        <is>
          <t>Электродеталь Карачев</t>
        </is>
      </c>
      <c r="F30" s="262" t="inlineStr">
        <is>
          <t>Привезла Полушина с Спецвязи</t>
        </is>
      </c>
    </row>
    <row r="31">
      <c r="A31" s="268" t="n">
        <v>44678</v>
      </c>
      <c r="B31" s="262" t="inlineStr">
        <is>
          <t>HVAC плата с Московского офиса под ЗРТО</t>
        </is>
      </c>
      <c r="C31" s="266" t="n"/>
      <c r="D31" s="266" t="n"/>
      <c r="E31" s="269" t="inlineStr">
        <is>
          <t>Московск. Офис</t>
        </is>
      </c>
      <c r="F31" s="262" t="inlineStr">
        <is>
          <t>Привез Беляев</t>
        </is>
      </c>
    </row>
    <row r="32">
      <c r="A32" s="263" t="n">
        <v>44670</v>
      </c>
      <c r="B32" s="262" t="inlineStr">
        <is>
          <t>Замена малого светильника по счету 942 (брак)</t>
        </is>
      </c>
      <c r="C32" s="262" t="n">
        <v>1</v>
      </c>
      <c r="D32" s="262" t="n"/>
      <c r="E32" s="262" t="inlineStr">
        <is>
          <t>Гефесд</t>
        </is>
      </c>
      <c r="F32" s="262" t="inlineStr">
        <is>
          <t>Заменили.</t>
        </is>
      </c>
    </row>
    <row r="33">
      <c r="A33" s="260" t="n">
        <v>44666</v>
      </c>
      <c r="B33" s="261" t="inlineStr">
        <is>
          <t>Кабель HDMI-DPP 3м.</t>
        </is>
      </c>
      <c r="C33" s="261" t="n">
        <v>1</v>
      </c>
      <c r="D33" s="261" t="n"/>
      <c r="E33" s="261" t="inlineStr">
        <is>
          <t>Привезли Со Сплава</t>
        </is>
      </c>
      <c r="F33" s="261" t="inlineStr">
        <is>
          <t>Привез Фрякин после установки Сплав 2</t>
        </is>
      </c>
    </row>
    <row r="34">
      <c r="A34" s="215" t="n">
        <v>44664</v>
      </c>
      <c r="B34" s="259" t="inlineStr">
        <is>
          <t>НВ 0,20 4 600 черный; НВ 0,75 4 600 зеленый</t>
        </is>
      </c>
      <c r="C34" s="216" t="n"/>
      <c r="D34" s="216" t="n"/>
      <c r="E34" s="216" t="inlineStr">
        <is>
          <t>Чувашкабель</t>
        </is>
      </c>
      <c r="F34" s="216" t="inlineStr">
        <is>
          <t>Доставили машиной с ДЛ по сч.</t>
        </is>
      </c>
    </row>
    <row r="35" ht="30" customHeight="1" s="107">
      <c r="A35" s="215" t="n">
        <v>44664</v>
      </c>
      <c r="B35" s="216" t="inlineStr">
        <is>
          <t xml:space="preserve">Шильды и Панель </t>
        </is>
      </c>
      <c r="C35" s="216" t="n"/>
      <c r="D35" s="216" t="n"/>
      <c r="E35" s="216" t="inlineStr">
        <is>
          <t>ООО Лаборат Металографики</t>
        </is>
      </c>
      <c r="F35" s="216" t="inlineStr">
        <is>
          <t>Привез Молоков с СДЭК по счету 457 о 04.04.2022</t>
        </is>
      </c>
    </row>
    <row r="36">
      <c r="A36" s="215" t="n">
        <v>44662</v>
      </c>
      <c r="B36" s="216" t="inlineStr">
        <is>
          <t>Мебель для заказа ЗРТО/УЛЕЙ</t>
        </is>
      </c>
      <c r="C36" s="216" t="n"/>
      <c r="D36" s="216" t="n"/>
      <c r="E36" s="216" t="inlineStr">
        <is>
          <t>Гефесд</t>
        </is>
      </c>
      <c r="F36" s="216" t="inlineStr">
        <is>
          <t>Доставили на палетах по сч. 155.</t>
        </is>
      </c>
    </row>
    <row r="37" ht="30" customHeight="1" s="107">
      <c r="A37" s="215" t="n">
        <v>44659</v>
      </c>
      <c r="B37" s="157" t="inlineStr">
        <is>
          <t>DIN41612 (DS1119-96M-V13), Разъем, Вилка 32х3\Connfly; DIN41612 (DS1120-96F-V13), Разъем, Розетка 32х3\Connfly</t>
        </is>
      </c>
      <c r="C37" s="256" t="n"/>
      <c r="D37" s="216" t="n"/>
      <c r="E37" s="254" t="inlineStr">
        <is>
          <t>ЧИП и ДИП</t>
        </is>
      </c>
      <c r="F37" s="216" t="inlineStr">
        <is>
          <t>Забрал Беляев с магазина по счету 8382671 для осннастки Voltech . .</t>
        </is>
      </c>
    </row>
    <row r="38" ht="45" customHeight="1" s="107">
      <c r="A38" s="215" t="n">
        <v>44657</v>
      </c>
      <c r="B38" s="257" t="inlineStr">
        <is>
          <t>Тележка промышленная, стол наладчика, стол наладчика с возможностью наращивания, полка для оборудования, светильник светодиодный с антистат копмлектом.</t>
        </is>
      </c>
      <c r="C38" s="256" t="n"/>
      <c r="D38" s="216" t="n"/>
      <c r="E38" s="254" t="inlineStr">
        <is>
          <t>Гефесд</t>
        </is>
      </c>
      <c r="F38" s="216" t="inlineStr">
        <is>
          <t>Доставили на палете по сч.942 для оснащения ПУ</t>
        </is>
      </c>
    </row>
    <row r="39">
      <c r="A39" s="215" t="n">
        <v>44657</v>
      </c>
      <c r="B39" s="216" t="inlineStr">
        <is>
          <t>Вилка 268-15РП</t>
        </is>
      </c>
      <c r="C39" s="256" t="n"/>
      <c r="D39" s="216" t="n"/>
      <c r="E39" s="216" t="inlineStr">
        <is>
          <t>Карачев Электродеталь</t>
        </is>
      </c>
      <c r="F39" s="216" t="inlineStr">
        <is>
          <t>Привез Молоков с ДЛ по счету 192092</t>
        </is>
      </c>
    </row>
    <row r="40">
      <c r="A40" s="215" t="n">
        <v>44656</v>
      </c>
      <c r="B40" s="216" t="inlineStr">
        <is>
          <t>Провод НВ 0,75 желт</t>
        </is>
      </c>
      <c r="C40" s="216" t="n"/>
      <c r="D40" s="216" t="n"/>
      <c r="E40" s="216" t="inlineStr">
        <is>
          <t>Снабкабель</t>
        </is>
      </c>
      <c r="F40" s="216" t="inlineStr">
        <is>
          <t>Доставили машиной с ДЛ  без документов</t>
        </is>
      </c>
    </row>
    <row r="41">
      <c r="A41" s="215" t="n">
        <v>44652</v>
      </c>
      <c r="B41" s="216" t="inlineStr">
        <is>
          <t xml:space="preserve"> винты М5</t>
        </is>
      </c>
      <c r="C41" s="216" t="n"/>
      <c r="D41" s="216" t="n"/>
      <c r="E41" s="216" t="inlineStr">
        <is>
          <t>Беляев</t>
        </is>
      </c>
      <c r="F41" s="216" t="inlineStr">
        <is>
          <t>Вернули с покраски черным цветом</t>
        </is>
      </c>
    </row>
    <row r="42">
      <c r="A42" s="215" t="n">
        <v>44652</v>
      </c>
      <c r="B42" s="216" t="inlineStr">
        <is>
          <t>Вентиляторы 80х80х25мм; Разъем SMA-7814</t>
        </is>
      </c>
      <c r="C42" s="216" t="inlineStr">
        <is>
          <t>5+1</t>
        </is>
      </c>
      <c r="D42" s="216" t="n"/>
      <c r="E42" s="216" t="inlineStr">
        <is>
          <t>ЧИП и ДИП</t>
        </is>
      </c>
      <c r="F42" s="216" t="inlineStr">
        <is>
          <t>Привез Молоков с магазина по сч.8348024 и сч.8322888</t>
        </is>
      </c>
    </row>
    <row r="43">
      <c r="A43" s="226" t="inlineStr">
        <is>
          <t>Апрель</t>
        </is>
      </c>
      <c r="B43" s="216" t="n"/>
      <c r="C43" s="216" t="n"/>
      <c r="D43" s="216" t="n"/>
      <c r="E43" s="216" t="n"/>
      <c r="F43" s="216" t="n"/>
    </row>
    <row r="44" ht="30" customHeight="1" s="107">
      <c r="A44" s="215" t="n">
        <v>44651</v>
      </c>
      <c r="B44" s="216" t="inlineStr">
        <is>
          <t>Провода ПВС 3х1, ПУГВнг 1х2,5 син, ж/з, бел. ; Лампа светодиодная для настольн ламп; Коннекторы 8Р8С.</t>
        </is>
      </c>
      <c r="C44" s="216" t="n"/>
      <c r="D44" s="216" t="n"/>
      <c r="E44" s="216" t="inlineStr">
        <is>
          <t>ЭТМ</t>
        </is>
      </c>
      <c r="F44" s="216" t="inlineStr">
        <is>
          <t>Привезли машиной</t>
        </is>
      </c>
    </row>
    <row r="45" customFormat="1" s="157">
      <c r="A45" s="253" t="n">
        <v>44651</v>
      </c>
      <c r="B45" s="254" t="inlineStr">
        <is>
          <t xml:space="preserve">Сальник ступенч.  допоставка по счету 216/3114056673-1 </t>
        </is>
      </c>
      <c r="C45" s="254" t="n"/>
      <c r="D45" s="254" t="n"/>
      <c r="E45" s="254" t="inlineStr">
        <is>
          <t>ЭТМ</t>
        </is>
      </c>
      <c r="F45" s="254" t="inlineStr">
        <is>
          <t>Привезли машиной</t>
        </is>
      </c>
    </row>
    <row r="46">
      <c r="A46" s="215" t="n">
        <v>44650</v>
      </c>
      <c r="B46" s="216" t="inlineStr">
        <is>
          <t>Со старого СПЛАВА гермрводы PG 21= 16шт и PG 29=9шт.</t>
        </is>
      </c>
      <c r="C46" s="216" t="n"/>
      <c r="D46" s="216" t="n"/>
      <c r="E46" s="216" t="inlineStr">
        <is>
          <t>СПЛАВ</t>
        </is>
      </c>
      <c r="F46" s="216" t="inlineStr">
        <is>
          <t>Старые заменили на новые</t>
        </is>
      </c>
    </row>
    <row r="47" ht="30" customHeight="1" s="107">
      <c r="A47" s="253" t="n">
        <v>44648</v>
      </c>
      <c r="B47" s="254" t="inlineStr">
        <is>
          <t>Калибр Электрический фрезер Мастер ФЗ-10 00М 00000066516</t>
        </is>
      </c>
      <c r="C47" s="254" t="n">
        <v>1</v>
      </c>
      <c r="D47" s="254" t="n"/>
      <c r="E47" s="254" t="inlineStr">
        <is>
          <t>ВсеИнструменты</t>
        </is>
      </c>
      <c r="F47" s="254" t="inlineStr">
        <is>
          <t>Купил Молоков для оснащения ПУ</t>
        </is>
      </c>
    </row>
    <row r="48" ht="30" customHeight="1" s="107">
      <c r="A48" s="215" t="n">
        <v>44644</v>
      </c>
      <c r="B48" s="255" t="inlineStr">
        <is>
          <t>Панели разъема RAL 9005; заглушки RAL9005; Рамки 6P-150 RAL; кронштейн жгута 1,0мм 08пс-ОЦ</t>
        </is>
      </c>
      <c r="C48" s="216" t="n"/>
      <c r="D48" s="216" t="n"/>
      <c r="E48" s="216" t="inlineStr">
        <is>
          <t>Гефесд</t>
        </is>
      </c>
      <c r="F48" s="216" t="inlineStr">
        <is>
          <t>Доставили по счету 211 от 17.03.22 под ЗРТО/Радар-ммс/Импульс</t>
        </is>
      </c>
    </row>
    <row r="49" ht="30" customHeight="1" s="107">
      <c r="A49" s="253" t="n">
        <v>44643</v>
      </c>
      <c r="B49" s="314" t="inlineStr">
        <is>
          <t>Разъемы СНП 268</t>
        </is>
      </c>
      <c r="C49" s="254" t="n"/>
      <c r="D49" s="254" t="n"/>
      <c r="E49" s="314" t="inlineStr">
        <is>
          <t>ПРОФРИП    ЗападПрибор</t>
        </is>
      </c>
      <c r="F49" s="254" t="inlineStr">
        <is>
          <t>Привезла Полушина  с ДЛ по счету 17-110221 под УЛЕЙ/ЗРТО Пришло в маленькой коробке без документов</t>
        </is>
      </c>
    </row>
    <row r="50">
      <c r="A50" s="215" t="n">
        <v>44642</v>
      </c>
      <c r="B50" s="216" t="inlineStr">
        <is>
          <t>Вилка ВШ 11Т; розетка РП40-4В1К</t>
        </is>
      </c>
      <c r="C50" s="216" t="inlineStr">
        <is>
          <t>1+1</t>
        </is>
      </c>
      <c r="D50" s="216" t="n"/>
      <c r="E50" s="216" t="inlineStr">
        <is>
          <t>ИП Мечев  г.Сарапул</t>
        </is>
      </c>
      <c r="F50" s="216" t="inlineStr">
        <is>
          <t>Привезла Полушина по счету 326 под УЛЕЙ/ЗРТО</t>
        </is>
      </c>
    </row>
    <row r="51" ht="30" customHeight="1" s="107">
      <c r="A51" s="253" t="n">
        <v>44642</v>
      </c>
      <c r="B51" s="254" t="inlineStr">
        <is>
          <t>Литьевой полиуретановый пластик (комплект)</t>
        </is>
      </c>
      <c r="C51" s="254" t="n">
        <v>3</v>
      </c>
      <c r="D51" s="254" t="n"/>
      <c r="E51" s="254" t="inlineStr">
        <is>
          <t>ИП Румянцева Е.Г</t>
        </is>
      </c>
      <c r="F51" s="254" t="inlineStr">
        <is>
          <t>Привез Молоков со СДЭК  под проекты Улей/ЗРТО/ Импульс/Радар по счету 101/22</t>
        </is>
      </c>
    </row>
    <row r="52">
      <c r="A52" s="215" t="n">
        <v>44638</v>
      </c>
      <c r="B52" s="216" t="inlineStr">
        <is>
          <t xml:space="preserve">Провод ПВС 2х1; ПВС 3х1; наконечники НКИ 1,5-5;1,5-3; </t>
        </is>
      </c>
      <c r="C52" s="216" t="n"/>
      <c r="D52" s="216" t="n"/>
      <c r="E52" s="216" t="inlineStr">
        <is>
          <t>ЭТМ</t>
        </is>
      </c>
      <c r="F52" s="216" t="inlineStr">
        <is>
          <t>Доставили машиной с магазина по счету 216/3114056673</t>
        </is>
      </c>
    </row>
    <row r="53" ht="30" customHeight="1" s="107">
      <c r="A53" s="253" t="n">
        <v>44638</v>
      </c>
      <c r="B53" s="254" t="inlineStr">
        <is>
          <t>Рама, кронштейн, светильник и панель для стола под СПЛАВ</t>
        </is>
      </c>
      <c r="C53" s="254" t="n"/>
      <c r="D53" s="254" t="n"/>
      <c r="E53" s="254" t="inlineStr">
        <is>
          <t>Гефесд</t>
        </is>
      </c>
      <c r="F53" s="254" t="inlineStr">
        <is>
          <t>Доставили на палете по сч.125</t>
        </is>
      </c>
    </row>
    <row r="54" ht="78" customHeight="1" s="107">
      <c r="A54" s="215" t="n">
        <v>44638</v>
      </c>
      <c r="B54" s="216" t="inlineStr">
        <is>
          <t>Провод ПГВВП 3х2,5 бел 20м; Наконечник НШВИ 2,5-8; разъем питания сетевой АС-016; держатель предохранителя 10А BLX-4 ; Клемма НКИ 2,5-4 син.;  ""Микроконтроллер 8-бит ATMEGA64A-AU  AVR,  TQFP64(ориг)""- для Моск. офиса</t>
        </is>
      </c>
      <c r="C54" s="216" t="n"/>
      <c r="D54" s="216" t="n"/>
      <c r="E54" s="216" t="inlineStr">
        <is>
          <t>м-н Энергомаш, ТЦ Каскад</t>
        </is>
      </c>
      <c r="F54" s="216" t="inlineStr">
        <is>
          <t>Купил Молоков по чеку для Стеклопластика.</t>
        </is>
      </c>
    </row>
    <row r="55" ht="50.25" customHeight="1" s="107">
      <c r="A55" s="215" t="n">
        <v>44636</v>
      </c>
      <c r="B55" s="216" t="inlineStr">
        <is>
          <t>Шайба М5; Винты 4х50(7985); Рем болты М10; Краска аэрозольная черная; Паста Колерная салатная; Зажимы D32; Бидоны пластик; болт 4х20; 4х30</t>
        </is>
      </c>
      <c r="C55" s="216" t="n"/>
      <c r="D55" s="216" t="n"/>
      <c r="E55" s="216" t="inlineStr">
        <is>
          <t xml:space="preserve"> ИП Каменькова; ИП Кузьмин; маг.Бригадир; ВиП</t>
        </is>
      </c>
      <c r="F55" s="216" t="inlineStr">
        <is>
          <t>Купил Молоков по чекам под проекты ЗРТО, Импульс, Радар</t>
        </is>
      </c>
    </row>
    <row r="56">
      <c r="A56" s="253" t="n">
        <v>44636</v>
      </c>
      <c r="B56" s="254" t="inlineStr">
        <is>
          <t xml:space="preserve">Панели и фальшпанели </t>
        </is>
      </c>
      <c r="C56" s="254" t="n"/>
      <c r="D56" s="254" t="n"/>
      <c r="E56" s="254" t="inlineStr">
        <is>
          <t>Лаб. Металографики</t>
        </is>
      </c>
      <c r="F56" s="254" t="inlineStr">
        <is>
          <t>Привез Молоков с СДЭК  (по счет факт1001 от 9.03.22)</t>
        </is>
      </c>
    </row>
    <row r="57" ht="30" customHeight="1" s="107">
      <c r="A57" s="215" t="n">
        <v>44636</v>
      </c>
      <c r="B57" s="216" t="inlineStr">
        <is>
          <t>2 Интерфейсные платы для Радар и ЗРТО; Светодиоды на Радар</t>
        </is>
      </c>
      <c r="C57" s="216" t="n"/>
      <c r="D57" s="216" t="n"/>
      <c r="E57" s="216" t="inlineStr">
        <is>
          <t>Московский офис</t>
        </is>
      </c>
      <c r="F57" s="216" t="inlineStr">
        <is>
          <t>Привез Антон Шейхо.</t>
        </is>
      </c>
    </row>
    <row r="58">
      <c r="A58" s="253" t="n">
        <v>44634</v>
      </c>
      <c r="B58" s="254" t="inlineStr">
        <is>
          <t>Наконечники НШВИ 0,34-8</t>
        </is>
      </c>
      <c r="C58" s="254" t="n">
        <v>1000</v>
      </c>
      <c r="D58" s="254" t="n"/>
      <c r="E58" s="254" t="inlineStr">
        <is>
          <t>ЭТМ</t>
        </is>
      </c>
      <c r="F58" s="254" t="inlineStr">
        <is>
          <t>Купил Молоков по чеку для Сплава</t>
        </is>
      </c>
    </row>
    <row r="59">
      <c r="A59" s="215" t="n">
        <v>44631</v>
      </c>
      <c r="B59" s="216" t="inlineStr">
        <is>
          <t xml:space="preserve">Зажимы пластиковые </t>
        </is>
      </c>
      <c r="C59" s="216" t="inlineStr">
        <is>
          <t>5+1</t>
        </is>
      </c>
      <c r="D59" s="216" t="n"/>
      <c r="E59" s="216" t="inlineStr">
        <is>
          <t>ИП Ермошкин</t>
        </is>
      </c>
      <c r="F59" s="216" t="inlineStr">
        <is>
          <t>Купил Молоков по чеку для ЗРТО, Импульс, Радар</t>
        </is>
      </c>
    </row>
    <row r="60">
      <c r="A60" s="253" t="n">
        <v>44631</v>
      </c>
      <c r="B60" s="254" t="inlineStr">
        <is>
          <t>Клей момент гель, Фреза пазовая 4/8мм</t>
        </is>
      </c>
      <c r="C60" s="254" t="inlineStr">
        <is>
          <t>1+1</t>
        </is>
      </c>
      <c r="D60" s="254" t="n"/>
      <c r="E60" s="254" t="inlineStr">
        <is>
          <t>ООО Бигам-Инвест</t>
        </is>
      </c>
      <c r="F60" s="254" t="inlineStr">
        <is>
          <t>Купил Молоков по чеку для ЗРТО, Импульс, Радар</t>
        </is>
      </c>
    </row>
    <row r="61">
      <c r="A61" s="215" t="n">
        <v>44630</v>
      </c>
      <c r="B61" s="216" t="inlineStr">
        <is>
          <t>Разъемы для Сплав</t>
        </is>
      </c>
      <c r="C61" s="216" t="n"/>
      <c r="D61" s="216" t="n"/>
      <c r="E61" s="216" t="inlineStr">
        <is>
          <t>ИП Денисов</t>
        </is>
      </c>
      <c r="F61" s="216" t="inlineStr">
        <is>
          <t>Привез Беляев с СДЭК по счету ДМ-207</t>
        </is>
      </c>
    </row>
    <row r="62">
      <c r="A62" s="253" t="n">
        <v>44629</v>
      </c>
      <c r="B62" s="254" t="inlineStr">
        <is>
          <t>Розетка РП15-32ГВВ; ВилкаСНП268-37ВП11-2-1</t>
        </is>
      </c>
      <c r="C62" s="254" t="n"/>
      <c r="D62" s="254" t="n"/>
      <c r="E62" s="254" t="inlineStr">
        <is>
          <t>Электрон</t>
        </is>
      </c>
      <c r="F62" s="254" t="inlineStr">
        <is>
          <t>Доставили машиной с ДРД</t>
        </is>
      </c>
    </row>
    <row r="63" ht="123.75" customHeight="1" s="107">
      <c r="A63" s="215" t="n">
        <v>44629</v>
      </c>
      <c r="B63" s="216" t="inlineStr">
        <is>
          <t xml:space="preserve">Принтер KYОCERA FS-1035 MFP/DP для ПУ                                    Имя хоста принтера KMADED6E
IP адрес 192.168.60.151
Маска 255.255.255.0
Шлюз 192.168.60.254
Счетчик принтера 219997
Счетчик копирования 9348
Наклейка на принтере «ID  04297»    </t>
        </is>
      </c>
      <c r="C63" s="216" t="n">
        <v>1</v>
      </c>
      <c r="D63" s="216" t="n"/>
      <c r="E63" s="216" t="inlineStr">
        <is>
          <t>Склад Владимир</t>
        </is>
      </c>
      <c r="F63" s="216" t="inlineStr">
        <is>
          <t>Забрали сами</t>
        </is>
      </c>
    </row>
    <row r="64" ht="30" customHeight="1" s="107">
      <c r="A64" s="253" t="n">
        <v>44629</v>
      </c>
      <c r="B64" s="254" t="inlineStr">
        <is>
          <t>Платы Sefelec на ремонт.  Сразу же отправлены с Шейхо в Московский офис.</t>
        </is>
      </c>
      <c r="C64" s="254" t="n">
        <v>4</v>
      </c>
      <c r="D64" s="254" t="n"/>
      <c r="E64" s="254" t="inlineStr">
        <is>
          <t>Чувашкабель</t>
        </is>
      </c>
      <c r="F64" s="254" t="inlineStr">
        <is>
          <t>Доставка ДЛ в коробке без накладной</t>
        </is>
      </c>
    </row>
    <row r="65">
      <c r="A65" s="215" t="n">
        <v>44629</v>
      </c>
      <c r="B65" s="216" t="inlineStr">
        <is>
          <t>ЛДПА.411-02.12.260     Боковая стенка после сварки</t>
        </is>
      </c>
      <c r="C65" s="216" t="n">
        <v>4</v>
      </c>
      <c r="D65" s="216" t="n"/>
      <c r="E65" s="216" t="inlineStr">
        <is>
          <t>КБ-57</t>
        </is>
      </c>
      <c r="F65" s="216" t="inlineStr">
        <is>
          <t>Привез Молоков с СДЭК  (допоставка)</t>
        </is>
      </c>
    </row>
    <row r="66" ht="30" customHeight="1" s="107">
      <c r="A66" s="253" t="n">
        <v>44629</v>
      </c>
      <c r="B66" s="254" t="inlineStr">
        <is>
          <t xml:space="preserve">Провод ВНМ </t>
        </is>
      </c>
      <c r="C66" s="254" t="inlineStr">
        <is>
          <t>1066,5м</t>
        </is>
      </c>
      <c r="D66" s="254" t="n"/>
      <c r="E66" s="254" t="inlineStr">
        <is>
          <t>ОКБ Кабельной промышленности</t>
        </is>
      </c>
      <c r="F66" s="254" t="inlineStr">
        <is>
          <t>Доставили машиной от ДЛ по счету 3709</t>
        </is>
      </c>
    </row>
    <row r="67">
      <c r="A67" s="215" t="n">
        <v>44625</v>
      </c>
      <c r="B67" s="216" t="inlineStr">
        <is>
          <t>Доска обрезная, саморезы под упаковку Сплав</t>
        </is>
      </c>
      <c r="C67" s="216" t="n"/>
      <c r="D67" s="216" t="n"/>
      <c r="E67" s="216" t="inlineStr">
        <is>
          <t>ИП Теплухина</t>
        </is>
      </c>
      <c r="F67" s="216" t="inlineStr">
        <is>
          <t>Купил Молоков по  тов. чеку 2607 от 05.03.2022</t>
        </is>
      </c>
    </row>
    <row r="68" ht="30" customHeight="1" s="107">
      <c r="A68" s="215" t="n">
        <v>44624</v>
      </c>
      <c r="B68" s="216" t="inlineStr">
        <is>
          <t>Паста Палиж полимерн.;Литьевой полиуретанов пластик комплект</t>
        </is>
      </c>
      <c r="C68" s="216" t="inlineStr">
        <is>
          <t>2+2</t>
        </is>
      </c>
      <c r="D68" s="216" t="n"/>
      <c r="E68" s="216" t="inlineStr">
        <is>
          <t xml:space="preserve">ИП Румянцева </t>
        </is>
      </c>
      <c r="F68" s="216" t="inlineStr">
        <is>
          <t>Доставил Молоков со СДЭК по счету 56/22</t>
        </is>
      </c>
    </row>
    <row r="69">
      <c r="A69" s="253" t="n">
        <v>44624</v>
      </c>
      <c r="B69" s="254" t="inlineStr">
        <is>
          <t>Фальшпанель НЦ232-41/30В2011</t>
        </is>
      </c>
      <c r="C69" s="254" t="n">
        <v>1</v>
      </c>
      <c r="D69" s="254" t="n"/>
      <c r="E69" s="254" t="inlineStr">
        <is>
          <t>Лаб. Металографики</t>
        </is>
      </c>
      <c r="F69" s="254" t="inlineStr">
        <is>
          <t>Доставил Молоков со СДЭК по счету ?? сч-факт562</t>
        </is>
      </c>
    </row>
    <row r="70">
      <c r="A70" s="215" t="n">
        <v>44624</v>
      </c>
      <c r="B70" s="216" t="inlineStr">
        <is>
          <t>ЛДПА 411-10.90.200 Полка в сборе</t>
        </is>
      </c>
      <c r="C70" s="216" t="n">
        <v>3</v>
      </c>
      <c r="D70" s="216" t="n"/>
      <c r="E70" s="216" t="inlineStr">
        <is>
          <t>Гефесд</t>
        </is>
      </c>
      <c r="F70" s="216" t="inlineStr">
        <is>
          <t>Принесли на руках по счету 78 (допоставка)</t>
        </is>
      </c>
    </row>
    <row r="71">
      <c r="A71" s="253" t="n">
        <v>44624</v>
      </c>
      <c r="B71" s="254" t="inlineStr">
        <is>
          <t xml:space="preserve">Сальник MG 32 </t>
        </is>
      </c>
      <c r="C71" s="254" t="n">
        <v>30</v>
      </c>
      <c r="D71" s="254" t="n"/>
      <c r="E71" s="254" t="inlineStr">
        <is>
          <t>ЭТМ</t>
        </is>
      </c>
      <c r="F71" s="254" t="inlineStr">
        <is>
          <t>Купил Молоков по  тов. чеку 126/3118212</t>
        </is>
      </c>
    </row>
    <row r="72">
      <c r="A72" s="215" t="n">
        <v>44623</v>
      </c>
      <c r="B72" s="216" t="inlineStr">
        <is>
          <t>ЛДПА.411-02.99.001-05     Переходная панель</t>
        </is>
      </c>
      <c r="C72" s="216" t="n">
        <v>1</v>
      </c>
      <c r="D72" s="216" t="n"/>
      <c r="E72" s="216" t="inlineStr">
        <is>
          <t>Гефесд</t>
        </is>
      </c>
      <c r="F72" s="216" t="inlineStr">
        <is>
          <t>Принесли на руках по счету 152</t>
        </is>
      </c>
    </row>
    <row r="73">
      <c r="A73" s="253" t="n">
        <v>44623</v>
      </c>
      <c r="B73" s="254" t="inlineStr">
        <is>
          <t xml:space="preserve">Полумаска и фильтры </t>
        </is>
      </c>
      <c r="C73" s="254" t="n"/>
      <c r="D73" s="254" t="n"/>
      <c r="E73" s="254" t="inlineStr">
        <is>
          <t>Техноавиа</t>
        </is>
      </c>
      <c r="F73" s="254" t="inlineStr">
        <is>
          <t>Привезла Полушина по счету 337</t>
        </is>
      </c>
    </row>
    <row r="74">
      <c r="A74" s="215" t="n">
        <v>44622</v>
      </c>
      <c r="B74" s="216" t="inlineStr">
        <is>
          <t>Стержни полиацетал и Листы алюминев. Под Сплав</t>
        </is>
      </c>
      <c r="C74" s="216" t="n"/>
      <c r="D74" s="216" t="n"/>
      <c r="E74" s="216" t="inlineStr">
        <is>
          <t>ИП Иванов</t>
        </is>
      </c>
      <c r="F74" s="216" t="inlineStr">
        <is>
          <t>Доставили машиной от ДЛ по счету 685</t>
        </is>
      </c>
    </row>
    <row r="75" ht="30" customHeight="1" s="107">
      <c r="A75" s="253" t="n">
        <v>44622</v>
      </c>
      <c r="B75" s="254" t="inlineStr">
        <is>
          <t>Электроэлементы HYR-1110@HOYTEC и GSE3000-N4@SKSKJNTAKT под Улей</t>
        </is>
      </c>
      <c r="C75" s="254" t="n">
        <v>2</v>
      </c>
      <c r="D75" s="254" t="n"/>
      <c r="E75" s="254" t="inlineStr">
        <is>
          <t>Элитан Трейд</t>
        </is>
      </c>
      <c r="F75" s="254" t="inlineStr">
        <is>
          <t>Доставили машиной от ДЛ по счету 534695G</t>
        </is>
      </c>
    </row>
    <row r="76">
      <c r="A76" s="215" t="n">
        <v>44622</v>
      </c>
      <c r="B76" s="216" t="inlineStr">
        <is>
          <t>Вилка ВК,ВП; Розетка РК под Улей</t>
        </is>
      </c>
      <c r="C76" s="216" t="n">
        <v>3</v>
      </c>
      <c r="D76" s="216" t="n"/>
      <c r="E76" s="216" t="inlineStr">
        <is>
          <t>ИП Денисов</t>
        </is>
      </c>
      <c r="F76" s="216" t="inlineStr">
        <is>
          <t>Доставили машиной от ДЛ по счету ДМ-261</t>
        </is>
      </c>
    </row>
    <row r="77">
      <c r="A77" s="253" t="n">
        <v>44622</v>
      </c>
      <c r="B77" s="254" t="inlineStr">
        <is>
          <t>Термоусаживаемый маркер</t>
        </is>
      </c>
      <c r="C77" s="254" t="n">
        <v>8000</v>
      </c>
      <c r="D77" s="254" t="n"/>
      <c r="E77" s="254" t="inlineStr">
        <is>
          <t>Термомарк</t>
        </is>
      </c>
      <c r="F77" s="254" t="inlineStr">
        <is>
          <t>Доставили машиной от ДЛ по счету ТМ00-001085</t>
        </is>
      </c>
    </row>
    <row r="78" ht="33.75" customHeight="1" s="107">
      <c r="A78" s="215" t="n">
        <v>44621</v>
      </c>
      <c r="B78" s="216" t="inlineStr">
        <is>
          <t>Провод МГШВ син. И бел 0,35; 0,5; 1,5</t>
        </is>
      </c>
      <c r="C78" s="216" t="inlineStr">
        <is>
          <t>по 600м</t>
        </is>
      </c>
      <c r="D78" s="216" t="n"/>
      <c r="E78" s="216" t="inlineStr">
        <is>
          <t>Чувашкабель</t>
        </is>
      </c>
      <c r="F78" s="216" t="inlineStr">
        <is>
          <t>Доставили машиной от ДЛ без документов по счету 7-220224/1</t>
        </is>
      </c>
    </row>
    <row r="79">
      <c r="A79" s="253" t="n">
        <v>44621</v>
      </c>
      <c r="B79" s="254" t="inlineStr">
        <is>
          <t>Провод МГШВ син. И бел 0,35; 0,5; 1,5</t>
        </is>
      </c>
      <c r="C79" s="254" t="inlineStr">
        <is>
          <t>по 400м</t>
        </is>
      </c>
      <c r="D79" s="254" t="n"/>
      <c r="E79" s="254" t="inlineStr">
        <is>
          <t>Телмарк</t>
        </is>
      </c>
      <c r="F79" s="254" t="inlineStr">
        <is>
          <t>Доставили машиной от ДЛ по счету 141</t>
        </is>
      </c>
    </row>
    <row r="80">
      <c r="A80" s="226" t="inlineStr">
        <is>
          <t>Март</t>
        </is>
      </c>
      <c r="B80" s="216" t="n"/>
      <c r="C80" s="216" t="n"/>
      <c r="D80" s="216" t="n"/>
      <c r="E80" s="216" t="n"/>
      <c r="F80" s="216" t="n"/>
    </row>
    <row r="81">
      <c r="A81" s="215" t="n">
        <v>44620</v>
      </c>
      <c r="B81" s="216" t="inlineStr">
        <is>
          <t>Сменные фильтры для Фильтра воды</t>
        </is>
      </c>
      <c r="C81" s="216" t="n"/>
      <c r="D81" s="216" t="n"/>
      <c r="E81" s="216" t="inlineStr">
        <is>
          <t>Ручеек</t>
        </is>
      </c>
      <c r="F81" s="216" t="inlineStr">
        <is>
          <t>Привез Молоков из Магазина по счету ЦБ-216</t>
        </is>
      </c>
    </row>
    <row r="82">
      <c r="A82" s="215" t="n">
        <v>44620</v>
      </c>
      <c r="B82" s="216" t="inlineStr">
        <is>
          <t>Вилка СНП 407-150ВП; Розетка СНП 407-150РП</t>
        </is>
      </c>
      <c r="C82" s="216" t="inlineStr">
        <is>
          <t>3+5</t>
        </is>
      </c>
      <c r="D82" s="216" t="n"/>
      <c r="E82" s="216" t="inlineStr">
        <is>
          <t>Электродеталь г.Карачев</t>
        </is>
      </c>
      <c r="F82" s="216" t="inlineStr">
        <is>
          <t>Привез Молоков с Спецсвязи по счету 185816</t>
        </is>
      </c>
    </row>
    <row r="83">
      <c r="A83" s="251" t="n">
        <v>44617</v>
      </c>
      <c r="B83" s="216" t="inlineStr">
        <is>
          <t>Документы из Офиса</t>
        </is>
      </c>
      <c r="C83" s="216" t="n"/>
      <c r="D83" s="216" t="n"/>
      <c r="E83" s="216" t="inlineStr">
        <is>
          <t>Офис</t>
        </is>
      </c>
      <c r="F83" s="216" t="inlineStr">
        <is>
          <t>Привез Молоков через СДЭК</t>
        </is>
      </c>
    </row>
    <row r="84">
      <c r="A84" s="251" t="n">
        <v>44617</v>
      </c>
      <c r="B84" s="216" t="inlineStr">
        <is>
          <t>Стенки, панели и полки под ЗРТО; Импульс и Радар</t>
        </is>
      </c>
      <c r="C84" s="216" t="n"/>
      <c r="D84" s="216" t="n"/>
      <c r="E84" s="216" t="inlineStr">
        <is>
          <t>Гефесд</t>
        </is>
      </c>
      <c r="F84" s="216" t="inlineStr">
        <is>
          <t>Доставили на палете по счету 78</t>
        </is>
      </c>
    </row>
    <row r="85">
      <c r="A85" s="251" t="n">
        <v>44613</v>
      </c>
      <c r="B85" s="216" t="n"/>
      <c r="C85" s="216" t="n"/>
      <c r="D85" s="216" t="n"/>
      <c r="E85" s="216" t="n"/>
      <c r="F85" s="216" t="n"/>
    </row>
    <row r="86">
      <c r="A86" s="251" t="n">
        <v>44613</v>
      </c>
      <c r="B86" s="216" t="inlineStr">
        <is>
          <t>Остатки разъемов от Контеста</t>
        </is>
      </c>
      <c r="C86" s="216" t="n"/>
      <c r="D86" s="216" t="n"/>
      <c r="E86" s="216" t="inlineStr">
        <is>
          <t>Контест</t>
        </is>
      </c>
      <c r="F86" s="216" t="inlineStr">
        <is>
          <t>Доставили коробкой из офиса  на палете с Тестером под Импульс</t>
        </is>
      </c>
    </row>
    <row r="87">
      <c r="A87" s="251" t="n">
        <v>44608</v>
      </c>
      <c r="B87" s="216" t="inlineStr">
        <is>
          <t>Разъемы довезли по счету 12-0396</t>
        </is>
      </c>
      <c r="C87" s="216" t="n"/>
      <c r="D87" s="216" t="n"/>
      <c r="E87" s="216" t="inlineStr">
        <is>
          <t>Контест</t>
        </is>
      </c>
      <c r="F87" s="216" t="inlineStr">
        <is>
          <t>Доставка машиной от ДЛ привезли из офиса коробкой без бумаг.</t>
        </is>
      </c>
    </row>
    <row r="88">
      <c r="A88" s="251" t="n">
        <v>44607</v>
      </c>
      <c r="B88" s="216" t="inlineStr">
        <is>
          <t xml:space="preserve">Кабельные стяжки с площадкой </t>
        </is>
      </c>
      <c r="C88" s="216" t="n">
        <v>1500</v>
      </c>
      <c r="D88" s="216" t="n"/>
      <c r="E88" s="216" t="inlineStr">
        <is>
          <t>Термомарк</t>
        </is>
      </c>
      <c r="F88" s="216" t="inlineStr">
        <is>
          <t>Забрал Беляев с ДЛ</t>
        </is>
      </c>
    </row>
    <row r="89">
      <c r="A89" s="251" t="n">
        <v>44607</v>
      </c>
      <c r="B89" s="216" t="inlineStr">
        <is>
          <t>Разъемы СП64 под проект Импульс</t>
        </is>
      </c>
      <c r="C89" s="216" t="inlineStr">
        <is>
          <t>6+4</t>
        </is>
      </c>
      <c r="D89" s="216" t="n"/>
      <c r="E89" s="216" t="inlineStr">
        <is>
          <t>Каскад</t>
        </is>
      </c>
      <c r="F89" s="216" t="inlineStr">
        <is>
          <t>Забрал Беляев с ДЛ. Довезли по замене по счету 5843 от 21.12.21</t>
        </is>
      </c>
    </row>
    <row r="90">
      <c r="A90" s="251" t="n">
        <v>44607</v>
      </c>
      <c r="B90" s="216" t="inlineStr">
        <is>
          <t>Рояльные петли под ЗРТО; Радар; Импульс</t>
        </is>
      </c>
      <c r="C90" s="216" t="n">
        <v>1</v>
      </c>
      <c r="D90" s="216" t="n"/>
      <c r="E90" s="216" t="inlineStr">
        <is>
          <t>Крепко</t>
        </is>
      </c>
      <c r="F90" s="216" t="inlineStr">
        <is>
          <t>Забрал Беляев с ДЛ</t>
        </is>
      </c>
    </row>
    <row r="91">
      <c r="A91" s="251" t="n">
        <v>44608</v>
      </c>
      <c r="B91" s="216" t="inlineStr">
        <is>
          <t>Стол серии Атлант</t>
        </is>
      </c>
      <c r="C91" s="216" t="n">
        <v>1</v>
      </c>
      <c r="D91" s="216" t="n"/>
      <c r="E91" s="216" t="inlineStr">
        <is>
          <t>Гефесд</t>
        </is>
      </c>
      <c r="F91" s="216" t="inlineStr">
        <is>
          <t>Доставили по счету 8 от 12.01.22</t>
        </is>
      </c>
    </row>
    <row r="92">
      <c r="A92" s="251" t="n">
        <v>44607</v>
      </c>
      <c r="B92" s="216" t="inlineStr">
        <is>
          <t>Светодиоды для передней панели</t>
        </is>
      </c>
      <c r="C92" s="216" t="n"/>
      <c r="D92" s="216" t="n"/>
      <c r="E92" s="216" t="inlineStr">
        <is>
          <t>Компэл</t>
        </is>
      </c>
      <c r="F92" s="216" t="inlineStr">
        <is>
          <t>Доставили ДПД через московский офис по счету 22031968</t>
        </is>
      </c>
    </row>
    <row r="93">
      <c r="A93" s="251" t="n">
        <v>44603</v>
      </c>
      <c r="B93" s="216" t="inlineStr">
        <is>
          <t>Стеклопластиковые корпуса в сборе, цвет черный</t>
        </is>
      </c>
      <c r="C93" s="216" t="n">
        <v>4</v>
      </c>
      <c r="D93" s="216" t="n"/>
      <c r="E93" s="216" t="inlineStr">
        <is>
          <t xml:space="preserve">ИП Лысенко </t>
        </is>
      </c>
      <c r="F93" s="216" t="inlineStr">
        <is>
          <t>Забрал Молоков с Радужного по счету 268 от 23.11.21</t>
        </is>
      </c>
    </row>
    <row r="94">
      <c r="A94" s="249" t="inlineStr">
        <is>
          <t>11.02.232</t>
        </is>
      </c>
      <c r="B94" s="216" t="inlineStr">
        <is>
          <t>Розетки и вилки СНП</t>
        </is>
      </c>
      <c r="C94" s="216" t="n"/>
      <c r="D94" s="216" t="n"/>
      <c r="E94" s="216" t="inlineStr">
        <is>
          <t>Электродеталь г.Карачев</t>
        </is>
      </c>
      <c r="F94" s="216" t="inlineStr">
        <is>
          <t>Привез Молоков с Спецсвязи по счету 185816</t>
        </is>
      </c>
    </row>
    <row r="95" customFormat="1" s="248">
      <c r="A95" s="250" t="n">
        <v>44601</v>
      </c>
      <c r="B95" s="247" t="inlineStr">
        <is>
          <t>Источник бесперебойного питания</t>
        </is>
      </c>
      <c r="C95" s="247" t="n">
        <v>1</v>
      </c>
      <c r="D95" s="247" t="n"/>
      <c r="E95" s="247" t="inlineStr">
        <is>
          <t>Компьютер Имидж</t>
        </is>
      </c>
      <c r="F95" s="247" t="inlineStr">
        <is>
          <t>Привез Молоков с магазина по счету 49</t>
        </is>
      </c>
    </row>
    <row r="96" customFormat="1" s="248">
      <c r="A96" s="250" t="n">
        <v>44600</v>
      </c>
      <c r="B96" s="247" t="inlineStr">
        <is>
          <t>Кабеля HDMI, USB для Сплав</t>
        </is>
      </c>
      <c r="C96" s="247" t="n"/>
      <c r="D96" s="247" t="n"/>
      <c r="E96" s="247" t="inlineStr">
        <is>
          <t>НИКС</t>
        </is>
      </c>
      <c r="F96" s="247" t="inlineStr">
        <is>
          <t>Привез Молоков с СДЭК по счету 770972</t>
        </is>
      </c>
    </row>
    <row r="97" ht="60" customFormat="1" customHeight="1" s="248">
      <c r="A97" s="246" t="n">
        <v>44596</v>
      </c>
      <c r="B97" s="247" t="inlineStr">
        <is>
          <t>Платы 128А1, 64А20; вилка с кож.6Р-150В, ; розетка без кож.6Р-100В; розетка и вилка блочные 6Р-150В"5" , розетка кабельн.6Р-150В; стол подкатной; пробник-щуп; Подставка под системный блок подкатная.</t>
        </is>
      </c>
      <c r="C97" s="247" t="n"/>
      <c r="D97" s="247" t="n"/>
      <c r="E97" s="247" t="inlineStr">
        <is>
          <t>Гефесд</t>
        </is>
      </c>
      <c r="F97" s="247" t="inlineStr">
        <is>
          <t>Доставили на 3х палетах</t>
        </is>
      </c>
    </row>
    <row r="98" ht="30" customFormat="1" customHeight="1" s="248">
      <c r="A98" s="246" t="n">
        <v>44596</v>
      </c>
      <c r="B98" s="247" t="inlineStr">
        <is>
          <t>Сетевой зарядник, кабели питания под ВТП, Ш1-23, припой</t>
        </is>
      </c>
      <c r="C98" s="247" t="n"/>
      <c r="D98" s="247" t="n"/>
      <c r="E98" s="247" t="inlineStr">
        <is>
          <t>ЧипДип</t>
        </is>
      </c>
      <c r="F98" s="247" t="inlineStr">
        <is>
          <t>Забрал Беляев по счету 8051727</t>
        </is>
      </c>
    </row>
    <row r="99" customFormat="1" s="248">
      <c r="A99" s="246" t="n">
        <v>44596</v>
      </c>
      <c r="B99" s="247" t="inlineStr">
        <is>
          <t>Разъемы BNC-S59P</t>
        </is>
      </c>
      <c r="C99" s="247" t="n"/>
      <c r="D99" s="247" t="n"/>
      <c r="E99" s="247" t="inlineStr">
        <is>
          <t>ЧипДип</t>
        </is>
      </c>
      <c r="F99" s="247" t="inlineStr">
        <is>
          <t>Забрал Беляев по счету 8028050</t>
        </is>
      </c>
    </row>
    <row r="100" customFormat="1" s="248">
      <c r="A100" s="246" t="n">
        <v>44596</v>
      </c>
      <c r="B100" s="247" t="inlineStr">
        <is>
          <t>Пополнение аптечки по заказу</t>
        </is>
      </c>
      <c r="C100" s="247" t="n"/>
      <c r="D100" s="247" t="n"/>
      <c r="E100" s="247" t="inlineStr">
        <is>
          <t>Столички</t>
        </is>
      </c>
      <c r="F100" s="247" t="inlineStr">
        <is>
          <t>Купил Молоков по чеку</t>
        </is>
      </c>
    </row>
    <row r="101" customFormat="1" s="248">
      <c r="A101" s="246" t="n">
        <v>44595</v>
      </c>
      <c r="B101" s="247" t="inlineStr">
        <is>
          <t>Консоль , Лоток проволочный</t>
        </is>
      </c>
      <c r="C101" s="247" t="n"/>
      <c r="D101" s="247" t="n"/>
      <c r="E101" s="247" t="inlineStr">
        <is>
          <t>ЭТМ</t>
        </is>
      </c>
      <c r="F101" s="247" t="inlineStr">
        <is>
          <t>Доставили машиной</t>
        </is>
      </c>
    </row>
    <row r="102" customFormat="1" s="248">
      <c r="A102" s="246" t="n">
        <v>44595</v>
      </c>
      <c r="B102" s="247" t="inlineStr">
        <is>
          <t>Кабель  ВВГнг</t>
        </is>
      </c>
      <c r="C102" s="247" t="n">
        <v>500</v>
      </c>
      <c r="D102" s="247" t="n"/>
      <c r="E102" s="247" t="inlineStr">
        <is>
          <t>ЭТМ</t>
        </is>
      </c>
      <c r="F102" s="247" t="inlineStr">
        <is>
          <t>Доставили машиной</t>
        </is>
      </c>
    </row>
    <row r="103" ht="45.6" customHeight="1" s="107">
      <c r="A103" s="215" t="n">
        <v>44593</v>
      </c>
      <c r="B103" s="216" t="inlineStr">
        <is>
          <t>Разъемы СП64 под проект Импульс</t>
        </is>
      </c>
      <c r="C103" s="216" t="n"/>
      <c r="D103" s="216" t="n"/>
      <c r="E103" s="216" t="inlineStr">
        <is>
          <t>Каскад</t>
        </is>
      </c>
      <c r="F103" s="216" t="inlineStr">
        <is>
          <t>Привезла Полушина с ДЛ  Вместо заявленных  ВП и РП-64-16-500 пришло 4 вилки и 6 розеток на 250. Они были отправлены через СДЭК обратно для замены.</t>
        </is>
      </c>
    </row>
    <row r="104">
      <c r="A104" s="226" t="inlineStr">
        <is>
          <t>Февраль</t>
        </is>
      </c>
      <c r="B104" s="216" t="n"/>
      <c r="C104" s="216" t="n"/>
      <c r="D104" s="216" t="n"/>
      <c r="E104" s="216" t="n"/>
      <c r="F104" s="216" t="n"/>
    </row>
    <row r="105" ht="30" customHeight="1" s="107">
      <c r="A105" s="215" t="n">
        <v>44592</v>
      </c>
      <c r="B105" s="216" t="inlineStr">
        <is>
          <t>Таблички( фальшпанели, маркировки, шильдики) для СПЛАВ</t>
        </is>
      </c>
      <c r="C105" s="216" t="n"/>
      <c r="D105" s="216" t="n"/>
      <c r="E105" s="216" t="inlineStr">
        <is>
          <t>Лаб. Металографика</t>
        </is>
      </c>
      <c r="F105" s="216" t="inlineStr">
        <is>
          <t>Привез Молоков с СДЭК</t>
        </is>
      </c>
    </row>
    <row r="106" ht="30" customHeight="1" s="107">
      <c r="A106" s="215" t="n">
        <v>44592</v>
      </c>
      <c r="B106" s="216" t="inlineStr">
        <is>
          <t>Ключ комбинированный х41мм; плашкодержатель,; заклепки резьбовые М6</t>
        </is>
      </c>
      <c r="C106" s="216" t="n"/>
      <c r="D106" s="216" t="n"/>
      <c r="E106" s="245" t="inlineStr">
        <is>
          <t>ВсеИнструменты</t>
        </is>
      </c>
      <c r="F106" s="245" t="inlineStr">
        <is>
          <t>Купил Молоков  под СПЛАВ</t>
        </is>
      </c>
    </row>
    <row r="107" ht="30" customFormat="1" customHeight="1" s="243">
      <c r="A107" s="244" t="n">
        <v>44587</v>
      </c>
      <c r="B107" s="245" t="inlineStr">
        <is>
          <t>Отвертки прецизионные, диэлектрич., SD-081-S4; Ножов.полотно; Заглешки к катушкам</t>
        </is>
      </c>
      <c r="C107" s="245" t="n"/>
      <c r="D107" s="245" t="n"/>
      <c r="E107" s="245" t="inlineStr">
        <is>
          <t>ВсеИнструменты</t>
        </is>
      </c>
      <c r="F107" s="245" t="inlineStr">
        <is>
          <t>Купил Молоков  под СПЛАВ</t>
        </is>
      </c>
    </row>
    <row r="108">
      <c r="A108" s="215" t="n">
        <v>44586</v>
      </c>
      <c r="B108" s="216" t="inlineStr">
        <is>
          <t>Корпус КМ-КВ-1Б/М32</t>
        </is>
      </c>
      <c r="C108" s="216" t="n">
        <v>5</v>
      </c>
      <c r="D108" s="216" t="n"/>
      <c r="E108" s="216" t="inlineStr">
        <is>
          <t>Каскад</t>
        </is>
      </c>
      <c r="F108" s="216" t="inlineStr">
        <is>
          <t>Привез Молоков с ДЛ</t>
        </is>
      </c>
    </row>
    <row r="109" ht="30" customHeight="1" s="107">
      <c r="A109" s="215" t="n">
        <v>44586</v>
      </c>
      <c r="B109" s="216" t="inlineStr">
        <is>
          <t>Пнеевмоглушитель, цанга проходник, цанга фитинг, распред. Эл.пневматич., Эл.разъем, заглушки1/8</t>
        </is>
      </c>
      <c r="C109" s="216" t="n"/>
      <c r="D109" s="216" t="n"/>
      <c r="E109" s="216" t="inlineStr">
        <is>
          <t>ООО Эверест</t>
        </is>
      </c>
      <c r="F109" s="216" t="inlineStr">
        <is>
          <t>Привез Беляев по счету №21 от 13.01.22</t>
        </is>
      </c>
    </row>
    <row r="110">
      <c r="A110" s="215" t="n">
        <v>44581</v>
      </c>
      <c r="B110" s="216" t="inlineStr">
        <is>
          <t>Расходники для ПУ</t>
        </is>
      </c>
      <c r="C110" s="216" t="n"/>
      <c r="D110" s="216" t="n"/>
      <c r="E110" s="216" t="inlineStr">
        <is>
          <t>Комус</t>
        </is>
      </c>
      <c r="F110" s="216" t="inlineStr">
        <is>
          <t>Доставка машиной  по счету 38247540 от 19.01.22</t>
        </is>
      </c>
    </row>
    <row r="111">
      <c r="A111" s="215" t="n">
        <v>44581</v>
      </c>
      <c r="B111" s="216" t="inlineStr">
        <is>
          <t>Комплектующие для проекта ЗРТО/Улей</t>
        </is>
      </c>
      <c r="C111" s="216" t="n"/>
      <c r="D111" s="216" t="n"/>
      <c r="E111" s="216" t="inlineStr">
        <is>
          <t>Контест</t>
        </is>
      </c>
      <c r="F111" s="216" t="inlineStr">
        <is>
          <t>Доставка машиной от ДЛ привезли из офиса коробкой без бумаг.</t>
        </is>
      </c>
    </row>
    <row r="112">
      <c r="A112" s="215" t="n">
        <v>44581</v>
      </c>
      <c r="B112" s="216" t="inlineStr">
        <is>
          <t>Матрица МПК-14</t>
        </is>
      </c>
      <c r="C112" s="216" t="n"/>
      <c r="D112" s="216" t="n"/>
      <c r="E112" s="216" t="inlineStr">
        <is>
          <t>ЭТМ</t>
        </is>
      </c>
      <c r="F112" s="216" t="inlineStr">
        <is>
          <t>Привез Беляев</t>
        </is>
      </c>
    </row>
    <row r="113">
      <c r="A113" s="215" t="n">
        <v>44579</v>
      </c>
      <c r="B113" s="216" t="inlineStr">
        <is>
          <t>Кабельная оплетка синий и зеленый</t>
        </is>
      </c>
      <c r="C113" s="216" t="inlineStr">
        <is>
          <t>2+2</t>
        </is>
      </c>
      <c r="D113" s="216" t="n"/>
      <c r="E113" s="216" t="inlineStr">
        <is>
          <t>Бутик автозвука  DECIBEL</t>
        </is>
      </c>
      <c r="F113" s="216" t="inlineStr">
        <is>
          <t xml:space="preserve">Купил Молоков </t>
        </is>
      </c>
    </row>
    <row r="114">
      <c r="A114" s="215" t="n">
        <v>44579</v>
      </c>
      <c r="B114" s="216" t="inlineStr">
        <is>
          <t xml:space="preserve">ТУТ цветная </t>
        </is>
      </c>
      <c r="C114" s="216" t="n">
        <v>3</v>
      </c>
      <c r="D114" s="216" t="n"/>
      <c r="E114" s="216" t="inlineStr">
        <is>
          <t>ИП Дудкин Д.В.</t>
        </is>
      </c>
      <c r="F114" s="216" t="inlineStr">
        <is>
          <t xml:space="preserve">Купил Молоков </t>
        </is>
      </c>
    </row>
    <row r="115">
      <c r="A115" s="215" t="n">
        <v>44579</v>
      </c>
      <c r="B115" s="216" t="inlineStr">
        <is>
          <t>Вентиляторы 80х80х25мм</t>
        </is>
      </c>
      <c r="C115" s="216" t="n">
        <v>16</v>
      </c>
      <c r="D115" s="216" t="n"/>
      <c r="E115" s="216" t="inlineStr">
        <is>
          <t>ЧИП и ДИП</t>
        </is>
      </c>
      <c r="F115" s="216" t="inlineStr">
        <is>
          <t>Забрал Беляев по счету 7979054 от 28.12.21</t>
        </is>
      </c>
    </row>
    <row r="116">
      <c r="A116" s="215" t="n">
        <v>44578</v>
      </c>
      <c r="B116" s="216" t="inlineStr">
        <is>
          <t>Железо под СПЛАВ по накладной №4 от14.01.22</t>
        </is>
      </c>
      <c r="C116" s="216" t="n"/>
      <c r="D116" s="216" t="n"/>
      <c r="E116" s="216" t="inlineStr">
        <is>
          <t>КБ-57</t>
        </is>
      </c>
      <c r="F116" s="216" t="inlineStr">
        <is>
          <t>Приехало машиной на палете</t>
        </is>
      </c>
    </row>
    <row r="117" ht="30" customFormat="1" customHeight="1" s="243">
      <c r="A117" s="242" t="n">
        <v>44578</v>
      </c>
      <c r="B117" s="287" t="inlineStr">
        <is>
          <t>Муфты, заглушки  для катушек; угольники, метчик М32х1,5 для ПУ</t>
        </is>
      </c>
      <c r="C117" s="287" t="n"/>
      <c r="D117" s="287" t="n"/>
      <c r="E117" s="287" t="inlineStr">
        <is>
          <t>Все инструменты</t>
        </is>
      </c>
      <c r="F117" s="287" t="inlineStr">
        <is>
          <t xml:space="preserve">Купил Молоков </t>
        </is>
      </c>
    </row>
    <row r="118">
      <c r="A118" s="215" t="n">
        <v>44575</v>
      </c>
      <c r="B118" s="216" t="inlineStr">
        <is>
          <t>Соединители СНЦ</t>
        </is>
      </c>
      <c r="C118" s="216" t="n"/>
      <c r="D118" s="216" t="n"/>
      <c r="E118" s="216" t="inlineStr">
        <is>
          <t>Московск. Офис</t>
        </is>
      </c>
      <c r="F118" s="216" t="inlineStr">
        <is>
          <t>Пришло машиной</t>
        </is>
      </c>
    </row>
    <row r="119">
      <c r="A119" s="215" t="n">
        <v>44573</v>
      </c>
      <c r="B119" s="216" t="inlineStr">
        <is>
          <t>Гнезда "Банан"; Трубка ТСТ цветная</t>
        </is>
      </c>
      <c r="C119" s="216" t="n"/>
      <c r="D119" s="216" t="n"/>
      <c r="E119" s="216" t="inlineStr">
        <is>
          <t>ООО Группа АЙТЕКС</t>
        </is>
      </c>
      <c r="F119" s="216" t="inlineStr">
        <is>
          <t>Забрал Беляев с ДЛ</t>
        </is>
      </c>
    </row>
    <row r="120">
      <c r="A120" s="226" t="inlineStr">
        <is>
          <t>Январь</t>
        </is>
      </c>
      <c r="B120" s="216" t="n"/>
      <c r="C120" s="216" t="n"/>
      <c r="D120" s="216" t="n"/>
      <c r="E120" s="216" t="n"/>
      <c r="F120" s="216" t="n"/>
    </row>
    <row r="121">
      <c r="A121" s="215" t="n">
        <v>44558</v>
      </c>
      <c r="B121" s="216" t="inlineStr">
        <is>
          <t>Провод ПВС 2х1; Кабель КПСВЭВнг 2х2х0,75; Пресс-клещи</t>
        </is>
      </c>
      <c r="C121" s="216" t="n"/>
      <c r="D121" s="216" t="n"/>
      <c r="E121" s="216" t="inlineStr">
        <is>
          <t>ЭТМ</t>
        </is>
      </c>
      <c r="F121" s="216" t="inlineStr">
        <is>
          <t>Доставили машиной</t>
        </is>
      </c>
    </row>
    <row r="122" customFormat="1" s="217">
      <c r="A122" s="215" t="n">
        <v>44557</v>
      </c>
      <c r="B122" s="216" t="inlineStr">
        <is>
          <t>Плата M128A10 на ремонт</t>
        </is>
      </c>
      <c r="C122" s="216" t="n"/>
      <c r="D122" s="216" t="n"/>
      <c r="E122" s="216" t="inlineStr">
        <is>
          <t>Чувашкабель</t>
        </is>
      </c>
      <c r="F122" s="216" t="inlineStr">
        <is>
          <t>Привезли с ДЛ</t>
        </is>
      </c>
    </row>
    <row r="123" customFormat="1" s="217">
      <c r="A123" s="215" t="n">
        <v>44554</v>
      </c>
      <c r="B123" s="216" t="inlineStr">
        <is>
          <t>Провод  НВ 0,75 желт. и зелен.; Конденсаторы 10мкф.</t>
        </is>
      </c>
      <c r="C123" s="216" t="n"/>
      <c r="D123" s="216" t="n"/>
      <c r="E123" s="216" t="inlineStr">
        <is>
          <t>Чип и Дип</t>
        </is>
      </c>
      <c r="F123" s="216" t="inlineStr">
        <is>
          <t>Забрал Молоков</t>
        </is>
      </c>
    </row>
    <row r="124" customFormat="1" s="217">
      <c r="A124" s="215" t="n">
        <v>44554</v>
      </c>
      <c r="B124" s="216" t="inlineStr">
        <is>
          <t>Разъемы 2РМДТ</t>
        </is>
      </c>
      <c r="C124" s="216" t="n"/>
      <c r="D124" s="216" t="n"/>
      <c r="E124" s="216" t="inlineStr">
        <is>
          <t>ИП Денисов</t>
        </is>
      </c>
      <c r="F124" s="216" t="inlineStr">
        <is>
          <t>Забрал  Молоков с ДЛ</t>
        </is>
      </c>
    </row>
    <row r="125" customFormat="1" s="217">
      <c r="A125" s="215" t="n">
        <v>44554</v>
      </c>
      <c r="B125" s="216" t="inlineStr">
        <is>
          <t>Спецодежда (Куртка и брюки "Сити")</t>
        </is>
      </c>
      <c r="C125" s="216" t="n"/>
      <c r="D125" s="216" t="n"/>
      <c r="E125" s="216" t="inlineStr">
        <is>
          <t>Техноавиа</t>
        </is>
      </c>
      <c r="F125" s="216" t="inlineStr">
        <is>
          <t>Забрал Молоков</t>
        </is>
      </c>
    </row>
    <row r="126" ht="30" customFormat="1" customHeight="1" s="217">
      <c r="A126" s="215" t="n">
        <v>44553</v>
      </c>
      <c r="B126" s="216" t="inlineStr">
        <is>
          <t>500 VA тестер проверки на электробезопасность и Пикоамперметр/ тераомметр 100V/2000TΩ</t>
        </is>
      </c>
      <c r="C126" s="216" t="n"/>
      <c r="D126" s="216" t="n"/>
      <c r="E126" s="216" t="inlineStr">
        <is>
          <t>Sefelek</t>
        </is>
      </c>
      <c r="F126" s="216" t="inlineStr">
        <is>
          <t>Привезли машиной с Москвы через склад Владимир</t>
        </is>
      </c>
    </row>
    <row r="127" customFormat="1" s="217">
      <c r="A127" s="215" t="n">
        <v>44553</v>
      </c>
      <c r="B127" s="216" t="inlineStr">
        <is>
          <t>Рейка 20х40х2,0м =6шт.; Брусок 30х40х2,0м=3шт.</t>
        </is>
      </c>
      <c r="C127" s="216" t="n"/>
      <c r="D127" s="216" t="n"/>
      <c r="E127" s="216" t="inlineStr">
        <is>
          <t>Гастелло-19</t>
        </is>
      </c>
      <c r="F127" s="216" t="inlineStr">
        <is>
          <t>Купил Молоков для проекта Красное Знамя (упаковка).  т/ч 5816</t>
        </is>
      </c>
    </row>
    <row r="128" customFormat="1" s="217">
      <c r="A128" s="215" t="n">
        <v>44550</v>
      </c>
      <c r="B128" s="216" t="inlineStr">
        <is>
          <t>Термопаста КПТ-8 и МХ-2; Кабель USB 2.0</t>
        </is>
      </c>
      <c r="C128" s="216" t="n"/>
      <c r="D128" s="216" t="n"/>
      <c r="E128" s="216" t="inlineStr">
        <is>
          <t>Компьютер Имидж +</t>
        </is>
      </c>
      <c r="F128" s="216" t="inlineStr">
        <is>
          <t>Привез С.Молоков по счету 1919 от 9/12/21</t>
        </is>
      </c>
    </row>
    <row r="129" customFormat="1" s="217">
      <c r="A129" s="215" t="n">
        <v>44548</v>
      </c>
      <c r="B129" s="216" t="inlineStr">
        <is>
          <t>Кабель ВВГ 500м</t>
        </is>
      </c>
      <c r="C129" s="216" t="n"/>
      <c r="D129" s="216" t="n"/>
      <c r="E129" s="216" t="inlineStr">
        <is>
          <t>ЭТМ</t>
        </is>
      </c>
      <c r="F129" s="216" t="inlineStr">
        <is>
          <t>Привезли машиной на катушке</t>
        </is>
      </c>
    </row>
    <row r="130" ht="45" customFormat="1" customHeight="1" s="217">
      <c r="A130" s="215" t="n">
        <v>44546</v>
      </c>
      <c r="B130" s="216" t="inlineStr">
        <is>
          <t xml:space="preserve">Комплектующие для ПУ: Компьютер, монитор, принтер; клавиатура для SCHLEICH; Торцевая пила; Кросовые матрицы WAGO 726-421 и 726-721. </t>
        </is>
      </c>
      <c r="C130" s="216" t="n"/>
      <c r="D130" s="216" t="n"/>
      <c r="E130" s="216" t="inlineStr">
        <is>
          <t>Офис Москва</t>
        </is>
      </c>
      <c r="F130" s="216" t="inlineStr">
        <is>
          <t>Паллету с комплектующими доставили через склад Владимир</t>
        </is>
      </c>
    </row>
    <row r="131" customFormat="1" s="217">
      <c r="A131" s="215" t="n">
        <v>44546</v>
      </c>
      <c r="B131" s="216" t="inlineStr">
        <is>
          <t>Разъемы IDC-64F; Кабель DC 1058-64</t>
        </is>
      </c>
      <c r="C131" s="216" t="n"/>
      <c r="D131" s="216" t="n"/>
      <c r="E131" s="216" t="inlineStr">
        <is>
          <t>ЧИП и ДИП</t>
        </is>
      </c>
      <c r="F131" s="216" t="inlineStr">
        <is>
          <t xml:space="preserve">Привез Дима </t>
        </is>
      </c>
    </row>
    <row r="132" customFormat="1" s="217">
      <c r="A132" s="215" t="n">
        <v>44545</v>
      </c>
      <c r="B132" s="216" t="inlineStr">
        <is>
          <t>Купол 240*110 + финишная полировка Купола</t>
        </is>
      </c>
      <c r="C132" s="216" t="inlineStr">
        <is>
          <t>30+10</t>
        </is>
      </c>
      <c r="D132" s="216" t="n"/>
      <c r="E132" s="216" t="inlineStr">
        <is>
          <t>ОРГСТЕКЛО-Р</t>
        </is>
      </c>
      <c r="F132" s="216" t="inlineStr">
        <is>
          <t>доставка ДЛ по счету 450 и 451 от 9.12.21</t>
        </is>
      </c>
    </row>
    <row r="133" customFormat="1" s="217">
      <c r="A133" s="215" t="n">
        <v>44544</v>
      </c>
      <c r="B133" s="216" t="inlineStr">
        <is>
          <t>Инструмент для нужд  ПУ</t>
        </is>
      </c>
      <c r="C133" s="216" t="n"/>
      <c r="D133" s="216" t="n"/>
      <c r="E133" s="216" t="inlineStr">
        <is>
          <t>ЭТМ</t>
        </is>
      </c>
      <c r="F133" s="216" t="inlineStr">
        <is>
          <t>Привезли по счету 216/31128276606-1-1/216</t>
        </is>
      </c>
    </row>
    <row r="134" customFormat="1" s="217">
      <c r="A134" s="215" t="n">
        <v>44544</v>
      </c>
      <c r="B134" s="220" t="inlineStr">
        <is>
          <t xml:space="preserve">Сальник ступенчатый </t>
        </is>
      </c>
      <c r="C134" s="216" t="inlineStr">
        <is>
          <t xml:space="preserve"> </t>
        </is>
      </c>
      <c r="D134" s="216" t="n"/>
      <c r="E134" s="216" t="inlineStr">
        <is>
          <t>ЭТМ</t>
        </is>
      </c>
      <c r="F134" s="216" t="inlineStr">
        <is>
          <t>Довезли по счёту 216\31122649991-5/216</t>
        </is>
      </c>
    </row>
    <row r="135" customFormat="1" s="217">
      <c r="A135" s="215" t="n">
        <v>44544</v>
      </c>
      <c r="B135" s="216" t="inlineStr">
        <is>
          <t xml:space="preserve">Кабель ВВГнг; </t>
        </is>
      </c>
      <c r="C135" s="216" t="n">
        <v>500</v>
      </c>
      <c r="D135" s="216" t="n"/>
      <c r="E135" s="216" t="inlineStr">
        <is>
          <t>ЭТМ</t>
        </is>
      </c>
      <c r="F135" s="216" t="inlineStr">
        <is>
          <t>Довезли по счёту 216\3112854252\216</t>
        </is>
      </c>
    </row>
    <row r="136" customFormat="1" s="217">
      <c r="A136" s="215" t="n">
        <v>44539</v>
      </c>
      <c r="B136" s="216" t="inlineStr">
        <is>
          <t>Муфты и заглушки OSTENDORF</t>
        </is>
      </c>
      <c r="C136" s="216" t="n"/>
      <c r="D136" s="216" t="n"/>
      <c r="E136" s="216" t="inlineStr">
        <is>
          <t>АкваЛайф</t>
        </is>
      </c>
      <c r="F136" s="216" t="inlineStr">
        <is>
          <t>Купил Молоков дляоснащения ПУ</t>
        </is>
      </c>
    </row>
    <row r="137" customFormat="1" s="217">
      <c r="A137" s="215" t="n">
        <v>44539</v>
      </c>
      <c r="B137" s="216" t="inlineStr">
        <is>
          <t>Крепеж</t>
        </is>
      </c>
      <c r="C137" s="216" t="n"/>
      <c r="D137" s="216" t="n"/>
      <c r="E137" s="216" t="inlineStr">
        <is>
          <t>Крепеж -1</t>
        </is>
      </c>
      <c r="F137" s="216" t="inlineStr">
        <is>
          <t>Купил Молоков для проекта ВТП (упаковка)</t>
        </is>
      </c>
    </row>
    <row r="138" customFormat="1" s="217">
      <c r="A138" s="215" t="n">
        <v>44539</v>
      </c>
      <c r="B138" s="216" t="inlineStr">
        <is>
          <t>Рейка 20х40х2,0м =6шт.; Брусок 30х40х2,0м=2шт.</t>
        </is>
      </c>
      <c r="C138" s="216" t="n"/>
      <c r="D138" s="216" t="n"/>
      <c r="E138" s="216" t="inlineStr">
        <is>
          <t>Гастелло-19</t>
        </is>
      </c>
      <c r="F138" s="216" t="inlineStr">
        <is>
          <t>Купил Молоков для проекта ВТП (упаковка)</t>
        </is>
      </c>
    </row>
    <row r="139" customFormat="1" s="219">
      <c r="A139" s="218" t="n">
        <v>44538</v>
      </c>
      <c r="B139" s="216" t="inlineStr">
        <is>
          <t>Провод  НВ 0,2 красн.; голуб</t>
        </is>
      </c>
      <c r="C139" s="216" t="n">
        <v>8</v>
      </c>
      <c r="D139" s="216" t="inlineStr">
        <is>
          <t>км.</t>
        </is>
      </c>
      <c r="E139" s="216" t="inlineStr">
        <is>
          <t>Чувашкабель</t>
        </is>
      </c>
      <c r="F139" s="216" t="inlineStr">
        <is>
          <t>Отгружено на скл. С ДЛ г. Владимир</t>
        </is>
      </c>
    </row>
    <row r="140" customFormat="1" s="219">
      <c r="A140" s="218" t="n">
        <v>44538</v>
      </c>
      <c r="B140" s="216" t="inlineStr">
        <is>
          <t>Набор для шабрения</t>
        </is>
      </c>
      <c r="C140" s="216" t="n">
        <v>1</v>
      </c>
      <c r="D140" s="216" t="n"/>
      <c r="E140" s="216" t="inlineStr">
        <is>
          <t>Петерком</t>
        </is>
      </c>
      <c r="F140" s="216" t="inlineStr">
        <is>
          <t>Привез Антон Шейхо со скл. Москва</t>
        </is>
      </c>
    </row>
    <row r="141" ht="30" customFormat="1" customHeight="1" s="219">
      <c r="A141" s="218" t="n">
        <v>44538</v>
      </c>
      <c r="B141" s="216" t="inlineStr">
        <is>
          <t>Технологический стенд для проведения контроля и испытаний жгутов изд. ИСМД</t>
        </is>
      </c>
      <c r="C141" s="216" t="n">
        <v>1</v>
      </c>
      <c r="D141" s="216" t="n"/>
      <c r="E141" s="216" t="inlineStr">
        <is>
          <t>Сплав</t>
        </is>
      </c>
      <c r="F141" s="216" t="inlineStr">
        <is>
          <t>Привезли из Тулы</t>
        </is>
      </c>
    </row>
    <row r="142" ht="25.5" customFormat="1" customHeight="1" s="219">
      <c r="A142" s="220" t="n">
        <v>44537</v>
      </c>
      <c r="B142" s="216" t="inlineStr">
        <is>
          <t xml:space="preserve">Кабель, провод, разъемы </t>
        </is>
      </c>
      <c r="C142" s="216" t="n">
        <v>8</v>
      </c>
      <c r="D142" s="216" t="n"/>
      <c r="E142" s="216" t="inlineStr">
        <is>
          <t>ЭТМ</t>
        </is>
      </c>
      <c r="F142" s="216" t="inlineStr">
        <is>
          <t>Привезли из ЭТМ по 3 документам</t>
        </is>
      </c>
    </row>
    <row r="143" ht="30" customFormat="1" customHeight="1" s="222">
      <c r="A143" s="218" t="n">
        <v>44537</v>
      </c>
      <c r="B143" s="221" t="inlineStr">
        <is>
          <t>Набор для подключения XS</t>
        </is>
      </c>
      <c r="C143" s="221" t="n">
        <v>1</v>
      </c>
      <c r="D143" s="221" t="inlineStr">
        <is>
          <t>шт.</t>
        </is>
      </c>
      <c r="E143" s="221" t="n"/>
      <c r="F143" s="216" t="inlineStr">
        <is>
          <t>Принес Евгений со склада. Не учтенная продукция после проведения инвентаризации на складе Владимир</t>
        </is>
      </c>
    </row>
    <row r="144" ht="19.5" customFormat="1" customHeight="1" s="222">
      <c r="A144" s="218" t="n">
        <v>44536</v>
      </c>
      <c r="B144" s="221" t="inlineStr">
        <is>
          <t xml:space="preserve">Кабельные стяжки с площадкой </t>
        </is>
      </c>
      <c r="C144" s="221" t="n">
        <v>15</v>
      </c>
      <c r="D144" s="221" t="inlineStr">
        <is>
          <t>уп.</t>
        </is>
      </c>
      <c r="E144" s="221" t="inlineStr">
        <is>
          <t>Термомарк</t>
        </is>
      </c>
      <c r="F144" s="216" t="inlineStr">
        <is>
          <t>Забрали из ДЛ</t>
        </is>
      </c>
    </row>
    <row r="145" ht="21.75" customFormat="1" customHeight="1" s="222">
      <c r="A145" s="218" t="n">
        <v>44536</v>
      </c>
      <c r="B145" s="221" t="inlineStr">
        <is>
          <t>Разъемы Каскад</t>
        </is>
      </c>
      <c r="C145" s="221" t="n">
        <v>3</v>
      </c>
      <c r="D145" s="221" t="inlineStr">
        <is>
          <t>поз.</t>
        </is>
      </c>
      <c r="E145" s="221" t="inlineStr">
        <is>
          <t>Каскад</t>
        </is>
      </c>
      <c r="F145" s="216" t="inlineStr">
        <is>
          <t>Забрали из ДЛ</t>
        </is>
      </c>
    </row>
    <row r="146" customFormat="1" s="222">
      <c r="A146" s="226" t="inlineStr">
        <is>
          <t>Декабрь</t>
        </is>
      </c>
      <c r="B146" s="221" t="n"/>
      <c r="C146" s="221" t="n"/>
      <c r="D146" s="221" t="n"/>
      <c r="E146" s="221" t="n"/>
      <c r="F146" s="216" t="n"/>
    </row>
    <row r="147" ht="21" customFormat="1" customHeight="1" s="222">
      <c r="A147" s="218" t="n">
        <v>44529</v>
      </c>
      <c r="B147" s="221" t="inlineStr">
        <is>
          <t>Провода, кабели  и расходники</t>
        </is>
      </c>
      <c r="C147" s="221" t="n"/>
      <c r="D147" s="221" t="n"/>
      <c r="E147" s="221" t="inlineStr">
        <is>
          <t>ЭТМ</t>
        </is>
      </c>
      <c r="F147" s="216" t="inlineStr">
        <is>
          <t>Привезли из ЭТМ</t>
        </is>
      </c>
    </row>
    <row r="148" ht="21" customFormat="1" customHeight="1" s="217">
      <c r="A148" s="223" t="n">
        <v>44529</v>
      </c>
      <c r="B148" s="224" t="inlineStr">
        <is>
          <t>Канцелярия</t>
        </is>
      </c>
      <c r="C148" s="224" t="n">
        <v>44</v>
      </c>
      <c r="D148" s="224" t="n"/>
      <c r="E148" s="224" t="inlineStr">
        <is>
          <t>Комус</t>
        </is>
      </c>
      <c r="F148" s="224" t="inlineStr">
        <is>
          <t>Привезли сами</t>
        </is>
      </c>
    </row>
    <row r="149" ht="22.5" customFormat="1" customHeight="1" s="217">
      <c r="A149" s="223" t="n">
        <v>44526</v>
      </c>
      <c r="B149" s="224" t="inlineStr">
        <is>
          <t>комплеттующие</t>
        </is>
      </c>
      <c r="C149" s="224" t="n"/>
      <c r="D149" s="224" t="n"/>
      <c r="E149" s="224" t="inlineStr">
        <is>
          <t>ЭТМ</t>
        </is>
      </c>
      <c r="F149" s="224" t="inlineStr">
        <is>
          <t>привезли лично</t>
        </is>
      </c>
    </row>
    <row r="150" ht="21" customFormat="1" customHeight="1" s="217">
      <c r="A150" s="224" t="inlineStr">
        <is>
          <t>24.11.21.</t>
        </is>
      </c>
      <c r="B150" s="224" t="inlineStr">
        <is>
          <t>AD-SE подставка под паяльник Т210-А, Т245А/В</t>
        </is>
      </c>
      <c r="C150" s="224" t="n">
        <v>1</v>
      </c>
      <c r="D150" s="224" t="inlineStr">
        <is>
          <t>шт</t>
        </is>
      </c>
      <c r="E150" s="224" t="inlineStr">
        <is>
          <t>Остек-АртТул</t>
        </is>
      </c>
      <c r="F150" s="224" t="inlineStr">
        <is>
          <t>Остек-АртТул</t>
        </is>
      </c>
    </row>
    <row r="151" ht="30" customFormat="1" customHeight="1" s="217">
      <c r="A151" s="224" t="inlineStr">
        <is>
          <t>24.11.21.</t>
        </is>
      </c>
      <c r="B151" s="224" t="inlineStr">
        <is>
          <t>MVE-A Модуль ваккумирования пневматический для блоков управления DDE  и DME</t>
        </is>
      </c>
      <c r="C151" s="224" t="n">
        <v>1</v>
      </c>
      <c r="D151" s="224" t="inlineStr">
        <is>
          <t>шт</t>
        </is>
      </c>
      <c r="E151" s="224" t="inlineStr">
        <is>
          <t>Остек-АртТул</t>
        </is>
      </c>
      <c r="F151" s="224" t="inlineStr">
        <is>
          <t>Остек-АртТул</t>
        </is>
      </c>
    </row>
    <row r="152" ht="46.5" customFormat="1" customHeight="1" s="217">
      <c r="A152" s="223" t="n">
        <v>44524</v>
      </c>
      <c r="B152" s="224" t="inlineStr">
        <is>
          <t>Катридж-наконечник JBC С115-118 наклонный 40* конический 0,1мм для нанопаяльника NT115-А и нанотермопинцета NP115-А/NP115-В</t>
        </is>
      </c>
      <c r="C152" s="224" t="n">
        <v>5</v>
      </c>
      <c r="D152" s="224" t="inlineStr">
        <is>
          <t>шт</t>
        </is>
      </c>
      <c r="E152" s="224" t="inlineStr">
        <is>
          <t>Остек-АртТул</t>
        </is>
      </c>
      <c r="F152" s="224" t="inlineStr">
        <is>
          <t>привез Борисков Илья</t>
        </is>
      </c>
    </row>
    <row r="153" customFormat="1" s="217">
      <c r="A153" s="223" t="n">
        <v>44503</v>
      </c>
      <c r="B153" s="224" t="inlineStr">
        <is>
          <t>приехали платы из офиса</t>
        </is>
      </c>
      <c r="C153" s="224" t="n"/>
      <c r="D153" s="224" t="n"/>
      <c r="E153" s="224" t="inlineStr">
        <is>
          <t>Исток</t>
        </is>
      </c>
      <c r="F153" s="224" t="inlineStr">
        <is>
          <t>привез Извеков</t>
        </is>
      </c>
    </row>
    <row r="154" customFormat="1" s="217">
      <c r="A154" s="227" t="inlineStr">
        <is>
          <t>Ноябрь</t>
        </is>
      </c>
      <c r="B154" s="224" t="n"/>
      <c r="C154" s="224" t="n"/>
      <c r="D154" s="224" t="n"/>
      <c r="E154" s="224" t="n"/>
      <c r="F154" s="224" t="n"/>
    </row>
    <row r="155" customFormat="1" s="217">
      <c r="A155" s="223" t="n">
        <v>44471</v>
      </c>
      <c r="B155" s="224" t="inlineStr">
        <is>
          <t>НПЭ 20мм (1мх2м) и НПЭ 40мм (1х2м)</t>
        </is>
      </c>
      <c r="C155" s="224" t="inlineStr">
        <is>
          <t>10+10</t>
        </is>
      </c>
      <c r="D155" s="224" t="inlineStr">
        <is>
          <t>шт</t>
        </is>
      </c>
      <c r="E155" s="224" t="inlineStr">
        <is>
          <t>ИНТЭМ</t>
        </is>
      </c>
      <c r="F155" s="224" t="inlineStr">
        <is>
          <t>ДЛ</t>
        </is>
      </c>
    </row>
    <row r="156" customFormat="1" s="157">
      <c r="A156" s="128" t="n"/>
      <c r="B156" s="128" t="n"/>
      <c r="C156" s="128" t="n"/>
      <c r="D156" s="128" t="n"/>
      <c r="E156" s="128" t="n"/>
      <c r="F156" s="128" t="n"/>
    </row>
    <row r="157" customFormat="1" s="157">
      <c r="A157" s="128" t="n"/>
      <c r="B157" s="128" t="n"/>
      <c r="C157" s="128" t="n"/>
      <c r="D157" s="128" t="n"/>
      <c r="E157" s="128" t="n"/>
      <c r="F157" s="128" t="n"/>
    </row>
    <row r="158" customFormat="1" s="157">
      <c r="A158" s="158" t="n">
        <v>44496</v>
      </c>
      <c r="B158" s="128" t="inlineStr">
        <is>
          <t>транссформаторы ТН 56</t>
        </is>
      </c>
      <c r="C158" s="128" t="n">
        <v>2</v>
      </c>
      <c r="D158" s="128" t="inlineStr">
        <is>
          <t>шт</t>
        </is>
      </c>
      <c r="E158" s="128" t="inlineStr">
        <is>
          <t>Исток</t>
        </is>
      </c>
      <c r="F158" s="128" t="inlineStr">
        <is>
          <t>привезли из СДЭК</t>
        </is>
      </c>
    </row>
    <row r="159" ht="30" customFormat="1" customHeight="1" s="157">
      <c r="A159" s="158" t="n">
        <v>44481</v>
      </c>
      <c r="B159" s="128" t="inlineStr">
        <is>
          <t>комплектующие для пандуса для РосТест + детали Добор1,2,3</t>
        </is>
      </c>
      <c r="C159" s="128" t="n"/>
      <c r="D159" s="128" t="n"/>
      <c r="E159" s="128" t="n"/>
      <c r="F159" s="128" t="inlineStr">
        <is>
          <t>из Гефесда привезли</t>
        </is>
      </c>
    </row>
    <row r="160" customFormat="1" s="157">
      <c r="A160" s="128" t="n"/>
      <c r="B160" s="128" t="n"/>
      <c r="C160" s="128" t="n"/>
      <c r="D160" s="128" t="n"/>
      <c r="E160" s="128" t="n"/>
      <c r="F160" s="128" t="n"/>
    </row>
    <row r="161" customFormat="1" s="157">
      <c r="A161" s="158" t="n">
        <v>44474</v>
      </c>
      <c r="B161" s="128" t="inlineStr">
        <is>
          <t>комплеттующие для Исток2</t>
        </is>
      </c>
      <c r="C161" s="128" t="n"/>
      <c r="D161" s="128" t="n"/>
      <c r="E161" s="128" t="inlineStr">
        <is>
          <t>ЭТМ</t>
        </is>
      </c>
      <c r="F161" s="128" t="inlineStr">
        <is>
          <t>привезли лично</t>
        </is>
      </c>
    </row>
    <row r="162" customFormat="1" s="157">
      <c r="A162" s="158" t="n">
        <v>44474</v>
      </c>
      <c r="B162" s="128" t="inlineStr">
        <is>
          <t>платы М192А01 для монтажа</t>
        </is>
      </c>
      <c r="C162" s="128" t="n">
        <v>7</v>
      </c>
      <c r="D162" s="128" t="n"/>
      <c r="E162" s="128" t="inlineStr">
        <is>
          <t>офис</t>
        </is>
      </c>
      <c r="F162" s="128" t="inlineStr">
        <is>
          <t>ДЛ из офиса</t>
        </is>
      </c>
    </row>
    <row r="163" customFormat="1" s="157">
      <c r="A163" s="128" t="n"/>
      <c r="B163" s="128" t="n"/>
      <c r="C163" s="128" t="n"/>
      <c r="D163" s="128" t="n"/>
      <c r="E163" s="128" t="n"/>
      <c r="F163" s="128" t="n"/>
    </row>
    <row r="164" customFormat="1" s="157">
      <c r="A164" s="158" t="n">
        <v>44470</v>
      </c>
      <c r="B164" s="128" t="n"/>
      <c r="C164" s="128" t="n"/>
      <c r="D164" s="128" t="n"/>
      <c r="E164" s="128" t="n"/>
      <c r="F164" s="128" t="n"/>
    </row>
    <row r="165" customFormat="1" s="157">
      <c r="A165" s="128" t="n"/>
      <c r="B165" s="128" t="n"/>
      <c r="C165" s="128" t="n"/>
      <c r="D165" s="128" t="n"/>
      <c r="E165" s="128" t="n"/>
      <c r="F165" s="128" t="n"/>
    </row>
    <row r="166" customFormat="1" s="157">
      <c r="A166" s="128" t="n"/>
      <c r="B166" s="128" t="n"/>
      <c r="C166" s="128" t="n"/>
      <c r="D166" s="128" t="n"/>
      <c r="E166" s="128" t="n"/>
      <c r="F166" s="128" t="n"/>
    </row>
    <row r="167" customFormat="1" s="157">
      <c r="A167" s="128" t="n"/>
      <c r="B167" s="128" t="n"/>
      <c r="C167" s="128" t="n"/>
      <c r="D167" s="128" t="n"/>
      <c r="E167" s="128" t="n"/>
      <c r="F167" s="128" t="n"/>
    </row>
    <row r="168" customFormat="1" s="157">
      <c r="A168" s="158" t="n">
        <v>44467</v>
      </c>
      <c r="B168" s="128" t="inlineStr">
        <is>
          <t>недостающая комплектация</t>
        </is>
      </c>
      <c r="C168" s="128" t="n"/>
      <c r="D168" s="128" t="n"/>
      <c r="E168" s="128" t="inlineStr">
        <is>
          <t>Компэл</t>
        </is>
      </c>
      <c r="F168" s="128" t="inlineStr">
        <is>
          <t>Из СДЭК для недостающая комплектация для индикаторных головок</t>
        </is>
      </c>
    </row>
    <row r="169" ht="30" customFormat="1" customHeight="1" s="157">
      <c r="A169" s="158" t="n">
        <v>44452</v>
      </c>
      <c r="B169" s="128" t="inlineStr">
        <is>
          <t>материалы и инструменты, труба композитная Pultra D32x3</t>
        </is>
      </c>
      <c r="C169" s="128" t="n"/>
      <c r="D169" s="128" t="n"/>
      <c r="E169" s="128" t="n"/>
      <c r="F169" s="128" t="inlineStr">
        <is>
          <t>со склада Владимир</t>
        </is>
      </c>
    </row>
    <row r="170" customFormat="1" s="157">
      <c r="A170" s="158" t="n">
        <v>44449</v>
      </c>
      <c r="B170" s="128" t="inlineStr">
        <is>
          <t>Комус</t>
        </is>
      </c>
      <c r="C170" s="128" t="n"/>
      <c r="D170" s="128" t="n"/>
      <c r="E170" s="128" t="inlineStr">
        <is>
          <t>Комус</t>
        </is>
      </c>
      <c r="F170" s="128" t="inlineStr">
        <is>
          <t>сами приехали</t>
        </is>
      </c>
    </row>
    <row r="171" ht="45" customFormat="1" customHeight="1" s="157">
      <c r="A171" s="158" t="n">
        <v>44449</v>
      </c>
      <c r="B171" s="156" t="inlineStr">
        <is>
          <t>Лист алюминиевый Д16Т 6х200х200
Стержень полиацеталиевай ПОМ-С 20х1000мм
Шестигранник латунный ЛС59- ПТ 10х500</t>
        </is>
      </c>
      <c r="C171" s="128" t="n"/>
      <c r="D171" s="128" t="n"/>
      <c r="E171" s="128" t="inlineStr">
        <is>
          <t>ИП Иванов, Прутки ру</t>
        </is>
      </c>
      <c r="F171" s="128" t="inlineStr">
        <is>
          <t>Дима из ДЛ</t>
        </is>
      </c>
    </row>
    <row r="172" ht="39" customFormat="1" customHeight="1" s="157">
      <c r="A172" s="158" t="n">
        <v>44449</v>
      </c>
      <c r="B172" s="26" t="inlineStr">
        <is>
          <t>вилка СНЦ144-5/11ВО11-NWП
вилка СНЦ144-5/11ВО11-АWП
вилка СНЦ144-10/13ВО11-NWП</t>
        </is>
      </c>
      <c r="C172" s="128" t="n"/>
      <c r="D172" s="128" t="n"/>
      <c r="E172" s="128" t="inlineStr">
        <is>
          <t>Регион</t>
        </is>
      </c>
      <c r="F172" s="128" t="inlineStr">
        <is>
          <t>Дима из офиса</t>
        </is>
      </c>
    </row>
    <row r="173" customFormat="1" s="157">
      <c r="A173" s="158" t="n"/>
      <c r="B173" s="26" t="n"/>
      <c r="C173" s="128" t="n"/>
      <c r="D173" s="128" t="n"/>
      <c r="E173" s="128" t="n"/>
      <c r="F173" s="128" t="n"/>
    </row>
    <row r="174" customFormat="1" s="157">
      <c r="A174" s="158" t="n"/>
      <c r="B174" s="26" t="n"/>
      <c r="C174" s="128" t="n"/>
      <c r="D174" s="128" t="n"/>
      <c r="E174" s="128" t="n"/>
      <c r="F174" s="128" t="n"/>
    </row>
    <row r="175" customFormat="1" s="157">
      <c r="A175" s="158" t="n"/>
      <c r="B175" s="156" t="n"/>
      <c r="C175" s="128" t="n"/>
      <c r="D175" s="128" t="n"/>
      <c r="E175" s="128" t="n"/>
      <c r="F175" s="128" t="n"/>
    </row>
    <row r="176" customFormat="1" s="157">
      <c r="A176" s="128" t="n"/>
      <c r="B176" s="156" t="n"/>
      <c r="C176" s="128" t="n"/>
      <c r="D176" s="128" t="n"/>
      <c r="E176" s="128" t="n"/>
      <c r="F176" s="128" t="n"/>
    </row>
    <row r="177" customFormat="1" s="157">
      <c r="A177" s="128" t="n"/>
      <c r="B177" s="156" t="n"/>
      <c r="C177" s="128" t="n"/>
      <c r="D177" s="128" t="n"/>
      <c r="E177" s="128" t="n"/>
      <c r="F177" s="128" t="n"/>
    </row>
    <row r="179" ht="150" customFormat="1" customHeight="1" s="157">
      <c r="A179" s="158" t="n">
        <v>44435</v>
      </c>
      <c r="B179" s="128" t="inlineStr">
        <is>
          <t xml:space="preserve">комплектующие для производственного участка
две пластины полиацеталя для Исток2
1. Тектроникс – трехканальный источник
2. Тектроникс -  генератор функциональный
3. Частотомер
4. Переукомплектовать (взять поменьше) коробку с битыми трансформаторами – положить туда 4 переходниками BANAN-BNC
5. В лаборатории лежит МГР10. Его тоже вернуть на ПУ.
</t>
        </is>
      </c>
      <c r="C179" s="128" t="n"/>
      <c r="D179" s="128" t="n"/>
      <c r="E179" s="128" t="inlineStr">
        <is>
          <t>из офиса</t>
        </is>
      </c>
      <c r="F179" s="128" t="inlineStr">
        <is>
          <t>приехало от ДЛ</t>
        </is>
      </c>
    </row>
    <row r="180" customFormat="1" s="157">
      <c r="A180" s="158" t="n">
        <v>44435</v>
      </c>
      <c r="B180" s="128" t="inlineStr">
        <is>
          <t>на этой же паллете разъем разъем СНЦ232-24/30В2О11-а</t>
        </is>
      </c>
      <c r="C180" s="128" t="n"/>
      <c r="D180" s="128" t="n"/>
      <c r="E180" s="128" t="n"/>
      <c r="F180" s="128" t="n"/>
    </row>
    <row r="181" customFormat="1" s="157">
      <c r="A181" s="158" t="n">
        <v>44426</v>
      </c>
      <c r="B181" s="128" t="inlineStr">
        <is>
          <t>Источник питания QJ3005G</t>
        </is>
      </c>
      <c r="C181" s="128" t="n"/>
      <c r="D181" s="128" t="n"/>
      <c r="E181" s="128" t="inlineStr">
        <is>
          <t>Чип и дип</t>
        </is>
      </c>
      <c r="F181" s="128" t="inlineStr">
        <is>
          <t>для исток2</t>
        </is>
      </c>
    </row>
    <row r="182" customFormat="1" s="157">
      <c r="A182" s="158" t="n">
        <v>44424</v>
      </c>
      <c r="B182" s="128" t="inlineStr">
        <is>
          <t>разъемы типа Банан</t>
        </is>
      </c>
      <c r="C182" s="128" t="n"/>
      <c r="D182" s="128" t="n"/>
      <c r="E182" s="128" t="inlineStr">
        <is>
          <t>Барс-Компоненты</t>
        </is>
      </c>
      <c r="F182" s="128" t="inlineStr">
        <is>
          <t>для кабельных сборок</t>
        </is>
      </c>
    </row>
    <row r="183" customFormat="1" s="157">
      <c r="A183" s="158" t="n">
        <v>44421</v>
      </c>
      <c r="B183" s="128" t="inlineStr">
        <is>
          <t>милиамперметры и амперметры</t>
        </is>
      </c>
      <c r="C183" s="128" t="n"/>
      <c r="D183" s="128" t="n"/>
      <c r="E183" s="128" t="inlineStr">
        <is>
          <t>Электроприбор</t>
        </is>
      </c>
      <c r="F183" s="128" t="inlineStr">
        <is>
          <t>для исток2</t>
        </is>
      </c>
    </row>
    <row r="184" customFormat="1" s="157">
      <c r="A184" s="158" t="n">
        <v>44420</v>
      </c>
      <c r="B184" s="128" t="inlineStr">
        <is>
          <t>Кабель коаксиальный и BNC разъемы</t>
        </is>
      </c>
      <c r="C184" s="128" t="n"/>
      <c r="D184" s="128" t="n"/>
      <c r="E184" s="128" t="inlineStr">
        <is>
          <t>Радиолаб</t>
        </is>
      </c>
      <c r="F184" s="128" t="inlineStr">
        <is>
          <t>для кабельных сборок</t>
        </is>
      </c>
    </row>
    <row r="185" ht="30" customFormat="1" customHeight="1" s="157">
      <c r="A185" s="158" t="n">
        <v>44420</v>
      </c>
      <c r="B185" s="128" t="inlineStr">
        <is>
          <t>расход материалы( паяль кислота, припой толстый, шкурки и т.д.)</t>
        </is>
      </c>
      <c r="C185" s="128" t="n"/>
      <c r="D185" s="128" t="n"/>
      <c r="E185" s="128" t="inlineStr">
        <is>
          <t>ВсеИнструменты</t>
        </is>
      </c>
      <c r="F185" s="128" t="inlineStr">
        <is>
          <t>в основном для ВТП</t>
        </is>
      </c>
    </row>
    <row r="186" customFormat="1" s="157">
      <c r="A186" s="158" t="n">
        <v>44420</v>
      </c>
      <c r="B186" s="128" t="inlineStr">
        <is>
          <t>резисторы</t>
        </is>
      </c>
      <c r="C186" s="128" t="n"/>
      <c r="D186" s="128" t="n"/>
      <c r="E186" s="128" t="inlineStr">
        <is>
          <t>Чип и дип</t>
        </is>
      </c>
      <c r="F186" s="128" t="inlineStr">
        <is>
          <t>для исток2</t>
        </is>
      </c>
    </row>
    <row r="187" customFormat="1" s="157">
      <c r="A187" s="158" t="n">
        <v>44414</v>
      </c>
      <c r="B187" s="128" t="inlineStr">
        <is>
          <t>разъем СНП411-15, СНЦ144-13/11ВО11</t>
        </is>
      </c>
      <c r="C187" s="128" t="n"/>
      <c r="D187" s="128" t="n"/>
      <c r="E187" s="128" t="inlineStr">
        <is>
          <t>ПромТехДубна</t>
        </is>
      </c>
      <c r="F187" s="128" t="inlineStr">
        <is>
          <t>для Региона</t>
        </is>
      </c>
    </row>
    <row r="188" customFormat="1" s="157">
      <c r="A188" s="158" t="n">
        <v>44414</v>
      </c>
      <c r="B188" s="128" t="inlineStr">
        <is>
          <t xml:space="preserve">трансформаторы </t>
        </is>
      </c>
      <c r="C188" s="128" t="n"/>
      <c r="D188" s="128" t="n"/>
      <c r="E188" s="128" t="inlineStr">
        <is>
          <t>ИПЯрошенко</t>
        </is>
      </c>
      <c r="F188" s="128" t="inlineStr">
        <is>
          <t>для исток2</t>
        </is>
      </c>
    </row>
    <row r="189" customFormat="1" s="157">
      <c r="A189" s="158" t="n">
        <v>44414</v>
      </c>
      <c r="B189" s="128" t="inlineStr">
        <is>
          <t>комлпектация из Компэл на измерительные головки</t>
        </is>
      </c>
      <c r="C189" s="128" t="n"/>
      <c r="D189" s="128" t="n"/>
      <c r="E189" s="128" t="inlineStr">
        <is>
          <t>Компэл</t>
        </is>
      </c>
      <c r="F189" s="128" t="inlineStr">
        <is>
          <t>для исток2</t>
        </is>
      </c>
    </row>
    <row r="190" customFormat="1" s="157">
      <c r="A190" s="158" t="n">
        <v>44414</v>
      </c>
      <c r="B190" s="128" t="inlineStr">
        <is>
          <t>печатные платы на измерительные головки</t>
        </is>
      </c>
      <c r="C190" s="128" t="n"/>
      <c r="D190" s="128" t="n"/>
      <c r="E190" s="128" t="inlineStr">
        <is>
          <t>Резонит</t>
        </is>
      </c>
      <c r="F190" s="128" t="inlineStr">
        <is>
          <t>для исток2</t>
        </is>
      </c>
    </row>
    <row r="191" customFormat="1" s="157">
      <c r="A191" s="158" t="n">
        <v>44414</v>
      </c>
      <c r="B191" s="128" t="inlineStr">
        <is>
          <t>разъем СНЦ232-19/22В2О11</t>
        </is>
      </c>
      <c r="C191" s="128" t="n"/>
      <c r="D191" s="128" t="n"/>
      <c r="E191" s="128" t="inlineStr">
        <is>
          <t>Элекон</t>
        </is>
      </c>
      <c r="F191" s="128" t="n"/>
    </row>
    <row r="192" customFormat="1" s="157">
      <c r="A192" s="158" t="n">
        <v>44404</v>
      </c>
      <c r="B192" s="128" t="inlineStr">
        <is>
          <t>микросхема, прпдохранители</t>
        </is>
      </c>
      <c r="C192" s="128" t="n"/>
      <c r="D192" s="128" t="n"/>
      <c r="E192" s="128" t="inlineStr">
        <is>
          <t>ЧипиДип</t>
        </is>
      </c>
      <c r="F192" s="128" t="inlineStr">
        <is>
          <t>ремонт плат Сефелек</t>
        </is>
      </c>
    </row>
    <row r="193" customFormat="1" s="157">
      <c r="A193" s="158" t="n">
        <v>44399</v>
      </c>
      <c r="B193" s="128" t="inlineStr">
        <is>
          <t>Фильтры-картриджи для воды Аквафор</t>
        </is>
      </c>
      <c r="C193" s="128" t="n"/>
      <c r="D193" s="128" t="n"/>
      <c r="E193" s="128" t="inlineStr">
        <is>
          <t>Ручеек</t>
        </is>
      </c>
      <c r="F193" s="128" t="n"/>
    </row>
    <row r="194" customFormat="1" s="157">
      <c r="A194" s="158" t="n">
        <v>44393</v>
      </c>
      <c r="B194" s="128" t="inlineStr">
        <is>
          <t>кожух РС19 и разъемы  AS-412</t>
        </is>
      </c>
      <c r="C194" s="128" t="n"/>
      <c r="D194" s="128" t="n"/>
      <c r="E194" s="128" t="inlineStr">
        <is>
          <t>ЧипиДип</t>
        </is>
      </c>
      <c r="F194" s="128" t="inlineStr">
        <is>
          <t>кожух для Региона</t>
        </is>
      </c>
    </row>
    <row r="195" customFormat="1" s="157">
      <c r="A195" s="158" t="n">
        <v>44393</v>
      </c>
      <c r="B195" s="128" t="inlineStr">
        <is>
          <t>полиимидный скотч</t>
        </is>
      </c>
      <c r="C195" s="128" t="n"/>
      <c r="D195" s="128" t="n"/>
      <c r="E195" s="128" t="inlineStr">
        <is>
          <t>ЧипиДип</t>
        </is>
      </c>
      <c r="F195" s="128" t="inlineStr">
        <is>
          <t>ремонт плат Сефелек</t>
        </is>
      </c>
    </row>
    <row r="196" customFormat="1" s="157">
      <c r="A196" s="158" t="n">
        <v>44384</v>
      </c>
      <c r="B196" s="128" t="inlineStr">
        <is>
          <t>транзисторы</t>
        </is>
      </c>
      <c r="C196" s="128" t="n"/>
      <c r="D196" s="128" t="n"/>
      <c r="E196" s="128" t="inlineStr">
        <is>
          <t>ЧипиДип</t>
        </is>
      </c>
      <c r="F196" s="128" t="inlineStr">
        <is>
          <t>ремонт плат Сефелек</t>
        </is>
      </c>
    </row>
    <row r="197" ht="210" customFormat="1" customHeight="1" s="157">
      <c r="A197" s="158" t="n">
        <v>44370</v>
      </c>
      <c r="B197" s="128" t="inlineStr">
        <is>
          <t xml:space="preserve">1. 270х70х40 см, вес 30 кг - стремянки
2. 210х80х220 см, вес 230 кг - тура
3. 64х60х45 см, вес 65 кг - крепеж
4. 120х80х140 см, вес 180 кг - инструментальная тележка, стол, флипчарт и инструмент
5. 120х80х100 см, вес 60 кг - различные материалы и комплектующие
6. 160х160х100 см, вес 150 кг - фанера
7. 65х45х15 см, вес 15 кг - инструмент АртТула (перфоратор в большом кейсе)
8. 120х80х60 см, вес 50 кг - различная мелочевка и отрезной станок (паллета, на которой стоит коробка с торцовочной пилой Rioby (салатового цвета))
</t>
        </is>
      </c>
      <c r="C197" s="128" t="n">
        <v>8</v>
      </c>
      <c r="D197" s="128" t="inlineStr">
        <is>
          <t>мест</t>
        </is>
      </c>
      <c r="E197" s="128" t="inlineStr">
        <is>
          <t>из мест сборки камеры</t>
        </is>
      </c>
      <c r="F197" s="128" t="inlineStr">
        <is>
          <t>со склада Владимир</t>
        </is>
      </c>
    </row>
    <row r="198" customFormat="1" s="157">
      <c r="A198" s="128" t="n"/>
      <c r="B198" s="128" t="n"/>
      <c r="C198" s="128" t="n"/>
      <c r="D198" s="128" t="n"/>
      <c r="E198" s="128" t="n"/>
      <c r="F198" s="128" t="n"/>
    </row>
    <row r="199" customFormat="1" s="157">
      <c r="A199" s="158" t="n">
        <v>44368</v>
      </c>
      <c r="B199" s="128" t="inlineStr">
        <is>
          <t>детали с УФ</t>
        </is>
      </c>
      <c r="C199" s="128" t="n"/>
      <c r="D199" s="128" t="n"/>
      <c r="E199" s="128" t="inlineStr">
        <is>
          <t>ШильдПанель</t>
        </is>
      </c>
      <c r="F199" s="128" t="inlineStr">
        <is>
          <t>привез сам часть деталей с УФ для шкафа Автоматики</t>
        </is>
      </c>
    </row>
    <row r="200" customFormat="1" s="157">
      <c r="A200" s="158" t="n"/>
      <c r="B200" s="128" t="n"/>
      <c r="C200" s="128" t="n"/>
      <c r="D200" s="128" t="n"/>
      <c r="E200" s="128" t="n"/>
      <c r="F200" s="128" t="n"/>
    </row>
    <row r="201" ht="30" customFormat="1" customHeight="1" s="157">
      <c r="A201" s="158" t="n">
        <v>44364</v>
      </c>
      <c r="B201" s="128" t="inlineStr">
        <is>
          <t>коробка с инструментом, крепеж, хомуты, коробка с лентами войлок, тельфер, уголок к нему, складные ноги</t>
        </is>
      </c>
      <c r="C201" s="128" t="n"/>
      <c r="D201" s="128" t="n"/>
      <c r="E201" s="128" t="inlineStr">
        <is>
          <t>инструменты для монтажа БЭК</t>
        </is>
      </c>
      <c r="F201" s="128" t="inlineStr">
        <is>
          <t>со склада Владимир</t>
        </is>
      </c>
    </row>
    <row r="202" customFormat="1" s="157">
      <c r="A202" s="158" t="n"/>
      <c r="B202" s="128" t="n"/>
      <c r="C202" s="128" t="n"/>
      <c r="D202" s="128" t="n"/>
      <c r="E202" s="128" t="n"/>
      <c r="F202" s="128" t="n"/>
    </row>
    <row r="203" ht="30" customFormat="1" customHeight="1" s="157">
      <c r="A203" s="158" t="n">
        <v>44358</v>
      </c>
      <c r="B203" s="128" t="inlineStr">
        <is>
          <t>компьютер, принтер, монтиров, клавиатура</t>
        </is>
      </c>
      <c r="C203" s="128" t="n"/>
      <c r="D203" s="128" t="n"/>
      <c r="E203" s="128" t="inlineStr">
        <is>
          <t>для шкафа Улей НПОАвтоматика</t>
        </is>
      </c>
      <c r="F203" s="128" t="inlineStr">
        <is>
          <t>со склада Владимир</t>
        </is>
      </c>
    </row>
    <row r="204" customFormat="1" s="157">
      <c r="A204" s="128" t="n"/>
      <c r="B204" s="128" t="n"/>
      <c r="C204" s="128" t="n"/>
      <c r="D204" s="128" t="n"/>
      <c r="E204" s="128" t="n"/>
      <c r="F204" s="128" t="n"/>
    </row>
    <row r="205" ht="60" customFormat="1" customHeight="1" s="157">
      <c r="A205" s="158" t="n">
        <v>44351</v>
      </c>
      <c r="B205" s="97" t="inlineStr">
        <is>
          <t>приход паллеты с металлом пандус, две детали для шкафа+ рукоятка звездочка, упаковка Шпии, электроталь, платы сефелек, люки для Рубина и листы металла для мобильной перегородки и разъемы для Региона</t>
        </is>
      </c>
      <c r="C205" s="128" t="n"/>
      <c r="D205" s="128" t="n"/>
      <c r="E205" s="97" t="inlineStr">
        <is>
          <t>прямая межскладская</t>
        </is>
      </c>
      <c r="F205" s="128" t="inlineStr">
        <is>
          <t>из офиса</t>
        </is>
      </c>
    </row>
    <row r="206" customFormat="1" s="157">
      <c r="A206" s="158" t="n">
        <v>44347</v>
      </c>
      <c r="B206" s="97" t="inlineStr">
        <is>
          <t>термоусадка прозрачная разная</t>
        </is>
      </c>
      <c r="C206" s="314" t="n"/>
      <c r="D206" s="314" t="n"/>
      <c r="E206" s="314" t="inlineStr">
        <is>
          <t>Чип и Дип</t>
        </is>
      </c>
      <c r="F206" s="97" t="inlineStr">
        <is>
          <t>забирал сам из магазина</t>
        </is>
      </c>
    </row>
    <row r="207" ht="30" customFormat="1" customHeight="1" s="157">
      <c r="A207" s="158" t="n">
        <v>44344</v>
      </c>
      <c r="B207" s="97" t="inlineStr">
        <is>
          <t>провод ККМ и разъемы для кабельных сборок УРН Титов, направляющие и ручки для шкафа Автоматика</t>
        </is>
      </c>
      <c r="C207" s="314" t="n"/>
      <c r="D207" s="314" t="n"/>
      <c r="E207" s="97" t="inlineStr">
        <is>
          <t>со склада Владимир</t>
        </is>
      </c>
      <c r="F207" s="128" t="inlineStr">
        <is>
          <t>из офиса</t>
        </is>
      </c>
    </row>
    <row r="208" customFormat="1" s="157">
      <c r="A208" s="158" t="n">
        <v>44343</v>
      </c>
      <c r="B208" s="97" t="inlineStr">
        <is>
          <t>приход комус</t>
        </is>
      </c>
      <c r="C208" s="314" t="n"/>
      <c r="D208" s="314" t="n"/>
      <c r="E208" s="314" t="n"/>
      <c r="F208" s="97" t="n"/>
    </row>
    <row r="209" customFormat="1" s="157">
      <c r="A209" s="128" t="n"/>
      <c r="B209" s="128" t="n"/>
      <c r="C209" s="128" t="n"/>
      <c r="D209" s="128" t="n"/>
      <c r="E209" s="128" t="n"/>
      <c r="F209" s="128" t="n"/>
    </row>
    <row r="210" ht="45" customFormat="1" customHeight="1" s="157">
      <c r="A210" s="158" t="n">
        <v>44337</v>
      </c>
      <c r="B210" s="97" t="inlineStr">
        <is>
          <t>приход паллеты с металлом для Автоматики и листы металла для мобильной перегородки и разъемы для Региона</t>
        </is>
      </c>
      <c r="C210" s="128" t="n"/>
      <c r="D210" s="128" t="n"/>
      <c r="E210" s="314" t="n"/>
      <c r="F210" s="97" t="n"/>
    </row>
    <row r="211" customFormat="1" s="157">
      <c r="A211" s="158" t="n"/>
      <c r="B211" s="97" t="n"/>
      <c r="C211" s="128" t="n"/>
      <c r="D211" s="128" t="n"/>
      <c r="E211" s="314" t="n"/>
      <c r="F211" s="97" t="n"/>
    </row>
    <row r="212" customFormat="1" s="157">
      <c r="A212" s="158" t="n"/>
      <c r="B212" s="97" t="n"/>
      <c r="C212" s="128" t="n"/>
      <c r="D212" s="128" t="n"/>
      <c r="E212" s="314" t="n"/>
      <c r="F212" s="97" t="n"/>
    </row>
    <row r="213" customFormat="1" s="157">
      <c r="A213" s="158" t="n"/>
      <c r="B213" s="97" t="n"/>
      <c r="C213" s="314" t="n"/>
      <c r="D213" s="314" t="n"/>
      <c r="E213" s="314" t="n"/>
      <c r="F213" s="97" t="n"/>
    </row>
    <row r="214" customFormat="1" s="157">
      <c r="A214" s="158" t="n"/>
      <c r="B214" s="97" t="n"/>
      <c r="C214" s="314" t="n"/>
      <c r="D214" s="314" t="n"/>
      <c r="E214" s="314" t="n"/>
      <c r="F214" s="97" t="n"/>
    </row>
    <row r="215" customFormat="1" s="157">
      <c r="A215" s="158" t="n">
        <v>44333</v>
      </c>
      <c r="B215" s="97" t="inlineStr">
        <is>
          <t>колеса для мобильной перегородки Автоматика</t>
        </is>
      </c>
      <c r="C215" s="314" t="n">
        <v>4</v>
      </c>
      <c r="D215" s="314" t="inlineStr">
        <is>
          <t>шт</t>
        </is>
      </c>
      <c r="E215" s="314" t="n"/>
      <c r="F215" s="97" t="inlineStr">
        <is>
          <t>привезли ДЛ</t>
        </is>
      </c>
    </row>
    <row r="216" customFormat="1" s="157">
      <c r="A216" s="158" t="n"/>
      <c r="B216" s="97" t="n"/>
      <c r="C216" s="314" t="n"/>
      <c r="D216" s="314" t="n"/>
      <c r="E216" s="314" t="n"/>
      <c r="F216" s="97" t="n"/>
    </row>
    <row r="217" ht="30" customFormat="1" customHeight="1" s="157">
      <c r="A217" s="158" t="n">
        <v>44330</v>
      </c>
      <c r="B217" s="97" t="inlineStr">
        <is>
          <t>материалы для упаковки Автоматика-мобильная перегородка</t>
        </is>
      </c>
      <c r="C217" s="314" t="n"/>
      <c r="D217" s="314" t="n"/>
      <c r="E217" s="314" t="inlineStr">
        <is>
          <t>СерерЛес33</t>
        </is>
      </c>
      <c r="F217" s="97" t="inlineStr">
        <is>
          <t>по заказу Молокова из и-нет магазина</t>
        </is>
      </c>
    </row>
    <row r="218" customFormat="1" s="157">
      <c r="A218" s="158" t="n">
        <v>44328</v>
      </c>
      <c r="B218" s="97" t="inlineStr">
        <is>
          <t>плата и трансформатор HVDC</t>
        </is>
      </c>
      <c r="C218" s="314" t="n"/>
      <c r="D218" s="314" t="n"/>
      <c r="E218" s="314" t="n"/>
      <c r="F218" s="97" t="inlineStr">
        <is>
          <t>со склада Владимир, возможно для ОКБ КП</t>
        </is>
      </c>
    </row>
    <row r="219" customFormat="1" s="157">
      <c r="A219" s="158" t="n">
        <v>44328</v>
      </c>
      <c r="B219" s="97" t="inlineStr">
        <is>
          <t>углы для шкафа Автоматики</t>
        </is>
      </c>
      <c r="C219" s="314" t="n"/>
      <c r="D219" s="314" t="n"/>
      <c r="E219" s="314" t="inlineStr">
        <is>
          <t>соберизавод-С профиль</t>
        </is>
      </c>
      <c r="F219" s="97" t="inlineStr">
        <is>
          <t>забрал из ДЛ, оплатил сам.</t>
        </is>
      </c>
    </row>
    <row r="220" customFormat="1" s="157">
      <c r="A220" s="158" t="n">
        <v>44328</v>
      </c>
      <c r="B220" s="97" t="inlineStr">
        <is>
          <t>профиль и крпеж для мобильной перегородки</t>
        </is>
      </c>
      <c r="C220" s="314" t="n"/>
      <c r="D220" s="314" t="n"/>
      <c r="E220" s="314" t="inlineStr">
        <is>
          <t>соберизавод-С профиль</t>
        </is>
      </c>
      <c r="F220" s="97" t="inlineStr">
        <is>
          <t>доставили ДЛ</t>
        </is>
      </c>
    </row>
    <row r="221" customFormat="1" s="157">
      <c r="A221" s="158" t="n"/>
      <c r="B221" s="97" t="n"/>
      <c r="C221" s="314" t="n"/>
      <c r="D221" s="314" t="n"/>
      <c r="E221" s="314" t="n"/>
      <c r="F221" s="97" t="n"/>
    </row>
    <row r="222" customFormat="1" s="157">
      <c r="A222" s="158" t="n"/>
      <c r="B222" s="97" t="n"/>
      <c r="C222" s="314" t="n"/>
      <c r="D222" s="314" t="n"/>
      <c r="E222" s="314" t="n"/>
      <c r="F222" s="97" t="n"/>
    </row>
    <row r="223" customFormat="1" s="157">
      <c r="A223" s="158" t="n">
        <v>44309</v>
      </c>
      <c r="B223" s="97" t="inlineStr">
        <is>
          <t>паллеты, упаковочные углы, скотч</t>
        </is>
      </c>
      <c r="C223" s="314" t="n"/>
      <c r="D223" s="314" t="n"/>
      <c r="E223" s="314" t="n"/>
      <c r="F223" s="97" t="inlineStr">
        <is>
          <t>со склада Владимир</t>
        </is>
      </c>
    </row>
    <row r="224" customFormat="1" s="157">
      <c r="A224" s="158" t="n"/>
      <c r="B224" s="97" t="n"/>
      <c r="C224" s="314" t="n"/>
      <c r="D224" s="314" t="n"/>
      <c r="E224" s="314" t="n"/>
      <c r="F224" s="97" t="n"/>
    </row>
    <row r="225" customFormat="1" s="157">
      <c r="A225" s="158" t="n"/>
      <c r="B225" s="97" t="n"/>
      <c r="C225" s="314" t="n"/>
      <c r="D225" s="314" t="n"/>
      <c r="E225" s="314" t="n"/>
      <c r="F225" s="97" t="n"/>
    </row>
    <row r="226" customFormat="1" s="157">
      <c r="A226" s="158" t="n">
        <v>44306</v>
      </c>
      <c r="B226" s="97" t="inlineStr">
        <is>
          <t>листы OSB</t>
        </is>
      </c>
      <c r="C226" s="314" t="n">
        <v>3</v>
      </c>
      <c r="D226" s="314" t="inlineStr">
        <is>
          <t>шт</t>
        </is>
      </c>
      <c r="E226" s="314" t="inlineStr">
        <is>
          <t>СеверЛес33</t>
        </is>
      </c>
      <c r="F226" s="97" t="inlineStr">
        <is>
          <t>доставка</t>
        </is>
      </c>
    </row>
    <row r="227" ht="30" customFormat="1" customHeight="1" s="157">
      <c r="A227" s="158" t="n">
        <v>44306</v>
      </c>
      <c r="B227" s="97" t="inlineStr">
        <is>
          <t>правила, пистолет для тубы, рулетка, алюм профиль П-обр 30х40х30, шпатели</t>
        </is>
      </c>
      <c r="C227" s="314" t="n"/>
      <c r="D227" s="314" t="n"/>
      <c r="E227" s="314" t="inlineStr">
        <is>
          <t>Тандем</t>
        </is>
      </c>
      <c r="F227" s="97" t="inlineStr">
        <is>
          <t>купил сам</t>
        </is>
      </c>
    </row>
    <row r="228" ht="30" customFormat="1" customHeight="1" s="157">
      <c r="A228" s="158" t="n">
        <v>44305</v>
      </c>
      <c r="B228" s="97" t="inlineStr">
        <is>
          <t>Белая крышка для HBA-50  и Белая крышка для HBA-30  для Эхокор</t>
        </is>
      </c>
      <c r="C228" s="314" t="n"/>
      <c r="D228" s="314" t="n"/>
      <c r="E228" s="314" t="n"/>
      <c r="F228" s="97" t="inlineStr">
        <is>
          <t>со склада Влаимир</t>
        </is>
      </c>
    </row>
    <row r="229" customFormat="1" s="157">
      <c r="A229" s="158" t="n">
        <v>44302</v>
      </c>
      <c r="B229" s="97" t="inlineStr">
        <is>
          <t>огнетушители</t>
        </is>
      </c>
      <c r="C229" s="128" t="n"/>
      <c r="D229" s="128" t="n"/>
      <c r="E229" s="314" t="inlineStr">
        <is>
          <t>Пожцентр</t>
        </is>
      </c>
      <c r="F229" s="97" t="n"/>
    </row>
    <row r="230" customFormat="1" s="157">
      <c r="A230" s="128" t="n"/>
      <c r="B230" s="128" t="n"/>
      <c r="C230" s="128" t="n"/>
      <c r="D230" s="128" t="n"/>
      <c r="E230" s="128" t="n"/>
      <c r="F230" s="128" t="n"/>
    </row>
    <row r="231" customFormat="1" s="157">
      <c r="A231" s="128" t="n"/>
      <c r="B231" s="128" t="n"/>
      <c r="C231" s="128" t="n"/>
      <c r="D231" s="128" t="n"/>
      <c r="E231" s="128" t="n"/>
      <c r="F231" s="128" t="n"/>
    </row>
    <row r="232" customFormat="1" s="157">
      <c r="A232" s="128" t="n"/>
      <c r="B232" s="128" t="n"/>
      <c r="C232" s="128" t="n"/>
      <c r="D232" s="128" t="n"/>
      <c r="E232" s="128" t="n"/>
      <c r="F232" s="128" t="n"/>
    </row>
    <row r="233" customFormat="1" s="157">
      <c r="A233" s="128" t="n"/>
      <c r="B233" s="128" t="n"/>
      <c r="C233" s="128" t="n"/>
      <c r="D233" s="128" t="n"/>
      <c r="E233" s="128" t="n"/>
      <c r="F233" s="128" t="n"/>
    </row>
    <row r="234" customFormat="1" s="157">
      <c r="A234" s="128" t="n"/>
      <c r="B234" s="128" t="n"/>
      <c r="C234" s="128" t="n"/>
      <c r="D234" s="128" t="n"/>
      <c r="E234" s="314" t="n"/>
      <c r="F234" s="97" t="n"/>
    </row>
    <row r="235" customFormat="1" s="157">
      <c r="A235" s="128" t="n"/>
      <c r="B235" s="97" t="n"/>
      <c r="C235" s="128" t="n"/>
      <c r="D235" s="128" t="n"/>
      <c r="E235" s="314" t="n"/>
      <c r="F235" s="97" t="n"/>
    </row>
    <row r="236" customFormat="1" s="157">
      <c r="A236" s="158" t="n">
        <v>44294</v>
      </c>
      <c r="B236" s="97" t="inlineStr">
        <is>
          <t>провод ВНМ-0.2</t>
        </is>
      </c>
      <c r="C236" s="128" t="n"/>
      <c r="D236" s="128" t="n"/>
      <c r="E236" s="314" t="n"/>
      <c r="F236" s="97" t="n"/>
    </row>
    <row r="237" customFormat="1" s="157">
      <c r="A237" s="158" t="n">
        <v>44294</v>
      </c>
      <c r="B237" s="97" t="inlineStr">
        <is>
          <t>шильдики для Импульс</t>
        </is>
      </c>
      <c r="C237" s="128" t="n"/>
      <c r="D237" s="128" t="n"/>
      <c r="E237" s="314" t="inlineStr">
        <is>
          <t>шильдпанель</t>
        </is>
      </c>
      <c r="F237" s="97" t="inlineStr">
        <is>
          <t>привезли сами</t>
        </is>
      </c>
    </row>
    <row r="238" customFormat="1" s="157">
      <c r="A238" s="158" t="n">
        <v>44294</v>
      </c>
      <c r="B238" s="97" t="inlineStr">
        <is>
          <t>бананы мама и папа и цв термоусадка для жгутов Салют</t>
        </is>
      </c>
      <c r="C238" s="128" t="n"/>
      <c r="D238" s="128" t="n"/>
      <c r="E238" s="314" t="inlineStr">
        <is>
          <t>проконтакт</t>
        </is>
      </c>
      <c r="F238" s="97" t="inlineStr">
        <is>
          <t>забирал из СДЭК</t>
        </is>
      </c>
    </row>
    <row r="239" customFormat="1" s="157">
      <c r="A239" s="128" t="n"/>
      <c r="B239" s="97" t="n"/>
      <c r="C239" s="128" t="n"/>
      <c r="D239" s="128" t="n"/>
      <c r="E239" s="314" t="n"/>
      <c r="F239" s="97" t="n"/>
    </row>
    <row r="240" customFormat="1" s="157">
      <c r="A240" s="128" t="n"/>
      <c r="B240" s="97" t="n"/>
      <c r="C240" s="128" t="n"/>
      <c r="D240" s="128" t="n"/>
      <c r="E240" s="314" t="n"/>
      <c r="F240" s="97" t="n"/>
    </row>
    <row r="241" customFormat="1" s="157">
      <c r="A241" s="128" t="n"/>
      <c r="B241" s="97" t="n"/>
      <c r="C241" s="128" t="n"/>
      <c r="D241" s="128" t="n"/>
      <c r="E241" s="314" t="n"/>
      <c r="F241" s="97" t="n"/>
    </row>
    <row r="242" customFormat="1" s="157">
      <c r="A242" s="128" t="n"/>
      <c r="B242" s="97" t="n"/>
      <c r="C242" s="128" t="n"/>
      <c r="D242" s="128" t="n"/>
      <c r="E242" s="314" t="n"/>
      <c r="F242" s="97" t="n"/>
    </row>
    <row r="243" customFormat="1" s="157">
      <c r="A243" s="128" t="n"/>
      <c r="B243" s="97" t="n"/>
      <c r="C243" s="128" t="n"/>
      <c r="D243" s="128" t="n"/>
      <c r="E243" s="314" t="n"/>
      <c r="F243" s="97" t="n"/>
    </row>
    <row r="244" customFormat="1" s="157">
      <c r="A244" s="158" t="n">
        <v>44286</v>
      </c>
      <c r="B244" s="97" t="inlineStr">
        <is>
          <t>Стойка для прожекторов Ultraflash FS-001 13340</t>
        </is>
      </c>
      <c r="C244" s="128" t="n">
        <v>4</v>
      </c>
      <c r="D244" s="128" t="inlineStr">
        <is>
          <t>шт</t>
        </is>
      </c>
      <c r="E244" s="314" t="inlineStr">
        <is>
          <t>Все инструменты</t>
        </is>
      </c>
      <c r="F244" s="97" t="inlineStr">
        <is>
          <t>забирал из всеИнструменты</t>
        </is>
      </c>
    </row>
    <row r="245" customFormat="1" s="157">
      <c r="A245" s="158" t="n">
        <v>44286</v>
      </c>
      <c r="B245" s="97" t="inlineStr">
        <is>
          <t>разъемы каскад</t>
        </is>
      </c>
      <c r="C245" s="128" t="n"/>
      <c r="D245" s="128" t="n"/>
      <c r="E245" s="314" t="inlineStr">
        <is>
          <t>Каскад</t>
        </is>
      </c>
      <c r="F245" s="97" t="inlineStr">
        <is>
          <t>забирал из ДЛ</t>
        </is>
      </c>
    </row>
    <row r="246" customFormat="1" s="157">
      <c r="A246" s="128" t="n"/>
      <c r="B246" s="97" t="n"/>
      <c r="C246" s="128" t="n"/>
      <c r="D246" s="128" t="n"/>
      <c r="E246" s="314" t="n"/>
      <c r="F246" s="97" t="n"/>
    </row>
    <row r="247" customFormat="1" s="157">
      <c r="A247" s="158" t="n">
        <v>44285</v>
      </c>
      <c r="B247" s="97" t="inlineStr">
        <is>
          <t>панели эхокор</t>
        </is>
      </c>
      <c r="C247" s="128" t="n"/>
      <c r="D247" s="128" t="n"/>
      <c r="E247" s="314" t="n"/>
      <c r="F247" s="97" t="inlineStr">
        <is>
          <t>приехали сборным грузом из ДЛ, рваные коробки</t>
        </is>
      </c>
    </row>
    <row r="248" customFormat="1" s="157">
      <c r="A248" s="158" t="n">
        <v>44278</v>
      </c>
      <c r="B248" s="97" t="inlineStr">
        <is>
          <t>Сальники PG9, PG16, MG32</t>
        </is>
      </c>
      <c r="C248" s="128" t="n"/>
      <c r="D248" s="128" t="n"/>
      <c r="E248" s="314" t="inlineStr">
        <is>
          <t>ЭТМ</t>
        </is>
      </c>
      <c r="F248" s="97" t="inlineStr">
        <is>
          <t>забирал сам из магазина</t>
        </is>
      </c>
    </row>
    <row r="249" customFormat="1" s="157">
      <c r="A249" s="158" t="n">
        <v>44278</v>
      </c>
      <c r="B249" s="97" t="inlineStr">
        <is>
          <t>фильтры Керхер</t>
        </is>
      </c>
      <c r="C249" s="128" t="n"/>
      <c r="D249" s="128" t="n"/>
      <c r="E249" s="314" t="n"/>
      <c r="F249" s="97" t="inlineStr">
        <is>
          <t>забирал сам из магазина</t>
        </is>
      </c>
    </row>
    <row r="250" customFormat="1" s="157">
      <c r="A250" s="158" t="n">
        <v>44278</v>
      </c>
      <c r="B250" s="97" t="inlineStr">
        <is>
          <t>комплектующие</t>
        </is>
      </c>
      <c r="C250" s="128" t="n"/>
      <c r="D250" s="128" t="n"/>
      <c r="E250" s="314" t="inlineStr">
        <is>
          <t>Чип и Дип</t>
        </is>
      </c>
      <c r="F250" s="97" t="inlineStr">
        <is>
          <t>забирал сам из магазина</t>
        </is>
      </c>
    </row>
    <row r="251" customFormat="1" s="157">
      <c r="A251" s="128" t="n"/>
      <c r="B251" s="97" t="n"/>
      <c r="C251" s="128" t="n"/>
      <c r="D251" s="128" t="n"/>
      <c r="E251" s="314" t="n"/>
      <c r="F251" s="97" t="n"/>
    </row>
    <row r="252" customFormat="1" s="157">
      <c r="A252" s="158" t="n">
        <v>44271</v>
      </c>
      <c r="B252" s="97" t="inlineStr">
        <is>
          <t>провод МГТФ 0,12  0,14  0,2</t>
        </is>
      </c>
      <c r="C252" s="128" t="n"/>
      <c r="D252" s="128" t="n"/>
      <c r="E252" s="314" t="inlineStr">
        <is>
          <t>чувашкабель</t>
        </is>
      </c>
      <c r="F252" s="97" t="inlineStr">
        <is>
          <t>забирал сам из ДЛ</t>
        </is>
      </c>
    </row>
    <row r="253" customFormat="1" s="157">
      <c r="A253" s="158" t="n">
        <v>44271</v>
      </c>
      <c r="B253" s="97" t="inlineStr">
        <is>
          <t>фрезы и пластины для резца токарн</t>
        </is>
      </c>
      <c r="C253" s="128" t="n"/>
      <c r="D253" s="128" t="n"/>
      <c r="E253" s="314" t="inlineStr">
        <is>
          <t>Чпу технологии</t>
        </is>
      </c>
      <c r="F253" s="97" t="inlineStr">
        <is>
          <t>забирал сам из ДЛ</t>
        </is>
      </c>
    </row>
    <row r="254" ht="30" customFormat="1" customHeight="1" s="157">
      <c r="A254" s="158" t="n">
        <v>44270</v>
      </c>
      <c r="B254" s="97" t="inlineStr">
        <is>
          <t>Приезд с ММЗ плат сефелек, модуль А и документов - формуляров и РЭ</t>
        </is>
      </c>
      <c r="C254" s="128" t="n"/>
      <c r="D254" s="128" t="n"/>
      <c r="E254" s="314" t="n"/>
      <c r="F254" s="97" t="n"/>
    </row>
    <row r="255" customFormat="1" s="157">
      <c r="A255" s="128" t="n"/>
      <c r="B255" s="97" t="n"/>
      <c r="C255" s="128" t="n"/>
      <c r="D255" s="128" t="n"/>
      <c r="E255" s="314" t="n"/>
      <c r="F255" s="97" t="n"/>
    </row>
    <row r="256" customFormat="1" s="157">
      <c r="A256" s="128" t="n"/>
      <c r="B256" s="97" t="n"/>
      <c r="C256" s="128" t="n"/>
      <c r="D256" s="128" t="n"/>
      <c r="E256" s="314" t="n"/>
      <c r="F256" s="97" t="n"/>
    </row>
    <row r="257" customFormat="1" s="157">
      <c r="A257" s="158" t="n">
        <v>44246</v>
      </c>
      <c r="B257" s="97" t="inlineStr">
        <is>
          <t>спецодежда</t>
        </is>
      </c>
      <c r="C257" s="128" t="n"/>
      <c r="D257" s="128" t="n"/>
      <c r="E257" s="314" t="inlineStr">
        <is>
          <t>Техноавиа</t>
        </is>
      </c>
      <c r="F257" s="97" t="n"/>
    </row>
    <row r="258" customFormat="1" s="157">
      <c r="A258" s="158" t="n">
        <v>44245</v>
      </c>
      <c r="B258" s="97" t="inlineStr">
        <is>
          <t>запчасти для СалютУлей</t>
        </is>
      </c>
      <c r="C258" s="314" t="n"/>
      <c r="D258" s="314" t="n"/>
      <c r="E258" s="314" t="inlineStr">
        <is>
          <t>Салют</t>
        </is>
      </c>
      <c r="F258" s="97" t="inlineStr">
        <is>
          <t>????</t>
        </is>
      </c>
    </row>
    <row r="259" customFormat="1" s="157">
      <c r="A259" s="158" t="n"/>
      <c r="B259" s="97" t="n"/>
      <c r="C259" s="314" t="n"/>
      <c r="D259" s="314" t="n"/>
      <c r="E259" s="314" t="n"/>
      <c r="F259" s="97" t="n"/>
    </row>
    <row r="260" customFormat="1" s="157">
      <c r="A260" s="158" t="n">
        <v>44228</v>
      </c>
      <c r="B260" s="97" t="inlineStr">
        <is>
          <t>Кабель КПСВВ 0,75 и 0,5 сальники ступ и НКИ 3</t>
        </is>
      </c>
      <c r="C260" s="314" t="n"/>
      <c r="D260" s="314" t="n"/>
      <c r="E260" s="314" t="inlineStr">
        <is>
          <t>ЭТМ</t>
        </is>
      </c>
      <c r="F260" s="97" t="inlineStr">
        <is>
          <t>забирал сам</t>
        </is>
      </c>
    </row>
    <row r="261" customFormat="1" s="157">
      <c r="A261" s="158" t="n"/>
      <c r="B261" s="97" t="n"/>
      <c r="C261" s="314" t="n"/>
      <c r="D261" s="314" t="n"/>
      <c r="E261" s="314" t="n"/>
      <c r="F261" s="97" t="n"/>
    </row>
    <row r="262" customFormat="1" s="157">
      <c r="A262" s="158" t="n"/>
      <c r="B262" s="97" t="n"/>
      <c r="C262" s="314" t="n"/>
      <c r="D262" s="314" t="n"/>
      <c r="E262" s="314" t="n"/>
      <c r="F262" s="97" t="n"/>
    </row>
    <row r="263" customFormat="1" s="157">
      <c r="A263" s="158" t="n"/>
      <c r="B263" s="97" t="n"/>
      <c r="C263" s="314" t="n"/>
      <c r="D263" s="314" t="n"/>
      <c r="E263" s="314" t="n"/>
      <c r="F263" s="97" t="n"/>
    </row>
    <row r="264" customFormat="1" s="157">
      <c r="A264" s="158" t="n"/>
      <c r="B264" s="97" t="n"/>
      <c r="C264" s="314" t="n"/>
      <c r="D264" s="314" t="n"/>
      <c r="E264" s="314" t="n"/>
      <c r="F264" s="97" t="n"/>
    </row>
    <row r="265" customFormat="1" s="157">
      <c r="A265" s="158" t="n"/>
      <c r="B265" s="97" t="n"/>
      <c r="C265" s="314" t="n"/>
      <c r="D265" s="314" t="n"/>
      <c r="E265" s="314" t="n"/>
      <c r="F265" s="97" t="n"/>
    </row>
    <row r="266" customFormat="1" s="157">
      <c r="A266" s="158" t="n">
        <v>44217</v>
      </c>
      <c r="B266" s="97" t="inlineStr">
        <is>
          <t>Приехало со склада  платы Сефелек</t>
        </is>
      </c>
      <c r="C266" s="314" t="n"/>
      <c r="D266" s="314" t="n"/>
      <c r="E266" s="314" t="n"/>
      <c r="F266" s="97" t="n"/>
    </row>
    <row r="267" customFormat="1" s="157">
      <c r="A267" s="158" t="n">
        <v>44217</v>
      </c>
      <c r="B267" s="97" t="inlineStr">
        <is>
          <t>кабели от Электронприбора</t>
        </is>
      </c>
      <c r="C267" s="314" t="n"/>
      <c r="D267" s="314" t="n"/>
      <c r="E267" s="314" t="inlineStr">
        <is>
          <t>Электронприбор</t>
        </is>
      </c>
      <c r="F267" s="97" t="inlineStr">
        <is>
          <t>забрал из ДЛ</t>
        </is>
      </c>
    </row>
    <row r="268" customFormat="1" s="157">
      <c r="A268" s="158" t="n">
        <v>44217</v>
      </c>
      <c r="B268" s="97" t="inlineStr">
        <is>
          <t>провод МГШВ и НВ</t>
        </is>
      </c>
      <c r="C268" s="314" t="n"/>
      <c r="D268" s="314" t="n"/>
      <c r="E268" s="314" t="inlineStr">
        <is>
          <t>Чувашкабель</t>
        </is>
      </c>
      <c r="F268" s="97" t="inlineStr">
        <is>
          <t>от ДЛ</t>
        </is>
      </c>
    </row>
    <row r="269" ht="30" customFormat="1" customHeight="1" s="157">
      <c r="A269" s="158" t="n">
        <v>44217</v>
      </c>
      <c r="B269" s="97" t="inlineStr">
        <is>
          <t>уехала замененная рама Гефесдом</t>
        </is>
      </c>
      <c r="C269" s="314" t="n">
        <v>2</v>
      </c>
      <c r="D269" s="314" t="inlineStr">
        <is>
          <t>детали</t>
        </is>
      </c>
      <c r="E269" s="314" t="n"/>
      <c r="F269" s="97" t="n"/>
    </row>
    <row r="270" customFormat="1" s="157">
      <c r="A270" s="158" t="n">
        <v>44215</v>
      </c>
      <c r="B270" s="97" t="inlineStr">
        <is>
          <t>Комплект для Геф и светодиод лампы</t>
        </is>
      </c>
      <c r="C270" s="314" t="n"/>
      <c r="D270" s="314" t="n"/>
      <c r="E270" s="314" t="inlineStr">
        <is>
          <t>ЭТМ</t>
        </is>
      </c>
      <c r="F270" s="97" t="inlineStr">
        <is>
          <t>забирал сам</t>
        </is>
      </c>
    </row>
    <row r="271" customFormat="1" s="157">
      <c r="A271" s="158" t="n"/>
      <c r="B271" s="97" t="n"/>
      <c r="C271" s="314" t="n"/>
      <c r="D271" s="314" t="n"/>
      <c r="E271" s="314" t="n"/>
      <c r="F271" s="97" t="n"/>
    </row>
    <row r="272" ht="30" customFormat="1" customHeight="1" s="157">
      <c r="A272" s="158" t="n">
        <v>44215</v>
      </c>
      <c r="B272" s="97" t="inlineStr">
        <is>
          <t>приехало комплектация стола под пробойку - надо поменять у Гефесда на другие</t>
        </is>
      </c>
      <c r="C272" s="314" t="n">
        <v>2</v>
      </c>
      <c r="D272" s="314" t="inlineStr">
        <is>
          <t>детали</t>
        </is>
      </c>
      <c r="E272" s="314" t="n"/>
      <c r="F272" s="97" t="inlineStr">
        <is>
          <t>от ДЛ, занималась Гаврилова, приехало 2 детали, Гефесд обменял 1 деталь</t>
        </is>
      </c>
    </row>
    <row r="273" customFormat="1" s="157">
      <c r="A273" s="158" t="n">
        <v>44214</v>
      </c>
      <c r="B273" s="97" t="inlineStr">
        <is>
          <t>баннер с надписью</t>
        </is>
      </c>
      <c r="C273" s="314" t="n">
        <v>3</v>
      </c>
      <c r="D273" s="314" t="inlineStr">
        <is>
          <t>шт</t>
        </is>
      </c>
      <c r="E273" s="314" t="inlineStr">
        <is>
          <t>РА Жираф</t>
        </is>
      </c>
      <c r="F273" s="97" t="n"/>
    </row>
    <row r="274" customFormat="1" s="157">
      <c r="A274" s="158" t="n">
        <v>44214</v>
      </c>
      <c r="B274" s="97" t="inlineStr">
        <is>
          <t>FRC, IDC, 2РМДТ  докумнты</t>
        </is>
      </c>
      <c r="C274" s="314" t="n"/>
      <c r="D274" s="314" t="n"/>
      <c r="E274" s="314" t="n"/>
      <c r="F274" s="97" t="inlineStr">
        <is>
          <t>из офиса</t>
        </is>
      </c>
    </row>
    <row r="275" customFormat="1" s="157">
      <c r="A275" s="158" t="n">
        <v>44211</v>
      </c>
      <c r="B275" s="97" t="inlineStr">
        <is>
          <t>алмазные диски</t>
        </is>
      </c>
      <c r="C275" s="314" t="n">
        <v>2</v>
      </c>
      <c r="D275" s="314" t="inlineStr">
        <is>
          <t>шт</t>
        </is>
      </c>
      <c r="E275" s="314" t="n"/>
      <c r="F275" s="97" t="inlineStr">
        <is>
          <t>сам забирал с Тандема</t>
        </is>
      </c>
    </row>
    <row r="276" ht="30" customFormat="1" customHeight="1" s="157">
      <c r="A276" s="158" t="n">
        <v>44211</v>
      </c>
      <c r="B276" s="97" t="inlineStr">
        <is>
          <t>капролон 10 мм</t>
        </is>
      </c>
      <c r="C276" s="314" t="n">
        <v>1</v>
      </c>
      <c r="D276" s="314" t="inlineStr">
        <is>
          <t>деталь</t>
        </is>
      </c>
      <c r="E276" s="314" t="inlineStr">
        <is>
          <t>Система</t>
        </is>
      </c>
      <c r="F276" s="97" t="inlineStr">
        <is>
          <t>сам забирал с Тандема</t>
        </is>
      </c>
    </row>
    <row r="277" customFormat="1" s="157">
      <c r="A277" s="158" t="n">
        <v>44210</v>
      </c>
      <c r="B277" s="97" t="inlineStr">
        <is>
          <t>Дрель-шуруповерт BoSH</t>
        </is>
      </c>
      <c r="C277" s="314" t="n">
        <v>1</v>
      </c>
      <c r="D277" s="314" t="inlineStr">
        <is>
          <t>шт</t>
        </is>
      </c>
      <c r="E277" s="314" t="inlineStr">
        <is>
          <t>Бигам</t>
        </is>
      </c>
      <c r="F277" s="97" t="inlineStr">
        <is>
          <t>сам забирал с Бигам</t>
        </is>
      </c>
    </row>
    <row r="278" customFormat="1" s="157">
      <c r="A278" s="158" t="n"/>
      <c r="B278" s="97" t="n"/>
      <c r="C278" s="314" t="n"/>
      <c r="D278" s="314" t="n"/>
      <c r="E278" s="314" t="n"/>
      <c r="F278" s="97" t="n"/>
    </row>
    <row r="279" ht="30" customFormat="1" customHeight="1" s="157">
      <c r="A279" s="158" t="n">
        <v>44209</v>
      </c>
      <c r="B279" s="97" t="inlineStr">
        <is>
          <t>Приехал профиль</t>
        </is>
      </c>
      <c r="C279" s="314" t="n"/>
      <c r="D279" s="314" t="n"/>
      <c r="E279" s="314" t="inlineStr">
        <is>
          <t>Спрофиль
Собери завод</t>
        </is>
      </c>
      <c r="F279" s="97" t="inlineStr">
        <is>
          <t>в базу не вносил</t>
        </is>
      </c>
    </row>
    <row r="280" customFormat="1" s="157">
      <c r="A280" s="158" t="n">
        <v>44207</v>
      </c>
      <c r="B280" s="97" t="inlineStr">
        <is>
          <t>Сверла по металлу 2 мм и шестигран 2 мм</t>
        </is>
      </c>
      <c r="C280" s="314" t="n"/>
      <c r="D280" s="314" t="n"/>
      <c r="E280" s="314" t="inlineStr">
        <is>
          <t>ВсеИнструменты</t>
        </is>
      </c>
      <c r="F280" s="97" t="n"/>
    </row>
    <row r="281" customFormat="1" s="157">
      <c r="A281" s="158" t="n"/>
      <c r="B281" s="97" t="n"/>
      <c r="C281" s="314" t="n"/>
      <c r="D281" s="314" t="n"/>
      <c r="E281" s="314" t="n"/>
      <c r="F281" s="97" t="n"/>
    </row>
    <row r="282" customFormat="1" s="157">
      <c r="A282" s="96" t="n">
        <v>44193</v>
      </c>
      <c r="B282" s="14" t="inlineStr">
        <is>
          <t>Каркас МФ4.122.148-01 (Псковский завод АДС) крейт</t>
        </is>
      </c>
      <c r="C282" s="314" t="n">
        <v>9</v>
      </c>
      <c r="D282" s="314" t="inlineStr">
        <is>
          <t>шт</t>
        </is>
      </c>
      <c r="E282" s="314" t="inlineStr">
        <is>
          <t>Псковский завод АДС</t>
        </is>
      </c>
      <c r="F282" s="97" t="inlineStr">
        <is>
          <t>прямая машина</t>
        </is>
      </c>
    </row>
    <row r="283" ht="30" customHeight="1" s="107">
      <c r="A283" s="96" t="n">
        <v>44193</v>
      </c>
      <c r="B283" s="97" t="inlineStr">
        <is>
          <t>Ролик поворотный с тормозом  SP-ZP 100C-FI-F (PK/180C_FR 2 AZ)</t>
        </is>
      </c>
      <c r="C283" s="314" t="n">
        <v>4</v>
      </c>
      <c r="D283" s="314" t="n"/>
      <c r="E283" s="314" t="inlineStr">
        <is>
          <t>Евроколоса</t>
        </is>
      </c>
      <c r="F283" s="97" t="inlineStr">
        <is>
          <t>от ДЛ</t>
        </is>
      </c>
    </row>
    <row r="284">
      <c r="A284" s="96" t="n">
        <v>44193</v>
      </c>
      <c r="B284" s="97" t="inlineStr">
        <is>
          <t>Ролик поворотный SP-ZP 100C-F (PK/180C)</t>
        </is>
      </c>
      <c r="C284" s="314" t="n">
        <v>4</v>
      </c>
      <c r="D284" s="314" t="n"/>
      <c r="E284" s="314" t="inlineStr">
        <is>
          <t>Евроколоса</t>
        </is>
      </c>
      <c r="F284" s="97" t="n"/>
    </row>
    <row r="285">
      <c r="A285" s="96" t="n"/>
      <c r="B285" s="97" t="n"/>
      <c r="C285" s="314" t="n"/>
      <c r="D285" s="314" t="n"/>
      <c r="E285" s="314" t="n"/>
      <c r="F285" s="97" t="n"/>
    </row>
    <row r="286">
      <c r="A286" s="96" t="n">
        <v>44193</v>
      </c>
      <c r="B286" s="97" t="inlineStr">
        <is>
          <t>товары комус</t>
        </is>
      </c>
      <c r="C286" s="314" t="n"/>
      <c r="D286" s="314" t="n"/>
      <c r="E286" s="314" t="inlineStr">
        <is>
          <t>комус</t>
        </is>
      </c>
      <c r="F286" s="97" t="n"/>
    </row>
    <row r="287">
      <c r="A287" s="96" t="n"/>
      <c r="B287" s="97" t="n"/>
      <c r="C287" s="314" t="n"/>
      <c r="D287" s="314" t="n"/>
      <c r="E287" s="314" t="n"/>
      <c r="F287" s="97" t="n"/>
    </row>
    <row r="288">
      <c r="A288" s="181" t="n">
        <v>44188</v>
      </c>
      <c r="B288" s="97" t="inlineStr">
        <is>
          <t>Провод ПВС 3х1,5 кв.мм</t>
        </is>
      </c>
      <c r="C288" s="314" t="n">
        <v>100</v>
      </c>
      <c r="D288" s="314" t="n"/>
      <c r="E288" s="314" t="inlineStr">
        <is>
          <t>ЭТМ</t>
        </is>
      </c>
      <c r="F288" s="97" t="n"/>
    </row>
    <row r="289">
      <c r="A289" s="96" t="n"/>
      <c r="B289" s="97" t="n"/>
      <c r="C289" s="314" t="n"/>
      <c r="D289" s="314" t="n"/>
      <c r="E289" s="314" t="n"/>
      <c r="F289" s="97" t="n"/>
    </row>
    <row r="290">
      <c r="A290" s="181" t="n">
        <v>44188</v>
      </c>
      <c r="B290" s="97" t="inlineStr">
        <is>
          <t>кабели от Электронприбора</t>
        </is>
      </c>
      <c r="C290" s="314" t="n"/>
      <c r="D290" s="314" t="n"/>
      <c r="E290" s="314" t="inlineStr">
        <is>
          <t>Электронприбор</t>
        </is>
      </c>
      <c r="F290" s="97" t="n"/>
    </row>
    <row r="291">
      <c r="A291" s="128" t="n"/>
      <c r="B291" s="128" t="n"/>
      <c r="C291" s="128" t="n"/>
      <c r="D291" s="128" t="n"/>
      <c r="E291" s="128" t="n"/>
      <c r="F291" s="128" t="n"/>
    </row>
    <row r="292">
      <c r="A292" s="96" t="n">
        <v>44180</v>
      </c>
      <c r="B292" s="97" t="inlineStr">
        <is>
          <t>кабельные стяжки с маркир табл</t>
        </is>
      </c>
      <c r="C292" s="314" t="n"/>
      <c r="D292" s="314" t="n"/>
      <c r="E292" s="314" t="inlineStr">
        <is>
          <t>Термомарк</t>
        </is>
      </c>
      <c r="F292" s="97" t="inlineStr">
        <is>
          <t>от ДЛ</t>
        </is>
      </c>
    </row>
    <row r="293">
      <c r="A293" s="96" t="n">
        <v>44180</v>
      </c>
      <c r="B293" s="97" t="inlineStr">
        <is>
          <t>макеры Х1..Х6</t>
        </is>
      </c>
      <c r="C293" s="314" t="n"/>
      <c r="D293" s="314" t="n"/>
      <c r="E293" s="314" t="inlineStr">
        <is>
          <t>Термомарк</t>
        </is>
      </c>
      <c r="F293" s="97" t="inlineStr">
        <is>
          <t>от ДЛ</t>
        </is>
      </c>
    </row>
    <row r="294">
      <c r="A294" s="96" t="n">
        <v>44180</v>
      </c>
      <c r="B294" s="97" t="inlineStr">
        <is>
          <t>провод МГШВ 1,5 син</t>
        </is>
      </c>
      <c r="C294" s="314" t="n"/>
      <c r="D294" s="314" t="n"/>
      <c r="E294" s="314" t="inlineStr">
        <is>
          <t>Снабкабель</t>
        </is>
      </c>
      <c r="F294" s="97" t="inlineStr">
        <is>
          <t>от ДЛ</t>
        </is>
      </c>
    </row>
    <row r="295">
      <c r="A295" s="96" t="n">
        <v>44180</v>
      </c>
      <c r="B295" s="97" t="inlineStr">
        <is>
          <t>рулон пленки+скотч+ножи и запсн лезвич</t>
        </is>
      </c>
      <c r="C295" s="314" t="n"/>
      <c r="D295" s="314" t="n"/>
      <c r="E295" s="314" t="inlineStr">
        <is>
          <t>ООО Гдеупаковка</t>
        </is>
      </c>
      <c r="F295" s="97" t="inlineStr">
        <is>
          <t>от ДЛ, для Титова, Рубин</t>
        </is>
      </c>
    </row>
    <row r="296">
      <c r="A296" s="96" t="n"/>
      <c r="B296" s="97" t="n"/>
      <c r="C296" s="314" t="n"/>
      <c r="D296" s="314" t="n"/>
      <c r="E296" s="314" t="n"/>
      <c r="F296" s="97" t="n"/>
    </row>
    <row r="297">
      <c r="A297" s="181" t="n">
        <v>44177</v>
      </c>
      <c r="B297" s="28" t="inlineStr">
        <is>
          <t>Розетка блочная блочная СНП407-100 РП120</t>
        </is>
      </c>
      <c r="C297" s="314" t="n">
        <v>50</v>
      </c>
      <c r="D297" s="314" t="n"/>
      <c r="E297" s="314" t="inlineStr">
        <is>
          <t>Карачевский завод</t>
        </is>
      </c>
      <c r="F297" s="97" t="inlineStr">
        <is>
          <t>спецсвязь в городе</t>
        </is>
      </c>
    </row>
    <row r="298">
      <c r="A298" s="181" t="n">
        <v>44176</v>
      </c>
      <c r="B298" s="28" t="inlineStr">
        <is>
          <t>комплектация</t>
        </is>
      </c>
      <c r="C298" s="314" t="n"/>
      <c r="D298" s="314" t="n"/>
      <c r="E298" s="314" t="inlineStr">
        <is>
          <t>ЭТМ</t>
        </is>
      </c>
      <c r="F298" s="97" t="n"/>
    </row>
    <row r="299">
      <c r="A299" s="181" t="n">
        <v>44175</v>
      </c>
      <c r="B299" s="28" t="inlineStr">
        <is>
          <t>комплектация</t>
        </is>
      </c>
      <c r="C299" s="314" t="n"/>
      <c r="D299" s="314" t="n"/>
      <c r="E299" s="314" t="inlineStr">
        <is>
          <t>ЭТМ</t>
        </is>
      </c>
      <c r="F299" s="97" t="n"/>
    </row>
    <row r="300">
      <c r="A300" s="181" t="n">
        <v>44175</v>
      </c>
      <c r="B300" s="28" t="inlineStr">
        <is>
          <t>комплектация Гефесд</t>
        </is>
      </c>
      <c r="C300" s="314" t="n"/>
      <c r="D300" s="314" t="n"/>
      <c r="E300" s="314" t="inlineStr">
        <is>
          <t>Компэл</t>
        </is>
      </c>
      <c r="F300" s="97" t="n"/>
    </row>
    <row r="301" customFormat="1" s="157">
      <c r="A301" s="181" t="n">
        <v>44175</v>
      </c>
      <c r="B301" s="97" t="inlineStr">
        <is>
          <t>комплектация для платы М192А10</t>
        </is>
      </c>
      <c r="C301" s="314" t="n"/>
      <c r="D301" s="314" t="n"/>
      <c r="E301" s="314" t="inlineStr">
        <is>
          <t>Компэл</t>
        </is>
      </c>
      <c r="F301" s="97" t="n"/>
    </row>
    <row r="302" customFormat="1" s="157">
      <c r="A302" s="96" t="n">
        <v>44172</v>
      </c>
      <c r="B302" s="97" t="inlineStr">
        <is>
          <t>паллета с болтами, шайбами гайками</t>
        </is>
      </c>
      <c r="C302" s="314" t="n"/>
      <c r="D302" s="314" t="n"/>
      <c r="E302" s="314" t="inlineStr">
        <is>
          <t>МирКрепежа</t>
        </is>
      </c>
      <c r="F302" s="97" t="inlineStr">
        <is>
          <t>паллета с болтами, шайбами гайками, ДЛ, для Титова. В базу не вносил</t>
        </is>
      </c>
    </row>
    <row r="303" customFormat="1" s="157">
      <c r="A303" s="96" t="n"/>
      <c r="B303" s="97" t="n"/>
      <c r="C303" s="314" t="n"/>
      <c r="D303" s="314" t="n"/>
      <c r="E303" s="314" t="n"/>
      <c r="F303" s="97" t="n"/>
    </row>
    <row r="304" customFormat="1" s="157">
      <c r="A304" s="96" t="n">
        <v>44167</v>
      </c>
      <c r="B304" s="97" t="inlineStr">
        <is>
          <t>SY5000-R-SPARE_1 Набор ЗИП для SYNOR5000-R - 1 шт.</t>
        </is>
      </c>
      <c r="C304" s="314" t="n">
        <v>1</v>
      </c>
      <c r="D304" s="314" t="n"/>
      <c r="E304" s="314" t="inlineStr">
        <is>
          <t>Сефелек</t>
        </is>
      </c>
      <c r="F304" s="97" t="inlineStr">
        <is>
          <t>Забирал со склада Молоков</t>
        </is>
      </c>
    </row>
    <row r="305" ht="30" customFormat="1" customHeight="1" s="157">
      <c r="A305" s="96" t="n">
        <v>44167</v>
      </c>
      <c r="B305" s="97" t="inlineStr">
        <is>
          <t xml:space="preserve">SY5000-AC-SPARE Набор ЗИП для SYNOR5000-P/H/R (при наличии HVAC-опции) - 1 шт. </t>
        </is>
      </c>
      <c r="C305" s="314" t="n">
        <v>1</v>
      </c>
      <c r="D305" s="314" t="n"/>
      <c r="E305" s="314" t="inlineStr">
        <is>
          <t>Сефелек</t>
        </is>
      </c>
      <c r="F305" s="97" t="inlineStr">
        <is>
          <t>Забирал со склада Молоков</t>
        </is>
      </c>
    </row>
    <row r="306" customFormat="1" s="157">
      <c r="A306" s="96" t="n"/>
      <c r="B306" s="97" t="n"/>
      <c r="C306" s="314" t="n"/>
      <c r="D306" s="314" t="n"/>
      <c r="E306" s="314" t="n"/>
      <c r="F306" s="97" t="n"/>
    </row>
    <row r="307" customFormat="1" s="157">
      <c r="A307" s="96" t="n"/>
      <c r="B307" s="97" t="n"/>
      <c r="C307" s="314" t="n"/>
      <c r="D307" s="314" t="n"/>
      <c r="E307" s="314" t="n"/>
      <c r="F307" s="97" t="n"/>
    </row>
    <row r="308" ht="30" customFormat="1" customHeight="1" s="157">
      <c r="A308" s="96" t="n">
        <v>44162</v>
      </c>
      <c r="B308" s="97" t="inlineStr">
        <is>
          <t xml:space="preserve">SY5000-AC-SPARE Набор ЗИП для SYNOR5000-P/H/R (при наличии HVAC-опции) - 1 шт. </t>
        </is>
      </c>
      <c r="C308" s="314" t="n">
        <v>1</v>
      </c>
      <c r="D308" s="314" t="n"/>
      <c r="E308" s="314" t="inlineStr">
        <is>
          <t>Сефелек</t>
        </is>
      </c>
      <c r="F308" s="97" t="inlineStr">
        <is>
          <t>забирал со склада Беляев</t>
        </is>
      </c>
    </row>
    <row r="309" customFormat="1" s="157">
      <c r="A309" s="96" t="n"/>
      <c r="B309" s="97" t="n"/>
      <c r="C309" s="314" t="n"/>
      <c r="D309" s="314" t="n"/>
      <c r="E309" s="314" t="n"/>
      <c r="F309" s="97" t="n"/>
    </row>
    <row r="310" ht="60" customFormat="1" customHeight="1" s="157">
      <c r="A310" s="96" t="n">
        <v>44160</v>
      </c>
      <c r="B310" s="97" t="inlineStr">
        <is>
          <t xml:space="preserve">картонные коробки
Артикул BOX300-300-300 – 20шт
Артикул BOX330-330-132 - 20шт
</t>
        </is>
      </c>
      <c r="C310" s="314" t="n"/>
      <c r="D310" s="314" t="n"/>
      <c r="E310" s="314" t="inlineStr">
        <is>
          <t>pack24.ru</t>
        </is>
      </c>
      <c r="F310" s="97" t="inlineStr">
        <is>
          <t>через СДЭК</t>
        </is>
      </c>
    </row>
    <row r="311" customFormat="1" s="157">
      <c r="A311" s="96" t="n"/>
      <c r="B311" s="97" t="n"/>
      <c r="C311" s="314" t="n"/>
      <c r="D311" s="314" t="n"/>
      <c r="E311" s="314" t="n"/>
      <c r="F311" s="97" t="n"/>
    </row>
    <row r="312" customFormat="1" s="157">
      <c r="A312" s="96" t="n">
        <v>44159</v>
      </c>
      <c r="B312" s="97" t="inlineStr">
        <is>
          <t>Хоз. материалы из Комуса</t>
        </is>
      </c>
      <c r="C312" s="314" t="n"/>
      <c r="D312" s="314" t="n"/>
      <c r="E312" s="314" t="inlineStr">
        <is>
          <t>Комус</t>
        </is>
      </c>
      <c r="F312" s="97" t="inlineStr">
        <is>
          <t>привезли в Баракеи</t>
        </is>
      </c>
    </row>
    <row r="313" customFormat="1" s="157">
      <c r="A313" s="96" t="n">
        <v>44159</v>
      </c>
      <c r="B313" s="6" t="inlineStr">
        <is>
          <t>GTPA-20 (диам. от 20 до 32мм) (ЭТМ)</t>
        </is>
      </c>
      <c r="C313" s="314" t="n">
        <v>50</v>
      </c>
      <c r="D313" s="314" t="inlineStr">
        <is>
          <t>м</t>
        </is>
      </c>
      <c r="E313" s="314" t="inlineStr">
        <is>
          <t>ЭТМ</t>
        </is>
      </c>
      <c r="F313" s="97" t="inlineStr">
        <is>
          <t>забирал из ЭТМ</t>
        </is>
      </c>
    </row>
    <row r="314" customFormat="1" s="157">
      <c r="A314" s="96" t="n">
        <v>44159</v>
      </c>
      <c r="B314" s="6" t="inlineStr">
        <is>
          <t>фильтры Аквафор</t>
        </is>
      </c>
      <c r="C314" s="314" t="n"/>
      <c r="D314" s="314" t="n"/>
      <c r="E314" s="314" t="inlineStr">
        <is>
          <t>Ручеек33, ИП Веденская</t>
        </is>
      </c>
      <c r="F314" s="97" t="inlineStr">
        <is>
          <t>забирал на Семашко, 8</t>
        </is>
      </c>
    </row>
    <row r="315" customFormat="1" s="157">
      <c r="A315" s="96" t="n">
        <v>44155</v>
      </c>
      <c r="B315" s="6" t="inlineStr">
        <is>
          <t>Набор ЗИП для  Synor SY5000-R-SPARE</t>
        </is>
      </c>
      <c r="C315" s="314" t="n">
        <v>1</v>
      </c>
      <c r="D315" s="314" t="inlineStr">
        <is>
          <t>шт</t>
        </is>
      </c>
      <c r="E315" s="314" t="n"/>
      <c r="F315" s="97" t="inlineStr">
        <is>
          <t>Беляев хоил на склад забирал</t>
        </is>
      </c>
    </row>
    <row r="316" customFormat="1" s="157">
      <c r="A316" s="96" t="n">
        <v>44155</v>
      </c>
      <c r="B316" s="97" t="inlineStr">
        <is>
          <t>вилка СНП407-100 кабельная</t>
        </is>
      </c>
      <c r="C316" s="314" t="n">
        <v>5</v>
      </c>
      <c r="D316" s="314" t="inlineStr">
        <is>
          <t>шт</t>
        </is>
      </c>
      <c r="E316" s="314" t="inlineStr">
        <is>
          <t>Карачевский завод</t>
        </is>
      </c>
      <c r="F316" s="97" t="inlineStr">
        <is>
          <t>привезли в Бараки Спецсвязь</t>
        </is>
      </c>
    </row>
    <row r="317" customFormat="1" s="157">
      <c r="A317" s="96" t="n"/>
      <c r="B317" s="97" t="n"/>
      <c r="C317" s="314" t="n"/>
      <c r="D317" s="314" t="n"/>
      <c r="E317" s="314" t="n"/>
      <c r="F317" s="97" t="n"/>
    </row>
    <row r="318" customFormat="1" s="157">
      <c r="A318" s="96" t="n">
        <v>44144</v>
      </c>
      <c r="B318" s="97" t="inlineStr">
        <is>
          <t>Полиацеталь</t>
        </is>
      </c>
      <c r="C318" s="314" t="n">
        <v>2</v>
      </c>
      <c r="D318" s="314" t="inlineStr">
        <is>
          <t>шт</t>
        </is>
      </c>
      <c r="E318" s="314" t="inlineStr">
        <is>
          <t>ИП Михайлова</t>
        </is>
      </c>
      <c r="F318" s="97" t="inlineStr">
        <is>
          <t>через СДЭК</t>
        </is>
      </c>
    </row>
    <row r="319" customFormat="1" s="157">
      <c r="A319" s="96" t="n"/>
      <c r="B319" s="97" t="n"/>
      <c r="C319" s="314" t="n"/>
      <c r="D319" s="314" t="n"/>
      <c r="E319" s="314" t="n"/>
      <c r="F319" s="97" t="n"/>
    </row>
    <row r="320" customFormat="1" s="157">
      <c r="A320" s="96" t="n">
        <v>44132</v>
      </c>
      <c r="B320" s="97" t="inlineStr">
        <is>
          <t>ферритовые плитки</t>
        </is>
      </c>
      <c r="C320" s="314" t="inlineStr">
        <is>
          <t>220 шт</t>
        </is>
      </c>
      <c r="D320" s="314" t="n"/>
      <c r="E320" s="314" t="n"/>
      <c r="F320" s="97" t="inlineStr">
        <is>
          <t>4 коробки по 55 шт</t>
        </is>
      </c>
    </row>
    <row r="321" customFormat="1" s="157">
      <c r="A321" s="96" t="n">
        <v>44132</v>
      </c>
      <c r="B321" s="97" t="inlineStr">
        <is>
          <t>Гибридный пирамидальный поглотитель  SOLEMI H45</t>
        </is>
      </c>
      <c r="C321" s="314" t="inlineStr">
        <is>
          <t>48+1</t>
        </is>
      </c>
      <c r="D321" s="314" t="inlineStr">
        <is>
          <t>шт</t>
        </is>
      </c>
      <c r="E321" s="314" t="n"/>
      <c r="F321" s="97" t="inlineStr">
        <is>
          <t>2 коробки по 24 шт+ 1 шт основание</t>
        </is>
      </c>
    </row>
    <row r="322" customFormat="1" s="157">
      <c r="A322" s="158" t="n"/>
      <c r="B322" s="128" t="n"/>
      <c r="C322" s="128" t="n"/>
      <c r="D322" s="128" t="n"/>
      <c r="E322" s="128" t="n"/>
      <c r="F322" s="128" t="n"/>
    </row>
    <row r="323" ht="30" customFormat="1" customHeight="1" s="157">
      <c r="A323" s="96" t="n">
        <v>44127</v>
      </c>
      <c r="B323" s="97" t="inlineStr">
        <is>
          <t>Герметик Виксинт (комплект) 5,5 кг</t>
        </is>
      </c>
      <c r="C323" s="314" t="n">
        <v>1</v>
      </c>
      <c r="D323" s="314" t="inlineStr">
        <is>
          <t>компл</t>
        </is>
      </c>
      <c r="E323" s="314" t="inlineStr">
        <is>
          <t>ХимТех-Р</t>
        </is>
      </c>
      <c r="F323" s="97" t="inlineStr">
        <is>
          <t>через ДЛ</t>
        </is>
      </c>
    </row>
    <row r="324" customFormat="1" s="157">
      <c r="A324" s="96" t="n">
        <v>44125</v>
      </c>
      <c r="B324" s="97" t="inlineStr">
        <is>
          <t>Провод МГШВ 1,5 син</t>
        </is>
      </c>
      <c r="C324" s="314" t="n">
        <v>100</v>
      </c>
      <c r="D324" s="314" t="inlineStr">
        <is>
          <t>м</t>
        </is>
      </c>
      <c r="E324" s="314" t="inlineStr">
        <is>
          <t>ООО Диада</t>
        </is>
      </c>
      <c r="F324" s="97" t="inlineStr">
        <is>
          <t>для жгутов Гефесд</t>
        </is>
      </c>
    </row>
    <row r="325" customFormat="1" s="157">
      <c r="A325" s="96" t="n">
        <v>44124</v>
      </c>
      <c r="B325" s="97" t="inlineStr">
        <is>
          <t xml:space="preserve">инструмент и метариалы </t>
        </is>
      </c>
      <c r="C325" s="314" t="n"/>
      <c r="D325" s="314" t="n"/>
      <c r="E325" s="314" t="inlineStr">
        <is>
          <t>ВсеИнструменты</t>
        </is>
      </c>
      <c r="F325" s="97" t="inlineStr">
        <is>
          <t>для сборки тумбочек Агат</t>
        </is>
      </c>
    </row>
    <row r="326" customFormat="1" s="157">
      <c r="A326" s="96" t="n"/>
      <c r="B326" s="97" t="n"/>
      <c r="C326" s="314" t="n"/>
      <c r="D326" s="314" t="n"/>
      <c r="E326" s="314" t="n"/>
      <c r="F326" s="97" t="inlineStr">
        <is>
          <t>для покраски пандусов Агат и сборки тумбочек Агат</t>
        </is>
      </c>
    </row>
    <row r="327" customFormat="1" s="157">
      <c r="A327" s="96" t="n"/>
      <c r="B327" s="97" t="n"/>
      <c r="C327" s="314" t="n"/>
      <c r="D327" s="314" t="n"/>
      <c r="E327" s="314" t="n"/>
      <c r="F327" s="97" t="n"/>
    </row>
    <row r="328" customFormat="1" s="157">
      <c r="A328" s="96" t="n">
        <v>44123</v>
      </c>
      <c r="B328" s="97" t="inlineStr">
        <is>
          <t>Полиацеталь ПОМ</t>
        </is>
      </c>
      <c r="C328" s="314" t="n">
        <v>2</v>
      </c>
      <c r="D328" s="314" t="inlineStr">
        <is>
          <t>шт</t>
        </is>
      </c>
      <c r="E328" s="314" t="inlineStr">
        <is>
          <t>ИП Михайлова</t>
        </is>
      </c>
      <c r="F328" s="97" t="inlineStr">
        <is>
          <t>для сборки тумбочек Агат через СДЭК</t>
        </is>
      </c>
    </row>
    <row r="329" ht="30" customFormat="1" customHeight="1" s="157">
      <c r="A329" s="96" t="n">
        <v>44123</v>
      </c>
      <c r="B329" s="97" t="inlineStr">
        <is>
          <t>Панель ЛДПА.741138.011 252х98х1,5 изг.ЛабораторияМеталлграфики</t>
        </is>
      </c>
      <c r="C329" s="314" t="n">
        <v>6</v>
      </c>
      <c r="D329" s="314" t="inlineStr">
        <is>
          <t>шт</t>
        </is>
      </c>
      <c r="E329" s="314" t="inlineStr">
        <is>
          <t>Лаборатория Металлграфики</t>
        </is>
      </c>
      <c r="F329" s="97" t="inlineStr">
        <is>
          <t>через СДЭК</t>
        </is>
      </c>
    </row>
    <row r="330" ht="30" customFormat="1" customHeight="1" s="157">
      <c r="A330" s="96" t="n">
        <v>44123</v>
      </c>
      <c r="B330" s="97" t="inlineStr">
        <is>
          <t>Панель ЛДПА.741138.012 252х98х1,5 изг.ЛабораторияМеталлграфики</t>
        </is>
      </c>
      <c r="C330" s="314" t="n">
        <v>6</v>
      </c>
      <c r="D330" s="314" t="inlineStr">
        <is>
          <t>шт</t>
        </is>
      </c>
      <c r="E330" s="314" t="inlineStr">
        <is>
          <t>Лаборатория Металлграфики</t>
        </is>
      </c>
      <c r="F330" s="97" t="n"/>
    </row>
    <row r="331" customFormat="1" s="157">
      <c r="A331" s="96" t="n">
        <v>43965</v>
      </c>
      <c r="B331" s="97" t="inlineStr">
        <is>
          <t>приехало давальческое сырье из Салюта</t>
        </is>
      </c>
      <c r="C331" s="314" t="n"/>
      <c r="D331" s="314" t="n"/>
      <c r="E331" s="128" t="n"/>
      <c r="F331" s="97" t="n"/>
    </row>
    <row r="332" customFormat="1" s="157">
      <c r="A332" s="96" t="n"/>
      <c r="B332" s="97" t="n"/>
      <c r="C332" s="314" t="n"/>
      <c r="D332" s="314" t="n"/>
      <c r="E332" s="128" t="n"/>
      <c r="F332" s="97" t="n"/>
    </row>
    <row r="333" ht="30" customFormat="1" customHeight="1" s="157">
      <c r="A333" s="96" t="n">
        <v>44109</v>
      </c>
      <c r="B333" s="97" t="inlineStr">
        <is>
          <t>Фанера 12 мм безера ФК 4/4 1525х1525</t>
        </is>
      </c>
      <c r="C333" s="314" t="n">
        <v>1</v>
      </c>
      <c r="D333" s="314" t="inlineStr">
        <is>
          <t>компл</t>
        </is>
      </c>
      <c r="E333" s="128" t="n"/>
      <c r="F333" s="97" t="inlineStr">
        <is>
          <t>комплект фанеры для изготовления ферритовых тумбочек Рубин</t>
        </is>
      </c>
    </row>
    <row r="334" customFormat="1" s="157">
      <c r="A334" s="128" t="n"/>
      <c r="B334" s="128" t="n"/>
      <c r="C334" s="128" t="n"/>
      <c r="D334" s="128" t="n"/>
      <c r="E334" s="128" t="n"/>
      <c r="F334" s="128" t="n"/>
    </row>
    <row r="335" ht="30" customFormat="1" customHeight="1" s="157">
      <c r="A335" s="96" t="n">
        <v>44103</v>
      </c>
      <c r="B335" s="97" t="inlineStr">
        <is>
          <t>изделие РПМ Вега-3А</t>
        </is>
      </c>
      <c r="C335" s="314" t="n">
        <v>16</v>
      </c>
      <c r="D335" s="314" t="inlineStr">
        <is>
          <t>коробок</t>
        </is>
      </c>
      <c r="E335" s="128" t="n"/>
      <c r="F335" s="97" t="inlineStr">
        <is>
          <t>для мобильной перегородки Рубин</t>
        </is>
      </c>
    </row>
    <row r="336" customFormat="1" s="157">
      <c r="A336" s="96" t="n">
        <v>44102</v>
      </c>
      <c r="B336" s="97" t="inlineStr">
        <is>
          <t>тестовый кабель с крокодилом</t>
        </is>
      </c>
      <c r="C336" s="314" t="n">
        <v>1</v>
      </c>
      <c r="D336" s="314" t="inlineStr">
        <is>
          <t>шт</t>
        </is>
      </c>
      <c r="E336" s="128" t="n"/>
      <c r="F336" s="97" t="inlineStr">
        <is>
          <t xml:space="preserve">для ванны с MGR10 </t>
        </is>
      </c>
    </row>
    <row r="337" customFormat="1" s="157">
      <c r="A337" s="146" t="n">
        <v>44096</v>
      </c>
      <c r="B337" s="314" t="inlineStr">
        <is>
          <t>дисцилир вода</t>
        </is>
      </c>
      <c r="C337" s="314" t="n"/>
      <c r="D337" s="314" t="inlineStr">
        <is>
          <t>60л</t>
        </is>
      </c>
      <c r="E337" s="314" t="n"/>
      <c r="F337" s="314" t="n"/>
    </row>
    <row r="338" ht="30" customFormat="1" customHeight="1" s="157">
      <c r="A338" s="146" t="n">
        <v>44096</v>
      </c>
      <c r="B338" s="314" t="inlineStr">
        <is>
          <t>набор пилок для лобзика</t>
        </is>
      </c>
      <c r="C338" s="314" t="n">
        <v>1</v>
      </c>
      <c r="D338" s="314" t="inlineStr">
        <is>
          <t>компл</t>
        </is>
      </c>
      <c r="E338" s="314" t="n"/>
      <c r="F338" s="314" t="n"/>
    </row>
    <row r="339" ht="30" customFormat="1" customHeight="1" s="157">
      <c r="A339" s="146" t="n">
        <v>44089</v>
      </c>
      <c r="B339" s="314" t="inlineStr">
        <is>
          <t>коробка с комплектацией для И1-33</t>
        </is>
      </c>
      <c r="C339" s="314" t="n">
        <v>1</v>
      </c>
      <c r="D339" s="314" t="inlineStr">
        <is>
          <t>корбка</t>
        </is>
      </c>
      <c r="E339" s="314" t="n"/>
      <c r="F339" s="314" t="inlineStr">
        <is>
          <t>пришла вместе с бочкой масла трансформаторного</t>
        </is>
      </c>
    </row>
    <row r="340" ht="30" customFormat="1" customHeight="1" s="157">
      <c r="A340" s="146" t="n">
        <v>44085</v>
      </c>
      <c r="B340" s="314" t="inlineStr">
        <is>
          <t xml:space="preserve"> Испытательная ванна, катушки электр сопротивл, микроометр  MGR10</t>
        </is>
      </c>
      <c r="C340" s="314" t="n">
        <v>1</v>
      </c>
      <c r="D340" s="314" t="inlineStr">
        <is>
          <t>компл</t>
        </is>
      </c>
      <c r="E340" s="314" t="n"/>
      <c r="F340" s="314" t="inlineStr">
        <is>
          <t>для Сибирь комплект</t>
        </is>
      </c>
    </row>
    <row r="341" ht="30" customFormat="1" customHeight="1" s="157">
      <c r="A341" s="146" t="n">
        <v>44081</v>
      </c>
      <c r="B341" s="28" t="inlineStr">
        <is>
          <t>Гермоввод MG63 черный</t>
        </is>
      </c>
      <c r="C341" s="314" t="n">
        <v>8</v>
      </c>
      <c r="D341" s="314" t="inlineStr">
        <is>
          <t>шт</t>
        </is>
      </c>
      <c r="E341" s="314" t="inlineStr">
        <is>
          <t>ЭТМ</t>
        </is>
      </c>
      <c r="F341" s="314" t="inlineStr">
        <is>
          <t>забирал Беляев из ЭТМ. Когда то заказывали под сПЛАВ, но привез быстро Шейхо</t>
        </is>
      </c>
    </row>
    <row r="342" customFormat="1" s="157">
      <c r="A342" s="146" t="n">
        <v>44075</v>
      </c>
      <c r="B342" s="314" t="inlineStr">
        <is>
          <t>комплектация из Комус</t>
        </is>
      </c>
      <c r="C342" s="314" t="n"/>
      <c r="D342" s="314" t="n"/>
      <c r="E342" s="314" t="inlineStr">
        <is>
          <t>Комус</t>
        </is>
      </c>
      <c r="F342" s="314" t="n"/>
    </row>
    <row r="343" customFormat="1" s="157">
      <c r="A343" s="146" t="n">
        <v>44071</v>
      </c>
      <c r="B343" s="314" t="inlineStr">
        <is>
          <t>комлпеткация из ЭТМ</t>
        </is>
      </c>
      <c r="C343" s="314" t="n"/>
      <c r="D343" s="314" t="n"/>
      <c r="E343" s="314" t="inlineStr">
        <is>
          <t>ЭТМ</t>
        </is>
      </c>
      <c r="F343" s="314" t="n"/>
    </row>
    <row r="344" customFormat="1" s="157">
      <c r="A344" s="146" t="n">
        <v>44063</v>
      </c>
      <c r="B344" s="28" t="inlineStr">
        <is>
          <t>Прибор FSP-50</t>
        </is>
      </c>
      <c r="C344" s="314" t="n">
        <v>1</v>
      </c>
      <c r="D344" s="314" t="inlineStr">
        <is>
          <t>шт</t>
        </is>
      </c>
      <c r="E344" s="314" t="n"/>
      <c r="F344" s="314" t="inlineStr">
        <is>
          <t>Уральские локомотивы</t>
        </is>
      </c>
    </row>
    <row r="345" customFormat="1" s="157">
      <c r="A345" s="146" t="n">
        <v>44063</v>
      </c>
      <c r="B345" s="28" t="inlineStr">
        <is>
          <t>Прибор RS36B-100</t>
        </is>
      </c>
      <c r="C345" s="314" t="n">
        <v>1</v>
      </c>
      <c r="D345" s="314" t="inlineStr">
        <is>
          <t>шт</t>
        </is>
      </c>
      <c r="E345" s="314" t="n"/>
      <c r="F345" s="314" t="inlineStr">
        <is>
          <t>Уральские локомотивы</t>
        </is>
      </c>
    </row>
    <row r="346" customFormat="1" s="157">
      <c r="A346" s="128" t="n"/>
      <c r="B346" s="128" t="n"/>
      <c r="C346" s="128" t="n"/>
      <c r="D346" s="128" t="n"/>
      <c r="E346" s="128" t="n"/>
      <c r="F346" s="128" t="n"/>
    </row>
    <row r="347" customFormat="1" s="157">
      <c r="A347" s="128" t="n"/>
      <c r="B347" s="128" t="n"/>
      <c r="C347" s="128" t="n"/>
      <c r="D347" s="128" t="n"/>
      <c r="E347" s="128" t="n"/>
      <c r="F347" s="128" t="n"/>
    </row>
    <row r="348" customFormat="1" s="157">
      <c r="A348" s="128" t="n"/>
      <c r="B348" s="128" t="n"/>
      <c r="C348" s="128" t="n"/>
      <c r="D348" s="128" t="n"/>
      <c r="E348" s="128" t="n"/>
      <c r="F348" s="128" t="n"/>
    </row>
    <row r="349" customFormat="1" s="157">
      <c r="A349" s="128" t="n"/>
      <c r="B349" s="128" t="n"/>
      <c r="C349" s="128" t="n"/>
      <c r="D349" s="128" t="n"/>
      <c r="E349" s="128" t="n"/>
      <c r="F349" s="128" t="n"/>
    </row>
    <row r="350" customFormat="1" s="157">
      <c r="A350" s="128" t="n"/>
      <c r="B350" s="128" t="n"/>
      <c r="C350" s="128" t="n"/>
      <c r="D350" s="128" t="n"/>
      <c r="E350" s="128" t="n"/>
      <c r="F350" s="128" t="n"/>
    </row>
    <row r="351" customFormat="1" s="157">
      <c r="A351" s="96" t="n">
        <v>44042</v>
      </c>
      <c r="B351" s="97" t="inlineStr">
        <is>
          <t>фильтры аквафор К2</t>
        </is>
      </c>
      <c r="C351" s="314" t="n">
        <v>1</v>
      </c>
      <c r="D351" s="314" t="inlineStr">
        <is>
          <t>шт</t>
        </is>
      </c>
      <c r="E351" s="314" t="inlineStr">
        <is>
          <t>Водный мир</t>
        </is>
      </c>
      <c r="F351" s="314" t="inlineStr">
        <is>
          <t>магаин ручеек</t>
        </is>
      </c>
    </row>
    <row r="352" customFormat="1" s="157">
      <c r="A352" s="332" t="n"/>
      <c r="B352" s="97" t="inlineStr">
        <is>
          <t>фильтры аквафор К6</t>
        </is>
      </c>
      <c r="C352" s="314" t="n">
        <v>1</v>
      </c>
      <c r="D352" s="314" t="inlineStr">
        <is>
          <t>шт</t>
        </is>
      </c>
      <c r="E352" s="332" t="n"/>
      <c r="F352" s="314" t="n"/>
    </row>
    <row r="353" customFormat="1" s="157">
      <c r="A353" s="332" t="n"/>
      <c r="B353" s="97" t="inlineStr">
        <is>
          <t>фильтры аквафор К7</t>
        </is>
      </c>
      <c r="C353" s="314" t="n">
        <v>1</v>
      </c>
      <c r="D353" s="314" t="inlineStr">
        <is>
          <t>шт</t>
        </is>
      </c>
      <c r="E353" s="332" t="n"/>
      <c r="F353" s="314" t="n"/>
    </row>
    <row r="354" customFormat="1" s="157">
      <c r="A354" s="333" t="n"/>
      <c r="B354" s="97" t="inlineStr">
        <is>
          <t>фильтры аквафор КО-100</t>
        </is>
      </c>
      <c r="C354" s="314" t="n">
        <v>1</v>
      </c>
      <c r="D354" s="314" t="inlineStr">
        <is>
          <t>шт</t>
        </is>
      </c>
      <c r="E354" s="333" t="n"/>
      <c r="F354" s="314" t="n"/>
    </row>
    <row r="355" customFormat="1" s="157">
      <c r="A355" s="310" t="n"/>
      <c r="B355" s="97" t="n"/>
      <c r="C355" s="314" t="n"/>
      <c r="D355" s="314" t="n"/>
      <c r="E355" s="326" t="n"/>
      <c r="F355" s="314" t="n"/>
    </row>
    <row r="356" customFormat="1" s="157">
      <c r="A356" s="310" t="n">
        <v>44041</v>
      </c>
      <c r="B356" s="26" t="inlineStr">
        <is>
          <t>Вилка ВП-64-16-500</t>
        </is>
      </c>
      <c r="C356" s="314" t="n">
        <v>6</v>
      </c>
      <c r="D356" s="314" t="inlineStr">
        <is>
          <t>шт</t>
        </is>
      </c>
      <c r="E356" s="326" t="n"/>
      <c r="F356" s="314" t="inlineStr">
        <is>
          <t>под Сплав-оснастка</t>
        </is>
      </c>
    </row>
    <row r="357" customFormat="1" s="157">
      <c r="A357" s="146" t="n">
        <v>44040</v>
      </c>
      <c r="B357" s="28" t="inlineStr">
        <is>
          <t>Колесная опора 3370PRU160P63</t>
        </is>
      </c>
      <c r="C357" s="314" t="n">
        <v>6</v>
      </c>
      <c r="D357" s="314" t="inlineStr">
        <is>
          <t>шт</t>
        </is>
      </c>
      <c r="E357" s="314" t="inlineStr">
        <is>
          <t>Тенте</t>
        </is>
      </c>
      <c r="F357" s="314" t="n"/>
    </row>
    <row r="358" customFormat="1" s="157">
      <c r="A358" s="333" t="n"/>
      <c r="B358" s="28" t="inlineStr">
        <is>
          <t>Колесная опора с тормозом 3377PRU160P63</t>
        </is>
      </c>
      <c r="C358" s="314" t="n">
        <v>6</v>
      </c>
      <c r="D358" s="314" t="inlineStr">
        <is>
          <t>шт</t>
        </is>
      </c>
      <c r="E358" s="333" t="n"/>
      <c r="F358" s="128" t="n"/>
    </row>
    <row r="359" ht="30" customFormat="1" customHeight="1" s="157">
      <c r="A359" s="172" t="n">
        <v>44036</v>
      </c>
      <c r="B359" s="97" t="inlineStr">
        <is>
          <t>тестовые пробники Ingun GKS-100 305 090 A 0600</t>
        </is>
      </c>
      <c r="C359" s="314" t="n">
        <v>159</v>
      </c>
      <c r="D359" s="314" t="inlineStr">
        <is>
          <t>шт</t>
        </is>
      </c>
      <c r="E359" s="334" t="inlineStr">
        <is>
          <t>офис Москва</t>
        </is>
      </c>
      <c r="F359" s="314" t="inlineStr">
        <is>
          <t>две коробочки в одной 100 шт в другой 59шт (хотя на коробке написано 80!!!!)</t>
        </is>
      </c>
    </row>
    <row r="360" customFormat="1" s="157">
      <c r="A360" s="332" t="n"/>
      <c r="B360" s="97" t="inlineStr">
        <is>
          <t>тестовые пробники Ingun KS-100 47 G</t>
        </is>
      </c>
      <c r="C360" s="314" t="n">
        <v>200</v>
      </c>
      <c r="D360" s="314" t="inlineStr">
        <is>
          <t>шт</t>
        </is>
      </c>
      <c r="E360" s="332" t="n"/>
      <c r="F360" s="314" t="inlineStr">
        <is>
          <t>два пакета с зип-лок защелкой в каждом 100 шт</t>
        </is>
      </c>
    </row>
    <row r="361" customFormat="1" s="157">
      <c r="A361" s="332" t="n"/>
      <c r="B361" s="97" t="inlineStr">
        <is>
          <t>транзистор 2П305Г</t>
        </is>
      </c>
      <c r="C361" s="314" t="n">
        <v>20</v>
      </c>
      <c r="D361" s="314" t="inlineStr">
        <is>
          <t>шт</t>
        </is>
      </c>
      <c r="E361" s="332" t="n"/>
      <c r="F361" s="314" t="n"/>
    </row>
    <row r="362" customFormat="1" s="157">
      <c r="A362" s="332" t="n"/>
      <c r="B362" s="97" t="inlineStr">
        <is>
          <t>конденсатор К71-7В 2000 пФ 1% 250В</t>
        </is>
      </c>
      <c r="C362" s="314" t="n">
        <v>20</v>
      </c>
      <c r="D362" s="314" t="inlineStr">
        <is>
          <t>шт</t>
        </is>
      </c>
      <c r="E362" s="332" t="n"/>
      <c r="F362" s="314" t="n"/>
    </row>
    <row r="363" customFormat="1" s="157">
      <c r="A363" s="333" t="n"/>
      <c r="B363" s="97" t="inlineStr">
        <is>
          <t>микросхема NCP1450ASN33</t>
        </is>
      </c>
      <c r="C363" s="314" t="n">
        <v>4</v>
      </c>
      <c r="D363" s="314" t="inlineStr">
        <is>
          <t>шт</t>
        </is>
      </c>
      <c r="E363" s="333" t="n"/>
      <c r="F363" s="314" t="inlineStr">
        <is>
          <t>маркировка DBC</t>
        </is>
      </c>
    </row>
    <row r="364" customFormat="1" s="157">
      <c r="A364" s="128" t="n"/>
      <c r="B364" s="128" t="n"/>
      <c r="C364" s="128" t="n"/>
      <c r="D364" s="128" t="n"/>
      <c r="E364" s="128" t="n"/>
      <c r="F364" s="128" t="n"/>
    </row>
    <row r="365" customFormat="1" s="157">
      <c r="A365" s="128" t="n"/>
      <c r="B365" s="128" t="n"/>
      <c r="C365" s="128" t="n"/>
      <c r="D365" s="128" t="n"/>
      <c r="E365" s="128" t="n"/>
      <c r="F365" s="128" t="n"/>
    </row>
    <row r="366" customFormat="1" s="157">
      <c r="A366" s="96" t="n">
        <v>44036</v>
      </c>
      <c r="B366" s="97" t="inlineStr">
        <is>
          <t>шильдики</t>
        </is>
      </c>
      <c r="C366" s="314" t="n"/>
      <c r="D366" s="314" t="n"/>
      <c r="E366" s="314" t="inlineStr">
        <is>
          <t>ШильдПанель</t>
        </is>
      </c>
      <c r="F366" s="314" t="inlineStr">
        <is>
          <t>для Сплав_оснастка и Агат</t>
        </is>
      </c>
    </row>
    <row r="367" customFormat="1" s="157">
      <c r="A367" s="96" t="n">
        <v>44028</v>
      </c>
      <c r="B367" s="15" t="inlineStr">
        <is>
          <t>Стол наладчика СНП 09.12.04</t>
        </is>
      </c>
      <c r="C367" s="15" t="n">
        <v>1</v>
      </c>
      <c r="D367" s="128" t="n"/>
      <c r="E367" s="314" t="inlineStr">
        <is>
          <t>гефесд</t>
        </is>
      </c>
      <c r="F367" s="97" t="inlineStr">
        <is>
          <t>для Агата 2020</t>
        </is>
      </c>
    </row>
    <row r="368" customFormat="1" s="157">
      <c r="A368" s="332" t="n"/>
      <c r="B368" s="15" t="inlineStr">
        <is>
          <t>Стул антистатический</t>
        </is>
      </c>
      <c r="C368" s="15" t="n">
        <v>1</v>
      </c>
      <c r="D368" s="128" t="n"/>
      <c r="E368" s="332" t="n"/>
      <c r="F368" s="128" t="n"/>
    </row>
    <row r="369" customFormat="1" s="157">
      <c r="A369" s="333" t="n"/>
      <c r="B369" s="15" t="inlineStr">
        <is>
          <t>Тумба на 3 ящика</t>
        </is>
      </c>
      <c r="C369" s="15" t="n">
        <v>1</v>
      </c>
      <c r="D369" s="128" t="n"/>
      <c r="E369" s="333" t="n"/>
      <c r="F369" s="128" t="n"/>
    </row>
    <row r="370">
      <c r="A370" s="122" t="n">
        <v>44025</v>
      </c>
      <c r="B370" s="28" t="inlineStr">
        <is>
          <t>Гермоввод MG63 черный</t>
        </is>
      </c>
      <c r="C370" s="15" t="n">
        <v>10</v>
      </c>
      <c r="D370" s="15" t="n"/>
      <c r="E370" s="15" t="n"/>
      <c r="F370" s="15" t="inlineStr">
        <is>
          <t>привез Шейхо из ВсеИнструменты для Сплав_оснаства</t>
        </is>
      </c>
    </row>
    <row r="371">
      <c r="A371" s="122" t="n">
        <v>44025</v>
      </c>
      <c r="B371" s="15" t="inlineStr">
        <is>
          <t>селикагель</t>
        </is>
      </c>
      <c r="C371" s="15" t="n"/>
      <c r="D371" s="15" t="n"/>
      <c r="E371" s="15" t="inlineStr">
        <is>
          <t>Силикагель.ру</t>
        </is>
      </c>
      <c r="F371" s="15" t="n"/>
    </row>
    <row r="372" ht="30" customHeight="1" s="107">
      <c r="A372" s="96" t="n">
        <v>44025</v>
      </c>
      <c r="B372" s="15" t="inlineStr">
        <is>
          <t xml:space="preserve">350715-4, Корпус разъема Universal MATE-N-LOK, вилка 6PIN, Matrix (Nylon, UL 94V-0) без контактов </t>
        </is>
      </c>
      <c r="C372" s="15" t="n">
        <v>3</v>
      </c>
      <c r="D372" s="15" t="n"/>
      <c r="E372" s="314" t="inlineStr">
        <is>
          <t>Чип и дип</t>
        </is>
      </c>
      <c r="F372" s="15" t="inlineStr">
        <is>
          <t>посылка из чип и дипа</t>
        </is>
      </c>
    </row>
    <row r="373">
      <c r="A373" s="332" t="n"/>
      <c r="B373" s="15" t="inlineStr">
        <is>
          <t xml:space="preserve">DIN41612 (DS1119-96M-V13), Вилка 32х3 </t>
        </is>
      </c>
      <c r="C373" s="15" t="n">
        <v>6</v>
      </c>
      <c r="D373" s="15" t="n"/>
      <c r="E373" s="332" t="n"/>
      <c r="F373" s="15" t="n"/>
    </row>
    <row r="374">
      <c r="A374" s="332" t="n"/>
      <c r="B374" s="15" t="inlineStr">
        <is>
          <t xml:space="preserve">PT-410-05, Гнездо на панель 4 контакта </t>
        </is>
      </c>
      <c r="C374" s="15" t="n">
        <v>2</v>
      </c>
      <c r="D374" s="15" t="n"/>
      <c r="E374" s="332" t="n"/>
      <c r="F374" s="15" t="n"/>
    </row>
    <row r="375">
      <c r="A375" s="333" t="n"/>
      <c r="B375" s="15" t="inlineStr">
        <is>
          <t xml:space="preserve">KN3(B)-101A-A1, Тумблер ON-OFF (10A 250VAC) SPST 2P </t>
        </is>
      </c>
      <c r="C375" s="15" t="n">
        <v>1</v>
      </c>
      <c r="D375" s="15" t="n"/>
      <c r="E375" s="333" t="n"/>
      <c r="F375" s="15" t="inlineStr">
        <is>
          <t>для МПК</t>
        </is>
      </c>
    </row>
    <row r="376" ht="30" customHeight="1" s="107">
      <c r="A376" s="122" t="n">
        <v>44022</v>
      </c>
      <c r="B376" s="15" t="inlineStr">
        <is>
          <t>комплектация из ЭТМ</t>
        </is>
      </c>
      <c r="C376" s="15" t="n">
        <v>1</v>
      </c>
      <c r="D376" s="15" t="inlineStr">
        <is>
          <t>компл</t>
        </is>
      </c>
      <c r="E376" s="15" t="inlineStr">
        <is>
          <t>ЭТМ</t>
        </is>
      </c>
      <c r="F376" s="15" t="n"/>
    </row>
    <row r="377" ht="30" customHeight="1" s="107">
      <c r="A377" s="122" t="n">
        <v>44020</v>
      </c>
      <c r="B377" s="19" t="inlineStr">
        <is>
          <t>Провод ВНМ-0,2 ТУ16-505.460-73</t>
        </is>
      </c>
      <c r="C377" s="15" t="n">
        <v>1</v>
      </c>
      <c r="D377" s="15" t="inlineStr">
        <is>
          <t>компл</t>
        </is>
      </c>
      <c r="E377" s="15" t="inlineStr">
        <is>
          <t>АО ОКБКП</t>
        </is>
      </c>
      <c r="F377" s="15" t="inlineStr">
        <is>
          <t>2000 м</t>
        </is>
      </c>
    </row>
    <row r="378" ht="30" customHeight="1" s="107">
      <c r="A378" s="122" t="n">
        <v>44020</v>
      </c>
      <c r="B378" s="28" t="inlineStr">
        <is>
          <t>комплектация из Компэл для Ш1-23</t>
        </is>
      </c>
      <c r="C378" s="15" t="n">
        <v>1</v>
      </c>
      <c r="D378" s="15" t="inlineStr">
        <is>
          <t>компл</t>
        </is>
      </c>
      <c r="E378" s="15" t="inlineStr">
        <is>
          <t>компэл</t>
        </is>
      </c>
      <c r="F378" s="15" t="n"/>
    </row>
    <row r="379">
      <c r="A379" s="122" t="n">
        <v>44019</v>
      </c>
      <c r="B379" s="28" t="inlineStr">
        <is>
          <t>Сушильный шкаф (китай)</t>
        </is>
      </c>
      <c r="C379" s="15" t="n">
        <v>1</v>
      </c>
      <c r="D379" s="15" t="inlineStr">
        <is>
          <t>шт</t>
        </is>
      </c>
      <c r="E379" s="15" t="n"/>
      <c r="F379" s="15" t="inlineStr">
        <is>
          <t>из Молдавской в Бараки</t>
        </is>
      </c>
    </row>
    <row r="380">
      <c r="A380" s="122" t="n">
        <v>44019</v>
      </c>
      <c r="B380" s="28" t="inlineStr">
        <is>
          <t>разъем ы для Сплава</t>
        </is>
      </c>
      <c r="C380" s="15" t="n">
        <v>1</v>
      </c>
      <c r="D380" s="15" t="inlineStr">
        <is>
          <t>шт</t>
        </is>
      </c>
      <c r="E380" s="15" t="inlineStr">
        <is>
          <t>Элекон</t>
        </is>
      </c>
      <c r="F380" s="15" t="inlineStr">
        <is>
          <t>ДЛ</t>
        </is>
      </c>
    </row>
    <row r="381" ht="30" customHeight="1" s="107">
      <c r="A381" s="122" t="n">
        <v>44019</v>
      </c>
      <c r="B381" s="28" t="inlineStr">
        <is>
          <t>лесопилометериаал для упаковки Агата</t>
        </is>
      </c>
      <c r="C381" s="15" t="n">
        <v>1</v>
      </c>
      <c r="D381" s="15" t="inlineStr">
        <is>
          <t>компл</t>
        </is>
      </c>
      <c r="E381" s="15" t="inlineStr">
        <is>
          <t>СеверЛес</t>
        </is>
      </c>
      <c r="F381" s="28" t="inlineStr">
        <is>
          <t>лесопилометериаал для упаковки Агата</t>
        </is>
      </c>
    </row>
    <row r="382" ht="30" customHeight="1" s="107">
      <c r="A382" s="122" t="n">
        <v>44018</v>
      </c>
      <c r="B382" s="28" t="inlineStr">
        <is>
          <t>комплектация из Чип и Дипа для Ш1-23</t>
        </is>
      </c>
      <c r="C382" s="15" t="n">
        <v>1</v>
      </c>
      <c r="D382" s="15" t="inlineStr">
        <is>
          <t>компл</t>
        </is>
      </c>
      <c r="E382" s="15" t="inlineStr">
        <is>
          <t>чип и дип</t>
        </is>
      </c>
      <c r="F382" s="15" t="n"/>
    </row>
    <row r="383" ht="30" customHeight="1" s="107">
      <c r="A383" s="122" t="n">
        <v>44012</v>
      </c>
      <c r="B383" s="15" t="inlineStr">
        <is>
          <t>покупка метизов для Агата</t>
        </is>
      </c>
      <c r="C383" s="15" t="n">
        <v>1</v>
      </c>
      <c r="D383" s="15" t="inlineStr">
        <is>
          <t>компл</t>
        </is>
      </c>
      <c r="E383" s="15" t="n"/>
      <c r="F383" s="15" t="inlineStr">
        <is>
          <t>см АО от 30.06.2020 Молоков</t>
        </is>
      </c>
    </row>
    <row r="384">
      <c r="A384" s="122" t="n">
        <v>44008</v>
      </c>
      <c r="B384" s="15" t="inlineStr">
        <is>
          <t>приход разъемов dsub Агат и индикаторов для Ш1-23</t>
        </is>
      </c>
      <c r="C384" s="15" t="n"/>
      <c r="D384" s="15" t="n"/>
      <c r="E384" s="15" t="n"/>
      <c r="F384" s="15" t="inlineStr">
        <is>
          <t>DPD</t>
        </is>
      </c>
    </row>
    <row r="385">
      <c r="A385" s="122" t="n">
        <v>44008</v>
      </c>
      <c r="B385" s="15" t="inlineStr">
        <is>
          <t>приход железа из КБ-57</t>
        </is>
      </c>
      <c r="C385" s="15" t="n"/>
      <c r="D385" s="15" t="n"/>
      <c r="E385" s="15" t="inlineStr">
        <is>
          <t>ООО "КБ-57"</t>
        </is>
      </c>
      <c r="F385" s="15" t="n"/>
    </row>
    <row r="386">
      <c r="A386" s="122" t="n">
        <v>44001</v>
      </c>
      <c r="B386" s="15" t="inlineStr">
        <is>
          <t>ферритовая плитка 100х100х4.8мм</t>
        </is>
      </c>
      <c r="C386" s="15" t="n">
        <v>825</v>
      </c>
      <c r="D386" s="15" t="inlineStr">
        <is>
          <t>шт</t>
        </is>
      </c>
      <c r="E386" s="15" t="inlineStr">
        <is>
          <t>склад Влдаимир</t>
        </is>
      </c>
      <c r="F386" s="15" t="inlineStr">
        <is>
          <t>для сборки ферритовых панелей</t>
        </is>
      </c>
    </row>
    <row r="387">
      <c r="A387" s="146" t="n">
        <v>44001</v>
      </c>
      <c r="B387" s="28" t="inlineStr">
        <is>
          <t>Туфли-сабо женские "Леон" цв.белый (40) (Карачева, Зареченская)</t>
        </is>
      </c>
      <c r="C387" s="15" t="n">
        <v>2</v>
      </c>
      <c r="D387" s="15" t="n"/>
      <c r="E387" s="15" t="inlineStr">
        <is>
          <t>Техноавиа Владимир</t>
        </is>
      </c>
      <c r="F387" s="15" t="n"/>
    </row>
    <row r="388">
      <c r="A388" s="332" t="n"/>
      <c r="B388" s="28" t="inlineStr">
        <is>
          <t>Халат женский "Бьянка-2" (104/158-164) (Зареченская)</t>
        </is>
      </c>
      <c r="C388" s="15" t="n">
        <v>1</v>
      </c>
      <c r="D388" s="15" t="n"/>
      <c r="E388" s="15" t="n"/>
      <c r="F388" s="15" t="n"/>
    </row>
    <row r="389" ht="39" customHeight="1" s="107">
      <c r="A389" s="332" t="n"/>
      <c r="B389" s="26" t="inlineStr">
        <is>
          <t>Брюки женские "Ультра-2" для защиты от механических воздействий и ОПЗ /цв.белый/
(96-100/158-164) (Зареченская)</t>
        </is>
      </c>
      <c r="C389" s="15" t="n">
        <v>1</v>
      </c>
      <c r="D389" s="15" t="n"/>
      <c r="E389" s="15" t="n"/>
      <c r="F389" s="15" t="n"/>
    </row>
    <row r="390" ht="39" customHeight="1" s="107">
      <c r="A390" s="333" t="n"/>
      <c r="B390" s="26" t="inlineStr">
        <is>
          <t>Полукомбинезон мужской "Бавария" для защиты от механических воздействий и ОПЗ
(96-100/170-176) (Молоков, Фрякин, Крючков</t>
        </is>
      </c>
      <c r="C390" s="15" t="n">
        <v>3</v>
      </c>
      <c r="D390" s="15" t="n"/>
      <c r="E390" s="15" t="n"/>
      <c r="F390" s="15" t="n"/>
    </row>
    <row r="391">
      <c r="A391" s="96" t="n">
        <v>43998</v>
      </c>
      <c r="B391" s="15" t="inlineStr">
        <is>
          <t>жкрналы по вводному инструктажу и пожар безопасн0</t>
        </is>
      </c>
      <c r="C391" s="15" t="n">
        <v>2</v>
      </c>
      <c r="D391" s="15" t="n"/>
      <c r="E391" s="15" t="n"/>
      <c r="F391" s="15" t="inlineStr">
        <is>
          <t>пришло с водителем кторый приез Шпию 4040 из офиса</t>
        </is>
      </c>
    </row>
    <row r="392">
      <c r="A392" s="332" t="n"/>
      <c r="B392" s="15" t="inlineStr">
        <is>
          <t>разъемы из kontest</t>
        </is>
      </c>
      <c r="C392" s="15" t="n">
        <v>3</v>
      </c>
      <c r="D392" s="15" t="n"/>
      <c r="E392" s="15" t="n"/>
      <c r="F392" s="15" t="inlineStr">
        <is>
          <t>для жгутов МПК</t>
        </is>
      </c>
    </row>
    <row r="393" ht="30" customHeight="1" s="107">
      <c r="A393" s="332" t="n"/>
      <c r="B393" s="15" t="inlineStr">
        <is>
          <t>документация + свидетельство о поверке SPEA 4060</t>
        </is>
      </c>
      <c r="C393" s="15" t="n">
        <v>1</v>
      </c>
      <c r="D393" s="15" t="inlineStr">
        <is>
          <t>компл</t>
        </is>
      </c>
      <c r="E393" s="15" t="n"/>
      <c r="F393" s="15" t="n"/>
    </row>
    <row r="394">
      <c r="A394" s="333" t="n"/>
      <c r="B394" s="15" t="inlineStr">
        <is>
          <t>Провод ВНМ 0,2</t>
        </is>
      </c>
      <c r="C394" s="15" t="n"/>
      <c r="D394" s="15" t="n"/>
      <c r="E394" s="15" t="n"/>
      <c r="F394" s="15" t="n"/>
    </row>
    <row r="395" ht="30" customHeight="1" s="107">
      <c r="A395" s="122" t="n">
        <v>43998</v>
      </c>
      <c r="B395" s="26" t="inlineStr">
        <is>
          <t>Панель СТПЛ (анодированный алюминий, металлографика 650х350х3 мм) для Радара</t>
        </is>
      </c>
      <c r="C395" s="15" t="n">
        <v>1</v>
      </c>
      <c r="D395" s="15" t="n"/>
      <c r="E395" s="15" t="inlineStr">
        <is>
          <t>ООО Лаборатория металлграфики</t>
        </is>
      </c>
      <c r="F395" s="15" t="inlineStr">
        <is>
          <t>панель для Радара</t>
        </is>
      </c>
    </row>
    <row r="396">
      <c r="A396" s="122" t="n">
        <v>43991</v>
      </c>
      <c r="B396" s="15" t="inlineStr">
        <is>
          <t>ЛДПА Деталь</t>
        </is>
      </c>
      <c r="C396" s="15" t="n">
        <v>1</v>
      </c>
      <c r="D396" s="15" t="n"/>
      <c r="E396" s="15" t="inlineStr">
        <is>
          <t>ООО "КБ-57"</t>
        </is>
      </c>
      <c r="F396" s="15" t="inlineStr">
        <is>
          <t>детали (листы железа) для ферритовых-климат камер</t>
        </is>
      </c>
    </row>
    <row r="397">
      <c r="A397" s="122" t="n"/>
      <c r="B397" s="15" t="inlineStr">
        <is>
          <t>ЛДПА-01 Деталь</t>
        </is>
      </c>
      <c r="C397" s="15" t="n">
        <v>1</v>
      </c>
      <c r="D397" s="15" t="n"/>
      <c r="E397" s="15" t="n"/>
      <c r="F397" s="15" t="n"/>
    </row>
    <row r="398">
      <c r="A398" s="122" t="n"/>
      <c r="B398" s="15" t="inlineStr">
        <is>
          <t>ЛДПА-02 Деталь</t>
        </is>
      </c>
      <c r="C398" s="15" t="n">
        <v>1</v>
      </c>
      <c r="D398" s="15" t="n"/>
      <c r="E398" s="15" t="n"/>
      <c r="F398" s="15" t="n"/>
    </row>
    <row r="399">
      <c r="A399" s="122" t="n"/>
      <c r="B399" s="15" t="inlineStr">
        <is>
          <t>ЛДПА-03 Деталь</t>
        </is>
      </c>
      <c r="C399" s="15" t="n">
        <v>1</v>
      </c>
      <c r="D399" s="15" t="n"/>
      <c r="E399" s="15" t="n"/>
      <c r="F399" s="15" t="n"/>
    </row>
    <row r="400">
      <c r="A400" s="122" t="n"/>
      <c r="B400" s="15" t="inlineStr">
        <is>
          <t>ЛДПА-04 Деталь</t>
        </is>
      </c>
      <c r="C400" s="15" t="n">
        <v>21</v>
      </c>
      <c r="D400" s="15" t="n"/>
      <c r="E400" s="15" t="n"/>
      <c r="F400" s="15" t="n"/>
    </row>
    <row r="401">
      <c r="A401" s="122" t="n"/>
      <c r="B401" s="15" t="inlineStr">
        <is>
          <t>Упор</t>
        </is>
      </c>
      <c r="C401" s="15" t="n">
        <v>8</v>
      </c>
      <c r="D401" s="15" t="n"/>
      <c r="E401" s="15" t="n"/>
      <c r="F401" s="15" t="n"/>
    </row>
    <row r="402">
      <c r="A402" s="335" t="n">
        <v>43991</v>
      </c>
      <c r="B402" s="93" t="inlineStr">
        <is>
          <t>ЛДПА.411-03.02.002 Задняя стенка</t>
        </is>
      </c>
      <c r="C402" s="157" t="n">
        <v>1</v>
      </c>
      <c r="D402" s="157" t="n"/>
      <c r="E402" s="15" t="inlineStr">
        <is>
          <t>ООО "КБ-57"</t>
        </is>
      </c>
      <c r="F402" s="157" t="inlineStr">
        <is>
          <t>детали железа для Агат и ВНИИМС</t>
        </is>
      </c>
    </row>
    <row r="403">
      <c r="A403" s="336" t="n"/>
      <c r="B403" s="93" t="inlineStr">
        <is>
          <t>ЛДПА.411-03.02.004 Передняя панель</t>
        </is>
      </c>
      <c r="C403" s="157" t="n">
        <v>1</v>
      </c>
      <c r="D403" s="157" t="n"/>
      <c r="E403" s="157" t="n"/>
      <c r="F403" s="157" t="n"/>
    </row>
    <row r="404">
      <c r="A404" s="336" t="n"/>
      <c r="B404" s="93" t="inlineStr">
        <is>
          <t>ЛДПА.411-03.02.201 Вкладыш</t>
        </is>
      </c>
      <c r="C404" s="157" t="n">
        <v>1</v>
      </c>
      <c r="D404" s="157" t="n"/>
      <c r="E404" s="157" t="n"/>
      <c r="F404" s="157" t="n"/>
    </row>
    <row r="405">
      <c r="A405" s="336" t="n"/>
      <c r="B405" s="93" t="inlineStr">
        <is>
          <t>ЛДПА.411-03.02.101 Кронштейн направляющей</t>
        </is>
      </c>
      <c r="C405" s="157" t="n">
        <v>4</v>
      </c>
      <c r="D405" s="157" t="n"/>
      <c r="E405" s="157" t="n"/>
      <c r="F405" s="157" t="n"/>
    </row>
    <row r="406">
      <c r="A406" s="336" t="n"/>
      <c r="B406" s="93" t="inlineStr">
        <is>
          <t>ЛДПА.411-03.02.102 Кронштейн</t>
        </is>
      </c>
      <c r="C406" s="157" t="n">
        <v>4</v>
      </c>
      <c r="D406" s="157" t="n"/>
      <c r="E406" s="157" t="n"/>
      <c r="F406" s="157" t="n"/>
    </row>
    <row r="407">
      <c r="A407" s="336" t="n"/>
      <c r="B407" s="93" t="inlineStr">
        <is>
          <t>ЛДПА.411-03.01.001 Проставка</t>
        </is>
      </c>
      <c r="C407" s="157" t="n">
        <v>3</v>
      </c>
      <c r="D407" s="157" t="n"/>
      <c r="E407" s="157" t="n"/>
      <c r="F407" s="157" t="n"/>
    </row>
    <row r="408">
      <c r="A408" s="336" t="n"/>
      <c r="B408" s="93" t="inlineStr">
        <is>
          <t>ЛДПА.411-03.01.001 Перемычка</t>
        </is>
      </c>
      <c r="C408" s="157" t="n">
        <v>2</v>
      </c>
      <c r="D408" s="157" t="n"/>
      <c r="E408" s="157" t="n"/>
      <c r="F408" s="157" t="n"/>
    </row>
    <row r="409">
      <c r="A409" s="336" t="n"/>
      <c r="B409" s="93" t="inlineStr">
        <is>
          <t>ЛДПА.411-03.02.001 Полка</t>
        </is>
      </c>
      <c r="C409" s="157" t="n">
        <v>2</v>
      </c>
      <c r="D409" s="157" t="n"/>
      <c r="E409" s="157" t="n"/>
      <c r="F409" s="157" t="n"/>
    </row>
    <row r="410">
      <c r="A410" s="336" t="n"/>
      <c r="B410" s="93" t="inlineStr">
        <is>
          <t>ЛДПА.411-03.02.003 Передняя стенка</t>
        </is>
      </c>
      <c r="C410" s="157" t="n">
        <v>2</v>
      </c>
      <c r="D410" s="157" t="n"/>
      <c r="E410" s="157" t="n"/>
      <c r="F410" s="157" t="n"/>
    </row>
    <row r="411">
      <c r="A411" s="336" t="n"/>
      <c r="B411" s="93" t="inlineStr">
        <is>
          <t>ЛДПА.411-03.02.005 Вкладыш декоративный</t>
        </is>
      </c>
      <c r="C411" s="157" t="n">
        <v>2</v>
      </c>
      <c r="D411" s="157" t="n"/>
      <c r="E411" s="157" t="n"/>
      <c r="F411" s="157" t="n"/>
    </row>
    <row r="412">
      <c r="A412" s="336" t="n"/>
      <c r="B412" s="93" t="inlineStr">
        <is>
          <t>ЛДПА.411-03.02.007 Уголок кабель-канала</t>
        </is>
      </c>
      <c r="C412" s="157" t="n">
        <v>4</v>
      </c>
      <c r="D412" s="157" t="n"/>
      <c r="E412" s="157" t="n"/>
      <c r="F412" s="157" t="n"/>
    </row>
    <row r="413">
      <c r="A413" s="336" t="n"/>
      <c r="B413" s="93" t="inlineStr">
        <is>
          <t>ЛДПА.411-03.03.001 Передняя панель</t>
        </is>
      </c>
      <c r="C413" s="157" t="n">
        <v>2</v>
      </c>
      <c r="D413" s="157" t="n"/>
      <c r="E413" s="157" t="n"/>
      <c r="F413" s="157" t="n"/>
    </row>
    <row r="414">
      <c r="A414" s="336" t="n"/>
      <c r="B414" s="93" t="inlineStr">
        <is>
          <t>ЛДПА.411-03.03.001-01 Передняя панель</t>
        </is>
      </c>
      <c r="C414" s="157" t="n">
        <v>1</v>
      </c>
      <c r="D414" s="157" t="n"/>
      <c r="E414" s="157" t="n"/>
      <c r="F414" s="157" t="n"/>
    </row>
    <row r="415">
      <c r="A415" s="336" t="n"/>
      <c r="B415" s="93" t="inlineStr">
        <is>
          <t>ЛДПА.411-03.03.002 Упор замка</t>
        </is>
      </c>
      <c r="C415" s="157" t="n">
        <v>2</v>
      </c>
      <c r="D415" s="157" t="n"/>
      <c r="E415" s="157" t="n"/>
      <c r="F415" s="157" t="n"/>
    </row>
    <row r="416">
      <c r="A416" s="336" t="n"/>
      <c r="B416" s="93" t="inlineStr">
        <is>
          <t>ЛДПА.411-03.04.100 Задняя панель</t>
        </is>
      </c>
      <c r="C416" s="157" t="n">
        <v>3</v>
      </c>
      <c r="D416" s="157" t="n"/>
      <c r="E416" s="157" t="n"/>
      <c r="F416" s="157" t="n"/>
    </row>
    <row r="417">
      <c r="A417" s="336" t="n"/>
      <c r="B417" s="93" t="inlineStr">
        <is>
          <t>ЛДПА.411-03.04.201 панель</t>
        </is>
      </c>
      <c r="C417" s="157" t="n">
        <v>3</v>
      </c>
      <c r="D417" s="157" t="n"/>
      <c r="E417" s="157" t="n"/>
      <c r="F417" s="157" t="n"/>
    </row>
    <row r="418">
      <c r="A418" s="336" t="n"/>
      <c r="B418" s="93" t="inlineStr">
        <is>
          <t>ЛДПА.411-03.04.201-01 панель</t>
        </is>
      </c>
      <c r="C418" s="157" t="n">
        <v>1</v>
      </c>
      <c r="D418" s="157" t="n"/>
      <c r="E418" s="157" t="n"/>
      <c r="F418" s="157" t="n"/>
    </row>
    <row r="419">
      <c r="A419" s="336" t="n"/>
      <c r="B419" s="93" t="inlineStr">
        <is>
          <t>ЛДПА.411-03.04.201-02 панель</t>
        </is>
      </c>
      <c r="C419" s="157" t="n">
        <v>1</v>
      </c>
    </row>
    <row r="420">
      <c r="A420" s="336" t="n"/>
      <c r="B420" s="93" t="inlineStr">
        <is>
          <t>ЛДПА.411-03.04.201-03 панель</t>
        </is>
      </c>
      <c r="C420" s="157" t="n">
        <v>2</v>
      </c>
    </row>
    <row r="421">
      <c r="A421" s="336" t="n"/>
      <c r="B421" s="93" t="inlineStr">
        <is>
          <t>ЛДПА.411-03.04.201-04 панель</t>
        </is>
      </c>
      <c r="C421" s="157" t="n">
        <v>2</v>
      </c>
    </row>
    <row r="422">
      <c r="A422" s="336" t="n"/>
      <c r="B422" s="93" t="inlineStr">
        <is>
          <t>ЛДПА.411-03.04.202 Заглушка</t>
        </is>
      </c>
      <c r="C422" s="157" t="n">
        <v>25</v>
      </c>
    </row>
    <row r="423">
      <c r="A423" s="336" t="n"/>
      <c r="B423" s="93" t="inlineStr">
        <is>
          <t>ЛДПА.411-03.04.203  Заглушка</t>
        </is>
      </c>
      <c r="C423" s="157" t="n">
        <v>5</v>
      </c>
    </row>
    <row r="424">
      <c r="A424" s="337" t="n"/>
      <c r="B424" s="93" t="inlineStr">
        <is>
          <t>ЛДПА.411-03.04.204  Заглушка</t>
        </is>
      </c>
      <c r="C424" s="157" t="n">
        <v>1</v>
      </c>
    </row>
    <row r="425">
      <c r="A425" s="146" t="n">
        <v>43991</v>
      </c>
      <c r="B425" s="106" t="inlineStr">
        <is>
          <t>КВТ ТуТнг-LS-5/2,5  черн</t>
        </is>
      </c>
      <c r="C425" s="15" t="n">
        <v>200</v>
      </c>
      <c r="D425" s="15" t="n"/>
      <c r="E425" s="15" t="inlineStr">
        <is>
          <t>ЭТМ</t>
        </is>
      </c>
      <c r="F425" s="15" t="n"/>
    </row>
    <row r="426">
      <c r="A426" s="332" t="n"/>
      <c r="B426" s="28" t="inlineStr">
        <is>
          <t>Сальник ступенчатый YSA40-20-22-68-К41</t>
        </is>
      </c>
      <c r="C426" s="15" t="n">
        <v>20</v>
      </c>
      <c r="D426" s="15" t="n"/>
      <c r="E426" s="15" t="n"/>
      <c r="F426" s="15" t="n"/>
    </row>
    <row r="427">
      <c r="A427" s="333" t="n"/>
      <c r="B427" s="19" t="inlineStr">
        <is>
          <t>Клемма типа "О" 5,3 мм НКИ 1.5-5</t>
        </is>
      </c>
      <c r="C427" s="15" t="n">
        <v>2986</v>
      </c>
      <c r="D427" s="15" t="n"/>
      <c r="E427" s="15" t="n"/>
      <c r="F427" s="15" t="n"/>
    </row>
    <row r="428">
      <c r="A428" s="87" t="n">
        <v>43987</v>
      </c>
      <c r="B428" s="157" t="inlineStr">
        <is>
          <t>Р28П7ЭШ7</t>
        </is>
      </c>
      <c r="C428" s="157" t="n">
        <v>3</v>
      </c>
      <c r="F428" s="94" t="inlineStr">
        <is>
          <t>разъемы из СДЭК для СЛПАВА</t>
        </is>
      </c>
    </row>
    <row r="429">
      <c r="A429" s="122" t="n">
        <v>43986</v>
      </c>
      <c r="B429" s="15" t="inlineStr">
        <is>
          <t>крепеж ИЗ ПИК нержавеющий</t>
        </is>
      </c>
      <c r="C429" s="15" t="n"/>
      <c r="D429" s="15" t="n"/>
      <c r="E429" s="15" t="inlineStr">
        <is>
          <t>KREPSHOP   ПиК</t>
        </is>
      </c>
      <c r="F429" s="15" t="n"/>
    </row>
    <row r="430">
      <c r="A430" s="87" t="n">
        <v>43985</v>
      </c>
      <c r="B430" s="157" t="inlineStr">
        <is>
          <t>железо ПРОВЕНО</t>
        </is>
      </c>
    </row>
    <row r="431" ht="30" customHeight="1" s="107">
      <c r="A431" s="146" t="n">
        <v>43980</v>
      </c>
      <c r="B431" s="15" t="inlineStr">
        <is>
          <t>Воздуховод гибкий алюминиевый гофрированный 3 м 08ВА 86-011</t>
        </is>
      </c>
      <c r="C431" s="15" t="n">
        <v>1</v>
      </c>
      <c r="D431" s="15" t="n"/>
      <c r="E431" s="15" t="n"/>
      <c r="F431" s="15" t="inlineStr">
        <is>
          <t>для модернизации вытяжки в мойке</t>
        </is>
      </c>
    </row>
    <row r="432">
      <c r="A432" s="332" t="n"/>
      <c r="B432" s="15" t="inlineStr">
        <is>
          <t>Vents  редуктор 150/125/120/100/80 мм в упак</t>
        </is>
      </c>
      <c r="C432" s="15" t="n">
        <v>2</v>
      </c>
      <c r="D432" s="15" t="n"/>
      <c r="E432" s="15" t="n"/>
      <c r="F432" s="15" t="n"/>
    </row>
    <row r="433">
      <c r="A433" s="333" t="n"/>
      <c r="B433" s="15" t="inlineStr">
        <is>
          <t>Vents  редуктор 200/150 мм в упак</t>
        </is>
      </c>
      <c r="C433" s="15" t="n">
        <v>1</v>
      </c>
      <c r="D433" s="15" t="n"/>
      <c r="E433" s="15" t="n"/>
      <c r="F433" s="15" t="n"/>
    </row>
  </sheetData>
  <mergeCells count="16">
    <mergeCell ref="A425:A427"/>
    <mergeCell ref="A402:A424"/>
    <mergeCell ref="A431:A433"/>
    <mergeCell ref="A387:A390"/>
    <mergeCell ref="A391:A394"/>
    <mergeCell ref="C4:D4"/>
    <mergeCell ref="E372:E375"/>
    <mergeCell ref="E367:E369"/>
    <mergeCell ref="A372:A375"/>
    <mergeCell ref="A367:A369"/>
    <mergeCell ref="E357:E358"/>
    <mergeCell ref="A357:A358"/>
    <mergeCell ref="A359:A363"/>
    <mergeCell ref="E359:E363"/>
    <mergeCell ref="A351:A354"/>
    <mergeCell ref="E351:E354"/>
  </mergeCell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71"/>
  <sheetViews>
    <sheetView workbookViewId="0">
      <selection activeCell="A6" sqref="A6:XFD6"/>
    </sheetView>
  </sheetViews>
  <sheetFormatPr baseColWidth="8" defaultRowHeight="15"/>
  <cols>
    <col width="10.140625" bestFit="1" customWidth="1" style="107" min="1" max="1"/>
    <col width="48.7109375" customWidth="1" style="107" min="2" max="2"/>
    <col width="6.28515625" customWidth="1" style="107" min="3" max="3"/>
    <col width="5.42578125" customWidth="1" style="107" min="4" max="4"/>
    <col width="18" customWidth="1" style="107" min="5" max="5"/>
    <col width="40" customWidth="1" style="107" min="6" max="6"/>
  </cols>
  <sheetData>
    <row r="1" ht="18.75" customHeight="1" s="107">
      <c r="A1" s="157" t="n"/>
      <c r="B1" s="89" t="inlineStr">
        <is>
          <t>Перемещение со склада ПУ</t>
        </is>
      </c>
      <c r="C1" s="157" t="n"/>
      <c r="D1" s="157" t="n"/>
      <c r="E1" s="157" t="n"/>
      <c r="F1" s="157" t="n"/>
    </row>
    <row r="2">
      <c r="A2" s="157" t="n"/>
      <c r="B2" s="157" t="n"/>
      <c r="C2" s="157" t="n"/>
      <c r="D2" s="157" t="n"/>
      <c r="E2" s="157" t="n"/>
      <c r="F2" s="157" t="n"/>
    </row>
    <row r="3">
      <c r="A3" s="287" t="inlineStr">
        <is>
          <t>дата</t>
        </is>
      </c>
      <c r="B3" s="287" t="inlineStr">
        <is>
          <t>Наименование</t>
        </is>
      </c>
      <c r="C3" s="287" t="inlineStr">
        <is>
          <t>Кол-во</t>
        </is>
      </c>
      <c r="D3" s="330" t="n"/>
      <c r="E3" s="287" t="n"/>
      <c r="F3" s="287" t="inlineStr">
        <is>
          <t>Описание</t>
        </is>
      </c>
    </row>
    <row r="4" s="107">
      <c r="A4" s="314" t="n"/>
      <c r="B4" s="314" t="n"/>
      <c r="C4" s="314" t="n"/>
      <c r="D4" s="314" t="n"/>
      <c r="E4" s="314" t="n"/>
      <c r="F4" s="314" t="n"/>
    </row>
    <row r="5" s="107">
      <c r="A5" s="314" t="n"/>
      <c r="B5" s="314" t="n"/>
      <c r="C5" s="314" t="n"/>
      <c r="D5" s="314" t="n"/>
      <c r="E5" s="314" t="n"/>
      <c r="F5" s="314" t="n"/>
    </row>
    <row r="6" s="107">
      <c r="A6" s="314" t="n"/>
      <c r="B6" s="314" t="n"/>
      <c r="C6" s="314" t="n"/>
      <c r="D6" s="314" t="n"/>
      <c r="E6" s="314" t="n"/>
      <c r="F6" s="314" t="n"/>
    </row>
    <row r="7" ht="30" customHeight="1" s="107">
      <c r="A7" s="158" t="n">
        <v>44694</v>
      </c>
      <c r="B7" s="128" t="inlineStr">
        <is>
          <t>Комплектующие для отгрузки по договору №178518-079ЕП/21 от 14.02.2022 по Импульсу.</t>
        </is>
      </c>
      <c r="C7" s="314" t="n">
        <v>1</v>
      </c>
      <c r="D7" s="314" t="n"/>
      <c r="E7" s="314" t="n"/>
      <c r="F7" s="128" t="inlineStr">
        <is>
          <t>Внутреннее перемещение на склад</t>
        </is>
      </c>
    </row>
    <row r="8" ht="31.5" customHeight="1" s="107">
      <c r="A8" s="272" t="n">
        <v>44692</v>
      </c>
      <c r="B8" s="273" t="inlineStr">
        <is>
          <t>Переключатель LEY5-BG45 BSV80-BG-2-K02 черн.</t>
        </is>
      </c>
      <c r="C8" s="271" t="n">
        <v>5</v>
      </c>
      <c r="D8" s="271" t="n"/>
      <c r="E8" s="271" t="inlineStr">
        <is>
          <t>ЭТМ</t>
        </is>
      </c>
      <c r="F8" s="271" t="inlineStr">
        <is>
          <t xml:space="preserve">Возврат по счету  216/3114601499 от 25/04/2022 с Молоковым
</t>
        </is>
      </c>
    </row>
    <row r="9" s="107">
      <c r="A9" s="265" t="inlineStr">
        <is>
          <t>Май</t>
        </is>
      </c>
      <c r="B9" s="128" t="n"/>
      <c r="C9" s="128" t="n"/>
      <c r="D9" s="128" t="n"/>
      <c r="E9" s="128" t="n"/>
      <c r="F9" s="128" t="n"/>
    </row>
    <row r="10" s="107">
      <c r="A10" s="158" t="n">
        <v>44678</v>
      </c>
      <c r="B10" s="128" t="inlineStr">
        <is>
          <t>Плата HVDC отправлена в Моск. Офис на ремонт</t>
        </is>
      </c>
      <c r="C10" s="128" t="n"/>
      <c r="D10" s="128" t="n"/>
      <c r="E10" s="128" t="inlineStr">
        <is>
          <t>Московский офис</t>
        </is>
      </c>
      <c r="F10" s="128" t="inlineStr">
        <is>
          <t>Отправили с Шухтиным</t>
        </is>
      </c>
    </row>
    <row r="11" ht="54" customHeight="1" s="107">
      <c r="A11" s="158" t="n">
        <v>44678</v>
      </c>
      <c r="B11" s="264" t="inlineStr">
        <is>
          <t>Палета укороченная с 1.производственный тестер 5000Р без ХВДЦ и ХВАЦ (тр-ры на ремонт). + трансформатор HVDC (2 шт) + трансформатор АС (1 шт);  Мультиметр Кейсайт 34461;   Удлинители для Вольтек; Sefelec 506s</t>
        </is>
      </c>
      <c r="C11" s="128" t="n"/>
      <c r="D11" s="128" t="n"/>
      <c r="E11" s="128" t="inlineStr">
        <is>
          <t>Московский офис</t>
        </is>
      </c>
      <c r="F11" s="128" t="inlineStr">
        <is>
          <t>Внутреннее перемещение на склад для дальнейшей отправки в МО</t>
        </is>
      </c>
    </row>
    <row r="12" ht="54" customHeight="1" s="107">
      <c r="A12" s="158" t="n">
        <v>44669</v>
      </c>
      <c r="B12" s="264" t="inlineStr">
        <is>
          <t>жгут для Салют Жгут СНП407-100х2-M64A20</t>
        </is>
      </c>
      <c r="C12" s="128" t="n">
        <v>1</v>
      </c>
      <c r="D12" s="128" t="inlineStr">
        <is>
          <t>компл</t>
        </is>
      </c>
      <c r="E12" s="128" t="n"/>
      <c r="F12" s="128" t="inlineStr">
        <is>
          <t>забрал с собой Дима Беляев в коммандировку</t>
        </is>
      </c>
    </row>
    <row r="13" s="107">
      <c r="A13" s="158" t="n">
        <v>44666</v>
      </c>
      <c r="B13" s="128" t="inlineStr">
        <is>
          <t>Заказ жгуты Гефесд 300</t>
        </is>
      </c>
      <c r="C13" s="128" t="n"/>
      <c r="D13" s="128" t="n"/>
      <c r="E13" s="128" t="inlineStr">
        <is>
          <t>Гефесд</t>
        </is>
      </c>
      <c r="F13" s="128" t="inlineStr">
        <is>
          <t>Забрали сами</t>
        </is>
      </c>
    </row>
    <row r="14" s="107">
      <c r="A14" s="158" t="n">
        <v>44665</v>
      </c>
      <c r="B14" s="128" t="inlineStr">
        <is>
          <t>Склад Владимир забрал палету с Радаром</t>
        </is>
      </c>
      <c r="C14" s="128" t="n">
        <v>1</v>
      </c>
      <c r="D14" s="128" t="n"/>
      <c r="E14" s="128" t="n"/>
      <c r="F14" s="128" t="inlineStr">
        <is>
          <t>Внутреннее перемещение на склад</t>
        </is>
      </c>
    </row>
    <row r="15" s="107">
      <c r="A15" s="158" t="n">
        <v>44655</v>
      </c>
      <c r="B15" s="128" t="inlineStr">
        <is>
          <t>Заказ жгуты Гефесд 253</t>
        </is>
      </c>
      <c r="C15" s="128" t="n"/>
      <c r="D15" s="128" t="n"/>
      <c r="E15" s="128" t="inlineStr">
        <is>
          <t>Гефесд</t>
        </is>
      </c>
      <c r="F15" s="128" t="inlineStr">
        <is>
          <t>Забрали сами</t>
        </is>
      </c>
    </row>
    <row r="16" s="107">
      <c r="A16" s="158" t="n">
        <v>44655</v>
      </c>
      <c r="B16" s="128" t="inlineStr">
        <is>
          <t>Заказ жгуты Гефесд 201</t>
        </is>
      </c>
      <c r="C16" s="128" t="n"/>
      <c r="D16" s="128" t="n"/>
      <c r="E16" s="128" t="inlineStr">
        <is>
          <t>Гефесд</t>
        </is>
      </c>
      <c r="F16" s="128" t="inlineStr">
        <is>
          <t>Забрали сами</t>
        </is>
      </c>
    </row>
    <row r="17" ht="30" customHeight="1" s="107">
      <c r="A17" s="158" t="n">
        <v>44655</v>
      </c>
      <c r="B17" s="128" t="inlineStr">
        <is>
          <t>Комплектующие для отгрузки по договору №2287 от 30.03.2022 по Сплаву.</t>
        </is>
      </c>
      <c r="C17" s="128" t="n">
        <v>3</v>
      </c>
      <c r="D17" s="128" t="n"/>
      <c r="E17" s="128" t="n"/>
      <c r="F17" s="128" t="inlineStr">
        <is>
          <t>Внутреннее перемещение на склад</t>
        </is>
      </c>
    </row>
    <row r="18" ht="30" customHeight="1" s="107">
      <c r="A18" s="158" t="n">
        <v>44652</v>
      </c>
      <c r="B18" s="15" t="inlineStr">
        <is>
          <t>Вентилятор 220В, 80х80х25мм, подшипник качения1800 об/мин (Jamicon); JA0825H2B0N-T</t>
        </is>
      </c>
      <c r="C18" s="128" t="n">
        <v>1</v>
      </c>
      <c r="D18" s="128" t="n"/>
      <c r="E18" s="128" t="inlineStr">
        <is>
          <t>ЧИП и ДИП</t>
        </is>
      </c>
      <c r="F18" s="128" t="inlineStr">
        <is>
          <t>Отдали с актом- рекламацией.</t>
        </is>
      </c>
    </row>
    <row r="19" s="107">
      <c r="A19" s="227" t="inlineStr">
        <is>
          <t>Апрель</t>
        </is>
      </c>
      <c r="B19" s="15" t="n"/>
      <c r="C19" s="128" t="n"/>
      <c r="D19" s="128" t="n"/>
      <c r="E19" s="128" t="n"/>
      <c r="F19" s="128" t="n"/>
    </row>
    <row r="20" s="107">
      <c r="A20" s="158" t="n">
        <v>44648</v>
      </c>
      <c r="B20" s="128" t="inlineStr">
        <is>
          <t>Отдали винты М5 на покраску черным цветом</t>
        </is>
      </c>
      <c r="C20" s="128" t="n"/>
      <c r="D20" s="128" t="n"/>
      <c r="E20" s="128" t="n"/>
      <c r="F20" s="128" t="inlineStr">
        <is>
          <t>Отдал Беляев</t>
        </is>
      </c>
    </row>
    <row r="21" ht="75" customHeight="1" s="107">
      <c r="A21" s="158" t="n">
        <v>44644</v>
      </c>
      <c r="B21" s="128" t="inlineStr">
        <is>
          <t>Распределитель эл. Пневматики 3/2-1/8  638М-101-А63-RU01=3шт.; Электро разъем с  LED 24DC 124-701=3шт; Фитинг цанга  прямой  S6510 8-1/8=2шт.; Пневмоглушитель  G1/8 2931 1/8=3шт.;  Заглушка  G1/8 2611 1/8=3шт.</t>
        </is>
      </c>
      <c r="C21" s="128" t="n"/>
      <c r="D21" s="128" t="n"/>
      <c r="E21" s="128" t="inlineStr">
        <is>
          <t>Московский офис</t>
        </is>
      </c>
      <c r="F21" s="128" t="inlineStr">
        <is>
          <t>Отправлено с Антоном Шейхо</t>
        </is>
      </c>
    </row>
    <row r="22" ht="60" customHeight="1" s="107">
      <c r="A22" s="158" t="n">
        <v>44629</v>
      </c>
      <c r="B22" s="128" t="inlineStr">
        <is>
          <t>Отправка в Московский офис: плата 192; Кабели для проверки плат;  Ремонтные платы, прибывшие с Чувашкабель, переходники Шляйх 4 шт.</t>
        </is>
      </c>
      <c r="C22" s="128" t="n"/>
      <c r="D22" s="128" t="n"/>
      <c r="E22" s="128" t="inlineStr">
        <is>
          <t>Московский офис</t>
        </is>
      </c>
      <c r="F22" s="128" t="inlineStr">
        <is>
          <t>Отправлено с Антоном Шейхо</t>
        </is>
      </c>
    </row>
    <row r="23" s="107">
      <c r="A23" s="227" t="inlineStr">
        <is>
          <t>Март</t>
        </is>
      </c>
      <c r="B23" s="128" t="n"/>
      <c r="C23" s="128" t="n"/>
      <c r="D23" s="128" t="n"/>
      <c r="E23" s="128" t="n"/>
      <c r="F23" s="128" t="n"/>
    </row>
    <row r="24" s="107">
      <c r="A24" s="158" t="n">
        <v>44620</v>
      </c>
      <c r="B24" s="128" t="inlineStr">
        <is>
          <t>Платы  Sefelec  на ремонт</t>
        </is>
      </c>
      <c r="C24" s="128" t="n"/>
      <c r="D24" s="128" t="n"/>
      <c r="E24" s="128" t="inlineStr">
        <is>
          <t>Московский офис</t>
        </is>
      </c>
      <c r="F24" s="128" t="inlineStr">
        <is>
          <t xml:space="preserve">Отправил Молоков через СДЕК </t>
        </is>
      </c>
    </row>
    <row r="25" ht="60" customHeight="1" s="107">
      <c r="A25" s="158" t="n">
        <v>44608</v>
      </c>
      <c r="B25" s="128" t="inlineStr">
        <is>
          <t>1 коробка – жгуты ВХК-2 и ВХК-3, 2-ая коробка – задняя панель  Sefelec RX с трансформаторами  AC и DC, сетевым счетчиком и заглушкой  Sefelec Jaeger.</t>
        </is>
      </c>
      <c r="C25" s="128" t="n"/>
      <c r="D25" s="128" t="n"/>
      <c r="E25" s="128" t="inlineStr">
        <is>
          <t>Московский офис</t>
        </is>
      </c>
      <c r="F25" s="128" t="inlineStr">
        <is>
          <t xml:space="preserve">Отправил Молоков через СДЕК </t>
        </is>
      </c>
    </row>
    <row r="26" ht="47.25" customHeight="1" s="107">
      <c r="A26" s="158" t="n">
        <v>44606</v>
      </c>
      <c r="B26" s="128" t="inlineStr">
        <is>
          <t xml:space="preserve">Плата M128A10     1420 0033  SYSE1074 F14-00172 отправлена на Чувашкабель </t>
        </is>
      </c>
      <c r="C26" s="128" t="n"/>
      <c r="D26" s="128" t="n"/>
      <c r="E26" s="128" t="inlineStr">
        <is>
          <t>Чувашкабель</t>
        </is>
      </c>
      <c r="F26" s="128" t="inlineStr">
        <is>
          <t xml:space="preserve">Отправил Молоков через СДЕК </t>
        </is>
      </c>
    </row>
    <row r="27" s="107">
      <c r="A27" s="158" t="n">
        <v>44594</v>
      </c>
      <c r="B27" s="128" t="inlineStr">
        <is>
          <t>Заказ Жгуты Гефесд 91</t>
        </is>
      </c>
      <c r="C27" s="128" t="n"/>
      <c r="D27" s="128" t="n"/>
      <c r="E27" s="128" t="inlineStr">
        <is>
          <t>Гефесд</t>
        </is>
      </c>
      <c r="F27" s="128" t="inlineStr">
        <is>
          <t>забрали сами</t>
        </is>
      </c>
    </row>
    <row r="28" s="107">
      <c r="A28" s="158" t="n">
        <v>44594</v>
      </c>
      <c r="B28" s="128" t="inlineStr">
        <is>
          <t>Заказ Жгуты Гефесд 90</t>
        </is>
      </c>
      <c r="C28" s="128" t="n"/>
      <c r="D28" s="128" t="n"/>
      <c r="E28" s="128" t="inlineStr">
        <is>
          <t>Гефесд</t>
        </is>
      </c>
      <c r="F28" s="128" t="inlineStr">
        <is>
          <t>забрали сами</t>
        </is>
      </c>
    </row>
    <row r="29" ht="30" customHeight="1" s="107">
      <c r="A29" s="158" t="n">
        <v>44593</v>
      </c>
      <c r="B29" s="128" t="inlineStr">
        <is>
          <t>Часть Разъемов СП 64. по счету 5843 была возвращена на Каскад, для замены</t>
        </is>
      </c>
      <c r="C29" s="128" t="n"/>
      <c r="D29" s="128" t="n"/>
      <c r="E29" s="128" t="inlineStr">
        <is>
          <t>НПО Каскад</t>
        </is>
      </c>
      <c r="F29" s="128" t="inlineStr">
        <is>
          <t>Отправил Молоков через СДЕК за счет Каскада</t>
        </is>
      </c>
    </row>
    <row r="30" s="107">
      <c r="A30" s="227" t="inlineStr">
        <is>
          <t>Февраль</t>
        </is>
      </c>
      <c r="B30" s="128" t="n"/>
      <c r="C30" s="128" t="n"/>
      <c r="D30" s="128" t="n"/>
      <c r="E30" s="128" t="n"/>
      <c r="F30" s="128" t="n"/>
    </row>
    <row r="31" s="107">
      <c r="A31" s="158" t="n">
        <v>44587</v>
      </c>
      <c r="B31" s="128" t="inlineStr">
        <is>
          <t>Заказ Жгут НОРСИ</t>
        </is>
      </c>
      <c r="C31" s="128" t="n"/>
      <c r="D31" s="128" t="n"/>
      <c r="E31" s="128" t="inlineStr">
        <is>
          <t>Офис Москва</t>
        </is>
      </c>
      <c r="F31" s="128" t="inlineStr">
        <is>
          <t>Отправил Молоков через СДЕК</t>
        </is>
      </c>
    </row>
    <row r="32" s="107">
      <c r="A32" s="158" t="n">
        <v>44580</v>
      </c>
      <c r="B32" s="128" t="inlineStr">
        <is>
          <t>заказ жгуты Гефессд  №16</t>
        </is>
      </c>
      <c r="C32" s="128" t="n"/>
      <c r="D32" s="128" t="n"/>
      <c r="E32" s="128" t="inlineStr">
        <is>
          <t>Гефесд</t>
        </is>
      </c>
      <c r="F32" s="128" t="inlineStr">
        <is>
          <t>забрали сами</t>
        </is>
      </c>
    </row>
    <row r="33" s="107">
      <c r="A33" s="158" t="n">
        <v>44580</v>
      </c>
      <c r="B33" s="128" t="inlineStr">
        <is>
          <t>заказ жгуты Гефессд  №15</t>
        </is>
      </c>
      <c r="C33" s="128" t="n"/>
      <c r="D33" s="128" t="n"/>
      <c r="E33" s="128" t="inlineStr">
        <is>
          <t>Гефесд</t>
        </is>
      </c>
      <c r="F33" s="128" t="inlineStr">
        <is>
          <t>забрали сами</t>
        </is>
      </c>
    </row>
    <row r="34" s="107">
      <c r="A34" s="158" t="n">
        <v>44575</v>
      </c>
      <c r="B34" s="128" t="inlineStr">
        <is>
          <t>заказ шлейфы Гефессд  №1119</t>
        </is>
      </c>
      <c r="C34" s="128" t="n"/>
      <c r="D34" s="128" t="n"/>
      <c r="E34" s="128" t="inlineStr">
        <is>
          <t>Гефесд</t>
        </is>
      </c>
      <c r="F34" s="128" t="inlineStr">
        <is>
          <t>забрали сами</t>
        </is>
      </c>
    </row>
    <row r="35" s="107">
      <c r="A35" s="158" t="n">
        <v>44575</v>
      </c>
      <c r="B35" s="128" t="inlineStr">
        <is>
          <t>заказ жгуты Гефессд  №3</t>
        </is>
      </c>
      <c r="C35" s="128" t="n"/>
      <c r="D35" s="128" t="n"/>
      <c r="E35" s="128" t="inlineStr">
        <is>
          <t>Гефесд</t>
        </is>
      </c>
      <c r="F35" s="128" t="inlineStr">
        <is>
          <t>забрали сами</t>
        </is>
      </c>
    </row>
    <row r="36" s="107">
      <c r="A36" s="227" t="inlineStr">
        <is>
          <t>Январь</t>
        </is>
      </c>
      <c r="B36" s="128" t="n"/>
      <c r="C36" s="128" t="n"/>
      <c r="D36" s="128" t="n"/>
      <c r="E36" s="128" t="n"/>
      <c r="F36" s="128" t="n"/>
    </row>
    <row r="37" s="107">
      <c r="A37" s="158" t="n">
        <v>44560</v>
      </c>
      <c r="B37" s="128" t="inlineStr">
        <is>
          <t>заказ жгуты Гефессд 1123</t>
        </is>
      </c>
      <c r="C37" s="128" t="n"/>
      <c r="D37" s="128" t="n"/>
      <c r="E37" s="128" t="inlineStr">
        <is>
          <t>Гефесд</t>
        </is>
      </c>
      <c r="F37" s="128" t="inlineStr">
        <is>
          <t>забрали сами</t>
        </is>
      </c>
    </row>
    <row r="38" s="107">
      <c r="A38" s="158" t="n">
        <v>44559</v>
      </c>
      <c r="B38" s="128" t="inlineStr">
        <is>
          <t>заказ жгуты Гефессд 1122</t>
        </is>
      </c>
      <c r="C38" s="128" t="n"/>
      <c r="D38" s="128" t="n"/>
      <c r="E38" s="128" t="inlineStr">
        <is>
          <t>Гефесд</t>
        </is>
      </c>
      <c r="F38" s="128" t="inlineStr">
        <is>
          <t>забрали сами</t>
        </is>
      </c>
    </row>
    <row r="39" ht="30" customHeight="1" s="107">
      <c r="A39" s="158" t="n">
        <v>44557</v>
      </c>
      <c r="B39" s="128" t="inlineStr">
        <is>
          <t>Палета с компьютером и упаковкой для Красного Знамени</t>
        </is>
      </c>
      <c r="C39" s="128" t="n"/>
      <c r="D39" s="128" t="n"/>
      <c r="E39" s="128" t="inlineStr">
        <is>
          <t>Офис Москва</t>
        </is>
      </c>
      <c r="F39" s="128" t="inlineStr">
        <is>
          <t>увезли машиной со склада</t>
        </is>
      </c>
    </row>
    <row r="40" s="107">
      <c r="A40" s="158" t="n">
        <v>44553</v>
      </c>
      <c r="B40" s="128" t="inlineStr">
        <is>
          <t>заказ жгуты Гефессд 1120 от 14.12.21</t>
        </is>
      </c>
      <c r="C40" s="128" t="n"/>
      <c r="D40" s="128" t="n"/>
      <c r="E40" s="128" t="inlineStr">
        <is>
          <t>Гефесд</t>
        </is>
      </c>
      <c r="F40" s="128" t="inlineStr">
        <is>
          <t>забрали сами</t>
        </is>
      </c>
    </row>
    <row r="41" ht="45" customHeight="1" s="107">
      <c r="A41" s="158" t="n">
        <v>44551</v>
      </c>
      <c r="B41" s="128" t="inlineStr">
        <is>
          <t xml:space="preserve">НПЭ 20мм и 40мм (Мат) по 1 куску; клавиатура Media K400 Plus  s/n 2103SCF00Y39; новый компьютер для перепрогромации. </t>
        </is>
      </c>
      <c r="C41" s="128" t="n"/>
      <c r="D41" s="128" t="n"/>
      <c r="E41" s="128" t="inlineStr">
        <is>
          <t>Офис Москва</t>
        </is>
      </c>
      <c r="F41" s="128" t="inlineStr">
        <is>
          <t>увезли машиной со склада</t>
        </is>
      </c>
    </row>
    <row r="42" s="107">
      <c r="A42" s="158" t="n">
        <v>44539</v>
      </c>
      <c r="B42" s="128" t="inlineStr">
        <is>
          <t>Заказ жгуты Гефесд 1054</t>
        </is>
      </c>
      <c r="C42" s="128" t="n">
        <v>17</v>
      </c>
      <c r="D42" s="128" t="inlineStr">
        <is>
          <t>поз</t>
        </is>
      </c>
      <c r="E42" s="128" t="inlineStr">
        <is>
          <t>Гефесд</t>
        </is>
      </c>
      <c r="F42" s="128" t="inlineStr">
        <is>
          <t>забрали сами</t>
        </is>
      </c>
    </row>
    <row r="43" s="107">
      <c r="A43" s="158" t="n">
        <v>44539</v>
      </c>
      <c r="B43" s="128" t="inlineStr">
        <is>
          <t>Заказ жгуты Гефесд  1092</t>
        </is>
      </c>
      <c r="C43" s="128" t="n">
        <v>2</v>
      </c>
      <c r="D43" s="128" t="inlineStr">
        <is>
          <t>поз</t>
        </is>
      </c>
      <c r="E43" s="128" t="inlineStr">
        <is>
          <t>Гефесд</t>
        </is>
      </c>
      <c r="F43" s="128" t="inlineStr">
        <is>
          <t>забрали сами</t>
        </is>
      </c>
    </row>
    <row r="44" ht="139.5" customHeight="1" s="107">
      <c r="A44" s="158" t="n">
        <v>44538</v>
      </c>
      <c r="B44" s="128" t="inlineStr">
        <is>
          <t xml:space="preserve">Контакт КГ-10-0,35                                                                                 Контакт КШ 10--0,35                                                                          Вилка ВП - 72-10-250                                                                     Корпус КМ-КН-1П/PG21-2В-77,5х27                                              Розетка РП-72-10-250                                                       Корпус КМ-ПР-0-2С-77,5х27                                                            Шнур питания ПВС-АП-3х0,75-1,5м вилка "евр" - розетка IEC22С13 черный                                                            Кабель принтера USB - А-В </t>
        </is>
      </c>
      <c r="C44" s="128" t="inlineStr">
        <is>
          <t>50       50        1          1          1          1           1          1           1</t>
        </is>
      </c>
      <c r="D44" s="128" t="n"/>
      <c r="E44" s="128" t="inlineStr">
        <is>
          <t>Офис Москва</t>
        </is>
      </c>
      <c r="F44" s="128" t="inlineStr">
        <is>
          <t>Забрал Антон Шейхо</t>
        </is>
      </c>
    </row>
    <row r="45" s="107">
      <c r="A45" s="158" t="n">
        <v>44537</v>
      </c>
      <c r="B45" s="128" t="inlineStr">
        <is>
          <t>заказ жгуты Гефессд 1073</t>
        </is>
      </c>
      <c r="C45" s="128" t="n">
        <v>5</v>
      </c>
      <c r="D45" s="128" t="inlineStr">
        <is>
          <t>поз</t>
        </is>
      </c>
      <c r="E45" s="128" t="inlineStr">
        <is>
          <t>Гефесд</t>
        </is>
      </c>
      <c r="F45" s="128" t="inlineStr">
        <is>
          <t>забрали сами</t>
        </is>
      </c>
    </row>
    <row r="46" s="107">
      <c r="A46" s="128" t="n"/>
      <c r="B46" s="128" t="n"/>
      <c r="C46" s="128" t="n"/>
      <c r="D46" s="128" t="n"/>
      <c r="E46" s="128" t="n"/>
      <c r="F46" s="128" t="n"/>
    </row>
    <row r="47" s="107">
      <c r="A47" s="158" t="n">
        <v>44537</v>
      </c>
      <c r="B47" s="128" t="inlineStr">
        <is>
          <t>заказ жгуты Гефессд 1084</t>
        </is>
      </c>
      <c r="C47" s="128" t="n">
        <v>2</v>
      </c>
      <c r="D47" s="128" t="inlineStr">
        <is>
          <t>поз</t>
        </is>
      </c>
      <c r="E47" s="128" t="inlineStr">
        <is>
          <t>Гефесд</t>
        </is>
      </c>
      <c r="F47" s="128" t="inlineStr">
        <is>
          <t>забрали сами</t>
        </is>
      </c>
    </row>
    <row r="48" s="107">
      <c r="A48" s="128" t="n"/>
      <c r="B48" s="128" t="n"/>
      <c r="C48" s="128" t="n"/>
      <c r="D48" s="128" t="n"/>
      <c r="E48" s="128" t="n"/>
      <c r="F48" s="128" t="n"/>
    </row>
    <row r="49">
      <c r="A49" s="158" t="n">
        <v>44531</v>
      </c>
      <c r="B49" s="128" t="inlineStr">
        <is>
          <t>заказ жгуты Гефессд 791</t>
        </is>
      </c>
      <c r="C49" s="128" t="n"/>
      <c r="D49" s="128" t="n"/>
      <c r="E49" s="128" t="inlineStr">
        <is>
          <t>Гефесд</t>
        </is>
      </c>
      <c r="F49" s="128" t="inlineStr">
        <is>
          <t>забрали сами</t>
        </is>
      </c>
    </row>
    <row r="50" s="107">
      <c r="A50" s="227" t="inlineStr">
        <is>
          <t>Декабрь</t>
        </is>
      </c>
      <c r="B50" s="128" t="n"/>
      <c r="C50" s="128" t="n"/>
      <c r="D50" s="128" t="n"/>
      <c r="E50" s="128" t="n"/>
      <c r="F50" s="128" t="n"/>
    </row>
    <row r="51" s="107">
      <c r="A51" s="158" t="n">
        <v>44525</v>
      </c>
      <c r="B51" s="128" t="inlineStr">
        <is>
          <t>заказ жгуты Гефессд 1030</t>
        </is>
      </c>
      <c r="C51" s="128" t="n">
        <v>10</v>
      </c>
      <c r="D51" s="128" t="inlineStr">
        <is>
          <t>поз</t>
        </is>
      </c>
      <c r="E51" s="128" t="inlineStr">
        <is>
          <t>Гефесд</t>
        </is>
      </c>
      <c r="F51" s="128" t="inlineStr">
        <is>
          <t>забрали сами</t>
        </is>
      </c>
    </row>
    <row r="52" ht="75" customHeight="1" s="107">
      <c r="A52" s="158" t="n">
        <v>44529</v>
      </c>
      <c r="B52" s="208" t="inlineStr">
        <is>
          <t>Прибор EyePoint s2  c/н -10041220
 MGR10 N271  с/н 0663
  WK4300 – с/н 800200020737520016
 + 2 механических зажима для Хуснулина
+ осциллограф</t>
        </is>
      </c>
      <c r="C52" s="128" t="n">
        <v>1</v>
      </c>
      <c r="D52" s="128" t="inlineStr">
        <is>
          <t>шт</t>
        </is>
      </c>
      <c r="E52" s="128" t="inlineStr">
        <is>
          <t>в офис</t>
        </is>
      </c>
      <c r="F52" s="128" t="inlineStr">
        <is>
          <t xml:space="preserve">отгружена на склад г. Владимир </t>
        </is>
      </c>
    </row>
    <row r="53" s="107">
      <c r="A53" s="227" t="inlineStr">
        <is>
          <t>Ноябрь</t>
        </is>
      </c>
      <c r="B53" s="208" t="n"/>
      <c r="C53" s="128" t="n"/>
      <c r="D53" s="128" t="n"/>
      <c r="E53" s="128" t="n"/>
      <c r="F53" s="128" t="n"/>
    </row>
    <row r="54">
      <c r="A54" s="158" t="n">
        <v>44494</v>
      </c>
      <c r="B54" s="128" t="inlineStr">
        <is>
          <t>платы М128А10</t>
        </is>
      </c>
      <c r="C54" s="128" t="n">
        <v>2</v>
      </c>
      <c r="D54" s="128" t="inlineStr">
        <is>
          <t>шт</t>
        </is>
      </c>
      <c r="E54" s="128" t="inlineStr">
        <is>
          <t>ИРЗСвязь</t>
        </is>
      </c>
      <c r="F54" s="128" t="inlineStr">
        <is>
          <t>приехали ДЛ</t>
        </is>
      </c>
    </row>
    <row r="55">
      <c r="A55" s="128" t="n"/>
      <c r="B55" s="128" t="n"/>
      <c r="C55" s="128" t="n"/>
      <c r="D55" s="128" t="n"/>
      <c r="E55" s="128" t="n"/>
      <c r="F55" s="128" t="n"/>
    </row>
    <row r="56" ht="30" customHeight="1" s="107">
      <c r="A56" s="158" t="n">
        <v>44484</v>
      </c>
      <c r="B56" s="128" t="inlineStr">
        <is>
          <t>пандус и детали Добро 1,2,3</t>
        </is>
      </c>
      <c r="C56" s="128" t="n"/>
      <c r="D56" s="128" t="n"/>
      <c r="E56" s="128" t="inlineStr">
        <is>
          <t>Ростест через Титова</t>
        </is>
      </c>
      <c r="F56" s="128" t="inlineStr">
        <is>
          <t>забрали на склад Владимир</t>
        </is>
      </c>
    </row>
    <row r="57">
      <c r="A57" s="128" t="n"/>
      <c r="B57" s="128" t="n"/>
      <c r="C57" s="128" t="n"/>
      <c r="D57" s="128" t="n"/>
      <c r="E57" s="128" t="n"/>
      <c r="F57" s="128" t="n"/>
    </row>
    <row r="58" ht="30" customHeight="1" s="107">
      <c r="A58" s="158" t="n">
        <v>44482</v>
      </c>
      <c r="B58" s="128" t="inlineStr">
        <is>
          <t>цифровой высокоточный мультиметр KEITLER DMM800</t>
        </is>
      </c>
      <c r="C58" s="128" t="n">
        <v>1</v>
      </c>
      <c r="D58" s="128" t="inlineStr">
        <is>
          <t>шт</t>
        </is>
      </c>
      <c r="E58" s="128" t="n"/>
      <c r="F58" s="128" t="inlineStr">
        <is>
          <t>Шейхо увез в офис</t>
        </is>
      </c>
    </row>
    <row r="59">
      <c r="A59" s="128" t="n"/>
      <c r="B59" s="128" t="n"/>
      <c r="C59" s="128" t="n"/>
      <c r="D59" s="128" t="n"/>
      <c r="E59" s="128" t="n"/>
      <c r="F59" s="128" t="n"/>
    </row>
    <row r="60">
      <c r="A60" s="158" t="n">
        <v>44481</v>
      </c>
      <c r="B60" s="128" t="inlineStr">
        <is>
          <t>коробочка с JTAG  для Остек-СМТ</t>
        </is>
      </c>
      <c r="C60" s="128" t="n">
        <v>1</v>
      </c>
      <c r="D60" s="128" t="inlineStr">
        <is>
          <t>шт</t>
        </is>
      </c>
      <c r="E60" s="128" t="n"/>
      <c r="F60" s="128" t="inlineStr">
        <is>
          <t>забрали на склад Владимир</t>
        </is>
      </c>
    </row>
    <row r="61">
      <c r="A61" s="128" t="n"/>
      <c r="B61" s="128" t="n"/>
      <c r="C61" s="128" t="n"/>
      <c r="D61" s="128" t="n"/>
      <c r="E61" s="128" t="n"/>
      <c r="F61" s="128" t="n"/>
    </row>
    <row r="62" ht="30" customHeight="1" s="107">
      <c r="A62" s="158" t="n">
        <v>44477</v>
      </c>
      <c r="B62" s="128" t="inlineStr">
        <is>
          <t xml:space="preserve"> ш1-23 с 12 иголками (полукруглыми)
ш1-23 с 20 иголками в виде короны</t>
        </is>
      </c>
      <c r="C62" s="128" t="inlineStr">
        <is>
          <t>1+1</t>
        </is>
      </c>
      <c r="D62" s="128" t="n"/>
      <c r="E62" s="128" t="inlineStr">
        <is>
          <t>в моск офис</t>
        </is>
      </c>
      <c r="F62" s="128" t="inlineStr">
        <is>
          <t>отвез в Майджор</t>
        </is>
      </c>
    </row>
    <row r="63" ht="30" customHeight="1" s="107">
      <c r="A63" s="158" t="n">
        <v>44470</v>
      </c>
      <c r="B63" s="128" t="inlineStr">
        <is>
          <t>штора, РПМ 5 коробок, мотораналайзер, паяльники, жала</t>
        </is>
      </c>
      <c r="C63" s="128" t="n"/>
      <c r="D63" s="128" t="n"/>
      <c r="E63" s="128" t="inlineStr">
        <is>
          <t>Автоматика</t>
        </is>
      </c>
      <c r="F63" s="128" t="inlineStr">
        <is>
          <t>забрали на склад Владимир</t>
        </is>
      </c>
    </row>
    <row r="64" s="107">
      <c r="A64" s="227" t="inlineStr">
        <is>
          <t>Октябрь</t>
        </is>
      </c>
      <c r="B64" s="128" t="n"/>
      <c r="C64" s="128" t="n"/>
      <c r="D64" s="128" t="n"/>
      <c r="E64" s="128" t="n"/>
      <c r="F64" s="128" t="n"/>
    </row>
    <row r="65" ht="30" customHeight="1" s="107">
      <c r="A65" s="158" t="n">
        <v>44467</v>
      </c>
      <c r="B65" s="128" t="inlineStr">
        <is>
          <t>ручной гидравлический штабеллер</t>
        </is>
      </c>
      <c r="C65" s="128" t="n">
        <v>1</v>
      </c>
      <c r="D65" s="128" t="inlineStr">
        <is>
          <t>шт</t>
        </is>
      </c>
      <c r="E65" s="128" t="n"/>
      <c r="F65" s="128" t="inlineStr">
        <is>
          <t>для Титова на объект, забрали на склад Владимир</t>
        </is>
      </c>
    </row>
    <row r="66" ht="30" customHeight="1" s="107">
      <c r="A66" s="158" t="n">
        <v>44462</v>
      </c>
      <c r="B66" s="128" t="inlineStr">
        <is>
          <t>материалы, инструмент, ящик с крепежом</t>
        </is>
      </c>
      <c r="C66" s="128" t="n"/>
      <c r="D66" s="128" t="n"/>
      <c r="E66" s="128" t="n"/>
      <c r="F66" s="128" t="inlineStr">
        <is>
          <t>для Титова на объект, забрали на склад Владимир</t>
        </is>
      </c>
    </row>
    <row r="67" ht="30" customHeight="1" s="107">
      <c r="A67" s="158" t="n">
        <v>44452</v>
      </c>
      <c r="B67" s="128" t="inlineStr">
        <is>
          <t>Иструмент для проведения работ по сборке ПБЭК</t>
        </is>
      </c>
      <c r="C67" s="128" t="n"/>
      <c r="D67" s="128" t="n"/>
      <c r="E67" s="128" t="n"/>
      <c r="F67" s="128" t="inlineStr">
        <is>
          <t>для Титова на объект, забрали на склад Владимир</t>
        </is>
      </c>
    </row>
    <row r="68">
      <c r="A68" s="158" t="n">
        <v>44448</v>
      </c>
      <c r="B68" s="128" t="inlineStr">
        <is>
          <t>М128А10</t>
        </is>
      </c>
      <c r="C68" s="128" t="n">
        <v>3</v>
      </c>
      <c r="D68" s="128" t="inlineStr">
        <is>
          <t>шт</t>
        </is>
      </c>
      <c r="E68" s="128" t="inlineStr">
        <is>
          <t>ИРЗ</t>
        </is>
      </c>
      <c r="F68" s="128" t="inlineStr">
        <is>
          <t>забрали на склад Владимир</t>
        </is>
      </c>
    </row>
    <row r="69">
      <c r="A69" s="128" t="n"/>
      <c r="B69" s="128" t="n"/>
      <c r="C69" s="128" t="n"/>
      <c r="D69" s="128" t="n"/>
      <c r="E69" s="128" t="n"/>
      <c r="F69" s="128" t="n"/>
    </row>
    <row r="70">
      <c r="A70" s="158" t="n">
        <v>44446</v>
      </c>
      <c r="B70" s="128" t="inlineStr">
        <is>
          <t>жгут ВХК-1, и S2</t>
        </is>
      </c>
      <c r="C70" s="128" t="n">
        <v>1</v>
      </c>
      <c r="D70" s="128" t="inlineStr">
        <is>
          <t>шт</t>
        </is>
      </c>
      <c r="E70" s="128" t="inlineStr">
        <is>
          <t>Регион</t>
        </is>
      </c>
      <c r="F70" s="128" t="inlineStr">
        <is>
          <t>Шейхо забрал с собой</t>
        </is>
      </c>
    </row>
    <row r="71">
      <c r="A71" s="128" t="n"/>
      <c r="B71" s="128" t="n"/>
      <c r="C71" s="128" t="n"/>
      <c r="D71" s="128" t="n"/>
      <c r="E71" s="128" t="n"/>
      <c r="F71" s="128" t="n"/>
    </row>
    <row r="72">
      <c r="A72" s="95" t="n"/>
      <c r="B72" s="95" t="n"/>
      <c r="C72" s="95" t="n"/>
      <c r="D72" s="95" t="n"/>
      <c r="E72" s="95" t="n"/>
      <c r="F72" s="95" t="n"/>
    </row>
    <row r="73">
      <c r="A73" s="206" t="n">
        <v>44424</v>
      </c>
      <c r="B73" s="95" t="inlineStr">
        <is>
          <t>Мобильная перегородка</t>
        </is>
      </c>
      <c r="C73" s="95" t="n">
        <v>1</v>
      </c>
      <c r="D73" s="95" t="inlineStr">
        <is>
          <t>шт</t>
        </is>
      </c>
      <c r="E73" s="95" t="inlineStr">
        <is>
          <t>Автоматтика</t>
        </is>
      </c>
      <c r="F73" s="128" t="inlineStr">
        <is>
          <t>забрали на склад Владимир</t>
        </is>
      </c>
    </row>
    <row r="74" ht="105" customHeight="1" s="107">
      <c r="A74" s="158" t="n">
        <v>44405</v>
      </c>
      <c r="B74" s="128" t="inlineStr">
        <is>
          <t xml:space="preserve">7. 65х45х15 см, вес 15 кг - инструмент АртТула (перфоратор в большом кейсе)
8. 120х80х60 см, вес 50 кг - различная мелочевка и отрезной станок (паллета, на которой стоит коробка с торцовочной пилой Rioby (салатового цвета))
</t>
        </is>
      </c>
      <c r="C74" s="128" t="n">
        <v>2</v>
      </c>
      <c r="D74" s="128" t="inlineStr">
        <is>
          <t>шт</t>
        </is>
      </c>
      <c r="E74" s="128" t="inlineStr">
        <is>
          <t>в офис</t>
        </is>
      </c>
      <c r="F74" s="128" t="inlineStr">
        <is>
          <t>Газелька увезла напрямую без пеедачи на склад</t>
        </is>
      </c>
    </row>
    <row r="75">
      <c r="A75" s="95" t="n"/>
      <c r="B75" s="95" t="n"/>
      <c r="C75" s="95" t="n"/>
      <c r="D75" s="95" t="n"/>
      <c r="E75" s="95" t="n"/>
      <c r="F75" s="95" t="n"/>
    </row>
    <row r="76" ht="135" customHeight="1" s="107">
      <c r="A76" s="158" t="n">
        <v>44392</v>
      </c>
      <c r="B76" s="128" t="inlineStr">
        <is>
          <t xml:space="preserve">1-ое грузоместо: Нестандартная паллета с фанерными стенками 122х102х165см(высота). Вес – около 300 кг. Состав: Шкаф Улей
2-ое грузоместо: Нестандартная паллета 75х75х100см (высота). Вес – около 100 кг. Состав: принтер, монитор, кронштейн монитора, клавиатура, документация, комплект кабелей и разъемов для шкафа.
</t>
        </is>
      </c>
      <c r="C76" s="128" t="n"/>
      <c r="D76" s="128" t="n"/>
      <c r="E76" s="128" t="inlineStr">
        <is>
          <t>НПОАвтоматика</t>
        </is>
      </c>
      <c r="F76" s="128" t="inlineStr">
        <is>
          <t>забрали на склад Владимир</t>
        </is>
      </c>
    </row>
    <row r="77">
      <c r="A77" s="95" t="n"/>
      <c r="B77" s="95" t="n"/>
      <c r="C77" s="95" t="n"/>
      <c r="D77" s="95" t="n"/>
      <c r="E77" s="95" t="n"/>
      <c r="F77" s="95" t="n"/>
    </row>
    <row r="78">
      <c r="A78" s="158" t="n">
        <v>44383</v>
      </c>
      <c r="B78" s="128" t="inlineStr">
        <is>
          <t>комм платы М128А10</t>
        </is>
      </c>
      <c r="C78" s="128" t="n">
        <v>3</v>
      </c>
      <c r="D78" s="128" t="inlineStr">
        <is>
          <t>шт</t>
        </is>
      </c>
      <c r="E78" s="128" t="inlineStr">
        <is>
          <t>МТЗ ТрансМаш</t>
        </is>
      </c>
      <c r="F78" s="128" t="inlineStr">
        <is>
          <t>забрали на склад Владимир</t>
        </is>
      </c>
    </row>
    <row r="79">
      <c r="A79" s="158" t="n">
        <v>44383</v>
      </c>
      <c r="B79" s="128" t="inlineStr">
        <is>
          <t>жгуты</t>
        </is>
      </c>
      <c r="C79" s="128" t="n">
        <v>2</v>
      </c>
      <c r="D79" s="128" t="inlineStr">
        <is>
          <t>шт</t>
        </is>
      </c>
      <c r="E79" s="128" t="inlineStr">
        <is>
          <t>Регион</t>
        </is>
      </c>
      <c r="F79" s="128" t="inlineStr">
        <is>
          <t>через Беляева в моск офис</t>
        </is>
      </c>
    </row>
    <row r="80">
      <c r="A80" s="95" t="n"/>
      <c r="B80" s="95" t="n"/>
      <c r="C80" s="95" t="n"/>
      <c r="D80" s="95" t="n"/>
      <c r="E80" s="95" t="n"/>
      <c r="F80" s="95" t="n"/>
    </row>
    <row r="81">
      <c r="A81" s="158" t="n">
        <v>44376</v>
      </c>
      <c r="B81" s="128" t="inlineStr">
        <is>
          <t>Контакт КШ-16-0,5 серебро</t>
        </is>
      </c>
      <c r="C81" s="128" t="n">
        <v>500</v>
      </c>
      <c r="D81" s="128" t="n"/>
      <c r="E81" s="128" t="inlineStr">
        <is>
          <t>Каскад</t>
        </is>
      </c>
      <c r="F81" s="128" t="inlineStr">
        <is>
          <t>забрал из ДЛ</t>
        </is>
      </c>
    </row>
    <row r="82">
      <c r="A82" s="95" t="n"/>
      <c r="B82" s="95" t="n"/>
      <c r="C82" s="95" t="n"/>
      <c r="D82" s="95" t="n"/>
      <c r="E82" s="95" t="n"/>
      <c r="F82" s="95" t="n"/>
    </row>
    <row r="83" ht="30" customHeight="1" s="107">
      <c r="A83" s="158" t="n">
        <v>44370</v>
      </c>
      <c r="B83" s="128" t="inlineStr">
        <is>
          <t>маленький Электролебедка + трос + стяжки. Кабель ПуГВ 1х16 - 20 м.</t>
        </is>
      </c>
      <c r="C83" s="128" t="n"/>
      <c r="D83" s="128" t="n"/>
      <c r="E83" s="128" t="inlineStr">
        <is>
          <t>Рубин</t>
        </is>
      </c>
      <c r="F83" s="128" t="inlineStr">
        <is>
          <t>забрали ДЛ</t>
        </is>
      </c>
    </row>
    <row r="84">
      <c r="A84" s="206" t="n"/>
      <c r="B84" s="95" t="n"/>
      <c r="C84" s="95" t="n"/>
      <c r="D84" s="95" t="n"/>
      <c r="E84" s="95" t="n"/>
      <c r="F84" s="95" t="n"/>
    </row>
    <row r="85" ht="75" customHeight="1" s="107">
      <c r="A85" s="158" t="n">
        <v>44364</v>
      </c>
      <c r="B85" s="128" t="inlineStr">
        <is>
          <t>коробка с инструментом, крепеж, хомуты, коробка с лентами войлок, тельфер, уголок к нему, складные ноги
комплектующие для электрических черных люков</t>
        </is>
      </c>
      <c r="C85" s="128" t="n"/>
      <c r="D85" s="128" t="n"/>
      <c r="E85" s="128" t="inlineStr">
        <is>
          <t>инструменты для монтажа БЭК</t>
        </is>
      </c>
      <c r="F85" s="128" t="inlineStr">
        <is>
          <t>на слад Владимир</t>
        </is>
      </c>
    </row>
    <row r="86">
      <c r="A86" s="206" t="n">
        <v>44364</v>
      </c>
      <c r="B86" s="95" t="n"/>
      <c r="C86" s="95" t="n"/>
      <c r="D86" s="95" t="n"/>
      <c r="E86" s="95" t="inlineStr">
        <is>
          <t>Каскад</t>
        </is>
      </c>
      <c r="F86" s="95" t="inlineStr">
        <is>
          <t>привезли ДЛ</t>
        </is>
      </c>
    </row>
    <row r="87">
      <c r="A87" s="206" t="n">
        <v>44362</v>
      </c>
      <c r="B87" s="95" t="inlineStr">
        <is>
          <t>кабельные сборки и пандус</t>
        </is>
      </c>
      <c r="C87" s="95" t="n"/>
      <c r="D87" s="95" t="n"/>
      <c r="E87" s="95" t="inlineStr">
        <is>
          <t>Рубин</t>
        </is>
      </c>
      <c r="F87" s="95" t="n"/>
    </row>
    <row r="88">
      <c r="A88" s="158" t="n">
        <v>44357</v>
      </c>
      <c r="B88" s="128" t="inlineStr">
        <is>
          <t>жгуты S1, S4, S5, S6, S8</t>
        </is>
      </c>
      <c r="C88" s="128" t="n"/>
      <c r="D88" s="128" t="n"/>
      <c r="E88" s="128" t="inlineStr">
        <is>
          <t>Регион</t>
        </is>
      </c>
      <c r="F88" s="128" t="inlineStr">
        <is>
          <t>отпрвалены с Шейхо А.</t>
        </is>
      </c>
    </row>
    <row r="89">
      <c r="A89" s="128" t="n"/>
      <c r="B89" s="128" t="n"/>
      <c r="C89" s="128" t="n"/>
      <c r="D89" s="128" t="n"/>
      <c r="E89" s="128" t="n"/>
      <c r="F89" s="128" t="n"/>
    </row>
    <row r="90">
      <c r="A90" s="158" t="n">
        <v>44355</v>
      </c>
      <c r="B90" s="128" t="inlineStr">
        <is>
          <t>отправка пандуса и кабельных сборок на УНР</t>
        </is>
      </c>
      <c r="C90" s="128" t="n"/>
      <c r="D90" s="128" t="n"/>
      <c r="E90" s="128" t="inlineStr">
        <is>
          <t>УНР</t>
        </is>
      </c>
      <c r="F90" s="128" t="inlineStr">
        <is>
          <t>на слад Владимир</t>
        </is>
      </c>
    </row>
    <row r="91">
      <c r="A91" s="128" t="n"/>
      <c r="B91" s="128" t="n"/>
      <c r="C91" s="128" t="n"/>
      <c r="D91" s="128" t="n"/>
      <c r="E91" s="128" t="n"/>
      <c r="F91" s="128" t="n"/>
    </row>
    <row r="92" ht="30" customHeight="1" s="107">
      <c r="A92" s="128" t="inlineStr">
        <is>
          <t>20,05,2021</t>
        </is>
      </c>
      <c r="B92" s="128" t="inlineStr">
        <is>
          <t>разъем ВП-64 и 64 шт контактов</t>
        </is>
      </c>
      <c r="C92" s="128" t="n"/>
      <c r="D92" s="128" t="n"/>
      <c r="E92" s="128" t="n"/>
      <c r="F92" s="128" t="inlineStr">
        <is>
          <t>Шейхо увез в офис для демонстрации клиенту работы с витыми парами</t>
        </is>
      </c>
    </row>
    <row r="93">
      <c r="A93" s="95" t="n"/>
      <c r="B93" s="95" t="n"/>
      <c r="C93" s="95" t="n"/>
      <c r="D93" s="95" t="n"/>
      <c r="E93" s="95" t="n"/>
      <c r="F93" s="95" t="n"/>
    </row>
    <row r="94" ht="30" customHeight="1" s="107">
      <c r="A94" s="158" t="n">
        <v>44312</v>
      </c>
      <c r="B94" s="128" t="inlineStr">
        <is>
          <t>феррит панели, стена Г и доп 1 грузовых мест / паллеты - 5 партия</t>
        </is>
      </c>
      <c r="C94" s="128" t="n"/>
      <c r="D94" s="128" t="n"/>
      <c r="E94" s="128" t="inlineStr">
        <is>
          <t>Рубин</t>
        </is>
      </c>
      <c r="F94" s="128" t="inlineStr">
        <is>
          <t>забрали на склад Владимир</t>
        </is>
      </c>
    </row>
    <row r="95">
      <c r="A95" s="157" t="n"/>
      <c r="B95" s="157" t="n"/>
      <c r="C95" s="157" t="n"/>
      <c r="D95" s="157" t="n"/>
      <c r="E95" s="157" t="n"/>
      <c r="F95" s="157" t="n"/>
    </row>
    <row r="96" ht="30" customHeight="1" s="107">
      <c r="A96" s="158" t="n">
        <v>44309</v>
      </c>
      <c r="B96" s="128" t="inlineStr">
        <is>
          <t>комплекты жгутов для Салюта</t>
        </is>
      </c>
      <c r="C96" s="128" t="n">
        <v>3</v>
      </c>
      <c r="D96" s="128" t="inlineStr">
        <is>
          <t>компл</t>
        </is>
      </c>
      <c r="E96" s="128" t="n"/>
      <c r="F96" s="128" t="inlineStr">
        <is>
          <t>забрали на склад Владимир</t>
        </is>
      </c>
    </row>
    <row r="97">
      <c r="A97" s="158" t="n">
        <v>41020</v>
      </c>
      <c r="B97" s="128" t="inlineStr">
        <is>
          <t>розетка РП-64-500</t>
        </is>
      </c>
      <c r="C97" s="128" t="n">
        <v>1</v>
      </c>
      <c r="D97" s="128" t="inlineStr">
        <is>
          <t>шт</t>
        </is>
      </c>
      <c r="E97" s="128" t="n"/>
      <c r="F97" s="128" t="inlineStr">
        <is>
          <t>забрали ДЛ в НПО Каскад на экспертизу</t>
        </is>
      </c>
    </row>
    <row r="98" ht="30" customHeight="1" s="107">
      <c r="A98" s="158" t="n">
        <v>41020</v>
      </c>
      <c r="B98" s="128" t="inlineStr">
        <is>
          <t xml:space="preserve">платы М128А10 </t>
        </is>
      </c>
      <c r="C98" s="128" t="n">
        <v>27</v>
      </c>
      <c r="D98" s="128" t="inlineStr">
        <is>
          <t>шт</t>
        </is>
      </c>
      <c r="E98" s="128" t="n"/>
      <c r="F98" s="128" t="inlineStr">
        <is>
          <t>отправка ДЛ через слад Вадимир на Автоматику</t>
        </is>
      </c>
    </row>
    <row r="99">
      <c r="A99" s="158" t="n">
        <v>44298</v>
      </c>
      <c r="B99" s="128" t="inlineStr">
        <is>
          <t>Улей</t>
        </is>
      </c>
      <c r="C99" s="128" t="n"/>
      <c r="D99" s="128" t="n"/>
      <c r="E99" s="128" t="inlineStr">
        <is>
          <t>Импульс</t>
        </is>
      </c>
      <c r="F99" s="128" t="inlineStr">
        <is>
          <t>забрали на склад Владимир</t>
        </is>
      </c>
    </row>
    <row r="100" ht="30" customHeight="1" s="107">
      <c r="A100" s="158" t="n">
        <v>44302</v>
      </c>
      <c r="B100" s="128" t="inlineStr">
        <is>
          <t>феррит панели, стена Г 5 грузовых мест / паллеты - 4 партия</t>
        </is>
      </c>
      <c r="C100" s="128" t="n"/>
      <c r="D100" s="128" t="n"/>
      <c r="E100" s="128" t="inlineStr">
        <is>
          <t>Рубин</t>
        </is>
      </c>
      <c r="F100" s="128" t="inlineStr">
        <is>
          <t>на слад Владимир</t>
        </is>
      </c>
    </row>
    <row r="101">
      <c r="A101" s="128" t="n"/>
      <c r="B101" s="128" t="n"/>
      <c r="C101" s="128" t="n"/>
      <c r="D101" s="128" t="n"/>
      <c r="E101" s="128" t="n"/>
      <c r="F101" s="128" t="n"/>
    </row>
    <row r="102">
      <c r="A102" s="128" t="n"/>
      <c r="B102" s="128" t="n"/>
      <c r="C102" s="128" t="n"/>
      <c r="D102" s="128" t="n"/>
      <c r="E102" s="128" t="n"/>
      <c r="F102" s="128" t="n"/>
    </row>
    <row r="103">
      <c r="A103" s="158" t="n">
        <v>44294</v>
      </c>
      <c r="B103" s="128" t="inlineStr">
        <is>
          <t>ферр панели 3 партия</t>
        </is>
      </c>
      <c r="C103" s="128" t="n"/>
      <c r="D103" s="128" t="n"/>
      <c r="E103" s="128" t="inlineStr">
        <is>
          <t>Рубин</t>
        </is>
      </c>
      <c r="F103" s="128" t="inlineStr">
        <is>
          <t>забрали на склад Владимир</t>
        </is>
      </c>
    </row>
    <row r="104">
      <c r="A104" s="128" t="n"/>
      <c r="B104" s="128" t="n"/>
      <c r="C104" s="128" t="n"/>
      <c r="D104" s="128" t="n"/>
      <c r="E104" s="128" t="n"/>
      <c r="F104" s="128" t="n"/>
    </row>
    <row r="105">
      <c r="A105" s="128" t="n"/>
      <c r="B105" s="128" t="n"/>
      <c r="C105" s="128" t="n"/>
      <c r="D105" s="128" t="n"/>
      <c r="E105" s="128" t="n"/>
      <c r="F105" s="128" t="n"/>
    </row>
    <row r="106">
      <c r="A106" s="158" t="n">
        <v>44273</v>
      </c>
      <c r="B106" s="128" t="inlineStr">
        <is>
          <t>ферр панели 2 партия</t>
        </is>
      </c>
      <c r="C106" s="128" t="n"/>
      <c r="D106" s="128" t="n"/>
      <c r="E106" s="128" t="inlineStr">
        <is>
          <t>Рубин</t>
        </is>
      </c>
      <c r="F106" s="128" t="inlineStr">
        <is>
          <t>забрали на склад Владимир</t>
        </is>
      </c>
    </row>
    <row r="107">
      <c r="A107" s="128" t="n"/>
      <c r="B107" s="128" t="n"/>
      <c r="C107" s="128" t="n"/>
      <c r="D107" s="128" t="n"/>
      <c r="E107" s="128" t="n"/>
      <c r="F107" s="128" t="n"/>
    </row>
    <row r="108">
      <c r="A108" s="128" t="n"/>
      <c r="B108" s="128" t="n"/>
      <c r="C108" s="128" t="n"/>
      <c r="D108" s="128" t="n"/>
      <c r="E108" s="128" t="n"/>
      <c r="F108" s="128" t="n"/>
    </row>
    <row r="109">
      <c r="A109" s="158" t="n">
        <v>44260</v>
      </c>
      <c r="B109" s="128" t="inlineStr">
        <is>
          <t>Улей-шкаф</t>
        </is>
      </c>
      <c r="C109" s="128" t="n"/>
      <c r="D109" s="128" t="n"/>
      <c r="E109" s="128" t="inlineStr">
        <is>
          <t>Салют</t>
        </is>
      </c>
      <c r="F109" s="128" t="inlineStr">
        <is>
          <t>забрали на склад Владимир</t>
        </is>
      </c>
    </row>
    <row r="110">
      <c r="A110" s="128" t="n"/>
      <c r="B110" s="128" t="n"/>
      <c r="C110" s="128" t="n"/>
      <c r="D110" s="128" t="n"/>
      <c r="E110" s="128" t="n"/>
      <c r="F110" s="128" t="n"/>
    </row>
    <row r="111">
      <c r="A111" s="128" t="n"/>
      <c r="B111" s="128" t="n"/>
      <c r="C111" s="128" t="n"/>
      <c r="D111" s="128" t="n"/>
      <c r="E111" s="128" t="n"/>
      <c r="F111" s="128" t="n"/>
    </row>
    <row r="112">
      <c r="A112" s="158" t="n">
        <v>44243</v>
      </c>
      <c r="B112" s="128" t="inlineStr">
        <is>
          <t>ферр панели 1 партия</t>
        </is>
      </c>
      <c r="C112" s="128" t="n"/>
      <c r="D112" s="128" t="n"/>
      <c r="E112" s="128" t="inlineStr">
        <is>
          <t>Рубин</t>
        </is>
      </c>
      <c r="F112" s="128" t="inlineStr">
        <is>
          <t>забрали на склад Владимир</t>
        </is>
      </c>
    </row>
    <row r="113" ht="30" customHeight="1" s="107">
      <c r="A113" s="158" t="n">
        <v>44244</v>
      </c>
      <c r="B113" s="128" t="inlineStr">
        <is>
          <t>медная сетка</t>
        </is>
      </c>
      <c r="C113" s="128" t="n"/>
      <c r="D113" s="128" t="n"/>
      <c r="E113" s="128" t="inlineStr">
        <is>
          <t>МПК</t>
        </is>
      </c>
      <c r="F113" s="128" t="inlineStr">
        <is>
          <t>забрали с ПУ курьер ДЛ. в офис для экранов МПК</t>
        </is>
      </c>
    </row>
    <row r="114">
      <c r="A114" s="128" t="n"/>
      <c r="B114" s="128" t="n"/>
      <c r="C114" s="128" t="n"/>
      <c r="D114" s="128" t="n"/>
      <c r="E114" s="128" t="n"/>
      <c r="F114" s="128" t="n"/>
    </row>
    <row r="115">
      <c r="A115" s="128" t="n"/>
      <c r="B115" s="128" t="n"/>
      <c r="C115" s="128" t="n"/>
      <c r="D115" s="128" t="n"/>
      <c r="E115" s="128" t="n"/>
      <c r="F115" s="128" t="n"/>
    </row>
    <row r="116">
      <c r="A116" s="95" t="n"/>
      <c r="B116" s="95" t="n"/>
      <c r="C116" s="95" t="n"/>
      <c r="D116" s="95" t="n"/>
      <c r="E116" s="95" t="n"/>
      <c r="F116" s="95" t="n"/>
    </row>
    <row r="117">
      <c r="A117" s="95" t="n"/>
      <c r="B117" s="95" t="n"/>
      <c r="C117" s="95" t="n"/>
      <c r="D117" s="95" t="n"/>
      <c r="E117" s="95" t="n"/>
      <c r="F117" s="95" t="n"/>
    </row>
    <row r="118">
      <c r="A118" s="95" t="n"/>
      <c r="B118" s="95" t="n"/>
      <c r="C118" s="95" t="n"/>
      <c r="D118" s="95" t="n"/>
      <c r="E118" s="95" t="n"/>
      <c r="F118" s="95" t="n"/>
    </row>
    <row r="119">
      <c r="A119" s="95" t="n"/>
      <c r="B119" s="95" t="n"/>
      <c r="C119" s="95" t="n"/>
      <c r="D119" s="95" t="n"/>
      <c r="E119" s="95" t="n"/>
      <c r="F119" s="95" t="n"/>
    </row>
    <row r="120" ht="75" customHeight="1" s="107">
      <c r="A120" s="204" t="n">
        <v>44187</v>
      </c>
      <c r="B120" s="205" t="inlineStr">
        <is>
          <t>уехала паллета с МПК, набор кабелей для И1-33 и БП12, 3 шт БП12 в готовых коробках, 3 шт И1-33 готовых и 3 шт И1-33 только платы без корусов в готовых коробках 6 шт,  DXS 1  и набор кабелей к ним синяя хб сумка, 20 м ВНМ, документы</t>
        </is>
      </c>
      <c r="C120" s="205" t="n"/>
      <c r="D120" s="205" t="n"/>
      <c r="E120" s="205" t="n"/>
      <c r="F120" s="205" t="n"/>
    </row>
    <row r="121">
      <c r="A121" s="95" t="n"/>
      <c r="B121" s="95" t="n"/>
      <c r="C121" s="95" t="n"/>
      <c r="D121" s="95" t="n"/>
      <c r="E121" s="95" t="n"/>
      <c r="F121" s="95" t="n"/>
    </row>
    <row r="122">
      <c r="A122" s="181" t="n">
        <v>44181</v>
      </c>
      <c r="B122" s="97" t="inlineStr">
        <is>
          <t>рулон пленки+скотч+ножи и запсн лезвич</t>
        </is>
      </c>
      <c r="C122" s="314" t="n"/>
      <c r="D122" s="314" t="n"/>
      <c r="E122" s="314" t="n"/>
      <c r="F122" s="97" t="inlineStr">
        <is>
          <t>для Титова, Рубин</t>
        </is>
      </c>
    </row>
    <row r="123" ht="30" customHeight="1" s="107">
      <c r="A123" s="96" t="n"/>
      <c r="B123" s="97" t="inlineStr">
        <is>
          <t>паллета с болтами, шайбами гайками</t>
        </is>
      </c>
      <c r="C123" s="314" t="n"/>
      <c r="D123" s="314" t="n"/>
      <c r="E123" s="314" t="n"/>
      <c r="F123" s="97" t="inlineStr">
        <is>
          <t>паллета с болтами, шайбами гайками, для Титова. В базу не вносил</t>
        </is>
      </c>
    </row>
    <row r="124">
      <c r="A124" s="95" t="n"/>
      <c r="B124" s="95" t="n"/>
      <c r="C124" s="95" t="n"/>
      <c r="D124" s="95" t="n"/>
      <c r="E124" s="95" t="n"/>
      <c r="F124" s="95" t="n"/>
    </row>
    <row r="125" ht="105" customHeight="1" s="107">
      <c r="A125" s="172" t="n">
        <v>44161</v>
      </c>
      <c r="B125" s="97" t="inlineStr">
        <is>
          <t xml:space="preserve">Отправляем на Электромашину следующие платы:
Интерфейсная – 2014 0061 SYSE0771 F19-00940
HVDC – 2014 0005 SYSE1850 F19-00940
LVOC- 1951 0063 SYSE1470 F18-01409
Крос- 2020 0020 SYSE0772 F19-00943
</t>
        </is>
      </c>
      <c r="C125" s="314" t="n"/>
      <c r="D125" s="314" t="n"/>
      <c r="E125" s="314" t="n"/>
      <c r="F125" s="314" t="inlineStr">
        <is>
          <t>уезжает с Беляевым</t>
        </is>
      </c>
    </row>
    <row r="126">
      <c r="A126" s="95" t="n"/>
      <c r="B126" s="95" t="n"/>
      <c r="C126" s="95" t="n"/>
      <c r="D126" s="95" t="n"/>
      <c r="E126" s="95" t="n"/>
      <c r="F126" s="95" t="n"/>
    </row>
    <row r="127" ht="45" customHeight="1" s="107">
      <c r="A127" s="96" t="n">
        <v>44116</v>
      </c>
      <c r="B127" s="97" t="inlineStr">
        <is>
          <t>изделие РПМ Вега-3А</t>
        </is>
      </c>
      <c r="C127" s="314" t="n">
        <v>16</v>
      </c>
      <c r="D127" s="314" t="inlineStr">
        <is>
          <t>коробок</t>
        </is>
      </c>
      <c r="E127" s="314" t="n"/>
      <c r="F127" s="314" t="inlineStr">
        <is>
          <t>для мобильной перегородки Рубин
забрано на склад для последующей передачи изготовителю на переделку</t>
        </is>
      </c>
    </row>
    <row r="128">
      <c r="A128" s="96" t="n"/>
      <c r="B128" s="97" t="n"/>
      <c r="C128" s="314" t="n"/>
      <c r="D128" s="314" t="n"/>
      <c r="E128" s="314" t="n"/>
      <c r="F128" s="314" t="n"/>
    </row>
    <row r="129" ht="30" customHeight="1" s="107">
      <c r="A129" s="96" t="n">
        <v>44109</v>
      </c>
      <c r="B129" s="97" t="inlineStr">
        <is>
          <t xml:space="preserve"> Испытательная ванна, катушки электр сопротивл, микроометр  MGR10</t>
        </is>
      </c>
      <c r="C129" s="314" t="n">
        <v>1</v>
      </c>
      <c r="D129" s="314" t="inlineStr">
        <is>
          <t>компл</t>
        </is>
      </c>
      <c r="E129" s="314" t="n"/>
      <c r="F129" s="314" t="inlineStr">
        <is>
          <t>для Сибирь комплект</t>
        </is>
      </c>
    </row>
    <row r="130">
      <c r="A130" s="95" t="n"/>
      <c r="B130" s="95" t="n"/>
      <c r="C130" s="95" t="n"/>
      <c r="D130" s="95" t="n"/>
      <c r="E130" s="95" t="n"/>
      <c r="F130" s="95" t="n"/>
    </row>
    <row r="131" ht="45" customHeight="1" s="107">
      <c r="A131" s="96" t="n">
        <v>44103</v>
      </c>
      <c r="B131" s="97" t="inlineStr">
        <is>
          <t>ферритовые панели</t>
        </is>
      </c>
      <c r="C131" s="314" t="n">
        <v>1</v>
      </c>
      <c r="D131" s="314" t="inlineStr">
        <is>
          <t>компл</t>
        </is>
      </c>
      <c r="E131" s="314" t="n"/>
      <c r="F131" s="314" t="inlineStr">
        <is>
          <t>отправка на склад Владимир, проект Агат, Габариты:1 паллет/1 место.120х80х80;вес-314 кг.</t>
        </is>
      </c>
    </row>
    <row r="132">
      <c r="A132" s="95" t="n"/>
      <c r="B132" s="95" t="n"/>
      <c r="C132" s="95" t="n"/>
      <c r="D132" s="95" t="n"/>
      <c r="E132" s="95" t="n"/>
      <c r="F132" s="95" t="n"/>
    </row>
    <row r="133">
      <c r="A133" s="95" t="n"/>
      <c r="B133" s="95" t="n"/>
      <c r="C133" s="95" t="n"/>
      <c r="D133" s="95" t="n"/>
      <c r="E133" s="95" t="n"/>
      <c r="F133" s="95" t="n"/>
    </row>
    <row r="134">
      <c r="A134" s="338" t="n">
        <v>44098</v>
      </c>
      <c r="B134" s="97" t="inlineStr">
        <is>
          <t>комплект М6+ закладная гайа</t>
        </is>
      </c>
      <c r="C134" s="314" t="n">
        <v>150</v>
      </c>
      <c r="D134" s="314" t="inlineStr">
        <is>
          <t>шт</t>
        </is>
      </c>
      <c r="E134" s="314" t="n"/>
      <c r="F134" s="314" t="inlineStr">
        <is>
          <t>Дима передал в моск офис</t>
        </is>
      </c>
    </row>
    <row r="135">
      <c r="A135" s="332" t="n"/>
      <c r="B135" s="97" t="inlineStr">
        <is>
          <t>пробирка для короновируса</t>
        </is>
      </c>
      <c r="C135" s="314" t="n"/>
      <c r="D135" s="314" t="n"/>
      <c r="E135" s="314" t="n"/>
      <c r="F135" s="314" t="inlineStr">
        <is>
          <t>Дима в коммандировку в Рязань</t>
        </is>
      </c>
    </row>
    <row r="136">
      <c r="A136" s="332" t="n"/>
      <c r="B136" s="97" t="inlineStr">
        <is>
          <t>БП 650 Вт</t>
        </is>
      </c>
      <c r="C136" s="314" t="n"/>
      <c r="D136" s="314" t="n"/>
      <c r="E136" s="314" t="n"/>
      <c r="F136" s="314" t="inlineStr">
        <is>
          <t>Дима в коммандировку в Рязань</t>
        </is>
      </c>
    </row>
    <row r="137">
      <c r="A137" s="333" t="n"/>
      <c r="B137" s="97" t="inlineStr">
        <is>
          <t>10 шт реле</t>
        </is>
      </c>
      <c r="C137" s="314" t="n"/>
      <c r="D137" s="314" t="n"/>
      <c r="E137" s="314" t="n"/>
      <c r="F137" s="314" t="inlineStr">
        <is>
          <t>Дима передал в моск офис</t>
        </is>
      </c>
    </row>
    <row r="138" ht="45" customHeight="1" s="107">
      <c r="A138" s="96" t="n">
        <v>44088</v>
      </c>
      <c r="B138" s="97" t="inlineStr">
        <is>
          <t>трансформатор HVAC</t>
        </is>
      </c>
      <c r="C138" s="314" t="n">
        <v>1</v>
      </c>
      <c r="D138" s="314" t="inlineStr">
        <is>
          <t>шт</t>
        </is>
      </c>
      <c r="E138" s="314" t="inlineStr">
        <is>
          <t>ЗРТО</t>
        </is>
      </c>
      <c r="F138" s="314" t="inlineStr">
        <is>
          <t>отправлен на ЗРТО по распор Шейхо, состав -- тарнсформатор, комплкт соединит кабелей, комплект крепежа</t>
        </is>
      </c>
    </row>
    <row r="139">
      <c r="A139" s="96" t="n">
        <v>44085</v>
      </c>
      <c r="B139" s="97" t="inlineStr">
        <is>
          <t>жгут Регион Жгут «СНП407-150=4хРМТ»</t>
        </is>
      </c>
      <c r="C139" s="314" t="n">
        <v>1</v>
      </c>
      <c r="D139" s="314" t="inlineStr">
        <is>
          <t>шт</t>
        </is>
      </c>
      <c r="E139" s="314" t="n"/>
      <c r="F139" s="314" t="inlineStr">
        <is>
          <t>отправлен в офис ДЛ</t>
        </is>
      </c>
    </row>
    <row r="140" ht="30" customHeight="1" s="107">
      <c r="A140" s="96" t="n">
        <v>44082</v>
      </c>
      <c r="B140" s="97" t="inlineStr">
        <is>
          <t>демонтажный инструмент для СП72</t>
        </is>
      </c>
      <c r="C140" s="314" t="n"/>
      <c r="D140" s="314" t="n"/>
      <c r="E140" s="314" t="n"/>
      <c r="F140" s="314" t="inlineStr">
        <is>
          <t>в офис Максимову через Беляева проездом в питер</t>
        </is>
      </c>
    </row>
    <row r="141">
      <c r="A141" s="115" t="n">
        <v>44069</v>
      </c>
      <c r="B141" s="151" t="inlineStr">
        <is>
          <t>Прибор FSP-50</t>
        </is>
      </c>
      <c r="C141" s="314" t="n">
        <v>1</v>
      </c>
      <c r="D141" s="314" t="inlineStr">
        <is>
          <t>шт</t>
        </is>
      </c>
      <c r="E141" s="116" t="n"/>
      <c r="F141" s="314" t="inlineStr">
        <is>
          <t>Уральские локомотивы</t>
        </is>
      </c>
    </row>
    <row r="142">
      <c r="A142" s="115" t="n">
        <v>44069</v>
      </c>
      <c r="B142" s="151" t="inlineStr">
        <is>
          <t>Прибор RS36B-100</t>
        </is>
      </c>
      <c r="C142" s="314" t="n">
        <v>1</v>
      </c>
      <c r="D142" s="314" t="inlineStr">
        <is>
          <t>шт</t>
        </is>
      </c>
      <c r="E142" s="116" t="n"/>
      <c r="F142" s="314" t="inlineStr">
        <is>
          <t>Уральские локомотивы</t>
        </is>
      </c>
    </row>
    <row r="143" ht="30" customHeight="1" s="107">
      <c r="A143" s="96" t="n">
        <v>44050</v>
      </c>
      <c r="B143" s="97" t="inlineStr">
        <is>
          <t>комплектующие для Ш1-23 (ЭРЭ, платы, корпуса)</t>
        </is>
      </c>
      <c r="C143" s="314" t="n">
        <v>1</v>
      </c>
      <c r="D143" s="314" t="inlineStr">
        <is>
          <t>пал</t>
        </is>
      </c>
      <c r="E143" s="314" t="n"/>
      <c r="F143" s="314" t="inlineStr">
        <is>
          <t>тестер отправлял Шейхо, мы были на карантине</t>
        </is>
      </c>
    </row>
    <row r="144" ht="30" customHeight="1" s="107">
      <c r="A144" s="96" t="n">
        <v>44050</v>
      </c>
      <c r="B144" s="97" t="inlineStr">
        <is>
          <t>Тестер Агат</t>
        </is>
      </c>
      <c r="C144" s="314" t="n">
        <v>2</v>
      </c>
      <c r="D144" s="314" t="inlineStr">
        <is>
          <t>пал</t>
        </is>
      </c>
      <c r="E144" s="314" t="n"/>
      <c r="F144" s="314" t="inlineStr">
        <is>
          <t>тестер отправлял Шейхо, мы были на карантине</t>
        </is>
      </c>
    </row>
    <row r="145">
      <c r="A145" s="95" t="n"/>
      <c r="B145" s="95" t="n"/>
      <c r="C145" s="95" t="n"/>
      <c r="D145" s="95" t="n"/>
      <c r="E145" s="95" t="n"/>
      <c r="F145" s="95" t="n"/>
    </row>
    <row r="146" ht="105" customHeight="1" s="107">
      <c r="A146" s="96" t="n">
        <v>44041</v>
      </c>
      <c r="B146" s="97" t="inlineStr">
        <is>
          <t>Сплав-оснастка</t>
        </is>
      </c>
      <c r="C146" s="314" t="n">
        <v>1</v>
      </c>
      <c r="D146" s="314" t="inlineStr">
        <is>
          <t>пал</t>
        </is>
      </c>
      <c r="E146" s="314" t="n"/>
      <c r="F146" s="314" t="inlineStr">
        <is>
          <t xml:space="preserve">палетту со Сплав оснастка на склад Валдимир
Габариты оснастки в упакованном виде:
120х80х210(высота) см, вес – около 230 кг. Состав – документация, подкатная стойка со шлангами, дно с колесами для шкафа
</t>
        </is>
      </c>
    </row>
    <row r="147">
      <c r="A147" s="157" t="n"/>
      <c r="B147" s="157" t="n"/>
      <c r="C147" s="157" t="n"/>
      <c r="D147" s="157" t="n"/>
      <c r="E147" s="157" t="n"/>
      <c r="F147" s="157" t="n"/>
    </row>
    <row r="148" ht="30" customHeight="1" s="107">
      <c r="A148" s="96" t="n">
        <v>44035</v>
      </c>
      <c r="B148" s="97" t="inlineStr">
        <is>
          <t>разъемы ВП-46-500</t>
        </is>
      </c>
      <c r="C148" s="314" t="n">
        <v>6</v>
      </c>
      <c r="D148" s="314" t="inlineStr">
        <is>
          <t>шт</t>
        </is>
      </c>
      <c r="E148" s="314" t="inlineStr">
        <is>
          <t>Каскад</t>
        </is>
      </c>
      <c r="F148" s="314" t="inlineStr">
        <is>
          <t>отправлили обратно ДЛ неправильные разъемы</t>
        </is>
      </c>
    </row>
    <row r="149">
      <c r="A149" s="95" t="n"/>
      <c r="B149" s="95" t="n"/>
      <c r="C149" s="95" t="n"/>
      <c r="D149" s="95" t="n"/>
      <c r="E149" s="95" t="n"/>
      <c r="F149" s="95" t="n"/>
    </row>
    <row r="150" ht="30" customHeight="1" s="107">
      <c r="A150" s="172" t="n">
        <v>44032</v>
      </c>
      <c r="B150" s="125" t="inlineStr">
        <is>
          <t>Картонная коробка 33х44х18 см, Вес 4,1 кг. Состав – платы для ремонта, во Францию</t>
        </is>
      </c>
      <c r="C150" s="128" t="n">
        <v>3</v>
      </c>
      <c r="D150" s="128" t="inlineStr">
        <is>
          <t>коробки</t>
        </is>
      </c>
      <c r="E150" s="128" t="n"/>
      <c r="F150" s="314" t="inlineStr">
        <is>
          <t>посылкой от ДЛ</t>
        </is>
      </c>
    </row>
    <row r="151" ht="30" customHeight="1" s="107">
      <c r="A151" s="332" t="n"/>
      <c r="B151" s="125" t="inlineStr">
        <is>
          <t>Картонная коробка 34х34х15 см, Вес 2,5 кг. Состав – платы для ремонта, во Францию</t>
        </is>
      </c>
      <c r="C151" s="332" t="n"/>
      <c r="D151" s="332" t="n"/>
      <c r="E151" s="128" t="n"/>
      <c r="F151" s="332" t="n"/>
    </row>
    <row r="152" ht="30" customHeight="1" s="107">
      <c r="A152" s="333" t="n"/>
      <c r="B152" s="125" t="inlineStr">
        <is>
          <t>Картонная коробка 60х53х28 см, Вес 13,65 кг. Состав – остатки комплектации от проекта Исток</t>
        </is>
      </c>
      <c r="C152" s="333" t="n"/>
      <c r="D152" s="333" t="n"/>
      <c r="E152" s="128" t="n"/>
      <c r="F152" s="333" t="n"/>
    </row>
    <row r="153" ht="45" customHeight="1" s="107">
      <c r="A153" s="122" t="n">
        <v>44027</v>
      </c>
      <c r="B153" s="97" t="inlineStr">
        <is>
          <t>жгуты для МПК и документы и свидетельство на MGR для метлаб</t>
        </is>
      </c>
      <c r="C153" s="314" t="n">
        <v>-1</v>
      </c>
      <c r="D153" s="314" t="inlineStr">
        <is>
          <t>компл</t>
        </is>
      </c>
      <c r="E153" s="314" t="n"/>
      <c r="F153" s="314" t="inlineStr">
        <is>
          <t>перенес на склад для отправки через водителя, который повезет груз в офис на Молдавскую</t>
        </is>
      </c>
    </row>
    <row r="154">
      <c r="A154" s="95" t="n"/>
      <c r="B154" s="123" t="n"/>
      <c r="C154" s="95" t="n"/>
      <c r="D154" s="95" t="n"/>
      <c r="E154" s="95" t="n"/>
      <c r="F154" s="95" t="n"/>
    </row>
    <row r="155" ht="30" customHeight="1" s="107">
      <c r="A155" s="96" t="n">
        <v>44014</v>
      </c>
      <c r="B155" s="97" t="inlineStr">
        <is>
          <t>комплект для модернизации Радара:
панель с 6 разъемами и 3 шт платы М128А10</t>
        </is>
      </c>
      <c r="C155" s="314" t="n">
        <v>-1</v>
      </c>
      <c r="D155" s="314" t="inlineStr">
        <is>
          <t>компл</t>
        </is>
      </c>
      <c r="E155" s="314" t="n"/>
      <c r="F155" s="314" t="inlineStr">
        <is>
          <t>перенес на склад Владимир, передал Трехденову</t>
        </is>
      </c>
    </row>
    <row r="156">
      <c r="A156" s="96" t="n"/>
      <c r="B156" s="97" t="n"/>
      <c r="C156" s="314" t="n"/>
      <c r="D156" s="314" t="n"/>
      <c r="E156" s="314" t="n"/>
      <c r="F156" s="314" t="n"/>
    </row>
    <row r="157" ht="30" customHeight="1" s="107">
      <c r="A157" s="96" t="n">
        <v>44012</v>
      </c>
      <c r="B157" s="97" t="inlineStr">
        <is>
          <t>кабель КБЛ для Автоматики 2017</t>
        </is>
      </c>
      <c r="C157" s="314" t="n">
        <v>-1</v>
      </c>
      <c r="D157" s="314" t="inlineStr">
        <is>
          <t>шт</t>
        </is>
      </c>
      <c r="E157" s="314" t="n"/>
      <c r="F157" s="314" t="inlineStr">
        <is>
          <t>отправка личной поездкой в КурьерСервисЭкспресс</t>
        </is>
      </c>
    </row>
    <row r="158">
      <c r="A158" s="95" t="n"/>
      <c r="B158" s="123" t="n"/>
      <c r="C158" s="95" t="n"/>
      <c r="D158" s="95" t="n"/>
      <c r="E158" s="95" t="n"/>
      <c r="F158" s="95" t="n"/>
    </row>
    <row r="159" ht="30" customHeight="1" s="107">
      <c r="A159" s="115" t="n">
        <v>44000</v>
      </c>
      <c r="B159" s="97" t="inlineStr">
        <is>
          <t>документация + свидетельство о поверке SPEA 4060</t>
        </is>
      </c>
      <c r="C159" s="15" t="n">
        <v>-1</v>
      </c>
      <c r="D159" s="15" t="inlineStr">
        <is>
          <t>компл</t>
        </is>
      </c>
      <c r="E159" s="95" t="n"/>
      <c r="F159" s="116" t="inlineStr">
        <is>
          <t>ЗПП 295-В вложил в коробку со шпией</t>
        </is>
      </c>
    </row>
    <row r="160">
      <c r="A160" s="95" t="n"/>
      <c r="B160" s="123" t="n"/>
      <c r="C160" s="95" t="n"/>
      <c r="D160" s="95" t="n"/>
      <c r="E160" s="95" t="n"/>
      <c r="F160" s="95" t="n"/>
    </row>
    <row r="161">
      <c r="A161" s="96" t="n">
        <v>43993</v>
      </c>
      <c r="B161" s="97" t="inlineStr">
        <is>
          <t>отправили коробку для ВОМЗ</t>
        </is>
      </c>
      <c r="C161" s="128" t="n"/>
      <c r="D161" s="128" t="n"/>
      <c r="E161" s="128" t="n"/>
      <c r="F161" s="128" t="n"/>
    </row>
    <row r="162">
      <c r="A162" s="96" t="n"/>
      <c r="B162" s="97" t="n"/>
      <c r="C162" s="128" t="n"/>
      <c r="D162" s="128" t="n"/>
      <c r="E162" s="128" t="n"/>
      <c r="F162" s="128" t="n"/>
    </row>
    <row r="163">
      <c r="A163" s="96" t="n">
        <v>43990</v>
      </c>
      <c r="B163" s="97" t="inlineStr">
        <is>
          <t>уехала коробка на ИРЗ</t>
        </is>
      </c>
      <c r="C163" s="128" t="n"/>
      <c r="D163" s="128" t="n"/>
      <c r="E163" s="128" t="n"/>
      <c r="F163" s="97" t="inlineStr">
        <is>
          <t>трансформатор HVDC</t>
        </is>
      </c>
    </row>
    <row r="164">
      <c r="A164" s="157" t="n"/>
      <c r="B164" s="157" t="n"/>
      <c r="C164" s="157" t="n"/>
      <c r="D164" s="157" t="n"/>
      <c r="E164" s="157" t="n"/>
      <c r="F164" s="157" t="n"/>
    </row>
    <row r="165">
      <c r="A165" s="122" t="n">
        <v>43985</v>
      </c>
      <c r="B165" s="26" t="inlineStr">
        <is>
          <t>Опора колесная поворотная 2470 PJO 125 P30-13</t>
        </is>
      </c>
      <c r="C165" s="15" t="n">
        <v>-6</v>
      </c>
      <c r="D165" s="15" t="inlineStr">
        <is>
          <t>шт</t>
        </is>
      </c>
      <c r="E165" s="15" t="n"/>
      <c r="F165" s="314" t="inlineStr">
        <is>
          <t>В московский офис для Шухтина для Детерминала. В кузове машины перевозившей Шпию из склада Владимир в демозал московского офиса</t>
        </is>
      </c>
    </row>
    <row r="166" ht="26.25" customHeight="1" s="107">
      <c r="A166" s="15" t="n"/>
      <c r="B166" s="26" t="inlineStr">
        <is>
          <t>Опора колесная под болт с тормозом 2477 PJO 125 P30-13</t>
        </is>
      </c>
      <c r="C166" s="15" t="n">
        <v>-6</v>
      </c>
      <c r="D166" s="15" t="inlineStr">
        <is>
          <t>шт</t>
        </is>
      </c>
      <c r="E166" s="15" t="n"/>
      <c r="F166" s="333" t="n"/>
    </row>
    <row r="167">
      <c r="A167" s="157" t="n"/>
      <c r="B167" s="157" t="n"/>
      <c r="C167" s="157" t="n"/>
      <c r="D167" s="157" t="n"/>
      <c r="E167" s="157" t="n"/>
      <c r="F167" s="157" t="n"/>
    </row>
    <row r="168">
      <c r="A168" s="122" t="n">
        <v>43985</v>
      </c>
      <c r="B168" s="15" t="inlineStr">
        <is>
          <t>Измерительный прибор Agilent 34401</t>
        </is>
      </c>
      <c r="C168" s="15" t="n">
        <v>-1</v>
      </c>
      <c r="D168" s="15" t="inlineStr">
        <is>
          <t>шт</t>
        </is>
      </c>
      <c r="E168" s="15" t="n"/>
      <c r="F168" s="314" t="inlineStr">
        <is>
          <t>В московский офис для Шухтина как возврат после проекта Исток. В кузове машины перевозившей Шпию из склада Владимир в демозал московского офиса</t>
        </is>
      </c>
    </row>
    <row r="169">
      <c r="A169" s="15" t="n"/>
      <c r="B169" s="15" t="n"/>
      <c r="C169" s="15" t="n"/>
      <c r="D169" s="15" t="n"/>
      <c r="E169" s="15" t="n"/>
      <c r="F169" s="333" t="n"/>
    </row>
    <row r="170">
      <c r="A170" s="157" t="n"/>
      <c r="B170" s="157" t="n"/>
      <c r="C170" s="157" t="n"/>
      <c r="D170" s="157" t="n"/>
      <c r="E170" s="157" t="n"/>
      <c r="F170" s="157" t="n"/>
    </row>
    <row r="171">
      <c r="A171" s="157" t="n"/>
      <c r="B171" s="157" t="n"/>
      <c r="C171" s="157" t="n"/>
      <c r="D171" s="157" t="n"/>
      <c r="E171" s="157" t="n"/>
      <c r="F171" s="157" t="n"/>
    </row>
  </sheetData>
  <mergeCells count="8">
    <mergeCell ref="F165:F166"/>
    <mergeCell ref="F168:F169"/>
    <mergeCell ref="C3:D3"/>
    <mergeCell ref="A150:A152"/>
    <mergeCell ref="C150:C152"/>
    <mergeCell ref="D150:D152"/>
    <mergeCell ref="A134:A137"/>
    <mergeCell ref="F150:F152"/>
  </mergeCells>
  <pageMargins left="0.7" right="0.7" top="0.75" bottom="0.75" header="0.3" footer="0.3"/>
  <pageSetup orientation="portrait" paperSize="9" horizontalDpi="300" verticalDpi="300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C96"/>
  <sheetViews>
    <sheetView zoomScale="80" zoomScaleNormal="80" workbookViewId="0">
      <pane xSplit="1" ySplit="3" topLeftCell="AW31" activePane="bottomRight" state="frozen"/>
      <selection pane="topRight" activeCell="B1" sqref="B1"/>
      <selection pane="bottomLeft" activeCell="A4" sqref="A4"/>
      <selection pane="bottomRight" activeCell="BC50" sqref="BC50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4"/>
    <col width="11.85546875" bestFit="1" customWidth="1" style="107" min="5" max="5"/>
    <col width="11.85546875" customWidth="1" style="107" min="6" max="7"/>
    <col width="11.42578125" customWidth="1" style="107" min="8" max="10"/>
    <col width="13.140625" customWidth="1" style="107" min="11" max="12"/>
    <col width="11.42578125" customWidth="1" style="107" min="13" max="15"/>
    <col width="10.7109375" customWidth="1" style="107" min="16" max="17"/>
    <col width="11.42578125" customWidth="1" style="107" min="18" max="27"/>
    <col width="11.7109375" customWidth="1" style="107" min="28" max="28"/>
    <col width="12.140625" customWidth="1" style="107" min="29" max="30"/>
    <col width="10.7109375" customWidth="1" style="107" min="31" max="33"/>
    <col width="10.85546875" customWidth="1" style="107" min="34" max="51"/>
    <col width="3.7109375" customWidth="1" style="107" min="52" max="52"/>
    <col width="9.140625" customWidth="1" style="107" min="53" max="54"/>
    <col width="9.140625" customWidth="1" style="108" min="55" max="55"/>
    <col width="9.140625" customWidth="1" style="107" min="56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n"/>
      <c r="X1" s="37" t="inlineStr">
        <is>
          <t>спецификация</t>
        </is>
      </c>
      <c r="Y1" s="37" t="n"/>
      <c r="Z1" s="37" t="n"/>
      <c r="AA1" s="37" t="n"/>
      <c r="AB1" s="37" t="n"/>
      <c r="AC1" s="37" t="n"/>
      <c r="AD1" s="37" t="n"/>
      <c r="AE1" s="37" t="n"/>
      <c r="AF1" s="37" t="n"/>
      <c r="AG1" s="37" t="n"/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C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004-04</t>
        </is>
      </c>
      <c r="E2" s="38" t="inlineStr">
        <is>
          <t>Провод заземления ПТКА.685621. 005</t>
        </is>
      </c>
      <c r="F2" s="38" t="inlineStr">
        <is>
          <t>Провод заземления ПТКА.685621.  005-01</t>
        </is>
      </c>
      <c r="G2" s="38" t="inlineStr">
        <is>
          <t>Провод заземления ПТКА.685621.  005-02</t>
        </is>
      </c>
      <c r="H2" s="38" t="inlineStr">
        <is>
          <t>Провод заземления ПТКА.685621.  005-03</t>
        </is>
      </c>
      <c r="I2" s="71" t="inlineStr">
        <is>
          <t>Жгут ПТКА.685621. 001-02.121</t>
        </is>
      </c>
      <c r="J2" s="71" t="inlineStr">
        <is>
          <t>Жгут ПТКА.685621. 001-03.331</t>
        </is>
      </c>
      <c r="K2" s="71" t="inlineStr">
        <is>
          <t>Жгут ПТКА.685621. 001-04.141</t>
        </is>
      </c>
      <c r="L2" s="71" t="inlineStr">
        <is>
          <t>Жгут ПТКА.685621. 001-04.341</t>
        </is>
      </c>
      <c r="M2" s="71" t="inlineStr">
        <is>
          <t>Жгут ПТКА.685621. 001-05.602</t>
        </is>
      </c>
      <c r="N2" s="71" t="inlineStr">
        <is>
          <t>Жгут ПТКА.685621. 001-05.072(1)</t>
        </is>
      </c>
      <c r="O2" s="71" t="inlineStr">
        <is>
          <t>Жгут ПТКА.685621. 001-05.072(2)</t>
        </is>
      </c>
      <c r="P2" s="72" t="inlineStr">
        <is>
          <t>Жгут ПТКА.685621. 002-01.281</t>
        </is>
      </c>
      <c r="Q2" s="72" t="inlineStr">
        <is>
          <t>Жгут ПТКА.685621. 002-02.221</t>
        </is>
      </c>
      <c r="R2" s="72" t="inlineStr">
        <is>
          <t>Жгут ПТКА.685621. 002-03.231</t>
        </is>
      </c>
      <c r="S2" s="38" t="inlineStr">
        <is>
          <t>Жгут ПТКА.685621. 003-03.071</t>
        </is>
      </c>
      <c r="T2" s="38" t="inlineStr">
        <is>
          <t>Жгут ПТКА.685621. 003-04.071</t>
        </is>
      </c>
      <c r="U2" s="38" t="inlineStr">
        <is>
          <t>Жгут ПТКА.685621. 003-05.481</t>
        </is>
      </c>
      <c r="V2" s="38" t="inlineStr">
        <is>
          <t>Кабель питания 9451.051. 03.00.000</t>
        </is>
      </c>
      <c r="W2" s="38" t="inlineStr">
        <is>
          <t>Кабель питания 9451.631. 07.00.000</t>
        </is>
      </c>
      <c r="X2" s="38" t="inlineStr">
        <is>
          <t>Кабель для передачи данных 9451.051. 04.00.000</t>
        </is>
      </c>
      <c r="Y2" s="38" t="inlineStr">
        <is>
          <t>Кабель для передачи данных 9451.631. 09.00.000</t>
        </is>
      </c>
      <c r="Z2" s="38" t="n"/>
      <c r="AA2" s="38" t="n"/>
      <c r="AB2" s="70" t="inlineStr">
        <is>
          <t>Перемычка ПТКА.685621. 004</t>
        </is>
      </c>
      <c r="AC2" s="70" t="inlineStr">
        <is>
          <t>Перемычка ПТКА.685621. 004-01</t>
        </is>
      </c>
      <c r="AD2" s="70" t="inlineStr">
        <is>
          <t>Перемычка ПТКА.685621. 004-04</t>
        </is>
      </c>
      <c r="AE2" s="38" t="inlineStr">
        <is>
          <t>Провод заземления ПТКА.685621. 005</t>
        </is>
      </c>
      <c r="AF2" s="38" t="inlineStr">
        <is>
          <t>Провод заземления ПТКА.685621.  005-01</t>
        </is>
      </c>
      <c r="AG2" s="38" t="inlineStr">
        <is>
          <t>Провод заземления ПТКА.685621.  005-02</t>
        </is>
      </c>
      <c r="AH2" s="38" t="inlineStr">
        <is>
          <t>Провод заземления ПТКА.685621.  005-03</t>
        </is>
      </c>
      <c r="AI2" s="71" t="inlineStr">
        <is>
          <t>Жгут ПТКА.685621. 001-02.121</t>
        </is>
      </c>
      <c r="AJ2" s="71" t="inlineStr">
        <is>
          <t>Жгут ПТКА.685621. 001-03.331</t>
        </is>
      </c>
      <c r="AK2" s="71" t="inlineStr">
        <is>
          <t>Жгут ПТКА.685621. 001-04.141</t>
        </is>
      </c>
      <c r="AL2" s="71" t="inlineStr">
        <is>
          <t>Жгут ПТКА.685621. 001-04.341</t>
        </is>
      </c>
      <c r="AM2" s="71" t="inlineStr">
        <is>
          <t>Жгут ПТКА.685621. 001-05.602</t>
        </is>
      </c>
      <c r="AN2" s="71" t="inlineStr">
        <is>
          <t>Жгут ПТКА.685621. 001-05.072(1)</t>
        </is>
      </c>
      <c r="AO2" s="71" t="inlineStr">
        <is>
          <t>Жгут ПТКА.685621. 001-05.072(2)</t>
        </is>
      </c>
      <c r="AP2" s="72" t="inlineStr">
        <is>
          <t>Жгут ПТКА.685621. 002-01.281</t>
        </is>
      </c>
      <c r="AQ2" s="72" t="inlineStr">
        <is>
          <t>Жгут ПТКА.685621. 002-02.221</t>
        </is>
      </c>
      <c r="AR2" s="72" t="inlineStr">
        <is>
          <t>Жгут ПТКА.685621. 002-03.231</t>
        </is>
      </c>
      <c r="AS2" s="38" t="inlineStr">
        <is>
          <t>Жгут ПТКА.685621. 003-03.071</t>
        </is>
      </c>
      <c r="AT2" s="38" t="inlineStr">
        <is>
          <t>Жгут ПТКА.685621. 003-04.071</t>
        </is>
      </c>
      <c r="AU2" s="38" t="inlineStr">
        <is>
          <t>Жгут ПТКА.685621. 003-05.481</t>
        </is>
      </c>
      <c r="AV2" s="38" t="inlineStr">
        <is>
          <t>Кабель питания 9451.051. 03.00.000</t>
        </is>
      </c>
      <c r="AW2" s="38" t="inlineStr">
        <is>
          <t>Кабель питания 9451.631. 07.00.000</t>
        </is>
      </c>
      <c r="AX2" s="38" t="inlineStr">
        <is>
          <t>Кабель для передачи данных 9451.051. 04.00.000</t>
        </is>
      </c>
      <c r="AY2" s="38" t="inlineStr">
        <is>
          <t>Кабель для передачи данных 9451.631. 09.00.000</t>
        </is>
      </c>
      <c r="AZ2" s="38" t="n"/>
      <c r="BA2" s="38" t="inlineStr">
        <is>
          <t>Сумма</t>
        </is>
      </c>
      <c r="BB2" s="40" t="n"/>
      <c r="BC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28" t="n"/>
      <c r="AA3" s="228" t="n"/>
      <c r="AB3" s="286" t="n">
        <v>10</v>
      </c>
      <c r="AC3" s="286" t="n">
        <v>20</v>
      </c>
      <c r="AD3" s="286" t="n"/>
      <c r="AE3" s="286" t="n"/>
      <c r="AF3" s="286" t="n"/>
      <c r="AG3" s="286" t="n"/>
      <c r="AH3" s="286" t="n">
        <v>10</v>
      </c>
      <c r="AI3" s="286" t="n"/>
      <c r="AJ3" s="286" t="n"/>
      <c r="AK3" s="286" t="n"/>
      <c r="AL3" s="286" t="n"/>
      <c r="AM3" s="286" t="n"/>
      <c r="AN3" s="286" t="n"/>
      <c r="AO3" s="286" t="n"/>
      <c r="AP3" s="286" t="n"/>
      <c r="AQ3" s="286" t="n"/>
      <c r="AR3" s="286" t="n"/>
      <c r="AS3" s="286" t="n"/>
      <c r="AT3" s="286" t="n">
        <v>10</v>
      </c>
      <c r="AU3" s="286" t="n"/>
      <c r="AV3" s="286" t="n"/>
      <c r="AW3" s="286" t="n"/>
      <c r="AX3" s="286" t="n"/>
      <c r="AY3" s="286" t="n"/>
      <c r="AZ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 t="n">
        <v>2</v>
      </c>
      <c r="E7" s="286">
        <f>2*E3</f>
        <v/>
      </c>
      <c r="F7" s="286" t="n">
        <v>2</v>
      </c>
      <c r="G7" s="286" t="n">
        <v>2</v>
      </c>
      <c r="H7" s="286">
        <f>2*H3</f>
        <v/>
      </c>
      <c r="I7" s="228" t="n"/>
      <c r="J7" s="228" t="n"/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86">
        <f>B7*AB3</f>
        <v/>
      </c>
      <c r="AC7" s="286">
        <f>C7*AC3</f>
        <v/>
      </c>
      <c r="AD7" s="286">
        <f>D7*AD3</f>
        <v/>
      </c>
      <c r="AE7" s="286">
        <f>E7*AE3</f>
        <v/>
      </c>
      <c r="AF7" s="286">
        <f>F7*AF3</f>
        <v/>
      </c>
      <c r="AG7" s="286">
        <f>G7*AG3</f>
        <v/>
      </c>
      <c r="AH7" s="286">
        <f>H7*AH3</f>
        <v/>
      </c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>
        <f>SUM(AB7:AY7)</f>
        <v/>
      </c>
      <c r="BB7" t="inlineStr">
        <is>
          <t>шт</t>
        </is>
      </c>
      <c r="BC7" s="108" t="n">
        <v>90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28" t="n"/>
      <c r="J8" s="228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86" t="n"/>
      <c r="AC8" s="286" t="n"/>
      <c r="AD8" s="286" t="n"/>
      <c r="AE8" s="286" t="n"/>
      <c r="AF8" s="286" t="n"/>
      <c r="AG8" s="286" t="n"/>
      <c r="AH8" s="286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28" t="n"/>
      <c r="AX8" s="228" t="n"/>
      <c r="AY8" s="228" t="n"/>
      <c r="AZ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0.46</v>
      </c>
      <c r="E9" s="286" t="n"/>
      <c r="F9" s="286" t="n"/>
      <c r="G9" s="286" t="n"/>
      <c r="H9" s="286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86">
        <f>B9*AB3</f>
        <v/>
      </c>
      <c r="AC9" s="286">
        <f>C9*AC3</f>
        <v/>
      </c>
      <c r="AD9" s="286">
        <f>D9*AD3</f>
        <v/>
      </c>
      <c r="AE9" s="286" t="n"/>
      <c r="AF9" s="286" t="n"/>
      <c r="AG9" s="286" t="n"/>
      <c r="AH9" s="286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>
        <f>SUM(AB9:AY9)</f>
        <v/>
      </c>
      <c r="BB9" t="inlineStr">
        <is>
          <t>м</t>
        </is>
      </c>
      <c r="BC9" s="3" t="n">
        <v>100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86" t="n"/>
      <c r="AC10" s="286" t="n"/>
      <c r="AD10" s="286" t="n"/>
      <c r="AE10" s="286" t="n"/>
      <c r="AF10" s="286" t="n"/>
      <c r="AG10" s="286" t="n"/>
      <c r="AH10" s="286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86" t="n"/>
      <c r="AC11" s="286" t="n"/>
      <c r="AD11" s="286" t="n"/>
      <c r="AE11" s="286" t="n"/>
      <c r="AF11" s="286" t="n"/>
      <c r="AG11" s="286" t="n"/>
      <c r="AH11" s="286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 t="n">
        <v>0.05</v>
      </c>
      <c r="E12" s="286">
        <f>0.05*E3</f>
        <v/>
      </c>
      <c r="F12" s="286" t="n">
        <v>0.05</v>
      </c>
      <c r="G12" s="286">
        <f>0.05*G3</f>
        <v/>
      </c>
      <c r="H12" s="286">
        <f>0.05*H3</f>
        <v/>
      </c>
      <c r="I12" s="228" t="n"/>
      <c r="J12" s="228" t="n"/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86">
        <f>B12*AB3</f>
        <v/>
      </c>
      <c r="AC12" s="286">
        <f>C12*AC3</f>
        <v/>
      </c>
      <c r="AD12" s="286">
        <f>D12*AD3</f>
        <v/>
      </c>
      <c r="AE12" s="286">
        <f>E12*AE3</f>
        <v/>
      </c>
      <c r="AF12" s="286">
        <f>F12*AF3</f>
        <v/>
      </c>
      <c r="AG12" s="286">
        <f>G12*AG3</f>
        <v/>
      </c>
      <c r="AH12" s="286">
        <f>H12*AH3</f>
        <v/>
      </c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>
        <f>SUM(AB12:AY12)</f>
        <v/>
      </c>
      <c r="BB12" t="inlineStr">
        <is>
          <t>м</t>
        </is>
      </c>
      <c r="BC12" s="108" t="n">
        <v>3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86" t="n"/>
      <c r="AC13" s="286" t="n"/>
      <c r="AD13" s="286" t="n"/>
      <c r="AE13" s="286" t="n"/>
      <c r="AF13" s="286" t="n"/>
      <c r="AG13" s="286" t="n"/>
      <c r="AH13" s="286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28" t="n"/>
      <c r="J14" s="228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86" t="n"/>
      <c r="AC14" s="286" t="n"/>
      <c r="AD14" s="286" t="n"/>
      <c r="AE14" s="286" t="n"/>
      <c r="AF14" s="286" t="n"/>
      <c r="AG14" s="286" t="n"/>
      <c r="AH14" s="286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28" t="n"/>
      <c r="J15" s="228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86" t="n"/>
      <c r="AC15" s="286" t="n"/>
      <c r="AD15" s="286" t="n"/>
      <c r="AE15" s="286" t="n"/>
      <c r="AF15" s="286" t="n"/>
      <c r="AG15" s="286" t="n"/>
      <c r="AH15" s="286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>
        <v>0.71</v>
      </c>
      <c r="F16" s="286" t="n">
        <v>0.33</v>
      </c>
      <c r="G16" s="286" t="n">
        <v>0.09</v>
      </c>
      <c r="H16" s="286">
        <f>0.51*H3</f>
        <v/>
      </c>
      <c r="I16" s="228" t="n"/>
      <c r="J16" s="228" t="n"/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86" t="n"/>
      <c r="AC16" s="286" t="n"/>
      <c r="AD16" s="286" t="n"/>
      <c r="AE16" s="286">
        <f>E16*AE3</f>
        <v/>
      </c>
      <c r="AF16" s="286">
        <f>F16*AF3</f>
        <v/>
      </c>
      <c r="AG16" s="286">
        <f>G16*AG3</f>
        <v/>
      </c>
      <c r="AH16" s="286">
        <f>H16*AH3</f>
        <v/>
      </c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>
        <f>SUM(AB16:AY16)</f>
        <v/>
      </c>
      <c r="BB16" t="inlineStr">
        <is>
          <t>м</t>
        </is>
      </c>
      <c r="BC16" s="3" t="inlineStr">
        <is>
          <t>много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C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86" t="n"/>
      <c r="W20" s="286" t="n"/>
      <c r="X20" s="286" t="n"/>
      <c r="Y20" s="286" t="n"/>
      <c r="Z20" s="228" t="n"/>
      <c r="AA20" s="228" t="n"/>
      <c r="AB20" s="228" t="n"/>
      <c r="AC20" s="228" t="n"/>
      <c r="AD20" s="228" t="n"/>
      <c r="AE20" s="228" t="n"/>
      <c r="AF20" s="228" t="n"/>
      <c r="AG20" s="228" t="n"/>
      <c r="AH20" s="228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V20" s="286">
        <f>V20*AV$3</f>
        <v/>
      </c>
      <c r="AW20" s="286">
        <f>W20*AW$3</f>
        <v/>
      </c>
      <c r="AX20" s="286">
        <f>X20*AX$3</f>
        <v/>
      </c>
      <c r="AY20" s="286">
        <f>Y20*AY$3</f>
        <v/>
      </c>
      <c r="AZ20" s="228" t="n"/>
      <c r="BA20">
        <f>SUM(AB20:AY20)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86" t="n"/>
      <c r="W21" s="286" t="n"/>
      <c r="X21" s="286" t="n"/>
      <c r="Y21" s="286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V21" s="286">
        <f>V21*AV$3</f>
        <v/>
      </c>
      <c r="AW21" s="286">
        <f>W21*AW$3</f>
        <v/>
      </c>
      <c r="AX21" s="286">
        <f>X21*AX$3</f>
        <v/>
      </c>
      <c r="AY21" s="286">
        <f>Y21*AY$3</f>
        <v/>
      </c>
      <c r="AZ21" s="228" t="n"/>
      <c r="BA21">
        <f>SUM(AB21:AY21)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86" t="n"/>
      <c r="W22" s="286" t="n"/>
      <c r="X22" s="286" t="n"/>
      <c r="Y22" s="286" t="n"/>
      <c r="Z22" s="228" t="n"/>
      <c r="AA22" s="228" t="n"/>
      <c r="AB22" s="228" t="n"/>
      <c r="AC22" s="228" t="n"/>
      <c r="AD22" s="228" t="n"/>
      <c r="AE22" s="228" t="n"/>
      <c r="AF22" s="228" t="n"/>
      <c r="AG22" s="228" t="n"/>
      <c r="AH22" s="228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V22" s="286">
        <f>V22*AV$3</f>
        <v/>
      </c>
      <c r="AW22" s="286">
        <f>W22*AW$3</f>
        <v/>
      </c>
      <c r="AX22" s="286">
        <f>X22*AX$3</f>
        <v/>
      </c>
      <c r="AY22" s="286">
        <f>Y22*AY$3</f>
        <v/>
      </c>
      <c r="AZ22" s="228" t="n"/>
      <c r="BA22">
        <f>SUM(AB22:AY22)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86" t="n">
        <v>4</v>
      </c>
      <c r="W23" s="286" t="n">
        <v>4</v>
      </c>
      <c r="X23" s="286" t="n"/>
      <c r="Y23" s="286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28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V23" s="286">
        <f>V23*AV$3</f>
        <v/>
      </c>
      <c r="AW23" s="286">
        <f>W23*AW$3</f>
        <v/>
      </c>
      <c r="AX23" s="286">
        <f>X23*AX$3</f>
        <v/>
      </c>
      <c r="AY23" s="286">
        <f>Y23*AY$3</f>
        <v/>
      </c>
      <c r="AZ23" s="228" t="n"/>
      <c r="BA23">
        <f>SUM(AB23:AY23)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86" t="n"/>
      <c r="W24" s="286" t="n"/>
      <c r="X24" s="286" t="n"/>
      <c r="Y24" s="286" t="n"/>
      <c r="Z24" s="228" t="n"/>
      <c r="AA24" s="228" t="n"/>
      <c r="AB24" s="228" t="n"/>
      <c r="AC24" s="228" t="n"/>
      <c r="AD24" s="228" t="n"/>
      <c r="AE24" s="228" t="n"/>
      <c r="AF24" s="228" t="n"/>
      <c r="AG24" s="228" t="n"/>
      <c r="AH24" s="228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V24" s="286">
        <f>V24*AV$3</f>
        <v/>
      </c>
      <c r="AW24" s="286">
        <f>W24*AW$3</f>
        <v/>
      </c>
      <c r="AX24" s="286">
        <f>X24*AX$3</f>
        <v/>
      </c>
      <c r="AY24" s="286">
        <f>Y24*AY$3</f>
        <v/>
      </c>
      <c r="AZ24" s="228" t="n"/>
      <c r="BA24">
        <f>SUM(AB24:AY24)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86" t="n"/>
      <c r="W25" s="286" t="n"/>
      <c r="X25" s="286" t="n">
        <v>1.7</v>
      </c>
      <c r="Y25" s="286" t="n">
        <v>0.4</v>
      </c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28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V25" s="286">
        <f>V25*AV$3</f>
        <v/>
      </c>
      <c r="AW25" s="286">
        <f>W25*AW$3</f>
        <v/>
      </c>
      <c r="AX25" s="286">
        <f>X25*AX$3</f>
        <v/>
      </c>
      <c r="AY25" s="286">
        <f>Y25*AY$3</f>
        <v/>
      </c>
      <c r="AZ25" s="228" t="n"/>
      <c r="BA25">
        <f>SUM(AB25:AY25)</f>
        <v/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86" t="n">
        <v>1.7</v>
      </c>
      <c r="W26" s="286" t="n">
        <v>0.4</v>
      </c>
      <c r="X26" s="286" t="n"/>
      <c r="Y26" s="286" t="n"/>
      <c r="Z26" s="228" t="n"/>
      <c r="AA26" s="228" t="n"/>
      <c r="AB26" s="228" t="n"/>
      <c r="AC26" s="228" t="n"/>
      <c r="AD26" s="228" t="n"/>
      <c r="AE26" s="228" t="n"/>
      <c r="AF26" s="228" t="n"/>
      <c r="AG26" s="228" t="n"/>
      <c r="AH26" s="228" t="n"/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V26" s="286">
        <f>V26*AV$3</f>
        <v/>
      </c>
      <c r="AW26" s="286">
        <f>W26*AW$3</f>
        <v/>
      </c>
      <c r="AX26" s="286">
        <f>X26*AX$3</f>
        <v/>
      </c>
      <c r="AY26" s="286">
        <f>Y26*AY$3</f>
        <v/>
      </c>
      <c r="AZ26" s="228" t="n"/>
      <c r="BA26">
        <f>SUM(AB26:AY26)</f>
        <v/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86" t="n"/>
      <c r="W27" s="286" t="n"/>
      <c r="X27" s="286" t="n"/>
      <c r="Y27" s="286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28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V27" s="286">
        <f>V27*AV$3</f>
        <v/>
      </c>
      <c r="AW27" s="286">
        <f>W27*AW$3</f>
        <v/>
      </c>
      <c r="AX27" s="286">
        <f>X27*AX$3</f>
        <v/>
      </c>
      <c r="AY27" s="286">
        <f>Y27*AY$3</f>
        <v/>
      </c>
      <c r="AZ27" s="228" t="n"/>
      <c r="BA27">
        <f>SUM(AB27:AY27)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86" t="n">
        <v>0.1</v>
      </c>
      <c r="W28" s="286" t="n">
        <v>0.1</v>
      </c>
      <c r="X28" s="286" t="n">
        <v>0.1</v>
      </c>
      <c r="Y28" s="286" t="n">
        <v>0.1</v>
      </c>
      <c r="Z28" s="228" t="n"/>
      <c r="AA28" s="228" t="n"/>
      <c r="AB28" s="228" t="n"/>
      <c r="AC28" s="228" t="n"/>
      <c r="AD28" s="228" t="n"/>
      <c r="AE28" s="228" t="n"/>
      <c r="AF28" s="228" t="n"/>
      <c r="AG28" s="228" t="n"/>
      <c r="AH28" s="228" t="n"/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V28" s="286">
        <f>V28*AV$3</f>
        <v/>
      </c>
      <c r="AW28" s="286">
        <f>W28*AW$3</f>
        <v/>
      </c>
      <c r="AX28" s="286">
        <f>X28*AX$3</f>
        <v/>
      </c>
      <c r="AY28" s="286">
        <f>Y28*AY$3</f>
        <v/>
      </c>
      <c r="AZ28" s="228" t="n"/>
      <c r="BA28">
        <f>SUM(AB28:AY28)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86" t="n">
        <v>1</v>
      </c>
      <c r="W29" s="286" t="n">
        <v>1</v>
      </c>
      <c r="X29" s="286" t="n">
        <v>1</v>
      </c>
      <c r="Y29" s="286" t="n">
        <v>1</v>
      </c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28" t="n"/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V29" s="286">
        <f>V29*AV$3</f>
        <v/>
      </c>
      <c r="AW29" s="286">
        <f>W29*AW$3</f>
        <v/>
      </c>
      <c r="AX29" s="286">
        <f>X29*AX$3</f>
        <v/>
      </c>
      <c r="AY29" s="286">
        <f>Y29*AY$3</f>
        <v/>
      </c>
      <c r="AZ29" s="228" t="n"/>
      <c r="BA29">
        <f>SUM(AB29:AY29)</f>
        <v/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  <c r="BC31" s="108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45" t="n">
        <v>2</v>
      </c>
      <c r="J34" s="45" t="n">
        <v>3</v>
      </c>
      <c r="K34" s="45" t="n">
        <v>4</v>
      </c>
      <c r="L34" s="45" t="n">
        <v>4</v>
      </c>
      <c r="M34" s="45" t="n">
        <v>5</v>
      </c>
      <c r="N34" s="45" t="n">
        <v>5</v>
      </c>
      <c r="O34" s="45" t="n">
        <v>5</v>
      </c>
      <c r="P34" s="45" t="n">
        <v>1</v>
      </c>
      <c r="Q34" s="45" t="n">
        <v>2</v>
      </c>
      <c r="R34" s="45" t="n">
        <v>3</v>
      </c>
      <c r="S34" s="45" t="n">
        <v>3</v>
      </c>
      <c r="T34" s="45" t="n">
        <v>4</v>
      </c>
      <c r="U34" s="74" t="n">
        <v>5</v>
      </c>
      <c r="V34" s="64" t="n"/>
      <c r="W34" s="64" t="n"/>
      <c r="X34" s="64" t="n"/>
      <c r="Y34" s="228" t="n"/>
      <c r="Z34" s="228" t="n"/>
      <c r="AA34" s="228" t="n"/>
      <c r="AB34" s="228" t="n"/>
      <c r="AC34" s="228" t="n"/>
      <c r="AD34" s="228" t="n"/>
      <c r="AE34" s="228" t="n"/>
      <c r="AF34" s="228" t="n"/>
      <c r="AG34" s="228" t="n"/>
      <c r="AH34" s="228" t="n"/>
      <c r="AI34" s="286">
        <f>I34*AI$3</f>
        <v/>
      </c>
      <c r="AJ34" s="286">
        <f>J34*AJ$3</f>
        <v/>
      </c>
      <c r="AK34" s="286">
        <f>K34*AK$3</f>
        <v/>
      </c>
      <c r="AL34" s="286">
        <f>L34*AL$3</f>
        <v/>
      </c>
      <c r="AM34" s="286">
        <f>M34*AM$3</f>
        <v/>
      </c>
      <c r="AN34" s="286">
        <f>N34*AN$3</f>
        <v/>
      </c>
      <c r="AO34" s="286">
        <f>O34*AO$3</f>
        <v/>
      </c>
      <c r="AP34" s="286">
        <f>P34*AP$3</f>
        <v/>
      </c>
      <c r="AQ34" s="286">
        <f>Q34*AQ$3</f>
        <v/>
      </c>
      <c r="AR34" s="286">
        <f>R34*AR$3</f>
        <v/>
      </c>
      <c r="AS34" s="286">
        <f>S34*AS$3</f>
        <v/>
      </c>
      <c r="AT34" s="286">
        <f>T34*AT$3</f>
        <v/>
      </c>
      <c r="AU34" s="286">
        <f>U34*AU$3</f>
        <v/>
      </c>
      <c r="AV34" s="228" t="n"/>
      <c r="AW34" s="228" t="n"/>
      <c r="AX34" s="228" t="n"/>
      <c r="AY34" s="228" t="n"/>
      <c r="AZ34" s="228" t="n"/>
      <c r="BA34">
        <f>SUM(AB34:AY34)</f>
        <v/>
      </c>
      <c r="BC34" s="108" t="n">
        <v>45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45" t="n"/>
      <c r="J35" s="45" t="n"/>
      <c r="K35" s="45" t="n"/>
      <c r="L35" s="45" t="n"/>
      <c r="M35" s="45" t="n"/>
      <c r="N35" s="73" t="n"/>
      <c r="O35" s="74" t="n"/>
      <c r="P35" s="45" t="n"/>
      <c r="Q35" s="45" t="n"/>
      <c r="R35" s="45" t="n"/>
      <c r="S35" s="45" t="n"/>
      <c r="T35" s="45" t="n"/>
      <c r="U35" s="74" t="n"/>
      <c r="V35" s="64" t="n"/>
      <c r="W35" s="64" t="n"/>
      <c r="X35" s="64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45" t="n">
        <v>0.01</v>
      </c>
      <c r="J36" s="45" t="n">
        <v>0.03</v>
      </c>
      <c r="K36" s="45" t="n">
        <v>0.04</v>
      </c>
      <c r="L36" s="45" t="n">
        <v>0.04</v>
      </c>
      <c r="M36" s="45" t="n">
        <v>0.05</v>
      </c>
      <c r="N36" s="45" t="n">
        <v>0.05</v>
      </c>
      <c r="O36" s="45" t="n">
        <v>0.05</v>
      </c>
      <c r="P36" s="45" t="n">
        <v>0.01</v>
      </c>
      <c r="Q36" s="45" t="n">
        <v>0.02</v>
      </c>
      <c r="R36" s="45" t="n">
        <v>0.03</v>
      </c>
      <c r="S36" s="45" t="n">
        <v>0.03</v>
      </c>
      <c r="T36" s="45" t="n">
        <v>0.04</v>
      </c>
      <c r="U36" s="46" t="n">
        <v>0.05</v>
      </c>
      <c r="V36" s="64" t="n"/>
      <c r="W36" s="64" t="n"/>
      <c r="X36" s="64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86">
        <f>I36*AI$3</f>
        <v/>
      </c>
      <c r="AJ36" s="286">
        <f>J36*AJ$3</f>
        <v/>
      </c>
      <c r="AK36" s="286">
        <f>K36*AK$3</f>
        <v/>
      </c>
      <c r="AL36" s="286">
        <f>L36*AL$3</f>
        <v/>
      </c>
      <c r="AM36" s="286">
        <f>M36*AM$3</f>
        <v/>
      </c>
      <c r="AN36" s="286">
        <f>N36*AN$3</f>
        <v/>
      </c>
      <c r="AO36" s="286">
        <f>O36*AO$3</f>
        <v/>
      </c>
      <c r="AP36" s="286">
        <f>P36*AP$3</f>
        <v/>
      </c>
      <c r="AQ36" s="286">
        <f>Q36*AQ$3</f>
        <v/>
      </c>
      <c r="AR36" s="286">
        <f>R36*AR$3</f>
        <v/>
      </c>
      <c r="AS36" s="286">
        <f>S36*AS$3</f>
        <v/>
      </c>
      <c r="AT36" s="286">
        <f>T36*AT$3</f>
        <v/>
      </c>
      <c r="AU36" s="286">
        <f>U36*AU$3</f>
        <v/>
      </c>
      <c r="AV36" s="228" t="n"/>
      <c r="AW36" s="228" t="n"/>
      <c r="AX36" s="228" t="n"/>
      <c r="AY36" s="228" t="n"/>
      <c r="AZ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6" t="n"/>
      <c r="V37" s="64" t="n"/>
      <c r="W37" s="64" t="n"/>
      <c r="X37" s="64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45" t="n">
        <v>1</v>
      </c>
      <c r="J38" s="45" t="n">
        <v>1</v>
      </c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74" t="n">
        <v>1</v>
      </c>
      <c r="V38" s="64" t="n"/>
      <c r="W38" s="64" t="n"/>
      <c r="X38" s="64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86">
        <f>I38*AI$3</f>
        <v/>
      </c>
      <c r="AJ38" s="286">
        <f>J38*AJ$3</f>
        <v/>
      </c>
      <c r="AK38" s="286">
        <f>K38*AK$3</f>
        <v/>
      </c>
      <c r="AL38" s="286">
        <f>L38*AL$3</f>
        <v/>
      </c>
      <c r="AM38" s="286">
        <f>M38*AM$3</f>
        <v/>
      </c>
      <c r="AN38" s="286">
        <f>N38*AN$3</f>
        <v/>
      </c>
      <c r="AO38" s="286">
        <f>O38*AO$3</f>
        <v/>
      </c>
      <c r="AP38" s="286">
        <f>P38*AP$3</f>
        <v/>
      </c>
      <c r="AQ38" s="286">
        <f>Q38*AQ$3</f>
        <v/>
      </c>
      <c r="AR38" s="286">
        <f>R38*AR$3</f>
        <v/>
      </c>
      <c r="AS38" s="286">
        <f>S38*AS$3</f>
        <v/>
      </c>
      <c r="AT38" s="286">
        <f>T38*AT$3</f>
        <v/>
      </c>
      <c r="AU38" s="286">
        <f>U38*AU$3</f>
        <v/>
      </c>
      <c r="AV38" s="228" t="n"/>
      <c r="AW38" s="228" t="n"/>
      <c r="AX38" s="228" t="n"/>
      <c r="AY38" s="228" t="n"/>
      <c r="AZ38" s="228" t="n"/>
      <c r="BA38">
        <f>SUM(AB38:AY38)</f>
        <v/>
      </c>
      <c r="BC38" s="108" t="n">
        <v>10</v>
      </c>
    </row>
    <row r="39">
      <c r="A39" s="18" t="n"/>
      <c r="I39" s="45" t="n"/>
      <c r="J39" s="45" t="n"/>
      <c r="K39" s="45" t="n"/>
      <c r="L39" s="45" t="n"/>
      <c r="M39" s="45" t="n"/>
      <c r="N39" s="73" t="n"/>
      <c r="O39" s="74" t="n"/>
      <c r="P39" s="45" t="n"/>
      <c r="Q39" s="45" t="n"/>
      <c r="R39" s="45" t="n"/>
      <c r="S39" s="45" t="n"/>
      <c r="T39" s="45" t="n"/>
      <c r="U39" s="74" t="n"/>
      <c r="V39" s="64" t="n"/>
      <c r="W39" s="64" t="n"/>
      <c r="X39" s="64" t="n"/>
    </row>
    <row r="40">
      <c r="A40" s="18" t="inlineStr">
        <is>
          <t>Маркировка 1813130000 (Weidmuller)</t>
        </is>
      </c>
      <c r="I40" s="45" t="n"/>
      <c r="J40" s="45" t="n"/>
      <c r="K40" s="45" t="n"/>
      <c r="L40" s="45" t="n"/>
      <c r="M40" s="45" t="n"/>
      <c r="N40" s="73" t="n"/>
      <c r="O40" s="74" t="n"/>
      <c r="P40" s="45" t="n"/>
      <c r="Q40" s="45" t="n"/>
      <c r="R40" s="45" t="n"/>
      <c r="S40" s="45" t="n"/>
      <c r="T40" s="45" t="n"/>
      <c r="U40" s="74" t="n"/>
      <c r="V40" s="64" t="n"/>
      <c r="W40" s="64" t="n"/>
      <c r="X40" s="64" t="n"/>
    </row>
    <row r="41">
      <c r="A41" s="34" t="inlineStr">
        <is>
          <t>аналоги:</t>
        </is>
      </c>
      <c r="I41" s="45" t="n"/>
      <c r="J41" s="45" t="n"/>
      <c r="K41" s="45" t="n"/>
      <c r="L41" s="45" t="n"/>
      <c r="M41" s="45" t="n"/>
      <c r="N41" s="75" t="n"/>
      <c r="O41" s="46" t="n"/>
      <c r="P41" s="45" t="n"/>
      <c r="Q41" s="45" t="n"/>
      <c r="R41" s="45" t="n"/>
      <c r="S41" s="45" t="n"/>
      <c r="T41" s="45" t="n"/>
      <c r="U41" s="77" t="n"/>
      <c r="V41" s="64" t="n"/>
      <c r="W41" s="64" t="n"/>
      <c r="X41" s="64" t="n"/>
    </row>
    <row r="42">
      <c r="A42" s="41" t="inlineStr">
        <is>
          <t>BROTHER HSe-211 картридж с термоусадочной трубкой 5,8 мм, дл1,5м</t>
        </is>
      </c>
      <c r="I42" s="45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64" t="n"/>
      <c r="W42" s="64" t="n"/>
      <c r="X42" s="64" t="n"/>
    </row>
    <row r="43">
      <c r="A43" s="41" t="inlineStr">
        <is>
          <t>BROTHER HSe-221 картридж с термоусадочной трубкой 8,8 мм дл.1,5м</t>
        </is>
      </c>
      <c r="I43" s="45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64" t="n"/>
      <c r="W43" s="64" t="n"/>
      <c r="X43" s="64" t="n"/>
    </row>
    <row r="44">
      <c r="A44" s="41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64" t="n"/>
      <c r="W44" s="64" t="n"/>
      <c r="X44" s="64" t="n"/>
    </row>
    <row r="45">
      <c r="A45" s="18" t="inlineStr">
        <is>
          <t>Розетка кабельная с контактами 5.08 мм MHU-3 (DS1074-3 F)</t>
        </is>
      </c>
      <c r="I45" s="45" t="n">
        <v>1</v>
      </c>
      <c r="J45" s="45" t="n">
        <v>1</v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74" t="n">
        <v>1</v>
      </c>
      <c r="V45" s="64" t="n"/>
      <c r="W45" s="64" t="n"/>
      <c r="X45" s="64" t="n"/>
      <c r="AI45" s="286">
        <f>I45*AI$3</f>
        <v/>
      </c>
      <c r="AJ45" s="286">
        <f>J45*AJ$3</f>
        <v/>
      </c>
      <c r="AK45" s="286">
        <f>K45*AK$3</f>
        <v/>
      </c>
      <c r="AL45" s="286">
        <f>L45*AL$3</f>
        <v/>
      </c>
      <c r="AM45" s="286">
        <f>M45*AM$3</f>
        <v/>
      </c>
      <c r="AN45" s="286">
        <f>N45*AN$3</f>
        <v/>
      </c>
      <c r="AO45" s="286">
        <f>O45*AO$3</f>
        <v/>
      </c>
      <c r="AP45" s="286">
        <f>P45*AP$3</f>
        <v/>
      </c>
      <c r="AQ45" s="286">
        <f>Q45*AQ$3</f>
        <v/>
      </c>
      <c r="AR45" s="286">
        <f>R45*AR$3</f>
        <v/>
      </c>
      <c r="AS45" s="286">
        <f>S45*AS$3</f>
        <v/>
      </c>
      <c r="AT45" s="286">
        <f>T45*AT$3</f>
        <v/>
      </c>
      <c r="AU45" s="286">
        <f>U45*AU$3</f>
        <v/>
      </c>
      <c r="AV45" s="228" t="n"/>
      <c r="AW45" s="228" t="n"/>
      <c r="AX45" s="228" t="n"/>
      <c r="AY45" s="228" t="n"/>
      <c r="AZ45" s="228" t="n"/>
      <c r="BA45">
        <f>SUM(AB45:AY45)</f>
        <v/>
      </c>
      <c r="BC45" s="108" t="n">
        <v>10</v>
      </c>
    </row>
    <row r="46">
      <c r="A46" s="18" t="inlineStr">
        <is>
          <t>контакт в MHU-3</t>
        </is>
      </c>
      <c r="I46" s="45" t="n">
        <v>2</v>
      </c>
      <c r="J46" s="45" t="n">
        <v>3</v>
      </c>
      <c r="K46" s="45" t="n">
        <v>3</v>
      </c>
      <c r="L46" s="45" t="n">
        <v>3</v>
      </c>
      <c r="M46" s="45" t="n">
        <v>3</v>
      </c>
      <c r="N46" s="73" t="n">
        <v>3</v>
      </c>
      <c r="O46" s="74" t="n">
        <v>3</v>
      </c>
      <c r="P46" s="45" t="n">
        <v>1</v>
      </c>
      <c r="Q46" s="45" t="n">
        <v>2</v>
      </c>
      <c r="R46" s="45" t="n">
        <v>3</v>
      </c>
      <c r="S46" s="45" t="n">
        <v>3</v>
      </c>
      <c r="T46" s="45" t="n">
        <v>3</v>
      </c>
      <c r="U46" s="74" t="n">
        <v>3</v>
      </c>
      <c r="V46" s="64" t="n"/>
      <c r="W46" s="64" t="n"/>
      <c r="X46" s="64" t="n"/>
      <c r="AI46" s="286">
        <f>I46*AI$3</f>
        <v/>
      </c>
      <c r="AJ46" s="286">
        <f>J46*AJ$3</f>
        <v/>
      </c>
      <c r="AK46" s="286">
        <f>K46*AK$3</f>
        <v/>
      </c>
      <c r="AL46" s="286">
        <f>L46*AL$3</f>
        <v/>
      </c>
      <c r="AM46" s="286">
        <f>M46*AM$3</f>
        <v/>
      </c>
      <c r="AN46" s="286">
        <f>N46*AN$3</f>
        <v/>
      </c>
      <c r="AO46" s="286">
        <f>O46*AO$3</f>
        <v/>
      </c>
      <c r="AP46" s="286">
        <f>P46*AP$3</f>
        <v/>
      </c>
      <c r="AQ46" s="286">
        <f>Q46*AQ$3</f>
        <v/>
      </c>
      <c r="AR46" s="286">
        <f>R46*AR$3</f>
        <v/>
      </c>
      <c r="AS46" s="286">
        <f>S46*AS$3</f>
        <v/>
      </c>
      <c r="AT46" s="286">
        <f>T46*AT$3</f>
        <v/>
      </c>
      <c r="AU46" s="286">
        <f>U46*AU$3</f>
        <v/>
      </c>
      <c r="AV46" s="228" t="n"/>
      <c r="AW46" s="228" t="n"/>
      <c r="AX46" s="228" t="n"/>
      <c r="AY46" s="228" t="n"/>
      <c r="AZ46" s="228" t="n"/>
      <c r="BA46">
        <f>SUM(AB46:AY46)</f>
        <v/>
      </c>
      <c r="BC46" s="108" t="n">
        <v>30</v>
      </c>
    </row>
    <row r="47">
      <c r="A47" s="18" t="inlineStr">
        <is>
          <t>Розетка кабельная с контактами 5.08 мм MHU-2 (DS1074-2 F)</t>
        </is>
      </c>
      <c r="I47" s="45" t="n">
        <v>0</v>
      </c>
      <c r="J47" s="45" t="n">
        <v>0</v>
      </c>
      <c r="K47" s="45" t="n">
        <v>1</v>
      </c>
      <c r="L47" s="45" t="n">
        <v>1</v>
      </c>
      <c r="M47" s="45" t="n">
        <v>1</v>
      </c>
      <c r="N47" s="45" t="n">
        <v>1</v>
      </c>
      <c r="O47" s="45" t="n">
        <v>1</v>
      </c>
      <c r="P47" s="45" t="n">
        <v>0</v>
      </c>
      <c r="Q47" s="45" t="n">
        <v>0</v>
      </c>
      <c r="R47" s="45" t="n">
        <v>0</v>
      </c>
      <c r="S47" s="45" t="n">
        <v>0</v>
      </c>
      <c r="T47" s="45" t="n">
        <v>1</v>
      </c>
      <c r="U47" s="74" t="n">
        <v>1</v>
      </c>
      <c r="V47" s="64" t="n"/>
      <c r="W47" s="64" t="n"/>
      <c r="X47" s="64" t="n"/>
      <c r="AI47" s="286">
        <f>I47*AI$3</f>
        <v/>
      </c>
      <c r="AJ47" s="286">
        <f>J47*AJ$3</f>
        <v/>
      </c>
      <c r="AK47" s="286">
        <f>K47*AK$3</f>
        <v/>
      </c>
      <c r="AL47" s="286">
        <f>L47*AL$3</f>
        <v/>
      </c>
      <c r="AM47" s="286">
        <f>M47*AM$3</f>
        <v/>
      </c>
      <c r="AN47" s="286">
        <f>N47*AN$3</f>
        <v/>
      </c>
      <c r="AO47" s="286">
        <f>O47*AO$3</f>
        <v/>
      </c>
      <c r="AP47" s="286">
        <f>P47*AP$3</f>
        <v/>
      </c>
      <c r="AQ47" s="286">
        <f>Q47*AQ$3</f>
        <v/>
      </c>
      <c r="AR47" s="286">
        <f>R47*AR$3</f>
        <v/>
      </c>
      <c r="AS47" s="286">
        <f>S47*AS$3</f>
        <v/>
      </c>
      <c r="AT47" s="286">
        <f>T47*AT$3</f>
        <v/>
      </c>
      <c r="AU47" s="286">
        <f>U47*AU$3</f>
        <v/>
      </c>
      <c r="AV47" s="228" t="n"/>
      <c r="AW47" s="228" t="n"/>
      <c r="AX47" s="228" t="n"/>
      <c r="AY47" s="228" t="n"/>
      <c r="AZ47" s="228" t="n"/>
      <c r="BA47">
        <f>SUM(AB47:AY47)</f>
        <v/>
      </c>
      <c r="BC47" s="108" t="n">
        <v>10</v>
      </c>
    </row>
    <row r="48">
      <c r="A48" s="18" t="inlineStr">
        <is>
          <t>контакт в  MHU-2</t>
        </is>
      </c>
      <c r="I48" s="45" t="n">
        <v>0</v>
      </c>
      <c r="J48" s="45" t="n">
        <v>0</v>
      </c>
      <c r="K48" s="45" t="n">
        <v>1</v>
      </c>
      <c r="L48" s="45" t="n">
        <v>1</v>
      </c>
      <c r="M48" s="45" t="n">
        <v>2</v>
      </c>
      <c r="N48" s="73" t="n">
        <v>2</v>
      </c>
      <c r="O48" s="74" t="n">
        <v>2</v>
      </c>
      <c r="P48" s="45" t="n"/>
      <c r="Q48" s="45" t="n">
        <v>0</v>
      </c>
      <c r="R48" s="45" t="n"/>
      <c r="S48" s="45" t="n"/>
      <c r="T48" s="45" t="n">
        <v>1</v>
      </c>
      <c r="U48" s="74" t="n">
        <v>2</v>
      </c>
      <c r="V48" s="64" t="n"/>
      <c r="W48" s="64" t="n"/>
      <c r="X48" s="64" t="n"/>
      <c r="AI48" s="286">
        <f>I48*AI$3</f>
        <v/>
      </c>
      <c r="AJ48" s="286">
        <f>J48*AJ$3</f>
        <v/>
      </c>
      <c r="AK48" s="286">
        <f>K48*AK$3</f>
        <v/>
      </c>
      <c r="AL48" s="286">
        <f>L48*AL$3</f>
        <v/>
      </c>
      <c r="AM48" s="286">
        <f>M48*AM$3</f>
        <v/>
      </c>
      <c r="AN48" s="286">
        <f>N48*AN$3</f>
        <v/>
      </c>
      <c r="AO48" s="286">
        <f>O48*AO$3</f>
        <v/>
      </c>
      <c r="AP48" s="286">
        <f>P48*AP$3</f>
        <v/>
      </c>
      <c r="AQ48" s="286">
        <f>Q48*AQ$3</f>
        <v/>
      </c>
      <c r="AR48" s="286">
        <f>R48*AR$3</f>
        <v/>
      </c>
      <c r="AS48" s="286">
        <f>S48*AS$3</f>
        <v/>
      </c>
      <c r="AT48" s="286">
        <f>T48*AT$3</f>
        <v/>
      </c>
      <c r="AU48" s="286">
        <f>U48*AU$3</f>
        <v/>
      </c>
      <c r="AV48" s="228" t="n"/>
      <c r="AW48" s="228" t="n"/>
      <c r="AX48" s="228" t="n"/>
      <c r="AY48" s="228" t="n"/>
      <c r="AZ48" s="228" t="n"/>
      <c r="BA48">
        <f>SUM(AB48:AY48)</f>
        <v/>
      </c>
      <c r="BC48" s="108" t="n">
        <v>10</v>
      </c>
    </row>
    <row r="49">
      <c r="A49" s="18" t="inlineStr">
        <is>
          <t>Разъем Mini-Universal 172165-1 (MF-2x1F)</t>
        </is>
      </c>
      <c r="I49" s="45" t="n">
        <v>1</v>
      </c>
      <c r="J49" s="45" t="n">
        <v>1</v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74" t="n">
        <v>1</v>
      </c>
      <c r="V49" s="64" t="n"/>
      <c r="W49" s="64" t="n"/>
      <c r="X49" s="64" t="n"/>
      <c r="AI49" s="286">
        <f>I49*AI$3</f>
        <v/>
      </c>
      <c r="AJ49" s="286">
        <f>J49*AJ$3</f>
        <v/>
      </c>
      <c r="AK49" s="286">
        <f>K49*AK$3</f>
        <v/>
      </c>
      <c r="AL49" s="286">
        <f>L49*AL$3</f>
        <v/>
      </c>
      <c r="AM49" s="286">
        <f>M49*AM$3</f>
        <v/>
      </c>
      <c r="AN49" s="286">
        <f>N49*AN$3</f>
        <v/>
      </c>
      <c r="AO49" s="286">
        <f>O49*AO$3</f>
        <v/>
      </c>
      <c r="AP49" s="286">
        <f>P49*AP$3</f>
        <v/>
      </c>
      <c r="AQ49" s="286">
        <f>Q49*AQ$3</f>
        <v/>
      </c>
      <c r="AR49" s="286">
        <f>R49*AR$3</f>
        <v/>
      </c>
      <c r="AS49" s="286">
        <f>S49*AS$3</f>
        <v/>
      </c>
      <c r="AT49" s="286">
        <f>T49*AT$3</f>
        <v/>
      </c>
      <c r="AU49" s="286">
        <f>U49*AU$3</f>
        <v/>
      </c>
      <c r="AV49" s="228" t="n"/>
      <c r="AW49" s="228" t="n"/>
      <c r="AX49" s="228" t="n"/>
      <c r="AY49" s="228" t="n"/>
      <c r="AZ49" s="228" t="n"/>
      <c r="BA49">
        <f>SUM(AB49:AY49)</f>
        <v/>
      </c>
      <c r="BC49" s="108" t="n">
        <v>10</v>
      </c>
    </row>
    <row r="50">
      <c r="A50" s="18" t="n"/>
      <c r="I50" s="45" t="n"/>
      <c r="J50" s="45" t="n"/>
      <c r="K50" s="45" t="n"/>
      <c r="L50" s="45" t="n"/>
      <c r="M50" s="45" t="n"/>
      <c r="N50" s="73" t="n"/>
      <c r="O50" s="74" t="n"/>
      <c r="P50" s="45" t="n"/>
      <c r="Q50" s="45" t="n"/>
      <c r="R50" s="45" t="n"/>
      <c r="S50" s="45" t="n"/>
      <c r="T50" s="45" t="n"/>
      <c r="U50" s="74" t="n"/>
      <c r="V50" s="64" t="n"/>
      <c r="W50" s="64" t="n"/>
      <c r="X50" s="64" t="n"/>
      <c r="BA50">
        <f>SUM(AB50:AY50)</f>
        <v/>
      </c>
    </row>
    <row r="51">
      <c r="A51" s="18" t="inlineStr">
        <is>
          <t>Контакт-гнездо для разъема Mini-Universal 170362-1 (MF-FT)</t>
        </is>
      </c>
      <c r="I51" s="45" t="n">
        <v>1</v>
      </c>
      <c r="J51" s="45" t="n">
        <v>1</v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74" t="n">
        <v>1</v>
      </c>
      <c r="V51" s="64" t="n"/>
      <c r="W51" s="64" t="n"/>
      <c r="X51" s="64" t="n"/>
      <c r="AI51" s="286">
        <f>I51*AI$3</f>
        <v/>
      </c>
      <c r="AJ51" s="286">
        <f>J51*AJ$3</f>
        <v/>
      </c>
      <c r="AK51" s="286">
        <f>K51*AK$3</f>
        <v/>
      </c>
      <c r="AL51" s="286">
        <f>L51*AL$3</f>
        <v/>
      </c>
      <c r="AM51" s="286">
        <f>M51*AM$3</f>
        <v/>
      </c>
      <c r="AN51" s="286">
        <f>N51*AN$3</f>
        <v/>
      </c>
      <c r="AO51" s="286">
        <f>O51*AO$3</f>
        <v/>
      </c>
      <c r="AP51" s="286">
        <f>P51*AP$3</f>
        <v/>
      </c>
      <c r="AQ51" s="286">
        <f>Q51*AQ$3</f>
        <v/>
      </c>
      <c r="AR51" s="286">
        <f>R51*AR$3</f>
        <v/>
      </c>
      <c r="AS51" s="286">
        <f>S51*AS$3</f>
        <v/>
      </c>
      <c r="AT51" s="286">
        <f>T51*AT$3</f>
        <v/>
      </c>
      <c r="AU51" s="286">
        <f>U51*AU$3</f>
        <v/>
      </c>
      <c r="AV51" s="228" t="n"/>
      <c r="AW51" s="228" t="n"/>
      <c r="AX51" s="228" t="n"/>
      <c r="AY51" s="228" t="n"/>
      <c r="AZ51" s="228" t="n"/>
      <c r="BA51">
        <f>SUM(AB51:AY51)</f>
        <v/>
      </c>
      <c r="BC51" s="108" t="n">
        <v>10</v>
      </c>
    </row>
    <row r="52">
      <c r="A52" s="18" t="n"/>
      <c r="I52" s="45" t="n"/>
      <c r="J52" s="45" t="n"/>
      <c r="K52" s="45" t="n"/>
      <c r="L52" s="45" t="n"/>
      <c r="M52" s="45" t="n"/>
      <c r="N52" s="73" t="n"/>
      <c r="O52" s="74" t="n"/>
      <c r="P52" s="45" t="n"/>
      <c r="Q52" s="45" t="n"/>
      <c r="R52" s="45" t="n"/>
      <c r="S52" s="45" t="n"/>
      <c r="T52" s="45" t="n"/>
      <c r="U52" s="74" t="n"/>
      <c r="V52" s="64" t="n"/>
      <c r="W52" s="64" t="n"/>
      <c r="X52" s="64" t="n"/>
      <c r="BA52">
        <f>SUM(AB52:AY52)</f>
        <v/>
      </c>
    </row>
    <row r="53">
      <c r="A53" s="18" t="inlineStr">
        <is>
          <t xml:space="preserve">Сальник STM16 ступенчатый </t>
        </is>
      </c>
      <c r="I53" s="45" t="n"/>
      <c r="J53" s="45" t="n"/>
      <c r="K53" s="45" t="n">
        <v>1</v>
      </c>
      <c r="L53" s="45" t="n"/>
      <c r="M53" s="45" t="n">
        <v>1</v>
      </c>
      <c r="N53" s="45" t="n"/>
      <c r="O53" s="45" t="n"/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74" t="n">
        <v>1</v>
      </c>
      <c r="V53" s="64" t="n"/>
      <c r="W53" s="64" t="n"/>
      <c r="X53" s="64" t="n"/>
      <c r="AI53" s="286">
        <f>I53*AI$3</f>
        <v/>
      </c>
      <c r="AJ53" s="286">
        <f>J53*AJ$3</f>
        <v/>
      </c>
      <c r="AK53" s="286">
        <f>K53*AK$3</f>
        <v/>
      </c>
      <c r="AL53" s="286">
        <f>L53*AL$3</f>
        <v/>
      </c>
      <c r="AM53" s="286">
        <f>M53*AM$3</f>
        <v/>
      </c>
      <c r="AN53" s="286">
        <f>N53*AN$3</f>
        <v/>
      </c>
      <c r="AO53" s="286">
        <f>O53*AO$3</f>
        <v/>
      </c>
      <c r="AP53" s="286">
        <f>P53*AP$3</f>
        <v/>
      </c>
      <c r="AQ53" s="286">
        <f>Q53*AQ$3</f>
        <v/>
      </c>
      <c r="AR53" s="286">
        <f>R53*AR$3</f>
        <v/>
      </c>
      <c r="AS53" s="286">
        <f>S53*AS$3</f>
        <v/>
      </c>
      <c r="AT53" s="286">
        <f>T53*AT$3</f>
        <v/>
      </c>
      <c r="AU53" s="286">
        <f>U53*AU$3</f>
        <v/>
      </c>
      <c r="AV53" s="228" t="n"/>
      <c r="AW53" s="228" t="n"/>
      <c r="AX53" s="228" t="n"/>
      <c r="AY53" s="228" t="n"/>
      <c r="AZ53" s="228" t="n"/>
    </row>
    <row r="54">
      <c r="A54" s="34" t="inlineStr">
        <is>
          <t>аналоги:</t>
        </is>
      </c>
      <c r="I54" s="45" t="n"/>
      <c r="J54" s="45" t="n"/>
      <c r="K54" s="45" t="n"/>
      <c r="L54" s="45" t="n"/>
      <c r="M54" s="45" t="n"/>
      <c r="N54" s="73" t="n"/>
      <c r="O54" s="74" t="n"/>
      <c r="P54" s="45" t="n"/>
      <c r="Q54" s="45" t="n"/>
      <c r="R54" s="45" t="n"/>
      <c r="S54" s="45" t="n"/>
      <c r="T54" s="45" t="n"/>
      <c r="U54" s="74" t="n"/>
      <c r="V54" s="64" t="n"/>
      <c r="W54" s="64" t="n"/>
      <c r="X54" s="64" t="n"/>
      <c r="BA54">
        <f>SUM(AB54:AY54)</f>
        <v/>
      </c>
    </row>
    <row r="55">
      <c r="A55" s="34" t="inlineStr">
        <is>
          <t>Сальник ступенчатый STM 16 3.5-12мм IP 55 Hensel</t>
        </is>
      </c>
      <c r="I55" s="45" t="n">
        <v>1</v>
      </c>
      <c r="J55" s="45" t="n">
        <v>1</v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74" t="n">
        <v>1</v>
      </c>
      <c r="V55" s="64" t="n"/>
      <c r="W55" s="64" t="n"/>
      <c r="X55" s="64" t="n"/>
      <c r="AI55" s="286">
        <f>I55*AI$3</f>
        <v/>
      </c>
      <c r="AJ55" s="286">
        <f>J55*AJ$3</f>
        <v/>
      </c>
      <c r="AK55" s="286">
        <f>K55*AK$3</f>
        <v/>
      </c>
      <c r="AL55" s="286">
        <f>L55*AL$3</f>
        <v/>
      </c>
      <c r="AM55" s="286">
        <f>M55*AM$3</f>
        <v/>
      </c>
      <c r="AN55" s="286">
        <f>N55*AN$3</f>
        <v/>
      </c>
      <c r="AO55" s="286">
        <f>O55*AO$3</f>
        <v/>
      </c>
      <c r="AP55" s="286">
        <f>P55*AP$3</f>
        <v/>
      </c>
      <c r="AQ55" s="286">
        <f>Q55*AQ$3</f>
        <v/>
      </c>
      <c r="AR55" s="286">
        <f>R55*AR$3</f>
        <v/>
      </c>
      <c r="AS55" s="286">
        <f>S55*AS$3</f>
        <v/>
      </c>
      <c r="AT55" s="286">
        <f>T55*AT$3</f>
        <v/>
      </c>
      <c r="AU55" s="286">
        <f>U55*AU$3</f>
        <v/>
      </c>
      <c r="AV55" s="228" t="n"/>
      <c r="AW55" s="228" t="n"/>
      <c r="AX55" s="228" t="n"/>
      <c r="AY55" s="228" t="n"/>
      <c r="AZ55" s="228" t="n"/>
      <c r="BA55">
        <f>SUM(AB55:AY55)</f>
        <v/>
      </c>
      <c r="BC55" s="108" t="n">
        <v>10</v>
      </c>
    </row>
    <row r="56">
      <c r="A56" s="34" t="n"/>
      <c r="I56" s="45" t="n"/>
      <c r="J56" s="45" t="n"/>
      <c r="K56" s="45" t="n"/>
      <c r="L56" s="45" t="n"/>
      <c r="M56" s="45" t="n"/>
      <c r="N56" s="73" t="n"/>
      <c r="O56" s="74" t="n"/>
      <c r="P56" s="45" t="n"/>
      <c r="Q56" s="45" t="n"/>
      <c r="R56" s="45" t="n"/>
      <c r="S56" s="45" t="n"/>
      <c r="T56" s="45" t="n"/>
      <c r="U56" s="74" t="n"/>
      <c r="V56" s="64" t="n"/>
      <c r="W56" s="64" t="n"/>
      <c r="X56" s="64" t="n"/>
      <c r="BA56">
        <f>SUM(AB56:AY56)</f>
        <v/>
      </c>
    </row>
    <row r="57">
      <c r="A57" s="18" t="inlineStr">
        <is>
          <t>Гермоввод MGB12S-06G-ST</t>
        </is>
      </c>
      <c r="I57" s="45" t="n">
        <v>1</v>
      </c>
      <c r="J57" s="45" t="n">
        <v>1</v>
      </c>
      <c r="K57" s="45" t="n">
        <v>1</v>
      </c>
      <c r="L57" s="45" t="n">
        <v>1</v>
      </c>
      <c r="M57" s="45" t="n">
        <v>0</v>
      </c>
      <c r="N57" s="45" t="n">
        <v>0</v>
      </c>
      <c r="O57" s="45" t="n">
        <v>0</v>
      </c>
      <c r="P57" s="14" t="n">
        <v>0</v>
      </c>
      <c r="Q57" s="45" t="n"/>
      <c r="R57" s="14" t="n">
        <v>0</v>
      </c>
      <c r="S57" s="14" t="n">
        <v>0</v>
      </c>
      <c r="T57" s="14" t="n">
        <v>0</v>
      </c>
      <c r="U57" s="74" t="n"/>
      <c r="AI57" s="286">
        <f>I57*AI$3</f>
        <v/>
      </c>
      <c r="AJ57" s="286">
        <f>J57*AJ$3</f>
        <v/>
      </c>
      <c r="AK57" s="286">
        <f>K57*AK$3</f>
        <v/>
      </c>
      <c r="AL57" s="286">
        <f>L57*AL$3</f>
        <v/>
      </c>
      <c r="AM57" s="286">
        <f>M57*AM$3</f>
        <v/>
      </c>
      <c r="AN57" s="286">
        <f>N57*AN$3</f>
        <v/>
      </c>
      <c r="AO57" s="286">
        <f>O57*AO$3</f>
        <v/>
      </c>
      <c r="AP57" s="286">
        <f>P57*AP$3</f>
        <v/>
      </c>
      <c r="AQ57" s="286">
        <f>Q57*AQ$3</f>
        <v/>
      </c>
      <c r="AR57" s="286">
        <f>R57*AR$3</f>
        <v/>
      </c>
      <c r="AS57" s="286">
        <f>S57*AS$3</f>
        <v/>
      </c>
      <c r="AT57" s="286">
        <f>T57*AT$3</f>
        <v/>
      </c>
      <c r="AU57" s="286">
        <f>U57*AU$3</f>
        <v/>
      </c>
      <c r="AV57" s="228" t="n"/>
      <c r="AW57" s="228" t="n"/>
      <c r="AX57" s="228" t="n"/>
      <c r="AY57" s="228" t="n"/>
      <c r="AZ57" s="228" t="n"/>
      <c r="BA57">
        <f>SUM(AB57:AY57)</f>
        <v/>
      </c>
    </row>
    <row r="58">
      <c r="A58" s="34" t="n"/>
      <c r="I58" s="45" t="n"/>
      <c r="J58" s="45" t="n"/>
      <c r="K58" s="45" t="n"/>
      <c r="L58" s="45" t="n"/>
      <c r="M58" s="45" t="n"/>
      <c r="N58" s="73" t="n"/>
      <c r="O58" s="74" t="n"/>
      <c r="Q58" s="45" t="n"/>
      <c r="U58" s="74" t="n"/>
      <c r="BA58">
        <f>SUM(AB58:AY58)</f>
        <v/>
      </c>
    </row>
    <row r="59">
      <c r="A59" s="18" t="inlineStr">
        <is>
          <t>Провод ВНМ-0,2 ТУ16-505.460-73</t>
        </is>
      </c>
      <c r="I59" s="45" t="n">
        <v>0.8</v>
      </c>
      <c r="J59" s="45" t="n">
        <v>0.9</v>
      </c>
      <c r="K59" s="45" t="n">
        <v>0.8</v>
      </c>
      <c r="L59" s="45" t="n">
        <v>0.9</v>
      </c>
      <c r="M59" s="45" t="n">
        <v>0.7</v>
      </c>
      <c r="N59" s="45" t="n">
        <v>1.35</v>
      </c>
      <c r="O59" s="45" t="n">
        <v>1.45</v>
      </c>
      <c r="P59" s="45" t="n">
        <v>0.75</v>
      </c>
      <c r="Q59" s="45" t="n">
        <v>0.55</v>
      </c>
      <c r="R59" s="45" t="n">
        <v>0.55</v>
      </c>
      <c r="S59" s="45" t="n">
        <v>1.4</v>
      </c>
      <c r="T59" s="45" t="n">
        <v>1.4</v>
      </c>
      <c r="U59" s="46" t="n">
        <v>1.85</v>
      </c>
      <c r="V59" s="64" t="n"/>
      <c r="W59" s="64" t="n"/>
      <c r="X59" s="64" t="n"/>
      <c r="AI59" s="286">
        <f>I59*AI$3</f>
        <v/>
      </c>
      <c r="AJ59" s="286">
        <f>J59*AJ$3</f>
        <v/>
      </c>
      <c r="AK59" s="286">
        <f>K59*AK$3</f>
        <v/>
      </c>
      <c r="AL59" s="286">
        <f>L59*AL$3</f>
        <v/>
      </c>
      <c r="AM59" s="286">
        <f>M59*AM$3</f>
        <v/>
      </c>
      <c r="AN59" s="286">
        <f>N59*AN$3</f>
        <v/>
      </c>
      <c r="AO59" s="286">
        <f>O59*AO$3</f>
        <v/>
      </c>
      <c r="AP59" s="286">
        <f>P59*AP$3</f>
        <v/>
      </c>
      <c r="AQ59" s="286">
        <f>Q59*AQ$3</f>
        <v/>
      </c>
      <c r="AR59" s="286">
        <f>R59*AR$3</f>
        <v/>
      </c>
      <c r="AS59" s="286">
        <f>S59*AS$3</f>
        <v/>
      </c>
      <c r="AT59" s="286">
        <f>T59*AT$3</f>
        <v/>
      </c>
      <c r="AU59" s="286">
        <f>U59*AU$3</f>
        <v/>
      </c>
      <c r="AV59" s="228" t="n"/>
      <c r="AW59" s="228" t="n"/>
      <c r="AX59" s="228" t="n"/>
      <c r="AY59" s="228" t="n"/>
      <c r="AZ59" s="228" t="n"/>
      <c r="BA59">
        <f>SUM(AB59:AY59)</f>
        <v/>
      </c>
      <c r="BC59" s="108" t="inlineStr">
        <is>
          <t>см выше</t>
        </is>
      </c>
    </row>
    <row r="60">
      <c r="A60" s="34" t="inlineStr">
        <is>
          <t>аналоги:</t>
        </is>
      </c>
      <c r="I60" s="45" t="n"/>
      <c r="J60" s="45" t="n"/>
      <c r="K60" s="45" t="n"/>
      <c r="L60" s="45" t="n"/>
      <c r="M60" s="45" t="n"/>
      <c r="N60" s="75" t="n"/>
      <c r="O60" s="46" t="n"/>
      <c r="P60" s="45" t="n"/>
      <c r="Q60" s="45" t="n"/>
      <c r="R60" s="45" t="n"/>
      <c r="S60" s="45" t="n"/>
      <c r="T60" s="45" t="n"/>
      <c r="U60" s="46" t="n"/>
      <c r="V60" s="64" t="n"/>
      <c r="W60" s="64" t="n"/>
      <c r="X60" s="64" t="n"/>
      <c r="BA60">
        <f>SUM(AB60:AY60)</f>
        <v/>
      </c>
    </row>
    <row r="61">
      <c r="A61" s="34" t="inlineStr">
        <is>
          <t>Провод ВНМ-0,35 ТУ16-505.460-73</t>
        </is>
      </c>
      <c r="I61" s="45" t="n"/>
      <c r="J61" s="45" t="n"/>
      <c r="K61" s="45" t="n"/>
      <c r="L61" s="45" t="n"/>
      <c r="M61" s="45" t="n"/>
      <c r="N61" s="75" t="n"/>
      <c r="O61" s="46" t="n"/>
      <c r="P61" s="45" t="n"/>
      <c r="Q61" s="45" t="n"/>
      <c r="R61" s="45" t="n"/>
      <c r="S61" s="45" t="n"/>
      <c r="T61" s="45" t="n"/>
      <c r="U61" s="46" t="n"/>
      <c r="V61" s="64" t="n"/>
      <c r="W61" s="64" t="n"/>
      <c r="X61" s="64" t="n"/>
      <c r="AI61" s="286">
        <f>I61*AI$3</f>
        <v/>
      </c>
      <c r="AJ61" s="286">
        <f>J61*AJ$3</f>
        <v/>
      </c>
      <c r="AK61" s="286" t="n"/>
      <c r="AL61" s="286">
        <f>L61*AL$3</f>
        <v/>
      </c>
      <c r="AM61" s="286" t="n"/>
      <c r="AN61" s="286">
        <f>N61*AN$3</f>
        <v/>
      </c>
      <c r="AO61" s="286">
        <f>O61*AO$3</f>
        <v/>
      </c>
      <c r="AP61" s="286" t="n"/>
      <c r="AQ61" s="286">
        <f>Q61*AQ$3</f>
        <v/>
      </c>
      <c r="AR61" s="286" t="n"/>
      <c r="AS61" s="286" t="n"/>
      <c r="AT61" s="286" t="n"/>
      <c r="AU61" s="286" t="n"/>
      <c r="AV61" s="228" t="n"/>
      <c r="AW61" s="228" t="n"/>
      <c r="AX61" s="228" t="n"/>
      <c r="AY61" s="228" t="n"/>
      <c r="AZ61" s="228" t="n"/>
      <c r="BA61">
        <f>SUM(AB61:AY61)</f>
        <v/>
      </c>
    </row>
    <row r="62">
      <c r="A62" s="34" t="n"/>
      <c r="I62" s="45" t="n"/>
      <c r="J62" s="45" t="n"/>
      <c r="K62" s="45" t="n"/>
      <c r="L62" s="45" t="n"/>
      <c r="M62" s="45" t="n"/>
      <c r="N62" s="75" t="n"/>
      <c r="O62" s="46" t="n"/>
      <c r="P62" s="45" t="n"/>
      <c r="Q62" s="45" t="n"/>
      <c r="R62" s="45" t="n"/>
      <c r="S62" s="45" t="n"/>
      <c r="T62" s="45" t="n"/>
      <c r="U62" s="46" t="n"/>
      <c r="V62" s="64" t="n"/>
      <c r="W62" s="64" t="n"/>
      <c r="X62" s="64" t="n"/>
      <c r="BA62">
        <f>SUM(AB62:AY62)</f>
        <v/>
      </c>
    </row>
    <row r="63">
      <c r="A63" s="18" t="inlineStr">
        <is>
          <t>Провод НВ-4-0.2 ГОСТ 22483-77</t>
        </is>
      </c>
      <c r="I63" s="45" t="n">
        <v>1.35</v>
      </c>
      <c r="J63" s="45" t="n">
        <v>2.6</v>
      </c>
      <c r="K63" s="45" t="n">
        <v>3.9</v>
      </c>
      <c r="L63" s="45" t="n">
        <v>4.1</v>
      </c>
      <c r="M63" s="45" t="n">
        <v>3.9</v>
      </c>
      <c r="N63" s="45" t="n">
        <v>8.9</v>
      </c>
      <c r="O63" s="45" t="n">
        <v>7.8</v>
      </c>
      <c r="P63" s="45" t="n">
        <v>1.2</v>
      </c>
      <c r="Q63" s="45" t="n">
        <v>2.1</v>
      </c>
      <c r="R63" s="45" t="n">
        <v>3.7</v>
      </c>
      <c r="S63" s="45" t="n">
        <v>5.2</v>
      </c>
      <c r="T63" s="45" t="n">
        <v>7.1</v>
      </c>
      <c r="U63" s="46" t="n">
        <v>9.5</v>
      </c>
      <c r="V63" s="64" t="n"/>
      <c r="W63" s="64" t="n"/>
      <c r="X63" s="64" t="n"/>
      <c r="AI63" s="286">
        <f>I63*AI$3</f>
        <v/>
      </c>
      <c r="AJ63" s="286">
        <f>J63*AJ$3</f>
        <v/>
      </c>
      <c r="AK63" s="286">
        <f>K63*AK$3</f>
        <v/>
      </c>
      <c r="AL63" s="286">
        <f>L63*AL$3</f>
        <v/>
      </c>
      <c r="AM63" s="286">
        <f>M63*AM$3</f>
        <v/>
      </c>
      <c r="AN63" s="286">
        <f>N63*AN$3</f>
        <v/>
      </c>
      <c r="AO63" s="286">
        <f>O63*AO$3</f>
        <v/>
      </c>
      <c r="AP63" s="286">
        <f>P63*AP$3</f>
        <v/>
      </c>
      <c r="AQ63" s="286">
        <f>Q63*AQ$3</f>
        <v/>
      </c>
      <c r="AR63" s="286">
        <f>R63*AR$3</f>
        <v/>
      </c>
      <c r="AS63" s="286">
        <f>S63*AS$3</f>
        <v/>
      </c>
      <c r="AT63" s="286">
        <f>T63*AT$3</f>
        <v/>
      </c>
      <c r="AU63" s="286">
        <f>U63*AU$3</f>
        <v/>
      </c>
      <c r="AV63" s="228" t="n"/>
      <c r="AW63" s="228" t="n"/>
      <c r="AX63" s="228" t="n"/>
      <c r="AY63" s="228" t="n"/>
      <c r="AZ63" s="228" t="n"/>
      <c r="BA63">
        <f>SUM(AB63:AY63)</f>
        <v/>
      </c>
      <c r="BC63" s="108" t="inlineStr">
        <is>
          <t>много</t>
        </is>
      </c>
    </row>
    <row r="64">
      <c r="A64" s="34" t="inlineStr">
        <is>
          <t>аналоги:</t>
        </is>
      </c>
      <c r="I64" s="45" t="n"/>
      <c r="J64" s="45" t="n"/>
      <c r="K64" s="45" t="n"/>
      <c r="L64" s="45" t="n"/>
      <c r="M64" s="45" t="n"/>
      <c r="N64" s="75" t="n"/>
      <c r="O64" s="46" t="n"/>
      <c r="P64" s="45" t="n"/>
      <c r="Q64" s="45" t="n"/>
      <c r="R64" s="45" t="n"/>
      <c r="S64" s="45" t="n"/>
      <c r="T64" s="45" t="n"/>
      <c r="U64" s="46" t="n"/>
      <c r="V64" s="64" t="n"/>
      <c r="W64" s="64" t="n"/>
      <c r="X64" s="64" t="n"/>
      <c r="BA64">
        <f>SUM(AB64:AY64)</f>
        <v/>
      </c>
    </row>
    <row r="65">
      <c r="A65" s="34" t="inlineStr">
        <is>
          <t>Провод НВ-3-0.2 ГОСТ 22483-77</t>
        </is>
      </c>
      <c r="I65" s="45" t="n"/>
      <c r="J65" s="45" t="n"/>
      <c r="K65" s="45" t="n"/>
      <c r="L65" s="45" t="n"/>
      <c r="M65" s="45" t="n"/>
      <c r="N65" s="75" t="n"/>
      <c r="O65" s="46" t="n"/>
      <c r="P65" s="45" t="n"/>
      <c r="Q65" s="45" t="n"/>
      <c r="R65" s="45" t="n"/>
      <c r="S65" s="45" t="n"/>
      <c r="T65" s="45" t="n"/>
      <c r="U65" s="46" t="n"/>
      <c r="V65" s="64" t="n"/>
      <c r="W65" s="64" t="n"/>
      <c r="X65" s="64" t="n"/>
      <c r="BA65">
        <f>SUM(AB65:AY65)</f>
        <v/>
      </c>
    </row>
    <row r="66">
      <c r="A66" s="34" t="inlineStr">
        <is>
          <t>Провод НВ-5-0.2 ГОСТ 22483-77</t>
        </is>
      </c>
      <c r="I66" s="45" t="n"/>
      <c r="J66" s="45" t="n"/>
      <c r="K66" s="45" t="n"/>
      <c r="L66" s="45" t="n"/>
      <c r="M66" s="45" t="n"/>
      <c r="N66" s="75" t="n"/>
      <c r="O66" s="46" t="n"/>
      <c r="P66" s="45" t="n"/>
      <c r="Q66" s="45" t="n"/>
      <c r="R66" s="45" t="n"/>
      <c r="S66" s="45" t="n"/>
      <c r="T66" s="45" t="n"/>
      <c r="U66" s="46" t="n"/>
      <c r="V66" s="64" t="n"/>
      <c r="W66" s="64" t="n"/>
      <c r="X66" s="64" t="n"/>
      <c r="BA66">
        <f>SUM(AB66:AY66)</f>
        <v/>
      </c>
    </row>
    <row r="67">
      <c r="A67" s="34" t="n"/>
      <c r="I67" s="45" t="n"/>
      <c r="J67" s="45" t="n"/>
      <c r="K67" s="45" t="n"/>
      <c r="L67" s="45" t="n"/>
      <c r="M67" s="45" t="n"/>
      <c r="N67" s="75" t="n"/>
      <c r="O67" s="46" t="n"/>
      <c r="P67" s="45" t="n"/>
      <c r="Q67" s="45" t="n"/>
      <c r="R67" s="45" t="n"/>
      <c r="S67" s="45" t="n"/>
      <c r="T67" s="45" t="n"/>
      <c r="U67" s="46" t="n"/>
      <c r="V67" s="64" t="n"/>
      <c r="W67" s="64" t="n"/>
      <c r="X67" s="64" t="n"/>
      <c r="BA67">
        <f>SUM(AB67:AY67)</f>
        <v/>
      </c>
    </row>
    <row r="68">
      <c r="A68" s="42" t="inlineStr">
        <is>
          <t>PBF D:3.0/1.5 мм (черная)</t>
        </is>
      </c>
      <c r="I68" s="45" t="n"/>
      <c r="J68" s="45" t="n"/>
      <c r="K68" s="45" t="n"/>
      <c r="L68" s="45" t="n"/>
      <c r="M68" s="45" t="n"/>
      <c r="N68" s="75" t="n"/>
      <c r="O68" s="75" t="n"/>
      <c r="P68" s="45" t="n"/>
      <c r="Q68" s="45" t="n"/>
      <c r="R68" s="45" t="n"/>
      <c r="S68" s="45" t="n"/>
      <c r="T68" s="45" t="n"/>
      <c r="U68" s="75" t="n"/>
      <c r="V68" s="64" t="n"/>
      <c r="W68" s="64" t="n"/>
      <c r="X68" s="64" t="n"/>
      <c r="BA68">
        <f>SUM(AB68:AY68)</f>
        <v/>
      </c>
    </row>
    <row r="69">
      <c r="A69" s="34" t="inlineStr">
        <is>
          <t>аналоги:</t>
        </is>
      </c>
      <c r="I69" s="45" t="n"/>
      <c r="J69" s="45" t="n"/>
      <c r="K69" s="45" t="n"/>
      <c r="L69" s="45" t="n"/>
      <c r="M69" s="45" t="n"/>
      <c r="N69" s="75" t="n"/>
      <c r="O69" s="75" t="n"/>
      <c r="P69" s="45" t="n"/>
      <c r="Q69" s="45" t="n"/>
      <c r="R69" s="45" t="n"/>
      <c r="S69" s="45" t="n"/>
      <c r="T69" s="45" t="n"/>
      <c r="U69" s="75" t="n"/>
      <c r="V69" s="64" t="n"/>
      <c r="W69" s="64" t="n"/>
      <c r="X69" s="64" t="n"/>
      <c r="AI69" s="286">
        <f>I69*AI$3</f>
        <v/>
      </c>
      <c r="AJ69" s="286">
        <f>J69*AJ$3</f>
        <v/>
      </c>
      <c r="AK69" s="286" t="n"/>
      <c r="AL69" s="286">
        <f>L69*AL$3</f>
        <v/>
      </c>
      <c r="AM69" s="286" t="n"/>
      <c r="AN69" s="286">
        <f>N69*AN$3</f>
        <v/>
      </c>
      <c r="AO69" s="286">
        <f>O69*AO$3</f>
        <v/>
      </c>
      <c r="AP69" s="286" t="n"/>
      <c r="AQ69" s="286">
        <f>Q69*AQ$3</f>
        <v/>
      </c>
      <c r="AR69" s="286" t="n"/>
      <c r="AS69" s="286" t="n"/>
      <c r="AT69" s="286" t="n"/>
      <c r="AU69" s="286" t="n"/>
      <c r="AV69" s="228" t="n"/>
      <c r="AW69" s="228" t="n"/>
      <c r="AX69" s="228" t="n"/>
      <c r="AY69" s="228" t="n"/>
      <c r="AZ69" s="228" t="n"/>
      <c r="BA69">
        <f>SUM(AB69:AY69)</f>
        <v/>
      </c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I70" s="45" t="n"/>
      <c r="J70" s="45" t="n"/>
      <c r="K70" s="45" t="n"/>
      <c r="L70" s="45" t="n"/>
      <c r="M70" s="45" t="n"/>
      <c r="N70" s="75" t="n"/>
      <c r="O70" s="75" t="n"/>
      <c r="P70" s="45" t="n"/>
      <c r="Q70" s="45" t="n"/>
      <c r="R70" s="45" t="n"/>
      <c r="S70" s="45" t="n"/>
      <c r="T70" s="45" t="n"/>
      <c r="U70" s="75" t="n"/>
      <c r="V70" s="64" t="n"/>
      <c r="W70" s="64" t="n"/>
      <c r="X70" s="64" t="n"/>
      <c r="BA70">
        <f>SUM(AB70:AY70)</f>
        <v/>
      </c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I71" s="45" t="n">
        <v>2</v>
      </c>
      <c r="J71" s="45" t="n">
        <v>3</v>
      </c>
      <c r="K71" s="45" t="n">
        <v>4</v>
      </c>
      <c r="L71" s="45" t="n">
        <v>4</v>
      </c>
      <c r="M71" s="45" t="n">
        <v>5</v>
      </c>
      <c r="N71" s="45" t="n">
        <v>5</v>
      </c>
      <c r="O71" s="45" t="n">
        <v>5</v>
      </c>
      <c r="P71" s="45" t="n">
        <v>1</v>
      </c>
      <c r="Q71" s="45" t="n">
        <v>2</v>
      </c>
      <c r="R71" s="45" t="n">
        <v>3</v>
      </c>
      <c r="S71" s="45" t="n">
        <v>3</v>
      </c>
      <c r="T71" s="45" t="n"/>
      <c r="U71" s="73" t="n">
        <v>5</v>
      </c>
      <c r="V71" s="64" t="n"/>
      <c r="W71" s="64" t="n"/>
      <c r="X71" s="64" t="n"/>
      <c r="AI71" s="286">
        <f>I71*AI$3</f>
        <v/>
      </c>
      <c r="AJ71" s="286">
        <f>J71*AJ$3</f>
        <v/>
      </c>
      <c r="AK71" s="286">
        <f>K71*AK$3</f>
        <v/>
      </c>
      <c r="AL71" s="286">
        <f>L71*AL$3</f>
        <v/>
      </c>
      <c r="AM71" s="286">
        <f>M71*AM$3</f>
        <v/>
      </c>
      <c r="AN71" s="286">
        <f>N71*AN$3</f>
        <v/>
      </c>
      <c r="AO71" s="286">
        <f>O71*AO$3</f>
        <v/>
      </c>
      <c r="AP71" s="286">
        <f>P71*AP$3</f>
        <v/>
      </c>
      <c r="AQ71" s="286">
        <f>Q71*AQ$3</f>
        <v/>
      </c>
      <c r="AR71" s="286">
        <f>R71*AR$3</f>
        <v/>
      </c>
      <c r="AS71" s="286">
        <f>S71*AS$3</f>
        <v/>
      </c>
      <c r="AT71" s="286">
        <f>T71*AT$3</f>
        <v/>
      </c>
      <c r="AU71" s="286">
        <f>U71*AU$3</f>
        <v/>
      </c>
      <c r="AV71" s="228" t="n"/>
      <c r="AW71" s="228" t="n"/>
      <c r="AX71" s="228" t="n"/>
      <c r="AY71" s="228" t="n"/>
      <c r="AZ71" s="228" t="n"/>
      <c r="BA71">
        <f>SUM(AB71:AY71)</f>
        <v/>
      </c>
    </row>
    <row r="72">
      <c r="A72" s="42" t="inlineStr">
        <is>
          <t>PBF D:4.0/2.0 мм (черная)</t>
        </is>
      </c>
      <c r="I72" s="45" t="n"/>
      <c r="J72" s="45" t="n"/>
      <c r="K72" s="45" t="n"/>
      <c r="L72" s="45" t="n"/>
      <c r="M72" s="45" t="n"/>
      <c r="N72" s="75" t="n"/>
      <c r="O72" s="75" t="n"/>
      <c r="P72" s="45" t="n"/>
      <c r="Q72" s="45" t="n"/>
      <c r="R72" s="45" t="n"/>
      <c r="S72" s="45" t="n"/>
      <c r="T72" s="45" t="n"/>
      <c r="U72" s="75" t="n"/>
      <c r="V72" s="64" t="n"/>
      <c r="W72" s="64" t="n"/>
      <c r="X72" s="64" t="n"/>
      <c r="BA72">
        <f>SUM(AB72:AY72)</f>
        <v/>
      </c>
    </row>
    <row r="73">
      <c r="A73" s="34" t="inlineStr">
        <is>
          <t>аналоги:</t>
        </is>
      </c>
      <c r="I73" s="45" t="n"/>
      <c r="J73" s="45" t="n"/>
      <c r="K73" s="45" t="n"/>
      <c r="L73" s="45" t="n"/>
      <c r="M73" s="45" t="n"/>
      <c r="N73" s="75" t="n"/>
      <c r="O73" s="75" t="n"/>
      <c r="P73" s="45" t="n"/>
      <c r="Q73" s="45" t="n"/>
      <c r="R73" s="45" t="n"/>
      <c r="S73" s="45" t="n"/>
      <c r="T73" s="45" t="n"/>
      <c r="U73" s="75" t="n"/>
      <c r="V73" s="64" t="n"/>
      <c r="W73" s="64" t="n"/>
      <c r="X73" s="64" t="n"/>
      <c r="AI73" s="286">
        <f>I73*AI$3</f>
        <v/>
      </c>
      <c r="AJ73" s="286">
        <f>J73*AJ$3</f>
        <v/>
      </c>
      <c r="AK73" s="286" t="n"/>
      <c r="AL73" s="286">
        <f>L73*AL$3</f>
        <v/>
      </c>
      <c r="AM73" s="286" t="n"/>
      <c r="AN73" s="286">
        <f>N73*AN$3</f>
        <v/>
      </c>
      <c r="AO73" s="286">
        <f>O73*AO$3</f>
        <v/>
      </c>
      <c r="AP73" s="286" t="n"/>
      <c r="AQ73" s="286">
        <f>Q73*AQ$3</f>
        <v/>
      </c>
      <c r="AR73" s="286" t="n"/>
      <c r="AS73" s="286" t="n"/>
      <c r="AT73" s="286" t="n"/>
      <c r="AU73" s="286" t="n"/>
      <c r="AV73" s="228" t="n"/>
      <c r="AW73" s="228" t="n"/>
      <c r="AX73" s="228" t="n"/>
      <c r="AY73" s="228" t="n"/>
      <c r="AZ73" s="228" t="n"/>
      <c r="BA73">
        <f>SUM(AB73:AY73)</f>
        <v/>
      </c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I74" s="45" t="n"/>
      <c r="J74" s="45" t="n"/>
      <c r="K74" s="45" t="n"/>
      <c r="L74" s="45" t="n"/>
      <c r="M74" s="45" t="n"/>
      <c r="N74" s="75" t="n"/>
      <c r="O74" s="75" t="n"/>
      <c r="P74" s="45" t="n"/>
      <c r="Q74" s="45" t="n"/>
      <c r="R74" s="45" t="n"/>
      <c r="S74" s="45" t="n"/>
      <c r="T74" s="45" t="n"/>
      <c r="U74" s="75" t="n"/>
      <c r="V74" s="64" t="n"/>
      <c r="W74" s="64" t="n"/>
      <c r="X74" s="64" t="n"/>
      <c r="BA74">
        <f>SUM(AB74:AY74)</f>
        <v/>
      </c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I75" s="45" t="n">
        <v>1</v>
      </c>
      <c r="J75" s="45" t="n">
        <v>1</v>
      </c>
      <c r="K75" s="45" t="n">
        <v>1</v>
      </c>
      <c r="L75" s="45" t="n">
        <v>1</v>
      </c>
      <c r="M75" s="45" t="n">
        <v>1</v>
      </c>
      <c r="N75" s="45" t="n">
        <v>1</v>
      </c>
      <c r="O75" s="45" t="n">
        <v>1</v>
      </c>
      <c r="P75" s="45" t="n">
        <v>1</v>
      </c>
      <c r="Q75" s="45" t="n">
        <v>1</v>
      </c>
      <c r="R75" s="45" t="n">
        <v>1</v>
      </c>
      <c r="S75" s="45" t="n">
        <v>1</v>
      </c>
      <c r="T75" s="45" t="n"/>
      <c r="U75" s="73" t="n">
        <v>1</v>
      </c>
      <c r="V75" s="64" t="n"/>
      <c r="W75" s="64" t="n"/>
      <c r="X75" s="64" t="n"/>
      <c r="AI75" s="286">
        <f>I75*AI$3</f>
        <v/>
      </c>
      <c r="AJ75" s="286">
        <f>J75*AJ$3</f>
        <v/>
      </c>
      <c r="AK75" s="286">
        <f>K75*AK$3</f>
        <v/>
      </c>
      <c r="AL75" s="286">
        <f>L75*AL$3</f>
        <v/>
      </c>
      <c r="AM75" s="286">
        <f>M75*AM$3</f>
        <v/>
      </c>
      <c r="AN75" s="286">
        <f>N75*AN$3</f>
        <v/>
      </c>
      <c r="AO75" s="286">
        <f>O75*AO$3</f>
        <v/>
      </c>
      <c r="AP75" s="286">
        <f>P75*AP$3</f>
        <v/>
      </c>
      <c r="AQ75" s="286">
        <f>Q75*AQ$3</f>
        <v/>
      </c>
      <c r="AR75" s="286">
        <f>R75*AR$3</f>
        <v/>
      </c>
      <c r="AS75" s="286">
        <f>S75*AS$3</f>
        <v/>
      </c>
      <c r="AT75" s="286">
        <f>T75*AT$3</f>
        <v/>
      </c>
      <c r="AU75" s="286">
        <f>U75*AU$3</f>
        <v/>
      </c>
      <c r="AV75" s="228" t="n"/>
      <c r="AW75" s="228" t="n"/>
      <c r="AX75" s="228" t="n"/>
      <c r="AY75" s="228" t="n"/>
      <c r="AZ75" s="228" t="n"/>
      <c r="BA75">
        <f>SUM(AB75:AY75)</f>
        <v/>
      </c>
    </row>
    <row r="76">
      <c r="A76" s="35" t="n"/>
      <c r="I76" s="45" t="n"/>
      <c r="J76" s="45" t="n"/>
      <c r="K76" s="45" t="n"/>
      <c r="L76" s="45" t="n"/>
      <c r="M76" s="45" t="n"/>
      <c r="N76" s="75" t="n"/>
      <c r="O76" s="75" t="n"/>
      <c r="P76" s="45" t="n"/>
      <c r="Q76" s="45" t="n"/>
      <c r="R76" s="45" t="n"/>
      <c r="S76" s="45" t="n"/>
      <c r="T76" s="45" t="n"/>
      <c r="U76" s="75" t="n"/>
      <c r="V76" s="64" t="n"/>
      <c r="W76" s="64" t="n"/>
      <c r="X76" s="64" t="n"/>
      <c r="BA76">
        <f>SUM(AB76:AY76)</f>
        <v/>
      </c>
    </row>
    <row r="77">
      <c r="A77" s="35" t="n"/>
      <c r="I77" s="45" t="n"/>
      <c r="J77" s="45" t="n"/>
      <c r="K77" s="45" t="n"/>
      <c r="L77" s="45" t="n"/>
      <c r="M77" s="45" t="n"/>
      <c r="N77" s="75" t="n"/>
      <c r="O77" s="75" t="n"/>
      <c r="P77" s="45" t="n"/>
      <c r="Q77" s="45" t="n"/>
      <c r="R77" s="45" t="n"/>
      <c r="S77" s="45" t="n"/>
      <c r="T77" s="45" t="n"/>
      <c r="U77" s="75" t="n"/>
      <c r="V77" s="64" t="n"/>
      <c r="W77" s="64" t="n"/>
      <c r="X77" s="64" t="n"/>
      <c r="BA77">
        <f>SUM(AB77:AY77)</f>
        <v/>
      </c>
    </row>
    <row r="78">
      <c r="A78" s="18" t="inlineStr">
        <is>
          <t>PBF D:4.8/2.4 мм (черная)</t>
        </is>
      </c>
      <c r="I78" s="46" t="n"/>
      <c r="J78" s="46" t="n"/>
      <c r="K78" s="46" t="n"/>
      <c r="L78" s="46" t="n"/>
      <c r="M78" s="45" t="n"/>
      <c r="N78" s="75" t="n"/>
      <c r="O78" s="46" t="n"/>
      <c r="P78" s="46" t="n"/>
      <c r="Q78" s="46" t="n"/>
      <c r="R78" s="46" t="n"/>
      <c r="S78" s="46" t="n"/>
      <c r="T78" s="46" t="n"/>
      <c r="U78" s="46" t="n"/>
      <c r="V78" s="65" t="n"/>
      <c r="W78" s="65" t="n"/>
      <c r="X78" s="65" t="n"/>
      <c r="AI78" s="286">
        <f>I78*AI$3</f>
        <v/>
      </c>
      <c r="AJ78" s="286">
        <f>J78*AJ$3</f>
        <v/>
      </c>
      <c r="AK78" s="286" t="n"/>
      <c r="AL78" s="286">
        <f>L78*AL$3</f>
        <v/>
      </c>
      <c r="AM78" s="286" t="n"/>
      <c r="AN78" s="286">
        <f>N78*AN$3</f>
        <v/>
      </c>
      <c r="AO78" s="286">
        <f>O78*AO$3</f>
        <v/>
      </c>
      <c r="AP78" s="286" t="n"/>
      <c r="AQ78" s="286">
        <f>Q78*AQ$3</f>
        <v/>
      </c>
      <c r="AR78" s="286" t="n"/>
      <c r="AS78" s="286" t="n"/>
      <c r="AT78" s="286" t="n"/>
      <c r="AU78" s="286" t="n"/>
      <c r="AV78" s="228" t="n"/>
      <c r="AW78" s="228" t="n"/>
      <c r="AX78" s="228" t="n"/>
      <c r="AY78" s="228" t="n"/>
      <c r="AZ78" s="228" t="n"/>
      <c r="BA78">
        <f>SUM(AB78:AY78)</f>
        <v/>
      </c>
    </row>
    <row r="79">
      <c r="A79" s="34" t="inlineStr">
        <is>
          <t>аналоги:</t>
        </is>
      </c>
      <c r="I79" s="45" t="n"/>
      <c r="J79" s="45" t="n"/>
      <c r="K79" s="45" t="n"/>
      <c r="L79" s="45" t="n"/>
      <c r="M79" s="45" t="n"/>
      <c r="N79" s="75" t="n"/>
      <c r="O79" s="46" t="n"/>
      <c r="P79" s="45" t="n"/>
      <c r="Q79" s="45" t="n"/>
      <c r="R79" s="45" t="n"/>
      <c r="S79" s="45" t="n"/>
      <c r="T79" s="45" t="n"/>
      <c r="U79" s="77" t="n"/>
      <c r="V79" s="64" t="n"/>
      <c r="W79" s="64" t="n"/>
      <c r="X79" s="64" t="n"/>
      <c r="BA79">
        <f>SUM(AB79:AY79)</f>
        <v/>
      </c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I80" s="45" t="n">
        <v>0</v>
      </c>
      <c r="J80" s="45" t="n">
        <v>0.36</v>
      </c>
      <c r="K80" s="45" t="n">
        <v>0.62</v>
      </c>
      <c r="L80" s="45" t="n">
        <v>0.72</v>
      </c>
      <c r="M80" s="45" t="n">
        <v>0.63</v>
      </c>
      <c r="N80" s="45" t="n">
        <v>0.63</v>
      </c>
      <c r="O80" s="45" t="n">
        <v>0.63</v>
      </c>
      <c r="P80" s="45" t="n">
        <v>0.41</v>
      </c>
      <c r="Q80" s="45" t="n">
        <v>0.26</v>
      </c>
      <c r="R80" s="45" t="n">
        <v>0.76</v>
      </c>
      <c r="S80" s="75" t="n">
        <v>0</v>
      </c>
      <c r="T80" s="75" t="n">
        <v>0</v>
      </c>
      <c r="U80" s="75" t="n">
        <v>0.31</v>
      </c>
      <c r="V80" s="66" t="n"/>
      <c r="W80" s="66" t="n"/>
      <c r="X80" s="66" t="n"/>
      <c r="AI80" s="286">
        <f>I80*AI$3</f>
        <v/>
      </c>
      <c r="AJ80" s="286">
        <f>J80*AJ$3</f>
        <v/>
      </c>
      <c r="AK80" s="286">
        <f>K80*AK$3</f>
        <v/>
      </c>
      <c r="AL80" s="286">
        <f>L80*AL$3</f>
        <v/>
      </c>
      <c r="AM80" s="286">
        <f>M80*AM$3</f>
        <v/>
      </c>
      <c r="AN80" s="286">
        <f>N80*AN$3</f>
        <v/>
      </c>
      <c r="AO80" s="286">
        <f>O80*AO$3</f>
        <v/>
      </c>
      <c r="AP80" s="286">
        <f>P80*AP$3</f>
        <v/>
      </c>
      <c r="AQ80" s="286">
        <f>Q80*AQ$3</f>
        <v/>
      </c>
      <c r="AR80" s="286">
        <f>R80*AR$3</f>
        <v/>
      </c>
      <c r="AS80" s="286">
        <f>S80*AS$3</f>
        <v/>
      </c>
      <c r="AT80" s="286">
        <f>T80*AT$3</f>
        <v/>
      </c>
      <c r="AU80" s="286">
        <f>U80*AU$3</f>
        <v/>
      </c>
      <c r="AV80" s="228" t="n"/>
      <c r="AW80" s="228" t="n"/>
      <c r="AX80" s="228" t="n"/>
      <c r="AY80" s="228" t="n"/>
      <c r="AZ80" s="228" t="n"/>
      <c r="BA80">
        <f>SUM(AB80:AY80)</f>
        <v/>
      </c>
    </row>
    <row r="81">
      <c r="A81" s="41" t="n"/>
      <c r="I81" s="46" t="n"/>
      <c r="J81" s="46" t="n"/>
      <c r="K81" s="46" t="n"/>
      <c r="L81" s="46" t="n"/>
      <c r="M81" s="45" t="n"/>
      <c r="N81" s="75" t="n"/>
      <c r="O81" s="46" t="n"/>
      <c r="P81" s="46" t="n"/>
      <c r="Q81" s="46" t="n"/>
      <c r="R81" s="46" t="n"/>
      <c r="S81" s="46" t="n"/>
      <c r="T81" s="46" t="n"/>
      <c r="U81" s="46" t="n"/>
      <c r="V81" s="65" t="n"/>
      <c r="W81" s="65" t="n"/>
      <c r="X81" s="65" t="n"/>
      <c r="BA81">
        <f>SUM(AB81:AY81)</f>
        <v/>
      </c>
    </row>
    <row r="82">
      <c r="A82" s="18" t="inlineStr">
        <is>
          <t>PBF D:6.4/3.2 мм (черная)</t>
        </is>
      </c>
      <c r="I82" s="45" t="n"/>
      <c r="J82" s="45" t="n"/>
      <c r="K82" s="45" t="n"/>
      <c r="L82" s="45" t="n"/>
      <c r="M82" s="45" t="n"/>
      <c r="N82" s="75" t="n"/>
      <c r="O82" s="46" t="n"/>
      <c r="P82" s="45" t="n"/>
      <c r="Q82" s="45" t="n"/>
      <c r="R82" s="45" t="n"/>
      <c r="S82" s="45" t="n"/>
      <c r="T82" s="45" t="n"/>
      <c r="U82" s="46" t="n"/>
      <c r="V82" s="64" t="n"/>
      <c r="W82" s="64" t="n"/>
      <c r="X82" s="64" t="n"/>
      <c r="AI82" s="286">
        <f>I82*AI$3</f>
        <v/>
      </c>
      <c r="AJ82" s="286">
        <f>J82*AJ$3</f>
        <v/>
      </c>
      <c r="AK82" s="286" t="n"/>
      <c r="AL82" s="286">
        <f>L82*AL$3</f>
        <v/>
      </c>
      <c r="AM82" s="286" t="n"/>
      <c r="AN82" s="286">
        <f>N82*AN$3</f>
        <v/>
      </c>
      <c r="AO82" s="286">
        <f>O82*AO$3</f>
        <v/>
      </c>
      <c r="AP82" s="286" t="n"/>
      <c r="AQ82" s="286">
        <f>Q82*AQ$3</f>
        <v/>
      </c>
      <c r="AR82" s="286" t="n"/>
      <c r="AS82" s="286" t="n"/>
      <c r="AT82" s="286" t="n"/>
      <c r="AU82" s="286" t="n"/>
      <c r="AV82" s="228" t="n"/>
      <c r="AW82" s="228" t="n"/>
      <c r="AX82" s="228" t="n"/>
      <c r="AY82" s="228" t="n"/>
      <c r="AZ82" s="228" t="n"/>
      <c r="BA82">
        <f>SUM(AB82:AY82)</f>
        <v/>
      </c>
    </row>
    <row r="83">
      <c r="A83" s="34" t="inlineStr">
        <is>
          <t>аналоги:</t>
        </is>
      </c>
      <c r="I83" s="45" t="n"/>
      <c r="J83" s="45" t="n"/>
      <c r="K83" s="45" t="n"/>
      <c r="L83" s="45" t="n"/>
      <c r="M83" s="45" t="n"/>
      <c r="N83" s="75" t="n"/>
      <c r="O83" s="46" t="n"/>
      <c r="P83" s="45" t="n"/>
      <c r="Q83" s="45" t="n"/>
      <c r="R83" s="45" t="n"/>
      <c r="S83" s="45" t="n"/>
      <c r="T83" s="45" t="n"/>
      <c r="U83" s="77" t="n"/>
      <c r="V83" s="64" t="n"/>
      <c r="W83" s="64" t="n"/>
      <c r="X83" s="64" t="n"/>
      <c r="BA83">
        <f>SUM(AB83:AY83)</f>
        <v/>
      </c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I84" s="45" t="n">
        <v>0.31</v>
      </c>
      <c r="J84" s="45" t="n">
        <v>0.31</v>
      </c>
      <c r="K84" s="45" t="n">
        <v>0.31</v>
      </c>
      <c r="L84" s="45" t="n">
        <v>0.31</v>
      </c>
      <c r="M84" s="45" t="n">
        <v>0.21</v>
      </c>
      <c r="N84" s="45" t="n">
        <v>0.31</v>
      </c>
      <c r="O84" s="45" t="n">
        <v>0.31</v>
      </c>
      <c r="P84" s="45" t="n"/>
      <c r="Q84" s="45" t="n"/>
      <c r="R84" s="45" t="n"/>
      <c r="S84" s="45" t="n">
        <v>0.8100000000000001</v>
      </c>
      <c r="T84" s="45" t="n">
        <v>0.8100000000000001</v>
      </c>
      <c r="U84" s="75" t="n">
        <v>0.91</v>
      </c>
      <c r="V84" s="64" t="n"/>
      <c r="W84" s="64" t="n"/>
      <c r="X84" s="64" t="n"/>
      <c r="AI84" s="286">
        <f>I84*AI$3</f>
        <v/>
      </c>
      <c r="AJ84" s="286">
        <f>J84*AJ$3</f>
        <v/>
      </c>
      <c r="AK84" s="286">
        <f>K84*AK$3</f>
        <v/>
      </c>
      <c r="AL84" s="286">
        <f>L84*AL$3</f>
        <v/>
      </c>
      <c r="AM84" s="286">
        <f>M84*AM$3</f>
        <v/>
      </c>
      <c r="AN84" s="286">
        <f>N84*AN$3</f>
        <v/>
      </c>
      <c r="AO84" s="286">
        <f>O84*AO$3</f>
        <v/>
      </c>
      <c r="AP84" s="286">
        <f>P84*AP$3</f>
        <v/>
      </c>
      <c r="AQ84" s="286">
        <f>Q84*AQ$3</f>
        <v/>
      </c>
      <c r="AR84" s="286">
        <f>R84*AR$3</f>
        <v/>
      </c>
      <c r="AS84" s="286">
        <f>S84*AS$3</f>
        <v/>
      </c>
      <c r="AT84" s="286">
        <f>T84*AT$3</f>
        <v/>
      </c>
      <c r="AU84" s="286">
        <f>U84*AU$3</f>
        <v/>
      </c>
      <c r="AV84" s="228" t="n"/>
      <c r="AW84" s="228" t="n"/>
      <c r="AX84" s="228" t="n"/>
      <c r="AY84" s="228" t="n"/>
      <c r="AZ84" s="228" t="n"/>
      <c r="BA84">
        <f>SUM(AB84:AY84)</f>
        <v/>
      </c>
      <c r="BC84" s="108" t="n">
        <v>10</v>
      </c>
    </row>
    <row r="85">
      <c r="A85" s="41" t="n"/>
      <c r="I85" s="45" t="n"/>
      <c r="J85" s="45" t="n"/>
      <c r="K85" s="45" t="n"/>
      <c r="L85" s="45" t="n"/>
      <c r="M85" s="45" t="n"/>
      <c r="N85" s="75" t="n"/>
      <c r="O85" s="46" t="n"/>
      <c r="P85" s="45" t="n"/>
      <c r="Q85" s="45" t="n"/>
      <c r="R85" s="45" t="n"/>
      <c r="S85" s="45" t="n"/>
      <c r="T85" s="45" t="n"/>
      <c r="U85" s="46" t="n"/>
      <c r="V85" s="64" t="n"/>
      <c r="W85" s="64" t="n"/>
      <c r="X85" s="64" t="n"/>
      <c r="BA85">
        <f>SUM(AB85:AY85)</f>
        <v/>
      </c>
    </row>
    <row r="86">
      <c r="A86" s="43" t="inlineStr">
        <is>
          <t>Наклейка ПТКА.680226.001</t>
        </is>
      </c>
      <c r="I86" s="47" t="n">
        <v>1</v>
      </c>
      <c r="J86" s="47" t="n">
        <v>1</v>
      </c>
      <c r="K86" s="47" t="n">
        <v>1</v>
      </c>
      <c r="L86" s="47" t="n">
        <v>1</v>
      </c>
      <c r="M86" s="47" t="n">
        <v>1</v>
      </c>
      <c r="N86" s="47" t="n">
        <v>1</v>
      </c>
      <c r="O86" s="47" t="n">
        <v>1</v>
      </c>
      <c r="P86" s="47" t="n">
        <v>1</v>
      </c>
      <c r="Q86" s="47" t="n">
        <v>1</v>
      </c>
      <c r="R86" s="47" t="n">
        <v>1</v>
      </c>
      <c r="S86" s="47" t="n">
        <v>1</v>
      </c>
      <c r="T86" s="47" t="n">
        <v>1</v>
      </c>
      <c r="U86" s="47" t="n">
        <v>1</v>
      </c>
      <c r="V86" s="67" t="n"/>
      <c r="W86" s="67" t="n"/>
      <c r="X86" s="67" t="n"/>
      <c r="AI86" s="286">
        <f>I86*AI$3</f>
        <v/>
      </c>
      <c r="AJ86" s="286">
        <f>J86*AJ$3</f>
        <v/>
      </c>
      <c r="AK86" s="286">
        <f>K86*AK$3</f>
        <v/>
      </c>
      <c r="AL86" s="286">
        <f>L86*AL$3</f>
        <v/>
      </c>
      <c r="AM86" s="286">
        <f>M86*AM$3</f>
        <v/>
      </c>
      <c r="AN86" s="286">
        <f>N86*AN$3</f>
        <v/>
      </c>
      <c r="AO86" s="286">
        <f>O86*AO$3</f>
        <v/>
      </c>
      <c r="AP86" s="286">
        <f>P86*AP$3</f>
        <v/>
      </c>
      <c r="AQ86" s="286">
        <f>Q86*AQ$3</f>
        <v/>
      </c>
      <c r="AR86" s="286">
        <f>R86*AR$3</f>
        <v/>
      </c>
      <c r="AS86" s="286">
        <f>S86*AS$3</f>
        <v/>
      </c>
      <c r="AT86" s="286">
        <f>T86*AT$3</f>
        <v/>
      </c>
      <c r="AU86" s="286">
        <f>U86*AU$3</f>
        <v/>
      </c>
      <c r="AV86" s="228" t="n"/>
      <c r="AW86" s="228" t="n"/>
      <c r="AX86" s="228" t="n"/>
      <c r="AY86" s="228" t="n"/>
      <c r="AZ86" s="228" t="n"/>
      <c r="BA86">
        <f>SUM(AB86:AY86)</f>
        <v/>
      </c>
      <c r="BC86" s="108" t="n">
        <v>10</v>
      </c>
    </row>
    <row r="87">
      <c r="A87" s="34" t="inlineStr">
        <is>
          <t>аналоги:</t>
        </is>
      </c>
      <c r="I87" s="48" t="n"/>
      <c r="J87" s="48" t="n"/>
      <c r="K87" s="48" t="n"/>
      <c r="L87" s="48" t="n"/>
      <c r="M87" s="48" t="n"/>
      <c r="N87" s="76" t="n"/>
      <c r="O87" s="76" t="n"/>
      <c r="P87" s="48" t="n"/>
      <c r="Q87" s="48" t="n"/>
      <c r="R87" s="48" t="n"/>
      <c r="S87" s="48" t="n"/>
      <c r="T87" s="48" t="n"/>
      <c r="U87" s="76" t="n"/>
      <c r="V87" s="68" t="n"/>
      <c r="W87" s="68" t="n"/>
      <c r="X87" s="68" t="n"/>
      <c r="AI87" s="286">
        <f>I87*AI$3</f>
        <v/>
      </c>
      <c r="AJ87" s="286">
        <f>J87*AJ$3</f>
        <v/>
      </c>
      <c r="AK87" s="286" t="n"/>
      <c r="AL87" s="286">
        <f>L87*AL$3</f>
        <v/>
      </c>
      <c r="AM87" s="286" t="n"/>
      <c r="AN87" s="286">
        <f>N87*AN$3</f>
        <v/>
      </c>
      <c r="AO87" s="286">
        <f>O87*AO$3</f>
        <v/>
      </c>
      <c r="AP87" s="286" t="n"/>
      <c r="AQ87" s="286">
        <f>Q87*AQ$3</f>
        <v/>
      </c>
      <c r="AR87" s="286" t="n"/>
      <c r="AS87" s="286" t="n"/>
      <c r="AT87" s="286" t="n"/>
      <c r="AU87" s="286" t="n"/>
      <c r="AV87" s="228" t="n"/>
      <c r="AW87" s="228" t="n"/>
      <c r="AX87" s="228" t="n"/>
      <c r="AY87" s="228" t="n"/>
      <c r="AZ87" s="228" t="n"/>
      <c r="BA87">
        <f>SUM(AB87:AY87)</f>
        <v/>
      </c>
    </row>
    <row r="88">
      <c r="A88" s="41" t="inlineStr">
        <is>
          <t>BROTHER TZe-231 картридж с ламинированной лентой 8м</t>
        </is>
      </c>
      <c r="I88" s="45" t="n"/>
      <c r="J88" s="45" t="n"/>
      <c r="K88" s="45" t="n"/>
      <c r="L88" s="45" t="n"/>
      <c r="M88" s="45" t="n"/>
      <c r="N88" s="75" t="n"/>
      <c r="O88" s="75" t="n"/>
      <c r="P88" s="45" t="n"/>
      <c r="Q88" s="45" t="n"/>
      <c r="R88" s="45" t="n"/>
      <c r="S88" s="45" t="n"/>
      <c r="T88" s="45" t="n"/>
      <c r="U88" s="75" t="n"/>
      <c r="V88" s="64" t="n"/>
      <c r="W88" s="64" t="n"/>
      <c r="X88" s="64" t="n"/>
      <c r="BA88">
        <f>SUM(AB88:AY88)</f>
        <v/>
      </c>
    </row>
    <row r="89">
      <c r="A89" s="34" t="inlineStr">
        <is>
          <t>Хомут 100х2.5 мм белый маркировочный (100 шт)</t>
        </is>
      </c>
      <c r="I89" s="45" t="n">
        <v>0.01</v>
      </c>
      <c r="J89" s="45" t="n">
        <v>0.01</v>
      </c>
      <c r="K89" s="45" t="n">
        <v>0.01</v>
      </c>
      <c r="L89" s="45" t="n">
        <v>0.01</v>
      </c>
      <c r="M89" s="45" t="n">
        <v>0.01</v>
      </c>
      <c r="N89" s="45" t="n">
        <v>0.01</v>
      </c>
      <c r="O89" s="45" t="n">
        <v>0.01</v>
      </c>
      <c r="P89" s="45" t="n">
        <v>0.01</v>
      </c>
      <c r="Q89" s="45" t="n">
        <v>0.01</v>
      </c>
      <c r="R89" s="45" t="n">
        <v>0.01</v>
      </c>
      <c r="S89" s="45" t="n">
        <v>0.01</v>
      </c>
      <c r="T89" s="45" t="n">
        <v>0.01</v>
      </c>
      <c r="U89" s="45" t="n">
        <v>0.01</v>
      </c>
      <c r="V89" s="64" t="n"/>
      <c r="W89" s="64" t="n"/>
      <c r="X89" s="64" t="n"/>
      <c r="AI89" s="286">
        <f>I89*AI$3</f>
        <v/>
      </c>
      <c r="AJ89" s="286">
        <f>J89*AJ$3</f>
        <v/>
      </c>
      <c r="AK89" s="286">
        <f>K89*AK$3</f>
        <v/>
      </c>
      <c r="AL89" s="286">
        <f>L89*AL$3</f>
        <v/>
      </c>
      <c r="AM89" s="286">
        <f>M89*AM$3</f>
        <v/>
      </c>
      <c r="AN89" s="286">
        <f>N89*AN$3</f>
        <v/>
      </c>
      <c r="AO89" s="286">
        <f>O89*AO$3</f>
        <v/>
      </c>
      <c r="AP89" s="286">
        <f>P89*AP$3</f>
        <v/>
      </c>
      <c r="AQ89" s="286">
        <f>Q89*AQ$3</f>
        <v/>
      </c>
      <c r="AR89" s="286">
        <f>R89*AR$3</f>
        <v/>
      </c>
      <c r="AS89" s="286">
        <f>S89*AS$3</f>
        <v/>
      </c>
      <c r="AT89" s="286">
        <f>T89*AT$3</f>
        <v/>
      </c>
      <c r="AU89" s="286">
        <f>U89*AU$3</f>
        <v/>
      </c>
      <c r="AV89" s="228" t="n"/>
      <c r="AW89" s="228" t="n"/>
      <c r="AX89" s="228" t="n"/>
      <c r="AY89" s="228" t="n"/>
      <c r="AZ89" s="228" t="n"/>
      <c r="BA89">
        <f>SUM(AB89:AY89)</f>
        <v/>
      </c>
    </row>
    <row r="90">
      <c r="N90" s="76" t="n"/>
      <c r="O90" s="76" t="n"/>
      <c r="Q90" s="45" t="n"/>
      <c r="U90" s="75" t="n"/>
      <c r="BA90">
        <f>SUM(AB90:AY90)</f>
        <v/>
      </c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I91" s="197" t="n">
        <v>1</v>
      </c>
      <c r="J91" s="197" t="n">
        <v>1</v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45" t="n">
        <v>1</v>
      </c>
      <c r="V91" s="69" t="n"/>
      <c r="W91" s="69" t="n"/>
      <c r="X91" s="69" t="n"/>
      <c r="AI91" s="286">
        <f>I91*AI$3</f>
        <v/>
      </c>
      <c r="AJ91" s="286">
        <f>J91*AJ$3</f>
        <v/>
      </c>
      <c r="AK91" s="286">
        <f>K91*AK$3</f>
        <v/>
      </c>
      <c r="AL91" s="286">
        <f>L91*AL$3</f>
        <v/>
      </c>
      <c r="AM91" s="286">
        <f>M91*AM$3</f>
        <v/>
      </c>
      <c r="AN91" s="286">
        <f>N91*AN$3</f>
        <v/>
      </c>
      <c r="AO91" s="286">
        <f>O91*AO$3</f>
        <v/>
      </c>
      <c r="AP91" s="286">
        <f>P91*AP$3</f>
        <v/>
      </c>
      <c r="AQ91" s="286">
        <f>Q91*AQ$3</f>
        <v/>
      </c>
      <c r="AR91" s="286">
        <f>R91*AR$3</f>
        <v/>
      </c>
      <c r="AS91" s="286">
        <f>S91*AS$3</f>
        <v/>
      </c>
      <c r="AT91" s="286">
        <f>T91*AT$3</f>
        <v/>
      </c>
      <c r="AU91" s="286">
        <f>U91*AU$3</f>
        <v/>
      </c>
      <c r="AV91" s="228" t="n"/>
      <c r="AW91" s="228" t="n"/>
      <c r="AX91" s="228" t="n"/>
      <c r="AY91" s="228" t="n"/>
      <c r="AZ91" s="228" t="n"/>
      <c r="BA91">
        <f>SUM(AB91:AY91)</f>
        <v/>
      </c>
      <c r="BC91" s="108" t="n">
        <v>10</v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I92" s="197" t="n">
        <v>1</v>
      </c>
      <c r="J92" s="197" t="n">
        <v>1</v>
      </c>
      <c r="K92" s="197" t="n">
        <v>1</v>
      </c>
      <c r="L92" s="197" t="n">
        <v>1</v>
      </c>
      <c r="M92" s="197" t="n">
        <v>1</v>
      </c>
      <c r="N92" s="197" t="n">
        <v>1</v>
      </c>
      <c r="O92" s="197" t="n">
        <v>1</v>
      </c>
      <c r="P92" s="197" t="n"/>
      <c r="Q92" s="197" t="n">
        <v>1</v>
      </c>
      <c r="R92" s="197" t="n">
        <v>1</v>
      </c>
      <c r="S92" s="197" t="n">
        <v>1</v>
      </c>
      <c r="T92" s="197" t="n">
        <v>1</v>
      </c>
      <c r="U92" s="197" t="n">
        <v>1</v>
      </c>
      <c r="V92" s="69" t="n"/>
      <c r="W92" s="69" t="n"/>
      <c r="X92" s="69" t="n"/>
      <c r="AI92" s="286">
        <f>I92*AI$3</f>
        <v/>
      </c>
      <c r="AJ92" s="286">
        <f>J92*AJ$3</f>
        <v/>
      </c>
      <c r="AK92" s="286">
        <f>K92*AK$3</f>
        <v/>
      </c>
      <c r="AL92" s="286">
        <f>L92*AL$3</f>
        <v/>
      </c>
      <c r="AM92" s="286">
        <f>M92*AM$3</f>
        <v/>
      </c>
      <c r="AN92" s="286">
        <f>N92*AN$3</f>
        <v/>
      </c>
      <c r="AO92" s="286">
        <f>O92*AO$3</f>
        <v/>
      </c>
      <c r="AP92" s="286">
        <f>P92*AP$3</f>
        <v/>
      </c>
      <c r="AQ92" s="286">
        <f>Q92*AQ$3</f>
        <v/>
      </c>
      <c r="AR92" s="286">
        <f>R92*AR$3</f>
        <v/>
      </c>
      <c r="AS92" s="286">
        <f>S92*AS$3</f>
        <v/>
      </c>
      <c r="AT92" s="286">
        <f>T92*AT$3</f>
        <v/>
      </c>
      <c r="AU92" s="286">
        <f>U92*AU$3</f>
        <v/>
      </c>
      <c r="AV92" s="228" t="n"/>
      <c r="AW92" s="228" t="n"/>
      <c r="AX92" s="228" t="n"/>
      <c r="AY92" s="228" t="n"/>
      <c r="AZ92" s="228" t="n"/>
      <c r="BA92">
        <f>SUM(AB92:AY92)</f>
        <v/>
      </c>
      <c r="BC92" s="108" t="n">
        <v>10</v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I93" s="14" t="n"/>
      <c r="J93" s="197" t="n">
        <v>1</v>
      </c>
      <c r="K93" s="197" t="n">
        <v>1</v>
      </c>
      <c r="L93" s="197" t="n">
        <v>1</v>
      </c>
      <c r="M93" s="197" t="n">
        <v>1</v>
      </c>
      <c r="N93" s="197" t="n">
        <v>1</v>
      </c>
      <c r="O93" s="197" t="n">
        <v>1</v>
      </c>
      <c r="P93" s="197" t="n"/>
      <c r="Q93" s="197" t="n"/>
      <c r="R93" s="197" t="n">
        <v>1</v>
      </c>
      <c r="S93" s="197" t="n">
        <v>1</v>
      </c>
      <c r="T93" s="197" t="n">
        <v>1</v>
      </c>
      <c r="U93" s="197" t="n">
        <v>1</v>
      </c>
      <c r="V93" s="69" t="n"/>
      <c r="W93" s="69" t="n"/>
      <c r="X93" s="69" t="n"/>
      <c r="AI93" s="286">
        <f>I93*AI$3</f>
        <v/>
      </c>
      <c r="AJ93" s="286">
        <f>J93*AJ$3</f>
        <v/>
      </c>
      <c r="AK93" s="286">
        <f>K93*AK$3</f>
        <v/>
      </c>
      <c r="AL93" s="286">
        <f>L93*AL$3</f>
        <v/>
      </c>
      <c r="AM93" s="286">
        <f>M93*AM$3</f>
        <v/>
      </c>
      <c r="AN93" s="286">
        <f>N93*AN$3</f>
        <v/>
      </c>
      <c r="AO93" s="286">
        <f>O93*AO$3</f>
        <v/>
      </c>
      <c r="AP93" s="286">
        <f>P93*AP$3</f>
        <v/>
      </c>
      <c r="AQ93" s="286">
        <f>Q93*AQ$3</f>
        <v/>
      </c>
      <c r="AR93" s="286">
        <f>R93*AR$3</f>
        <v/>
      </c>
      <c r="AS93" s="286">
        <f>S93*AS$3</f>
        <v/>
      </c>
      <c r="AT93" s="286">
        <f>T93*AT$3</f>
        <v/>
      </c>
      <c r="AU93" s="286">
        <f>U93*AU$3</f>
        <v/>
      </c>
      <c r="AV93" s="228" t="n"/>
      <c r="AW93" s="228" t="n"/>
      <c r="AX93" s="228" t="n"/>
      <c r="AY93" s="228" t="n"/>
      <c r="AZ93" s="228" t="n"/>
      <c r="BA93">
        <f>SUM(AB93:AY93)</f>
        <v/>
      </c>
      <c r="BC93" s="108" t="n">
        <v>10</v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I94" s="14" t="n"/>
      <c r="J94" s="197" t="n"/>
      <c r="K94" s="197" t="n">
        <v>1</v>
      </c>
      <c r="L94" s="197" t="n">
        <v>1</v>
      </c>
      <c r="M94" s="197" t="n">
        <v>1</v>
      </c>
      <c r="N94" s="197" t="n">
        <v>1</v>
      </c>
      <c r="O94" s="197" t="n">
        <v>1</v>
      </c>
      <c r="P94" s="197" t="n"/>
      <c r="Q94" s="197" t="n"/>
      <c r="R94" s="197" t="n"/>
      <c r="S94" s="197" t="n"/>
      <c r="T94" s="197" t="n">
        <v>1</v>
      </c>
      <c r="U94" s="197" t="n">
        <v>1</v>
      </c>
      <c r="V94" s="69" t="n"/>
      <c r="W94" s="69" t="n"/>
      <c r="X94" s="69" t="n"/>
      <c r="AI94" s="286">
        <f>I94*AI$3</f>
        <v/>
      </c>
      <c r="AJ94" s="286">
        <f>J94*AJ$3</f>
        <v/>
      </c>
      <c r="AK94" s="286">
        <f>K94*AK$3</f>
        <v/>
      </c>
      <c r="AL94" s="286">
        <f>L94*AL$3</f>
        <v/>
      </c>
      <c r="AM94" s="286">
        <f>M94*AM$3</f>
        <v/>
      </c>
      <c r="AN94" s="286">
        <f>N94*AN$3</f>
        <v/>
      </c>
      <c r="AO94" s="286">
        <f>O94*AO$3</f>
        <v/>
      </c>
      <c r="AP94" s="286">
        <f>P94*AP$3</f>
        <v/>
      </c>
      <c r="AQ94" s="286">
        <f>Q94*AQ$3</f>
        <v/>
      </c>
      <c r="AR94" s="286">
        <f>R94*AR$3</f>
        <v/>
      </c>
      <c r="AS94" s="286">
        <f>S94*AS$3</f>
        <v/>
      </c>
      <c r="AT94" s="286">
        <f>T94*AT$3</f>
        <v/>
      </c>
      <c r="AU94" s="286">
        <f>U94*AU$3</f>
        <v/>
      </c>
      <c r="AV94" s="228" t="n"/>
      <c r="AW94" s="228" t="n"/>
      <c r="AX94" s="228" t="n"/>
      <c r="AY94" s="228" t="n"/>
      <c r="AZ94" s="228" t="n"/>
      <c r="BA94">
        <f>SUM(AB94:AY94)</f>
        <v/>
      </c>
      <c r="BC94" s="108" t="n">
        <v>10</v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I95" s="14" t="n"/>
      <c r="J95" s="197" t="n"/>
      <c r="K95" s="197" t="n"/>
      <c r="L95" s="197" t="n"/>
      <c r="M95" s="197" t="n">
        <v>1</v>
      </c>
      <c r="N95" s="197" t="n">
        <v>1</v>
      </c>
      <c r="O95" s="197" t="n">
        <v>1</v>
      </c>
      <c r="P95" s="197" t="n"/>
      <c r="Q95" s="197" t="n"/>
      <c r="R95" s="197" t="n"/>
      <c r="S95" s="197" t="n"/>
      <c r="T95" s="197" t="n"/>
      <c r="U95" s="197" t="n">
        <v>1</v>
      </c>
      <c r="V95" s="69" t="n"/>
      <c r="W95" s="69" t="n"/>
      <c r="X95" s="69" t="n"/>
      <c r="AI95" s="286">
        <f>I95*AI$3</f>
        <v/>
      </c>
      <c r="AJ95" s="286">
        <f>J95*AJ$3</f>
        <v/>
      </c>
      <c r="AK95" s="286">
        <f>K95*AK$3</f>
        <v/>
      </c>
      <c r="AL95" s="286">
        <f>L95*AL$3</f>
        <v/>
      </c>
      <c r="AM95" s="286">
        <f>M95*AM$3</f>
        <v/>
      </c>
      <c r="AN95" s="286">
        <f>N95*AN$3</f>
        <v/>
      </c>
      <c r="AO95" s="286">
        <f>O95*AO$3</f>
        <v/>
      </c>
      <c r="AP95" s="286">
        <f>P95*AP$3</f>
        <v/>
      </c>
      <c r="AQ95" s="286">
        <f>Q95*AQ$3</f>
        <v/>
      </c>
      <c r="AR95" s="286">
        <f>R95*AR$3</f>
        <v/>
      </c>
      <c r="AS95" s="286">
        <f>S95*AS$3</f>
        <v/>
      </c>
      <c r="AT95" s="286">
        <f>T95*AT$3</f>
        <v/>
      </c>
      <c r="AU95" s="286">
        <f>U95*AU$3</f>
        <v/>
      </c>
      <c r="AV95" s="228" t="n"/>
      <c r="AW95" s="228" t="n"/>
      <c r="AX95" s="228" t="n"/>
      <c r="AY95" s="228" t="n"/>
      <c r="AZ95" s="228" t="n"/>
      <c r="BA95">
        <f>SUM(AB95:AY95)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I96" s="197" t="n">
        <v>1</v>
      </c>
      <c r="J96" s="197" t="n">
        <v>1</v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69" t="n"/>
      <c r="W96" s="69" t="n"/>
      <c r="X96" s="69" t="n"/>
      <c r="AI96" s="286">
        <f>I96*AI$3</f>
        <v/>
      </c>
      <c r="AJ96" s="286">
        <f>J96*AJ$3</f>
        <v/>
      </c>
      <c r="AK96" s="286">
        <f>K96*AK$3</f>
        <v/>
      </c>
      <c r="AL96" s="286">
        <f>L96*AL$3</f>
        <v/>
      </c>
      <c r="AM96" s="286">
        <f>M96*AM$3</f>
        <v/>
      </c>
      <c r="AN96" s="286">
        <f>N96*AN$3</f>
        <v/>
      </c>
      <c r="AO96" s="286">
        <f>O96*AO$3</f>
        <v/>
      </c>
      <c r="AP96" s="286">
        <f>P96*AP$3</f>
        <v/>
      </c>
      <c r="AQ96" s="286">
        <f>Q96*AQ$3</f>
        <v/>
      </c>
      <c r="AR96" s="286">
        <f>R96*AR$3</f>
        <v/>
      </c>
      <c r="AS96" s="286">
        <f>S96*AS$3</f>
        <v/>
      </c>
      <c r="AT96" s="286">
        <f>T96*AT$3</f>
        <v/>
      </c>
      <c r="AU96" s="286">
        <f>U96*AU$3</f>
        <v/>
      </c>
      <c r="AV96" s="228" t="n"/>
      <c r="AW96" s="228" t="n"/>
      <c r="AX96" s="228" t="n"/>
      <c r="AY96" s="228" t="n"/>
      <c r="AZ96" s="228" t="n"/>
      <c r="BA96">
        <f>SUM(AB96:AY96)</f>
        <v/>
      </c>
      <c r="BC96" s="108" t="n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C96"/>
  <sheetViews>
    <sheetView zoomScaleNormal="100" workbookViewId="0">
      <pane xSplit="1" ySplit="3" topLeftCell="AV4" activePane="bottomRight" state="frozen"/>
      <selection pane="topRight" activeCell="B1" sqref="B1"/>
      <selection pane="bottomLeft" activeCell="A4" sqref="A4"/>
      <selection pane="bottomRight" activeCell="AW30" sqref="AW30"/>
    </sheetView>
  </sheetViews>
  <sheetFormatPr baseColWidth="8" defaultRowHeight="15"/>
  <cols>
    <col width="60.85546875" customWidth="1" style="107" min="1" max="1"/>
    <col width="11" customWidth="1" style="107" min="2" max="2"/>
    <col width="10.85546875" customWidth="1" style="107" min="3" max="4"/>
    <col width="11.85546875" bestFit="1" customWidth="1" style="107" min="5" max="5"/>
    <col width="11.85546875" customWidth="1" style="107" min="6" max="7"/>
    <col width="11.42578125" customWidth="1" style="107" min="8" max="10"/>
    <col width="13.140625" customWidth="1" style="107" min="11" max="12"/>
    <col width="11.42578125" customWidth="1" style="107" min="13" max="15"/>
    <col width="10.7109375" customWidth="1" style="107" min="16" max="17"/>
    <col width="11.42578125" customWidth="1" style="107" min="18" max="27"/>
    <col width="11.7109375" customWidth="1" style="107" min="28" max="28"/>
    <col width="12.140625" customWidth="1" style="107" min="29" max="30"/>
    <col width="10.7109375" customWidth="1" style="107" min="31" max="33"/>
    <col width="10.85546875" customWidth="1" style="107" min="34" max="51"/>
    <col width="3.7109375" customWidth="1" style="107" min="52" max="52"/>
    <col width="9.140625" customWidth="1" style="108" min="55" max="55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inlineStr">
        <is>
          <t>спецификация</t>
        </is>
      </c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inlineStr">
        <is>
          <t>спецификация</t>
        </is>
      </c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n"/>
      <c r="X1" s="37" t="inlineStr">
        <is>
          <t>спецификация</t>
        </is>
      </c>
      <c r="Y1" s="37" t="n"/>
      <c r="Z1" s="37" t="n"/>
      <c r="AA1" s="37" t="n"/>
      <c r="AB1" s="37" t="n"/>
      <c r="AC1" s="37" t="n"/>
      <c r="AD1" s="37" t="n"/>
      <c r="AE1" s="37" t="n"/>
      <c r="AF1" s="37" t="n"/>
      <c r="AG1" s="37" t="n"/>
      <c r="AH1" s="37" t="n"/>
      <c r="AI1" s="37" t="n"/>
      <c r="AJ1" s="37" t="n"/>
      <c r="AK1" s="37" t="n"/>
      <c r="AL1" s="37" t="n"/>
      <c r="AM1" s="37" t="n"/>
      <c r="AN1" s="37" t="n"/>
      <c r="AO1" s="37" t="n"/>
      <c r="AP1" s="37" t="n"/>
      <c r="AQ1" s="37" t="n"/>
      <c r="AR1" s="37" t="n"/>
      <c r="AS1" s="37" t="n"/>
      <c r="AT1" s="37" t="n"/>
      <c r="AU1" s="37" t="n"/>
      <c r="AV1" s="37" t="n"/>
      <c r="AW1" s="37" t="n"/>
      <c r="AX1" s="37" t="n"/>
      <c r="AY1" s="37" t="n"/>
      <c r="AZ1" s="37" t="n"/>
      <c r="BC1" s="54" t="n"/>
    </row>
    <row r="2" ht="60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004-04</t>
        </is>
      </c>
      <c r="E2" s="38" t="inlineStr">
        <is>
          <t>Провод заземления ПТКА.685621. 005</t>
        </is>
      </c>
      <c r="F2" s="38" t="inlineStr">
        <is>
          <t>Провод заземления ПТКА.685621.  005-01</t>
        </is>
      </c>
      <c r="G2" s="38" t="inlineStr">
        <is>
          <t>Провод заземления ПТКА.685621.  005-02</t>
        </is>
      </c>
      <c r="H2" s="38" t="inlineStr">
        <is>
          <t>Провод заземления ПТКА.685621.  005-03</t>
        </is>
      </c>
      <c r="I2" s="71" t="inlineStr">
        <is>
          <t>Жгут ПТКА.685621. 001-02.121</t>
        </is>
      </c>
      <c r="J2" s="71" t="inlineStr">
        <is>
          <t>Жгут ПТКА.685621. 001-03.331</t>
        </is>
      </c>
      <c r="K2" s="71" t="inlineStr">
        <is>
          <t>Жгут ПТКА.685621. 001-04.141</t>
        </is>
      </c>
      <c r="L2" s="71" t="inlineStr">
        <is>
          <t>Жгут ПТКА.685621. 001-04.341</t>
        </is>
      </c>
      <c r="M2" s="71" t="inlineStr">
        <is>
          <t>Жгут ПТКА.685621. 001-05.602</t>
        </is>
      </c>
      <c r="N2" s="71" t="inlineStr">
        <is>
          <t>Жгут ПТКА.685621. 001-05.072(1)</t>
        </is>
      </c>
      <c r="O2" s="71" t="inlineStr">
        <is>
          <t>Жгут ПТКА.685621. 001-05.072(2)</t>
        </is>
      </c>
      <c r="P2" s="72" t="inlineStr">
        <is>
          <t>Жгут ПТКА.685621. 002-01.281</t>
        </is>
      </c>
      <c r="Q2" s="72" t="inlineStr">
        <is>
          <t>Жгут ПТКА.685621. 002-02.221</t>
        </is>
      </c>
      <c r="R2" s="72" t="inlineStr">
        <is>
          <t>Жгут ПТКА.685621. 002-03.231</t>
        </is>
      </c>
      <c r="S2" s="38" t="inlineStr">
        <is>
          <t>Жгут ПТКА.685621. 003-03.071</t>
        </is>
      </c>
      <c r="T2" s="38" t="inlineStr">
        <is>
          <t>Жгут ПТКА.685621. 003-04.071</t>
        </is>
      </c>
      <c r="U2" s="38" t="inlineStr">
        <is>
          <t>Жгут ПТКА.685621. 003-05.481</t>
        </is>
      </c>
      <c r="V2" s="38" t="inlineStr">
        <is>
          <t>Кабель питания 9451.051. 03.00.000</t>
        </is>
      </c>
      <c r="W2" s="38" t="inlineStr">
        <is>
          <t>Кабель питания 9451.631. 07.00.000</t>
        </is>
      </c>
      <c r="X2" s="38" t="inlineStr">
        <is>
          <t>Кабель для передачи данных 9451.051. 04.00.000</t>
        </is>
      </c>
      <c r="Y2" s="38" t="inlineStr">
        <is>
          <t>Кабель для передачи данных 9451.631. 09.00.000</t>
        </is>
      </c>
      <c r="Z2" s="38" t="n"/>
      <c r="AA2" s="38" t="n"/>
      <c r="AB2" s="70" t="inlineStr">
        <is>
          <t>Перемычка ПТКА.685621. 004</t>
        </is>
      </c>
      <c r="AC2" s="70" t="inlineStr">
        <is>
          <t>Перемычка ПТКА.685621. 004-01</t>
        </is>
      </c>
      <c r="AD2" s="70" t="inlineStr">
        <is>
          <t>Перемычка ПТКА.685621. 004-04</t>
        </is>
      </c>
      <c r="AE2" s="38" t="inlineStr">
        <is>
          <t>Провод заземления ПТКА.685621. 005</t>
        </is>
      </c>
      <c r="AF2" s="38" t="inlineStr">
        <is>
          <t>Провод заземления ПТКА.685621.  005-01</t>
        </is>
      </c>
      <c r="AG2" s="38" t="inlineStr">
        <is>
          <t>Провод заземления ПТКА.685621.  005-02</t>
        </is>
      </c>
      <c r="AH2" s="38" t="inlineStr">
        <is>
          <t>Провод заземления ПТКА.685621.  005-03</t>
        </is>
      </c>
      <c r="AI2" s="71" t="inlineStr">
        <is>
          <t>Жгут ПТКА.685621. 001-02.121</t>
        </is>
      </c>
      <c r="AJ2" s="71" t="inlineStr">
        <is>
          <t>Жгут ПТКА.685621. 001-03.331</t>
        </is>
      </c>
      <c r="AK2" s="71" t="inlineStr">
        <is>
          <t>Жгут ПТКА.685621. 001-04.141</t>
        </is>
      </c>
      <c r="AL2" s="71" t="inlineStr">
        <is>
          <t>Жгут ПТКА.685621. 001-04.341</t>
        </is>
      </c>
      <c r="AM2" s="71" t="inlineStr">
        <is>
          <t>Жгут ПТКА.685621. 001-05.602</t>
        </is>
      </c>
      <c r="AN2" s="71" t="inlineStr">
        <is>
          <t>Жгут ПТКА.685621. 001-05.072(1)</t>
        </is>
      </c>
      <c r="AO2" s="71" t="inlineStr">
        <is>
          <t>Жгут ПТКА.685621. 001-05.072(2)</t>
        </is>
      </c>
      <c r="AP2" s="72" t="inlineStr">
        <is>
          <t>Жгут ПТКА.685621. 002-01.281</t>
        </is>
      </c>
      <c r="AQ2" s="72" t="inlineStr">
        <is>
          <t>Жгут ПТКА.685621. 002-02.221</t>
        </is>
      </c>
      <c r="AR2" s="72" t="inlineStr">
        <is>
          <t>Жгут ПТКА.685621. 002-03.231</t>
        </is>
      </c>
      <c r="AS2" s="38" t="inlineStr">
        <is>
          <t>Жгут ПТКА.685621. 003-03.071</t>
        </is>
      </c>
      <c r="AT2" s="38" t="inlineStr">
        <is>
          <t>Жгут ПТКА.685621. 003-04.071</t>
        </is>
      </c>
      <c r="AU2" s="38" t="inlineStr">
        <is>
          <t>Жгут ПТКА.685621. 003-05.481</t>
        </is>
      </c>
      <c r="AV2" s="38" t="inlineStr">
        <is>
          <t>Кабель питания 9451.051. 03.00.000</t>
        </is>
      </c>
      <c r="AW2" s="38" t="inlineStr">
        <is>
          <t>Кабель питания 9451.631. 07.00.000</t>
        </is>
      </c>
      <c r="AX2" s="38" t="inlineStr">
        <is>
          <t>Кабель для передачи данных 9451.051. 04.00.000</t>
        </is>
      </c>
      <c r="AY2" s="38" t="inlineStr">
        <is>
          <t>Кабель для передачи данных 9451.631. 09.00.000</t>
        </is>
      </c>
      <c r="AZ2" s="38" t="n"/>
      <c r="BA2" s="38" t="inlineStr">
        <is>
          <t>Сумма</t>
        </is>
      </c>
      <c r="BB2" s="40" t="n"/>
      <c r="BC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>
        <v>1</v>
      </c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28" t="n"/>
      <c r="AA3" s="228" t="n"/>
      <c r="AB3" s="286">
        <f>16+90+129</f>
        <v/>
      </c>
      <c r="AC3" s="286" t="n">
        <v>2</v>
      </c>
      <c r="AD3" s="286" t="n">
        <v>16</v>
      </c>
      <c r="AE3" s="286" t="n"/>
      <c r="AF3" s="286" t="n">
        <v>30</v>
      </c>
      <c r="AG3" s="286">
        <f>92+130</f>
        <v/>
      </c>
      <c r="AH3" s="286" t="n">
        <v>2</v>
      </c>
      <c r="AI3" s="286" t="n">
        <v>2</v>
      </c>
      <c r="AJ3" s="286" t="n">
        <v>2</v>
      </c>
      <c r="AK3" s="286" t="n"/>
      <c r="AL3" s="286" t="n">
        <v>1</v>
      </c>
      <c r="AM3" s="286" t="n"/>
      <c r="AN3" s="286" t="n">
        <v>2</v>
      </c>
      <c r="AO3" s="286" t="n">
        <v>2</v>
      </c>
      <c r="AP3" s="286" t="n">
        <v>15</v>
      </c>
      <c r="AQ3" s="286">
        <f>4+8</f>
        <v/>
      </c>
      <c r="AR3" s="286">
        <f>43+57</f>
        <v/>
      </c>
      <c r="AS3" s="286" t="n"/>
      <c r="AT3" s="286" t="n"/>
      <c r="AU3" s="286" t="n">
        <v>4</v>
      </c>
      <c r="AV3" s="286" t="n">
        <v>2</v>
      </c>
      <c r="AW3" s="286" t="n">
        <v>4</v>
      </c>
      <c r="AX3" s="286" t="n">
        <v>2</v>
      </c>
      <c r="AY3" s="286" t="n">
        <v>4</v>
      </c>
      <c r="AZ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 t="n">
        <v>2</v>
      </c>
      <c r="E7" s="286">
        <f>2*E3</f>
        <v/>
      </c>
      <c r="F7" s="286" t="n">
        <v>2</v>
      </c>
      <c r="G7" s="286" t="n">
        <v>2</v>
      </c>
      <c r="H7" s="286">
        <f>2*H3</f>
        <v/>
      </c>
      <c r="I7" s="228" t="n"/>
      <c r="J7" s="228" t="n"/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86">
        <f>B7*AB3</f>
        <v/>
      </c>
      <c r="AC7" s="286">
        <f>C7*AC3</f>
        <v/>
      </c>
      <c r="AD7" s="286">
        <f>D7*AD3</f>
        <v/>
      </c>
      <c r="AE7" s="286">
        <f>E7*AE3</f>
        <v/>
      </c>
      <c r="AF7" s="286">
        <f>F7*AF3</f>
        <v/>
      </c>
      <c r="AG7" s="286">
        <f>G7*AG3</f>
        <v/>
      </c>
      <c r="AH7" s="286">
        <f>H7*AH3</f>
        <v/>
      </c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28" t="n"/>
      <c r="AX7" s="228" t="n"/>
      <c r="AY7" s="228" t="n"/>
      <c r="AZ7" s="228" t="n"/>
      <c r="BA7">
        <f>SUM(AB7:AY7)</f>
        <v/>
      </c>
      <c r="BB7" t="inlineStr">
        <is>
          <t>шт</t>
        </is>
      </c>
      <c r="BC7" s="108" t="n">
        <v>1000</v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28" t="n"/>
      <c r="J8" s="228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86" t="n"/>
      <c r="AC8" s="286" t="n"/>
      <c r="AD8" s="286" t="n"/>
      <c r="AE8" s="286" t="n"/>
      <c r="AF8" s="286" t="n"/>
      <c r="AG8" s="286" t="n"/>
      <c r="AH8" s="286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28" t="n"/>
      <c r="AX8" s="228" t="n"/>
      <c r="AY8" s="228" t="n"/>
      <c r="AZ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0.46</v>
      </c>
      <c r="E9" s="286" t="n"/>
      <c r="F9" s="286" t="n"/>
      <c r="G9" s="286" t="n"/>
      <c r="H9" s="286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86">
        <f>B9*AB3</f>
        <v/>
      </c>
      <c r="AC9" s="286">
        <f>C9*AC3</f>
        <v/>
      </c>
      <c r="AD9" s="286">
        <f>D9*AD3</f>
        <v/>
      </c>
      <c r="AE9" s="286" t="n"/>
      <c r="AF9" s="286" t="n"/>
      <c r="AG9" s="286" t="n"/>
      <c r="AH9" s="286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28" t="n"/>
      <c r="AX9" s="228" t="n"/>
      <c r="AY9" s="228" t="n"/>
      <c r="AZ9" s="228" t="n"/>
      <c r="BA9">
        <f>SUM(AB9:AY9)</f>
        <v/>
      </c>
      <c r="BB9" t="inlineStr">
        <is>
          <t>м</t>
        </is>
      </c>
      <c r="BC9" s="108" t="n">
        <v>148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86" t="n"/>
      <c r="AC10" s="286" t="n"/>
      <c r="AD10" s="286" t="n"/>
      <c r="AE10" s="286" t="n"/>
      <c r="AF10" s="286" t="n"/>
      <c r="AG10" s="286" t="n"/>
      <c r="AH10" s="286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28" t="n"/>
      <c r="AX10" s="228" t="n"/>
      <c r="AY10" s="228" t="n"/>
      <c r="AZ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86" t="n"/>
      <c r="AC11" s="286" t="n"/>
      <c r="AD11" s="286" t="n"/>
      <c r="AE11" s="286" t="n"/>
      <c r="AF11" s="286" t="n"/>
      <c r="AG11" s="286" t="n"/>
      <c r="AH11" s="286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28" t="n"/>
      <c r="AX11" s="228" t="n"/>
      <c r="AY11" s="228" t="n"/>
      <c r="AZ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 t="n">
        <v>0.05</v>
      </c>
      <c r="E12" s="286">
        <f>0.05*E3</f>
        <v/>
      </c>
      <c r="F12" s="286" t="n">
        <v>0.05</v>
      </c>
      <c r="G12" s="286">
        <f>0.05*G3</f>
        <v/>
      </c>
      <c r="H12" s="286">
        <f>0.05*H3</f>
        <v/>
      </c>
      <c r="I12" s="228" t="n"/>
      <c r="J12" s="228" t="n"/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86">
        <f>B12*AB3</f>
        <v/>
      </c>
      <c r="AC12" s="286">
        <f>C12*AC3</f>
        <v/>
      </c>
      <c r="AD12" s="286">
        <f>D12*AD3</f>
        <v/>
      </c>
      <c r="AE12" s="286">
        <f>E12*AE3</f>
        <v/>
      </c>
      <c r="AF12" s="286">
        <f>F12*AF3</f>
        <v/>
      </c>
      <c r="AG12" s="286">
        <f>G12*AG3</f>
        <v/>
      </c>
      <c r="AH12" s="286">
        <f>H12*AH3</f>
        <v/>
      </c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28" t="n"/>
      <c r="AX12" s="228" t="n"/>
      <c r="AY12" s="228" t="n"/>
      <c r="AZ12" s="228" t="n"/>
      <c r="BA12">
        <f>SUM(AB12:AY12)</f>
        <v/>
      </c>
      <c r="BB12" t="inlineStr">
        <is>
          <t>м</t>
        </is>
      </c>
      <c r="BC12" s="108" t="n">
        <v>25</v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86" t="n"/>
      <c r="AC13" s="286" t="n"/>
      <c r="AD13" s="286" t="n"/>
      <c r="AE13" s="286" t="n"/>
      <c r="AF13" s="286" t="n"/>
      <c r="AG13" s="286" t="n"/>
      <c r="AH13" s="286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28" t="n"/>
      <c r="AX13" s="228" t="n"/>
      <c r="AY13" s="228" t="n"/>
      <c r="AZ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28" t="n"/>
      <c r="J14" s="228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86" t="n"/>
      <c r="AC14" s="286" t="n"/>
      <c r="AD14" s="286" t="n"/>
      <c r="AE14" s="286" t="n"/>
      <c r="AF14" s="286" t="n"/>
      <c r="AG14" s="286" t="n"/>
      <c r="AH14" s="286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28" t="n"/>
      <c r="AX14" s="228" t="n"/>
      <c r="AY14" s="228" t="n"/>
      <c r="AZ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28" t="n"/>
      <c r="J15" s="228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86" t="n"/>
      <c r="AC15" s="286" t="n"/>
      <c r="AD15" s="286" t="n"/>
      <c r="AE15" s="286" t="n"/>
      <c r="AF15" s="286" t="n"/>
      <c r="AG15" s="286" t="n"/>
      <c r="AH15" s="286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28" t="n"/>
      <c r="AX15" s="228" t="n"/>
      <c r="AY15" s="228" t="n"/>
      <c r="AZ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>
        <v>0.71</v>
      </c>
      <c r="F16" s="286" t="n">
        <v>0.33</v>
      </c>
      <c r="G16" s="286" t="n">
        <v>0.09</v>
      </c>
      <c r="H16" s="286">
        <f>0.51*H3</f>
        <v/>
      </c>
      <c r="I16" s="228" t="n"/>
      <c r="J16" s="228" t="n"/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86" t="n"/>
      <c r="AC16" s="286" t="n"/>
      <c r="AD16" s="286" t="n"/>
      <c r="AE16" s="286">
        <f>E16*AE3</f>
        <v/>
      </c>
      <c r="AF16" s="286">
        <f>F16*AF3</f>
        <v/>
      </c>
      <c r="AG16" s="286">
        <f>G16*AG3</f>
        <v/>
      </c>
      <c r="AH16" s="286">
        <f>H16*AH3</f>
        <v/>
      </c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28" t="n"/>
      <c r="AX16" s="228" t="n"/>
      <c r="AY16" s="228" t="n"/>
      <c r="AZ16" s="228" t="n"/>
      <c r="BA16">
        <f>SUM(AB16:AY16)</f>
        <v/>
      </c>
      <c r="BB16" t="inlineStr">
        <is>
          <t>м</t>
        </is>
      </c>
      <c r="BC16" s="3" t="n">
        <v>475</v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86" t="n"/>
      <c r="W20" s="286" t="n"/>
      <c r="X20" s="286" t="n"/>
      <c r="Y20" s="286" t="n"/>
      <c r="Z20" s="228" t="n"/>
      <c r="AA20" s="228" t="n"/>
      <c r="AB20" s="228" t="n"/>
      <c r="AC20" s="228" t="n"/>
      <c r="AD20" s="228" t="n"/>
      <c r="AE20" s="228" t="n"/>
      <c r="AF20" s="228" t="n"/>
      <c r="AG20" s="228" t="n"/>
      <c r="AH20" s="228" t="n"/>
      <c r="AI20" s="228" t="n"/>
      <c r="AJ20" s="228" t="n"/>
      <c r="AK20" s="228" t="n"/>
      <c r="AL20" s="228" t="n"/>
      <c r="AM20" s="228" t="n"/>
      <c r="AN20" s="228" t="n"/>
      <c r="AO20" s="228" t="n"/>
      <c r="AP20" s="228" t="n"/>
      <c r="AQ20" s="228" t="n"/>
      <c r="AR20" s="228" t="n"/>
      <c r="AS20" s="228" t="n"/>
      <c r="AT20" s="228" t="n"/>
      <c r="AV20" s="286">
        <f>V20*AV$3</f>
        <v/>
      </c>
      <c r="AW20" s="286">
        <f>W20*AW$3</f>
        <v/>
      </c>
      <c r="AX20" s="286">
        <f>X20*AX$3</f>
        <v/>
      </c>
      <c r="AY20" s="286">
        <f>Y20*AY$3</f>
        <v/>
      </c>
      <c r="AZ20" s="228" t="n"/>
      <c r="BA20">
        <f>SUM(AB20:AY20)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86" t="n"/>
      <c r="W21" s="286" t="n"/>
      <c r="X21" s="286" t="n"/>
      <c r="Y21" s="286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V21" s="286">
        <f>V21*AV$3</f>
        <v/>
      </c>
      <c r="AW21" s="286">
        <f>W21*AW$3</f>
        <v/>
      </c>
      <c r="AX21" s="286">
        <f>X21*AX$3</f>
        <v/>
      </c>
      <c r="AY21" s="286">
        <f>Y21*AY$3</f>
        <v/>
      </c>
      <c r="AZ21" s="228" t="n"/>
      <c r="BA21">
        <f>SUM(AB21:AY21)</f>
        <v/>
      </c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86" t="n"/>
      <c r="W22" s="286" t="n"/>
      <c r="X22" s="286" t="n"/>
      <c r="Y22" s="286" t="n"/>
      <c r="Z22" s="228" t="n"/>
      <c r="AA22" s="228" t="n"/>
      <c r="AB22" s="228" t="n"/>
      <c r="AC22" s="228" t="n"/>
      <c r="AD22" s="228" t="n"/>
      <c r="AE22" s="228" t="n"/>
      <c r="AF22" s="228" t="n"/>
      <c r="AG22" s="228" t="n"/>
      <c r="AH22" s="228" t="n"/>
      <c r="AI22" s="228" t="n"/>
      <c r="AJ22" s="228" t="n"/>
      <c r="AK22" s="228" t="n"/>
      <c r="AL22" s="228" t="n"/>
      <c r="AM22" s="228" t="n"/>
      <c r="AN22" s="228" t="n"/>
      <c r="AO22" s="228" t="n"/>
      <c r="AP22" s="228" t="n"/>
      <c r="AQ22" s="228" t="n"/>
      <c r="AR22" s="228" t="n"/>
      <c r="AS22" s="228" t="n"/>
      <c r="AT22" s="228" t="n"/>
      <c r="AV22" s="286">
        <f>V22*AV$3</f>
        <v/>
      </c>
      <c r="AW22" s="286">
        <f>W22*AW$3</f>
        <v/>
      </c>
      <c r="AX22" s="286">
        <f>X22*AX$3</f>
        <v/>
      </c>
      <c r="AY22" s="286">
        <f>Y22*AY$3</f>
        <v/>
      </c>
      <c r="AZ22" s="228" t="n"/>
      <c r="BA22">
        <f>SUM(AB22:AY22)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86" t="n">
        <v>4</v>
      </c>
      <c r="W23" s="286" t="n">
        <v>4</v>
      </c>
      <c r="X23" s="286" t="n"/>
      <c r="Y23" s="286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28" t="n"/>
      <c r="AI23" s="228" t="n"/>
      <c r="AJ23" s="228" t="n"/>
      <c r="AK23" s="228" t="n"/>
      <c r="AL23" s="228" t="n"/>
      <c r="AM23" s="228" t="n"/>
      <c r="AN23" s="228" t="n"/>
      <c r="AO23" s="228" t="n"/>
      <c r="AP23" s="228" t="n"/>
      <c r="AQ23" s="228" t="n"/>
      <c r="AR23" s="228" t="n"/>
      <c r="AS23" s="228" t="n"/>
      <c r="AT23" s="228" t="n"/>
      <c r="AV23" s="286">
        <f>V23*AV$3</f>
        <v/>
      </c>
      <c r="AW23" s="286">
        <f>W23*AW$3</f>
        <v/>
      </c>
      <c r="AX23" s="286">
        <f>X23*AX$3</f>
        <v/>
      </c>
      <c r="AY23" s="286">
        <f>Y23*AY$3</f>
        <v/>
      </c>
      <c r="AZ23" s="228" t="n"/>
      <c r="BA23">
        <f>SUM(AB23:AY23)</f>
        <v/>
      </c>
      <c r="BC23" s="108" t="n">
        <v>24</v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86" t="n"/>
      <c r="W24" s="286" t="n"/>
      <c r="X24" s="286" t="n"/>
      <c r="Y24" s="286" t="n"/>
      <c r="Z24" s="228" t="n"/>
      <c r="AA24" s="228" t="n"/>
      <c r="AB24" s="228" t="n"/>
      <c r="AC24" s="228" t="n"/>
      <c r="AD24" s="228" t="n"/>
      <c r="AE24" s="228" t="n"/>
      <c r="AF24" s="228" t="n"/>
      <c r="AG24" s="228" t="n"/>
      <c r="AH24" s="228" t="n"/>
      <c r="AI24" s="228" t="n"/>
      <c r="AJ24" s="228" t="n"/>
      <c r="AK24" s="228" t="n"/>
      <c r="AL24" s="228" t="n"/>
      <c r="AM24" s="228" t="n"/>
      <c r="AN24" s="228" t="n"/>
      <c r="AO24" s="228" t="n"/>
      <c r="AP24" s="228" t="n"/>
      <c r="AQ24" s="228" t="n"/>
      <c r="AR24" s="228" t="n"/>
      <c r="AS24" s="228" t="n"/>
      <c r="AT24" s="228" t="n"/>
      <c r="AV24" s="286">
        <f>V24*AV$3</f>
        <v/>
      </c>
      <c r="AW24" s="286">
        <f>W24*AW$3</f>
        <v/>
      </c>
      <c r="AX24" s="286">
        <f>X24*AX$3</f>
        <v/>
      </c>
      <c r="AY24" s="286">
        <f>Y24*AY$3</f>
        <v/>
      </c>
      <c r="AZ24" s="228" t="n"/>
      <c r="BA24">
        <f>SUM(AB24:AY24)</f>
        <v/>
      </c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86" t="n"/>
      <c r="W25" s="286" t="n"/>
      <c r="X25" s="286" t="n">
        <v>1.7</v>
      </c>
      <c r="Y25" s="286" t="n">
        <v>0.4</v>
      </c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28" t="n"/>
      <c r="AI25" s="228" t="n"/>
      <c r="AJ25" s="228" t="n"/>
      <c r="AK25" s="228" t="n"/>
      <c r="AL25" s="228" t="n"/>
      <c r="AM25" s="228" t="n"/>
      <c r="AN25" s="228" t="n"/>
      <c r="AO25" s="228" t="n"/>
      <c r="AP25" s="228" t="n"/>
      <c r="AQ25" s="228" t="n"/>
      <c r="AR25" s="228" t="n"/>
      <c r="AS25" s="228" t="n"/>
      <c r="AT25" s="228" t="n"/>
      <c r="AV25" s="286">
        <f>V25*AV$3</f>
        <v/>
      </c>
      <c r="AW25" s="286">
        <f>W25*AW$3</f>
        <v/>
      </c>
      <c r="AX25" s="286">
        <f>X25*AX$3</f>
        <v/>
      </c>
      <c r="AY25" s="286">
        <f>Y25*AY$3</f>
        <v/>
      </c>
      <c r="AZ25" s="228" t="n"/>
      <c r="BA25">
        <f>SUM(AB25:AY25)</f>
        <v/>
      </c>
      <c r="BC25" s="108" t="n">
        <v>5</v>
      </c>
    </row>
    <row r="26">
      <c r="A26" s="18" t="inlineStr">
        <is>
          <t>Кабель ВВГ-нг(А)-LSLTx-2х1,5 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86" t="n">
        <v>1.7</v>
      </c>
      <c r="W26" s="286" t="n">
        <v>0.4</v>
      </c>
      <c r="X26" s="286" t="n"/>
      <c r="Y26" s="286" t="n"/>
      <c r="Z26" s="228" t="n"/>
      <c r="AA26" s="228" t="n"/>
      <c r="AB26" s="228" t="n"/>
      <c r="AC26" s="228" t="n"/>
      <c r="AD26" s="228" t="n"/>
      <c r="AE26" s="228" t="n"/>
      <c r="AF26" s="228" t="n"/>
      <c r="AG26" s="228" t="n"/>
      <c r="AH26" s="228" t="n"/>
      <c r="AI26" s="228" t="n"/>
      <c r="AJ26" s="228" t="n"/>
      <c r="AK26" s="228" t="n"/>
      <c r="AL26" s="228" t="n"/>
      <c r="AM26" s="228" t="n"/>
      <c r="AN26" s="228" t="n"/>
      <c r="AO26" s="228" t="n"/>
      <c r="AP26" s="228" t="n"/>
      <c r="AQ26" s="228" t="n"/>
      <c r="AR26" s="228" t="n"/>
      <c r="AS26" s="228" t="n"/>
      <c r="AT26" s="228" t="n"/>
      <c r="AV26" s="286">
        <f>V26*AV$3</f>
        <v/>
      </c>
      <c r="AW26" s="286">
        <f>W26*AW$3</f>
        <v/>
      </c>
      <c r="AX26" s="286">
        <f>X26*AX$3</f>
        <v/>
      </c>
      <c r="AY26" s="286">
        <f>Y26*AY$3</f>
        <v/>
      </c>
      <c r="AZ26" s="228" t="n"/>
      <c r="BA26">
        <f>SUM(AB26:AY26)</f>
        <v/>
      </c>
      <c r="BC26" s="108" t="n">
        <v>5</v>
      </c>
    </row>
    <row r="27">
      <c r="A27" s="18" t="inlineStr">
        <is>
          <t>PBF D:13.0/6.0 мм (черная)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86" t="n"/>
      <c r="W27" s="286" t="n"/>
      <c r="X27" s="286" t="n"/>
      <c r="Y27" s="286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28" t="n"/>
      <c r="AI27" s="228" t="n"/>
      <c r="AJ27" s="228" t="n"/>
      <c r="AK27" s="228" t="n"/>
      <c r="AL27" s="228" t="n"/>
      <c r="AM27" s="228" t="n"/>
      <c r="AN27" s="228" t="n"/>
      <c r="AO27" s="228" t="n"/>
      <c r="AP27" s="228" t="n"/>
      <c r="AQ27" s="228" t="n"/>
      <c r="AR27" s="228" t="n"/>
      <c r="AS27" s="228" t="n"/>
      <c r="AT27" s="228" t="n"/>
      <c r="AV27" s="286">
        <f>V27*AV$3</f>
        <v/>
      </c>
      <c r="AW27" s="286">
        <f>W27*AW$3</f>
        <v/>
      </c>
      <c r="AX27" s="286">
        <f>X27*AX$3</f>
        <v/>
      </c>
      <c r="AY27" s="286">
        <f>Y27*AY$3</f>
        <v/>
      </c>
      <c r="AZ27" s="228" t="n"/>
      <c r="BA27">
        <f>SUM(AB27:AY27)</f>
        <v/>
      </c>
    </row>
    <row r="28" ht="25.5" customHeight="1" s="107">
      <c r="A28" s="86" t="inlineStr">
        <is>
          <t>BAM3RC-1-9.5 BLK Трубка термоусадочная неклеевая, коэффициент усадки 2Х, размер 9.5, цвет черный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86" t="n">
        <v>0.1</v>
      </c>
      <c r="W28" s="286" t="n">
        <v>0.1</v>
      </c>
      <c r="X28" s="286" t="n">
        <v>0.1</v>
      </c>
      <c r="Y28" s="286" t="n">
        <v>0.1</v>
      </c>
      <c r="Z28" s="228" t="n"/>
      <c r="AA28" s="228" t="n"/>
      <c r="AB28" s="228" t="n"/>
      <c r="AC28" s="228" t="n"/>
      <c r="AD28" s="228" t="n"/>
      <c r="AE28" s="228" t="n"/>
      <c r="AF28" s="228" t="n"/>
      <c r="AG28" s="228" t="n"/>
      <c r="AH28" s="228" t="n"/>
      <c r="AI28" s="228" t="n"/>
      <c r="AJ28" s="228" t="n"/>
      <c r="AK28" s="228" t="n"/>
      <c r="AL28" s="228" t="n"/>
      <c r="AM28" s="228" t="n"/>
      <c r="AN28" s="228" t="n"/>
      <c r="AO28" s="228" t="n"/>
      <c r="AP28" s="228" t="n"/>
      <c r="AQ28" s="228" t="n"/>
      <c r="AR28" s="228" t="n"/>
      <c r="AS28" s="228" t="n"/>
      <c r="AT28" s="228" t="n"/>
      <c r="AV28" s="286">
        <f>V28*AV$3</f>
        <v/>
      </c>
      <c r="AW28" s="286">
        <f>W28*AW$3</f>
        <v/>
      </c>
      <c r="AX28" s="286">
        <f>X28*AX$3</f>
        <v/>
      </c>
      <c r="AY28" s="286">
        <f>Y28*AY$3</f>
        <v/>
      </c>
      <c r="AZ28" s="228" t="n"/>
      <c r="BA28">
        <f>SUM(AB28:AY28)</f>
        <v/>
      </c>
    </row>
    <row r="29">
      <c r="A29" s="18" t="inlineStr">
        <is>
          <t>Стяжка c площадкой КСМ 3х100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86" t="n">
        <v>1</v>
      </c>
      <c r="W29" s="286" t="n">
        <v>1</v>
      </c>
      <c r="X29" s="286" t="n">
        <v>1</v>
      </c>
      <c r="Y29" s="286" t="n">
        <v>1</v>
      </c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28" t="n"/>
      <c r="AI29" s="228" t="n"/>
      <c r="AJ29" s="228" t="n"/>
      <c r="AK29" s="228" t="n"/>
      <c r="AL29" s="228" t="n"/>
      <c r="AM29" s="228" t="n"/>
      <c r="AN29" s="228" t="n"/>
      <c r="AO29" s="228" t="n"/>
      <c r="AP29" s="228" t="n"/>
      <c r="AQ29" s="228" t="n"/>
      <c r="AR29" s="228" t="n"/>
      <c r="AS29" s="228" t="n"/>
      <c r="AT29" s="228" t="n"/>
      <c r="AV29" s="286">
        <f>V29*AV$3</f>
        <v/>
      </c>
      <c r="AW29" s="286">
        <f>W29*AW$3</f>
        <v/>
      </c>
      <c r="AX29" s="286">
        <f>X29*AX$3</f>
        <v/>
      </c>
      <c r="AY29" s="286">
        <f>Y29*AY$3</f>
        <v/>
      </c>
      <c r="AZ29" s="228" t="n"/>
      <c r="BA29">
        <f>SUM(AB29:AY29)</f>
        <v/>
      </c>
      <c r="BC29" s="108" t="n">
        <v>4</v>
      </c>
    </row>
    <row r="30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</row>
    <row r="31" customFormat="1" s="85">
      <c r="A31" s="82" t="n"/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84" t="n"/>
      <c r="Y31" s="84" t="n"/>
      <c r="Z31" s="84" t="n"/>
      <c r="AA31" s="84" t="n"/>
      <c r="AB31" s="84" t="n"/>
      <c r="AC31" s="84" t="n"/>
      <c r="AD31" s="84" t="n"/>
      <c r="AE31" s="84" t="n"/>
      <c r="AF31" s="84" t="n"/>
      <c r="AG31" s="84" t="n"/>
      <c r="AH31" s="84" t="n"/>
      <c r="AI31" s="84" t="n"/>
      <c r="AJ31" s="84" t="n"/>
      <c r="AK31" s="84" t="n"/>
      <c r="AL31" s="84" t="n"/>
      <c r="AM31" s="84" t="n"/>
      <c r="AN31" s="84" t="n"/>
      <c r="AO31" s="84" t="n"/>
      <c r="AP31" s="84" t="n"/>
      <c r="AQ31" s="84" t="n"/>
      <c r="AR31" s="84" t="n"/>
      <c r="AS31" s="84" t="n"/>
      <c r="AT31" s="84" t="n"/>
      <c r="AU31" s="84" t="n"/>
      <c r="AV31" s="84" t="n"/>
      <c r="AW31" s="84" t="n"/>
      <c r="AX31" s="84" t="n"/>
      <c r="AY31" s="84" t="n"/>
      <c r="AZ31" s="84" t="n"/>
    </row>
    <row r="32">
      <c r="A32" s="34" t="n"/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28" t="n"/>
      <c r="AC32" s="228" t="n"/>
      <c r="AD32" s="228" t="n"/>
      <c r="AE32" s="228" t="n"/>
      <c r="AF32" s="228" t="n"/>
      <c r="AG32" s="228" t="n"/>
      <c r="AH32" s="228" t="n"/>
      <c r="AI32" s="228" t="n"/>
      <c r="AJ32" s="228" t="n"/>
      <c r="AK32" s="228" t="n"/>
      <c r="AL32" s="228" t="n"/>
      <c r="AM32" s="228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</row>
    <row r="33">
      <c r="A33" s="42" t="n"/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28" t="n"/>
      <c r="AC33" s="228" t="n"/>
      <c r="AD33" s="228" t="n"/>
      <c r="AE33" s="228" t="n"/>
      <c r="AF33" s="228" t="n"/>
      <c r="AG33" s="228" t="n"/>
      <c r="AH33" s="228" t="n"/>
      <c r="AI33" s="228" t="n"/>
      <c r="AJ33" s="228" t="n"/>
      <c r="AK33" s="228" t="n"/>
      <c r="AL33" s="228" t="n"/>
      <c r="AM33" s="228" t="n"/>
      <c r="AN33" s="228" t="n"/>
      <c r="AO33" s="228" t="n"/>
      <c r="AP33" s="228" t="n"/>
      <c r="AQ33" s="228" t="n"/>
      <c r="AR33" s="228" t="n"/>
      <c r="AS33" s="228" t="n"/>
      <c r="AT33" s="228" t="n"/>
      <c r="AU33" s="228" t="n"/>
      <c r="AV33" s="228" t="n"/>
      <c r="AW33" s="228" t="n"/>
      <c r="AX33" s="228" t="n"/>
      <c r="AY33" s="228" t="n"/>
      <c r="AZ33" s="228" t="n"/>
    </row>
    <row r="34">
      <c r="A34" s="18" t="inlineStr">
        <is>
          <t>Клемма типа "О" 3,2 мм НКИ 1.5-3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45" t="n">
        <v>2</v>
      </c>
      <c r="J34" s="45" t="n">
        <v>3</v>
      </c>
      <c r="K34" s="45" t="n">
        <v>4</v>
      </c>
      <c r="L34" s="45" t="n">
        <v>4</v>
      </c>
      <c r="M34" s="45" t="n">
        <v>5</v>
      </c>
      <c r="N34" s="45" t="n">
        <v>5</v>
      </c>
      <c r="O34" s="45" t="n">
        <v>5</v>
      </c>
      <c r="P34" s="45" t="n">
        <v>1</v>
      </c>
      <c r="Q34" s="45" t="n">
        <v>2</v>
      </c>
      <c r="R34" s="45" t="n">
        <v>3</v>
      </c>
      <c r="S34" s="45" t="n">
        <v>3</v>
      </c>
      <c r="T34" s="45" t="n">
        <v>4</v>
      </c>
      <c r="U34" s="74" t="n">
        <v>5</v>
      </c>
      <c r="V34" s="64" t="n"/>
      <c r="W34" s="64" t="n"/>
      <c r="X34" s="64" t="n"/>
      <c r="Y34" s="228" t="n"/>
      <c r="Z34" s="228" t="n"/>
      <c r="AA34" s="228" t="n"/>
      <c r="AB34" s="228" t="n"/>
      <c r="AC34" s="228" t="n"/>
      <c r="AD34" s="228" t="n"/>
      <c r="AE34" s="228" t="n"/>
      <c r="AF34" s="228" t="n"/>
      <c r="AG34" s="228" t="n"/>
      <c r="AH34" s="228" t="n"/>
      <c r="AI34" s="286">
        <f>I34*AI$3</f>
        <v/>
      </c>
      <c r="AJ34" s="286">
        <f>J34*AJ$3</f>
        <v/>
      </c>
      <c r="AK34" s="286">
        <f>K34*AK$3</f>
        <v/>
      </c>
      <c r="AL34" s="286">
        <f>L34*AL$3</f>
        <v/>
      </c>
      <c r="AM34" s="286">
        <f>M34*AM$3</f>
        <v/>
      </c>
      <c r="AN34" s="286">
        <f>N34*AN$3</f>
        <v/>
      </c>
      <c r="AO34" s="286">
        <f>O34*AO$3</f>
        <v/>
      </c>
      <c r="AP34" s="286">
        <f>P34*AP$3</f>
        <v/>
      </c>
      <c r="AQ34" s="286">
        <f>Q34*AQ$3</f>
        <v/>
      </c>
      <c r="AR34" s="286">
        <f>R34*AR$3</f>
        <v/>
      </c>
      <c r="AS34" s="286">
        <f>S34*AS$3</f>
        <v/>
      </c>
      <c r="AT34" s="286">
        <f>T34*AT$3</f>
        <v/>
      </c>
      <c r="AU34" s="286">
        <f>U34*AU$3</f>
        <v/>
      </c>
      <c r="AV34" s="228" t="n"/>
      <c r="AW34" s="228" t="n"/>
      <c r="AX34" s="228" t="n"/>
      <c r="AY34" s="228" t="n"/>
      <c r="AZ34" s="228" t="n"/>
      <c r="BA34">
        <f>SUM(AB34:AY34)</f>
        <v/>
      </c>
      <c r="BC34" s="108" t="n">
        <v>380</v>
      </c>
    </row>
    <row r="35">
      <c r="A35" s="34" t="inlineStr">
        <is>
          <t>аналоги: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45" t="n"/>
      <c r="J35" s="45" t="n"/>
      <c r="K35" s="45" t="n"/>
      <c r="L35" s="45" t="n"/>
      <c r="M35" s="45" t="n"/>
      <c r="N35" s="73" t="n"/>
      <c r="O35" s="74" t="n"/>
      <c r="P35" s="45" t="n"/>
      <c r="Q35" s="45" t="n"/>
      <c r="R35" s="45" t="n"/>
      <c r="S35" s="45" t="n"/>
      <c r="T35" s="45" t="n"/>
      <c r="U35" s="74" t="n"/>
      <c r="V35" s="64" t="n"/>
      <c r="W35" s="64" t="n"/>
      <c r="X35" s="64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</row>
    <row r="36">
      <c r="A36" s="34" t="inlineStr">
        <is>
          <t>Наконечник кабельный НКИ 1.25-3 красный (100шт)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45" t="n">
        <v>0.01</v>
      </c>
      <c r="J36" s="45" t="n">
        <v>0.03</v>
      </c>
      <c r="K36" s="45" t="n">
        <v>0.04</v>
      </c>
      <c r="L36" s="45" t="n">
        <v>0.04</v>
      </c>
      <c r="M36" s="45" t="n">
        <v>0.05</v>
      </c>
      <c r="N36" s="45" t="n">
        <v>0.05</v>
      </c>
      <c r="O36" s="45" t="n">
        <v>0.05</v>
      </c>
      <c r="P36" s="45" t="n">
        <v>0.01</v>
      </c>
      <c r="Q36" s="45" t="n">
        <v>0.02</v>
      </c>
      <c r="R36" s="45" t="n">
        <v>0.03</v>
      </c>
      <c r="S36" s="45" t="n">
        <v>0.03</v>
      </c>
      <c r="T36" s="45" t="n">
        <v>0.04</v>
      </c>
      <c r="U36" s="46" t="n">
        <v>0.05</v>
      </c>
      <c r="V36" s="64" t="n"/>
      <c r="W36" s="64" t="n"/>
      <c r="X36" s="64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86">
        <f>I36*AI$3</f>
        <v/>
      </c>
      <c r="AJ36" s="286">
        <f>J36*AJ$3</f>
        <v/>
      </c>
      <c r="AK36" s="286">
        <f>K36*AK$3</f>
        <v/>
      </c>
      <c r="AL36" s="286">
        <f>L36*AL$3</f>
        <v/>
      </c>
      <c r="AM36" s="286">
        <f>M36*AM$3</f>
        <v/>
      </c>
      <c r="AN36" s="286">
        <f>N36*AN$3</f>
        <v/>
      </c>
      <c r="AO36" s="286">
        <f>O36*AO$3</f>
        <v/>
      </c>
      <c r="AP36" s="286">
        <f>P36*AP$3</f>
        <v/>
      </c>
      <c r="AQ36" s="286">
        <f>Q36*AQ$3</f>
        <v/>
      </c>
      <c r="AR36" s="286">
        <f>R36*AR$3</f>
        <v/>
      </c>
      <c r="AS36" s="286">
        <f>S36*AS$3</f>
        <v/>
      </c>
      <c r="AT36" s="286">
        <f>T36*AT$3</f>
        <v/>
      </c>
      <c r="AU36" s="286">
        <f>U36*AU$3</f>
        <v/>
      </c>
      <c r="AV36" s="228" t="n"/>
      <c r="AW36" s="228" t="n"/>
      <c r="AX36" s="228" t="n"/>
      <c r="AY36" s="228" t="n"/>
      <c r="AZ36" s="22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6" t="n"/>
      <c r="V37" s="64" t="n"/>
      <c r="W37" s="64" t="n"/>
      <c r="X37" s="64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</row>
    <row r="38">
      <c r="A38" s="18" t="inlineStr">
        <is>
          <t>Клемма типа "О" 5,3 мм НКИ 1.5-5</t>
        </is>
      </c>
      <c r="B38" s="228" t="n"/>
      <c r="C38" s="228" t="n"/>
      <c r="D38" s="228" t="n"/>
      <c r="E38" s="228" t="n"/>
      <c r="F38" s="228" t="n"/>
      <c r="G38" s="228" t="n"/>
      <c r="H38" s="228" t="n"/>
      <c r="I38" s="45" t="n">
        <v>1</v>
      </c>
      <c r="J38" s="45" t="n">
        <v>1</v>
      </c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74" t="n">
        <v>1</v>
      </c>
      <c r="V38" s="64" t="n"/>
      <c r="W38" s="64" t="n"/>
      <c r="X38" s="64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86">
        <f>I38*AI$3</f>
        <v/>
      </c>
      <c r="AJ38" s="286">
        <f>J38*AJ$3</f>
        <v/>
      </c>
      <c r="AK38" s="286">
        <f>K38*AK$3</f>
        <v/>
      </c>
      <c r="AL38" s="286">
        <f>L38*AL$3</f>
        <v/>
      </c>
      <c r="AM38" s="286">
        <f>M38*AM$3</f>
        <v/>
      </c>
      <c r="AN38" s="286">
        <f>N38*AN$3</f>
        <v/>
      </c>
      <c r="AO38" s="286">
        <f>O38*AO$3</f>
        <v/>
      </c>
      <c r="AP38" s="286">
        <f>P38*AP$3</f>
        <v/>
      </c>
      <c r="AQ38" s="286">
        <f>Q38*AQ$3</f>
        <v/>
      </c>
      <c r="AR38" s="286">
        <f>R38*AR$3</f>
        <v/>
      </c>
      <c r="AS38" s="286">
        <f>S38*AS$3</f>
        <v/>
      </c>
      <c r="AT38" s="286">
        <f>T38*AT$3</f>
        <v/>
      </c>
      <c r="AU38" s="286">
        <f>U38*AU$3</f>
        <v/>
      </c>
      <c r="AV38" s="228" t="n"/>
      <c r="AW38" s="228" t="n"/>
      <c r="AX38" s="228" t="n"/>
      <c r="AY38" s="228" t="n"/>
      <c r="AZ38" s="228" t="n"/>
      <c r="BA38">
        <f>SUM(AB38:AY38)</f>
        <v/>
      </c>
      <c r="BC38" s="108" t="n">
        <v>150</v>
      </c>
    </row>
    <row r="39">
      <c r="A39" s="18" t="n"/>
      <c r="I39" s="45" t="n"/>
      <c r="J39" s="45" t="n"/>
      <c r="K39" s="45" t="n"/>
      <c r="L39" s="45" t="n"/>
      <c r="M39" s="45" t="n"/>
      <c r="N39" s="73" t="n"/>
      <c r="O39" s="74" t="n"/>
      <c r="P39" s="45" t="n"/>
      <c r="Q39" s="45" t="n"/>
      <c r="R39" s="45" t="n"/>
      <c r="S39" s="45" t="n"/>
      <c r="T39" s="45" t="n"/>
      <c r="U39" s="74" t="n"/>
      <c r="V39" s="64" t="n"/>
      <c r="W39" s="64" t="n"/>
      <c r="X39" s="64" t="n"/>
    </row>
    <row r="40">
      <c r="A40" s="18" t="inlineStr">
        <is>
          <t>Маркировка 1813130000 (Weidmuller)</t>
        </is>
      </c>
      <c r="I40" s="45" t="n"/>
      <c r="J40" s="45" t="n"/>
      <c r="K40" s="45" t="n"/>
      <c r="L40" s="45" t="n"/>
      <c r="M40" s="45" t="n"/>
      <c r="N40" s="73" t="n"/>
      <c r="O40" s="74" t="n"/>
      <c r="P40" s="45" t="n"/>
      <c r="Q40" s="45" t="n"/>
      <c r="R40" s="45" t="n"/>
      <c r="S40" s="45" t="n"/>
      <c r="T40" s="45" t="n"/>
      <c r="U40" s="74" t="n"/>
      <c r="V40" s="64" t="n"/>
      <c r="W40" s="64" t="n"/>
      <c r="X40" s="64" t="n"/>
    </row>
    <row r="41">
      <c r="A41" s="34" t="inlineStr">
        <is>
          <t>аналоги:</t>
        </is>
      </c>
      <c r="I41" s="45" t="n"/>
      <c r="J41" s="45" t="n"/>
      <c r="K41" s="45" t="n"/>
      <c r="L41" s="45" t="n"/>
      <c r="M41" s="45" t="n"/>
      <c r="N41" s="75" t="n"/>
      <c r="O41" s="46" t="n"/>
      <c r="P41" s="45" t="n"/>
      <c r="Q41" s="45" t="n"/>
      <c r="R41" s="45" t="n"/>
      <c r="S41" s="45" t="n"/>
      <c r="T41" s="45" t="n"/>
      <c r="U41" s="77" t="n"/>
      <c r="V41" s="64" t="n"/>
      <c r="W41" s="64" t="n"/>
      <c r="X41" s="64" t="n"/>
    </row>
    <row r="42">
      <c r="A42" s="41" t="inlineStr">
        <is>
          <t>BROTHER HSe-211 картридж с термоусадочной трубкой 5,8 мм, дл1,5м</t>
        </is>
      </c>
      <c r="I42" s="45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64" t="n"/>
      <c r="W42" s="64" t="n"/>
      <c r="X42" s="64" t="n"/>
    </row>
    <row r="43">
      <c r="A43" s="41" t="inlineStr">
        <is>
          <t>BROTHER HSe-221 картридж с термоусадочной трубкой 8,8 мм дл.1,5м</t>
        </is>
      </c>
      <c r="I43" s="45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64" t="n"/>
      <c r="W43" s="64" t="n"/>
      <c r="X43" s="64" t="n"/>
    </row>
    <row r="44">
      <c r="A44" s="41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64" t="n"/>
      <c r="W44" s="64" t="n"/>
      <c r="X44" s="64" t="n"/>
    </row>
    <row r="45">
      <c r="A45" s="18" t="inlineStr">
        <is>
          <t>Розетка кабельная с контактами 5.08 мм MHU-3 (DS1074-3 F)</t>
        </is>
      </c>
      <c r="I45" s="45" t="n">
        <v>1</v>
      </c>
      <c r="J45" s="45" t="n">
        <v>1</v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74" t="n">
        <v>1</v>
      </c>
      <c r="V45" s="64" t="n"/>
      <c r="W45" s="64" t="n"/>
      <c r="X45" s="64" t="n"/>
      <c r="AI45" s="286">
        <f>I45*AI$3</f>
        <v/>
      </c>
      <c r="AJ45" s="286">
        <f>J45*AJ$3</f>
        <v/>
      </c>
      <c r="AK45" s="286">
        <f>K45*AK$3</f>
        <v/>
      </c>
      <c r="AL45" s="286">
        <f>L45*AL$3</f>
        <v/>
      </c>
      <c r="AM45" s="286">
        <f>M45*AM$3</f>
        <v/>
      </c>
      <c r="AN45" s="286">
        <f>N45*AN$3</f>
        <v/>
      </c>
      <c r="AO45" s="286">
        <f>O45*AO$3</f>
        <v/>
      </c>
      <c r="AP45" s="286">
        <f>P45*AP$3</f>
        <v/>
      </c>
      <c r="AQ45" s="286">
        <f>Q45*AQ$3</f>
        <v/>
      </c>
      <c r="AR45" s="286">
        <f>R45*AR$3</f>
        <v/>
      </c>
      <c r="AS45" s="286">
        <f>S45*AS$3</f>
        <v/>
      </c>
      <c r="AT45" s="286">
        <f>T45*AT$3</f>
        <v/>
      </c>
      <c r="AU45" s="286">
        <f>U45*AU$3</f>
        <v/>
      </c>
      <c r="AV45" s="228" t="n"/>
      <c r="AW45" s="228" t="n"/>
      <c r="AX45" s="228" t="n"/>
      <c r="AY45" s="228" t="n"/>
      <c r="AZ45" s="228" t="n"/>
      <c r="BA45">
        <f>SUM(AB45:AY45)</f>
        <v/>
      </c>
      <c r="BC45" s="108" t="n">
        <v>140</v>
      </c>
    </row>
    <row r="46">
      <c r="A46" s="18" t="inlineStr">
        <is>
          <t>контакт в MHU-3</t>
        </is>
      </c>
      <c r="I46" s="45" t="n">
        <v>2</v>
      </c>
      <c r="J46" s="45" t="n">
        <v>3</v>
      </c>
      <c r="K46" s="45" t="n">
        <v>3</v>
      </c>
      <c r="L46" s="45" t="n">
        <v>3</v>
      </c>
      <c r="M46" s="45" t="n">
        <v>3</v>
      </c>
      <c r="N46" s="73" t="n">
        <v>3</v>
      </c>
      <c r="O46" s="74" t="n">
        <v>3</v>
      </c>
      <c r="P46" s="45" t="n">
        <v>1</v>
      </c>
      <c r="Q46" s="45" t="n">
        <v>2</v>
      </c>
      <c r="R46" s="45" t="n">
        <v>3</v>
      </c>
      <c r="S46" s="45" t="n">
        <v>3</v>
      </c>
      <c r="T46" s="45" t="n">
        <v>3</v>
      </c>
      <c r="U46" s="74" t="n">
        <v>3</v>
      </c>
      <c r="V46" s="64" t="n"/>
      <c r="W46" s="64" t="n"/>
      <c r="X46" s="64" t="n"/>
      <c r="AI46" s="286">
        <f>I46*AI$3</f>
        <v/>
      </c>
      <c r="AJ46" s="286">
        <f>J46*AJ$3</f>
        <v/>
      </c>
      <c r="AK46" s="286">
        <f>K46*AK$3</f>
        <v/>
      </c>
      <c r="AL46" s="286">
        <f>L46*AL$3</f>
        <v/>
      </c>
      <c r="AM46" s="286">
        <f>M46*AM$3</f>
        <v/>
      </c>
      <c r="AN46" s="286">
        <f>N46*AN$3</f>
        <v/>
      </c>
      <c r="AO46" s="286">
        <f>O46*AO$3</f>
        <v/>
      </c>
      <c r="AP46" s="286">
        <f>P46*AP$3</f>
        <v/>
      </c>
      <c r="AQ46" s="286">
        <f>Q46*AQ$3</f>
        <v/>
      </c>
      <c r="AR46" s="286">
        <f>R46*AR$3</f>
        <v/>
      </c>
      <c r="AS46" s="286">
        <f>S46*AS$3</f>
        <v/>
      </c>
      <c r="AT46" s="286">
        <f>T46*AT$3</f>
        <v/>
      </c>
      <c r="AU46" s="286">
        <f>U46*AU$3</f>
        <v/>
      </c>
      <c r="AV46" s="228" t="n"/>
      <c r="AW46" s="228" t="n"/>
      <c r="AX46" s="228" t="n"/>
      <c r="AY46" s="228" t="n"/>
      <c r="AZ46" s="228" t="n"/>
      <c r="BA46">
        <f>SUM(AB46:AY46)</f>
        <v/>
      </c>
      <c r="BC46" s="108" t="n">
        <v>376</v>
      </c>
    </row>
    <row r="47">
      <c r="A47" s="18" t="inlineStr">
        <is>
          <t>Розетка кабельная с контактами 5.08 мм MHU-2 (DS1074-2 F)</t>
        </is>
      </c>
      <c r="I47" s="45" t="n">
        <v>0</v>
      </c>
      <c r="J47" s="45" t="n">
        <v>0</v>
      </c>
      <c r="K47" s="45" t="n">
        <v>1</v>
      </c>
      <c r="L47" s="45" t="n">
        <v>1</v>
      </c>
      <c r="M47" s="45" t="n">
        <v>1</v>
      </c>
      <c r="N47" s="45" t="n">
        <v>1</v>
      </c>
      <c r="O47" s="45" t="n">
        <v>1</v>
      </c>
      <c r="P47" s="45" t="n">
        <v>0</v>
      </c>
      <c r="Q47" s="45" t="n">
        <v>0</v>
      </c>
      <c r="R47" s="45" t="n">
        <v>0</v>
      </c>
      <c r="S47" s="45" t="n">
        <v>0</v>
      </c>
      <c r="T47" s="45" t="n">
        <v>1</v>
      </c>
      <c r="U47" s="74" t="n">
        <v>1</v>
      </c>
      <c r="V47" s="64" t="n"/>
      <c r="W47" s="64" t="n"/>
      <c r="X47" s="64" t="n"/>
      <c r="AI47" s="286">
        <f>I47*AI$3</f>
        <v/>
      </c>
      <c r="AJ47" s="286">
        <f>J47*AJ$3</f>
        <v/>
      </c>
      <c r="AK47" s="286">
        <f>K47*AK$3</f>
        <v/>
      </c>
      <c r="AL47" s="286">
        <f>L47*AL$3</f>
        <v/>
      </c>
      <c r="AM47" s="286">
        <f>M47*AM$3</f>
        <v/>
      </c>
      <c r="AN47" s="286">
        <f>N47*AN$3</f>
        <v/>
      </c>
      <c r="AO47" s="286">
        <f>O47*AO$3</f>
        <v/>
      </c>
      <c r="AP47" s="286">
        <f>P47*AP$3</f>
        <v/>
      </c>
      <c r="AQ47" s="286">
        <f>Q47*AQ$3</f>
        <v/>
      </c>
      <c r="AR47" s="286">
        <f>R47*AR$3</f>
        <v/>
      </c>
      <c r="AS47" s="286">
        <f>S47*AS$3</f>
        <v/>
      </c>
      <c r="AT47" s="286">
        <f>T47*AT$3</f>
        <v/>
      </c>
      <c r="AU47" s="286">
        <f>U47*AU$3</f>
        <v/>
      </c>
      <c r="AV47" s="228" t="n"/>
      <c r="AW47" s="228" t="n"/>
      <c r="AX47" s="228" t="n"/>
      <c r="AY47" s="228" t="n"/>
      <c r="AZ47" s="228" t="n"/>
      <c r="BA47">
        <f>SUM(AB47:AY47)</f>
        <v/>
      </c>
      <c r="BC47" s="108" t="n">
        <v>9</v>
      </c>
    </row>
    <row r="48">
      <c r="A48" s="18" t="inlineStr">
        <is>
          <t>контакт в  MHU-2</t>
        </is>
      </c>
      <c r="I48" s="45" t="n">
        <v>0</v>
      </c>
      <c r="J48" s="45" t="n">
        <v>0</v>
      </c>
      <c r="K48" s="45" t="n">
        <v>1</v>
      </c>
      <c r="L48" s="45" t="n">
        <v>1</v>
      </c>
      <c r="M48" s="45" t="n">
        <v>2</v>
      </c>
      <c r="N48" s="73" t="n">
        <v>2</v>
      </c>
      <c r="O48" s="74" t="n">
        <v>2</v>
      </c>
      <c r="P48" s="45" t="n"/>
      <c r="Q48" s="45" t="n">
        <v>0</v>
      </c>
      <c r="R48" s="45" t="n"/>
      <c r="S48" s="45" t="n"/>
      <c r="T48" s="45" t="n">
        <v>1</v>
      </c>
      <c r="U48" s="74" t="n">
        <v>2</v>
      </c>
      <c r="V48" s="64" t="n"/>
      <c r="W48" s="64" t="n"/>
      <c r="X48" s="64" t="n"/>
      <c r="AI48" s="286">
        <f>I48*AI$3</f>
        <v/>
      </c>
      <c r="AJ48" s="286">
        <f>J48*AJ$3</f>
        <v/>
      </c>
      <c r="AK48" s="286">
        <f>K48*AK$3</f>
        <v/>
      </c>
      <c r="AL48" s="286">
        <f>L48*AL$3</f>
        <v/>
      </c>
      <c r="AM48" s="286">
        <f>M48*AM$3</f>
        <v/>
      </c>
      <c r="AN48" s="286">
        <f>N48*AN$3</f>
        <v/>
      </c>
      <c r="AO48" s="286">
        <f>O48*AO$3</f>
        <v/>
      </c>
      <c r="AP48" s="286">
        <f>P48*AP$3</f>
        <v/>
      </c>
      <c r="AQ48" s="286">
        <f>Q48*AQ$3</f>
        <v/>
      </c>
      <c r="AR48" s="286">
        <f>R48*AR$3</f>
        <v/>
      </c>
      <c r="AS48" s="286">
        <f>S48*AS$3</f>
        <v/>
      </c>
      <c r="AT48" s="286">
        <f>T48*AT$3</f>
        <v/>
      </c>
      <c r="AU48" s="286">
        <f>U48*AU$3</f>
        <v/>
      </c>
      <c r="AV48" s="228" t="n"/>
      <c r="AW48" s="228" t="n"/>
      <c r="AX48" s="228" t="n"/>
      <c r="AY48" s="228" t="n"/>
      <c r="AZ48" s="228" t="n"/>
      <c r="BA48">
        <f>SUM(AB48:AY48)</f>
        <v/>
      </c>
      <c r="BC48" s="108" t="n">
        <v>17</v>
      </c>
    </row>
    <row r="49">
      <c r="A49" s="18" t="inlineStr">
        <is>
          <t>Разъем Mini-Universal 172165-1 (MF-2x1F)</t>
        </is>
      </c>
      <c r="I49" s="45" t="n">
        <v>1</v>
      </c>
      <c r="J49" s="45" t="n">
        <v>1</v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74" t="n">
        <v>1</v>
      </c>
      <c r="V49" s="64" t="n"/>
      <c r="W49" s="64" t="n"/>
      <c r="X49" s="64" t="n"/>
      <c r="AI49" s="286">
        <f>I49*AI$3</f>
        <v/>
      </c>
      <c r="AJ49" s="286">
        <f>J49*AJ$3</f>
        <v/>
      </c>
      <c r="AK49" s="286">
        <f>K49*AK$3</f>
        <v/>
      </c>
      <c r="AL49" s="286">
        <f>L49*AL$3</f>
        <v/>
      </c>
      <c r="AM49" s="286">
        <f>M49*AM$3</f>
        <v/>
      </c>
      <c r="AN49" s="286">
        <f>N49*AN$3</f>
        <v/>
      </c>
      <c r="AO49" s="286">
        <f>O49*AO$3</f>
        <v/>
      </c>
      <c r="AP49" s="286">
        <f>P49*AP$3</f>
        <v/>
      </c>
      <c r="AQ49" s="286">
        <f>Q49*AQ$3</f>
        <v/>
      </c>
      <c r="AR49" s="286">
        <f>R49*AR$3</f>
        <v/>
      </c>
      <c r="AS49" s="286">
        <f>S49*AS$3</f>
        <v/>
      </c>
      <c r="AT49" s="286">
        <f>T49*AT$3</f>
        <v/>
      </c>
      <c r="AU49" s="286">
        <f>U49*AU$3</f>
        <v/>
      </c>
      <c r="AV49" s="228" t="n"/>
      <c r="AW49" s="228" t="n"/>
      <c r="AX49" s="228" t="n"/>
      <c r="AY49" s="228" t="n"/>
      <c r="AZ49" s="228" t="n"/>
      <c r="BA49">
        <f>SUM(AB49:AY49)</f>
        <v/>
      </c>
      <c r="BC49" s="108" t="n">
        <v>140</v>
      </c>
    </row>
    <row r="50">
      <c r="A50" s="18" t="n"/>
      <c r="I50" s="45" t="n"/>
      <c r="J50" s="45" t="n"/>
      <c r="K50" s="45" t="n"/>
      <c r="L50" s="45" t="n"/>
      <c r="M50" s="45" t="n"/>
      <c r="N50" s="73" t="n"/>
      <c r="O50" s="74" t="n"/>
      <c r="P50" s="45" t="n"/>
      <c r="Q50" s="45" t="n"/>
      <c r="R50" s="45" t="n"/>
      <c r="S50" s="45" t="n"/>
      <c r="T50" s="45" t="n"/>
      <c r="U50" s="74" t="n"/>
      <c r="V50" s="64" t="n"/>
      <c r="W50" s="64" t="n"/>
      <c r="X50" s="64" t="n"/>
      <c r="BA50">
        <f>SUM(AB50:AY50)</f>
        <v/>
      </c>
    </row>
    <row r="51">
      <c r="A51" s="18" t="inlineStr">
        <is>
          <t>Контакт-гнездо для разъема Mini-Universal 170362-1 (MF-FT)</t>
        </is>
      </c>
      <c r="I51" s="45" t="n">
        <v>1</v>
      </c>
      <c r="J51" s="45" t="n">
        <v>1</v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74" t="n">
        <v>1</v>
      </c>
      <c r="V51" s="64" t="n"/>
      <c r="W51" s="64" t="n"/>
      <c r="X51" s="64" t="n"/>
      <c r="AI51" s="286">
        <f>I51*AI$3</f>
        <v/>
      </c>
      <c r="AJ51" s="286">
        <f>J51*AJ$3</f>
        <v/>
      </c>
      <c r="AK51" s="286">
        <f>K51*AK$3</f>
        <v/>
      </c>
      <c r="AL51" s="286">
        <f>L51*AL$3</f>
        <v/>
      </c>
      <c r="AM51" s="286">
        <f>M51*AM$3</f>
        <v/>
      </c>
      <c r="AN51" s="286">
        <f>N51*AN$3</f>
        <v/>
      </c>
      <c r="AO51" s="286">
        <f>O51*AO$3</f>
        <v/>
      </c>
      <c r="AP51" s="286">
        <f>P51*AP$3</f>
        <v/>
      </c>
      <c r="AQ51" s="286">
        <f>Q51*AQ$3</f>
        <v/>
      </c>
      <c r="AR51" s="286">
        <f>R51*AR$3</f>
        <v/>
      </c>
      <c r="AS51" s="286">
        <f>S51*AS$3</f>
        <v/>
      </c>
      <c r="AT51" s="286">
        <f>T51*AT$3</f>
        <v/>
      </c>
      <c r="AU51" s="286">
        <f>U51*AU$3</f>
        <v/>
      </c>
      <c r="AV51" s="228" t="n"/>
      <c r="AW51" s="228" t="n"/>
      <c r="AX51" s="228" t="n"/>
      <c r="AY51" s="228" t="n"/>
      <c r="AZ51" s="228" t="n"/>
      <c r="BA51">
        <f>SUM(AB51:AY51)</f>
        <v/>
      </c>
      <c r="BC51" s="108" t="n">
        <v>140</v>
      </c>
    </row>
    <row r="52">
      <c r="A52" s="18" t="n"/>
      <c r="I52" s="45" t="n"/>
      <c r="J52" s="45" t="n"/>
      <c r="K52" s="45" t="n"/>
      <c r="L52" s="45" t="n"/>
      <c r="M52" s="45" t="n"/>
      <c r="N52" s="73" t="n"/>
      <c r="O52" s="74" t="n"/>
      <c r="P52" s="45" t="n"/>
      <c r="Q52" s="45" t="n"/>
      <c r="R52" s="45" t="n"/>
      <c r="S52" s="45" t="n"/>
      <c r="T52" s="45" t="n"/>
      <c r="U52" s="74" t="n"/>
      <c r="V52" s="64" t="n"/>
      <c r="W52" s="64" t="n"/>
      <c r="X52" s="64" t="n"/>
      <c r="BA52">
        <f>SUM(AB52:AY52)</f>
        <v/>
      </c>
    </row>
    <row r="53">
      <c r="A53" s="18" t="inlineStr">
        <is>
          <t xml:space="preserve">Сальник STM16 ступенчатый </t>
        </is>
      </c>
      <c r="I53" s="45" t="n"/>
      <c r="J53" s="45" t="n"/>
      <c r="K53" s="45" t="n">
        <v>1</v>
      </c>
      <c r="L53" s="45" t="n"/>
      <c r="M53" s="45" t="n">
        <v>1</v>
      </c>
      <c r="N53" s="45" t="n"/>
      <c r="O53" s="45" t="n"/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74" t="n">
        <v>1</v>
      </c>
      <c r="V53" s="64" t="n"/>
      <c r="W53" s="64" t="n"/>
      <c r="X53" s="64" t="n"/>
      <c r="AI53" s="286">
        <f>I53*AI$3</f>
        <v/>
      </c>
      <c r="AJ53" s="286">
        <f>J53*AJ$3</f>
        <v/>
      </c>
      <c r="AK53" s="286">
        <f>K53*AK$3</f>
        <v/>
      </c>
      <c r="AL53" s="286">
        <f>L53*AL$3</f>
        <v/>
      </c>
      <c r="AM53" s="286">
        <f>M53*AM$3</f>
        <v/>
      </c>
      <c r="AN53" s="286">
        <f>N53*AN$3</f>
        <v/>
      </c>
      <c r="AO53" s="286">
        <f>O53*AO$3</f>
        <v/>
      </c>
      <c r="AP53" s="286">
        <f>P53*AP$3</f>
        <v/>
      </c>
      <c r="AQ53" s="286">
        <f>Q53*AQ$3</f>
        <v/>
      </c>
      <c r="AR53" s="286">
        <f>R53*AR$3</f>
        <v/>
      </c>
      <c r="AS53" s="286">
        <f>S53*AS$3</f>
        <v/>
      </c>
      <c r="AT53" s="286">
        <f>T53*AT$3</f>
        <v/>
      </c>
      <c r="AU53" s="286">
        <f>U53*AU$3</f>
        <v/>
      </c>
      <c r="AV53" s="228" t="n"/>
      <c r="AW53" s="228" t="n"/>
      <c r="AX53" s="228" t="n"/>
      <c r="AY53" s="228" t="n"/>
      <c r="AZ53" s="228" t="n"/>
    </row>
    <row r="54">
      <c r="A54" s="34" t="inlineStr">
        <is>
          <t>аналоги:</t>
        </is>
      </c>
      <c r="I54" s="45" t="n"/>
      <c r="J54" s="45" t="n"/>
      <c r="K54" s="45" t="n"/>
      <c r="L54" s="45" t="n"/>
      <c r="M54" s="45" t="n"/>
      <c r="N54" s="73" t="n"/>
      <c r="O54" s="74" t="n"/>
      <c r="P54" s="45" t="n"/>
      <c r="Q54" s="45" t="n"/>
      <c r="R54" s="45" t="n"/>
      <c r="S54" s="45" t="n"/>
      <c r="T54" s="45" t="n"/>
      <c r="U54" s="74" t="n"/>
      <c r="V54" s="64" t="n"/>
      <c r="W54" s="64" t="n"/>
      <c r="X54" s="64" t="n"/>
      <c r="BA54">
        <f>SUM(AB54:AY54)</f>
        <v/>
      </c>
    </row>
    <row r="55">
      <c r="A55" s="34" t="inlineStr">
        <is>
          <t>Сальник ступенчатый STM 16 3.5-12мм IP 55 Hensel</t>
        </is>
      </c>
      <c r="I55" s="45" t="n">
        <v>1</v>
      </c>
      <c r="J55" s="45" t="n">
        <v>1</v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74" t="n">
        <v>1</v>
      </c>
      <c r="V55" s="64" t="n"/>
      <c r="W55" s="64" t="n"/>
      <c r="X55" s="64" t="n"/>
      <c r="AI55" s="286">
        <f>I55*AI$3</f>
        <v/>
      </c>
      <c r="AJ55" s="286">
        <f>J55*AJ$3</f>
        <v/>
      </c>
      <c r="AK55" s="286">
        <f>K55*AK$3</f>
        <v/>
      </c>
      <c r="AL55" s="286">
        <f>L55*AL$3</f>
        <v/>
      </c>
      <c r="AM55" s="286">
        <f>M55*AM$3</f>
        <v/>
      </c>
      <c r="AN55" s="286">
        <f>N55*AN$3</f>
        <v/>
      </c>
      <c r="AO55" s="286">
        <f>O55*AO$3</f>
        <v/>
      </c>
      <c r="AP55" s="286">
        <f>P55*AP$3</f>
        <v/>
      </c>
      <c r="AQ55" s="286">
        <f>Q55*AQ$3</f>
        <v/>
      </c>
      <c r="AR55" s="286">
        <f>R55*AR$3</f>
        <v/>
      </c>
      <c r="AS55" s="286">
        <f>S55*AS$3</f>
        <v/>
      </c>
      <c r="AT55" s="286">
        <f>T55*AT$3</f>
        <v/>
      </c>
      <c r="AU55" s="286">
        <f>U55*AU$3</f>
        <v/>
      </c>
      <c r="AV55" s="228" t="n"/>
      <c r="AW55" s="228" t="n"/>
      <c r="AX55" s="228" t="n"/>
      <c r="AY55" s="228" t="n"/>
      <c r="AZ55" s="228" t="n"/>
      <c r="BA55">
        <f>SUM(AB55:AY55)</f>
        <v/>
      </c>
      <c r="BC55" s="108" t="n">
        <v>140</v>
      </c>
    </row>
    <row r="56">
      <c r="A56" s="34" t="n"/>
      <c r="I56" s="45" t="n"/>
      <c r="J56" s="45" t="n"/>
      <c r="K56" s="45" t="n"/>
      <c r="L56" s="45" t="n"/>
      <c r="M56" s="45" t="n"/>
      <c r="N56" s="73" t="n"/>
      <c r="O56" s="74" t="n"/>
      <c r="P56" s="45" t="n"/>
      <c r="Q56" s="45" t="n"/>
      <c r="R56" s="45" t="n"/>
      <c r="S56" s="45" t="n"/>
      <c r="T56" s="45" t="n"/>
      <c r="U56" s="74" t="n"/>
      <c r="V56" s="64" t="n"/>
      <c r="W56" s="64" t="n"/>
      <c r="X56" s="64" t="n"/>
      <c r="BA56">
        <f>SUM(AB56:AY56)</f>
        <v/>
      </c>
    </row>
    <row r="57">
      <c r="A57" s="18" t="inlineStr">
        <is>
          <t>Гермоввод MGB12S-06G-ST</t>
        </is>
      </c>
      <c r="I57" s="45" t="n">
        <v>1</v>
      </c>
      <c r="J57" s="45" t="n">
        <v>1</v>
      </c>
      <c r="K57" s="45" t="n">
        <v>1</v>
      </c>
      <c r="L57" s="45" t="n">
        <v>1</v>
      </c>
      <c r="M57" s="45" t="n">
        <v>0</v>
      </c>
      <c r="N57" s="45" t="n">
        <v>0</v>
      </c>
      <c r="O57" s="45" t="n">
        <v>0</v>
      </c>
      <c r="P57" s="14" t="n">
        <v>0</v>
      </c>
      <c r="Q57" s="45" t="n"/>
      <c r="R57" s="14" t="n">
        <v>0</v>
      </c>
      <c r="S57" s="14" t="n">
        <v>0</v>
      </c>
      <c r="T57" s="14" t="n">
        <v>0</v>
      </c>
      <c r="U57" s="74" t="n"/>
      <c r="AI57" s="286">
        <f>I57*AI$3</f>
        <v/>
      </c>
      <c r="AJ57" s="286">
        <f>J57*AJ$3</f>
        <v/>
      </c>
      <c r="AK57" s="286">
        <f>K57*AK$3</f>
        <v/>
      </c>
      <c r="AL57" s="286">
        <f>L57*AL$3</f>
        <v/>
      </c>
      <c r="AM57" s="286">
        <f>M57*AM$3</f>
        <v/>
      </c>
      <c r="AN57" s="286">
        <f>N57*AN$3</f>
        <v/>
      </c>
      <c r="AO57" s="286">
        <f>O57*AO$3</f>
        <v/>
      </c>
      <c r="AP57" s="286">
        <f>P57*AP$3</f>
        <v/>
      </c>
      <c r="AQ57" s="286">
        <f>Q57*AQ$3</f>
        <v/>
      </c>
      <c r="AR57" s="286">
        <f>R57*AR$3</f>
        <v/>
      </c>
      <c r="AS57" s="286">
        <f>S57*AS$3</f>
        <v/>
      </c>
      <c r="AT57" s="286">
        <f>T57*AT$3</f>
        <v/>
      </c>
      <c r="AU57" s="286">
        <f>U57*AU$3</f>
        <v/>
      </c>
      <c r="AV57" s="228" t="n"/>
      <c r="AW57" s="228" t="n"/>
      <c r="AX57" s="228" t="n"/>
      <c r="AY57" s="228" t="n"/>
      <c r="AZ57" s="228" t="n"/>
      <c r="BA57">
        <f>SUM(AB57:AY57)</f>
        <v/>
      </c>
      <c r="BC57" s="108" t="n">
        <v>5</v>
      </c>
    </row>
    <row r="58">
      <c r="A58" s="34" t="n"/>
      <c r="I58" s="45" t="n"/>
      <c r="J58" s="45" t="n"/>
      <c r="K58" s="45" t="n"/>
      <c r="L58" s="45" t="n"/>
      <c r="M58" s="45" t="n"/>
      <c r="N58" s="73" t="n"/>
      <c r="O58" s="74" t="n"/>
      <c r="Q58" s="45" t="n"/>
      <c r="U58" s="74" t="n"/>
      <c r="BA58">
        <f>SUM(AB58:AY58)</f>
        <v/>
      </c>
    </row>
    <row r="59">
      <c r="A59" s="18" t="inlineStr">
        <is>
          <t>Провод ВНМ-0,2 ТУ16-505.460-73</t>
        </is>
      </c>
      <c r="I59" s="45" t="n">
        <v>0.8</v>
      </c>
      <c r="J59" s="45" t="n">
        <v>0.9</v>
      </c>
      <c r="K59" s="45" t="n">
        <v>0.8</v>
      </c>
      <c r="L59" s="45" t="n">
        <v>0.9</v>
      </c>
      <c r="M59" s="45" t="n">
        <v>0.7</v>
      </c>
      <c r="N59" s="45" t="n">
        <v>1.35</v>
      </c>
      <c r="O59" s="45" t="n">
        <v>1.45</v>
      </c>
      <c r="P59" s="45" t="n">
        <v>0.75</v>
      </c>
      <c r="Q59" s="45" t="n">
        <v>0.55</v>
      </c>
      <c r="R59" s="45" t="n">
        <v>0.55</v>
      </c>
      <c r="S59" s="45" t="n">
        <v>1.4</v>
      </c>
      <c r="T59" s="45" t="n">
        <v>1.4</v>
      </c>
      <c r="U59" s="46" t="n">
        <v>1.85</v>
      </c>
      <c r="V59" s="64" t="n"/>
      <c r="W59" s="64" t="n"/>
      <c r="X59" s="64" t="n"/>
      <c r="AI59" s="286">
        <f>I59*AI$3</f>
        <v/>
      </c>
      <c r="AJ59" s="286">
        <f>J59*AJ$3</f>
        <v/>
      </c>
      <c r="AK59" s="286">
        <f>K59*AK$3</f>
        <v/>
      </c>
      <c r="AL59" s="286">
        <f>L59*AL$3</f>
        <v/>
      </c>
      <c r="AM59" s="286">
        <f>M59*AM$3</f>
        <v/>
      </c>
      <c r="AN59" s="286">
        <f>N59*AN$3</f>
        <v/>
      </c>
      <c r="AO59" s="286">
        <f>O59*AO$3</f>
        <v/>
      </c>
      <c r="AP59" s="286">
        <f>P59*AP$3</f>
        <v/>
      </c>
      <c r="AQ59" s="286">
        <f>Q59*AQ$3</f>
        <v/>
      </c>
      <c r="AR59" s="286">
        <f>R59*AR$3</f>
        <v/>
      </c>
      <c r="AS59" s="286">
        <f>S59*AS$3</f>
        <v/>
      </c>
      <c r="AT59" s="286">
        <f>T59*AT$3</f>
        <v/>
      </c>
      <c r="AU59" s="286">
        <f>U59*AU$3</f>
        <v/>
      </c>
      <c r="AV59" s="228" t="n"/>
      <c r="AW59" s="228" t="n"/>
      <c r="AX59" s="228" t="n"/>
      <c r="AY59" s="228" t="n"/>
      <c r="AZ59" s="228" t="n"/>
      <c r="BA59">
        <f>SUM(AB59:AY59)</f>
        <v/>
      </c>
      <c r="BC59" s="3" t="n">
        <v>200</v>
      </c>
    </row>
    <row r="60">
      <c r="A60" s="34" t="inlineStr">
        <is>
          <t>аналоги:</t>
        </is>
      </c>
      <c r="I60" s="45" t="n"/>
      <c r="J60" s="45" t="n"/>
      <c r="K60" s="45" t="n"/>
      <c r="L60" s="45" t="n"/>
      <c r="M60" s="45" t="n"/>
      <c r="N60" s="75" t="n"/>
      <c r="O60" s="46" t="n"/>
      <c r="P60" s="45" t="n"/>
      <c r="Q60" s="45" t="n"/>
      <c r="R60" s="45" t="n"/>
      <c r="S60" s="45" t="n"/>
      <c r="T60" s="45" t="n"/>
      <c r="U60" s="46" t="n"/>
      <c r="V60" s="64" t="n"/>
      <c r="W60" s="64" t="n"/>
      <c r="X60" s="64" t="n"/>
      <c r="BA60">
        <f>SUM(AB60:AY60)</f>
        <v/>
      </c>
    </row>
    <row r="61">
      <c r="A61" s="34" t="inlineStr">
        <is>
          <t>Провод ВНМ-0,35 ТУ16-505.460-73</t>
        </is>
      </c>
      <c r="I61" s="45" t="n"/>
      <c r="J61" s="45" t="n"/>
      <c r="K61" s="45" t="n"/>
      <c r="L61" s="45" t="n"/>
      <c r="M61" s="45" t="n"/>
      <c r="N61" s="75" t="n"/>
      <c r="O61" s="46" t="n"/>
      <c r="P61" s="45" t="n"/>
      <c r="Q61" s="45" t="n"/>
      <c r="R61" s="45" t="n"/>
      <c r="S61" s="45" t="n"/>
      <c r="T61" s="45" t="n"/>
      <c r="U61" s="46" t="n"/>
      <c r="V61" s="64" t="n"/>
      <c r="W61" s="64" t="n"/>
      <c r="X61" s="64" t="n"/>
      <c r="AI61" s="286">
        <f>I61*AI$3</f>
        <v/>
      </c>
      <c r="AJ61" s="286">
        <f>J61*AJ$3</f>
        <v/>
      </c>
      <c r="AK61" s="286" t="n"/>
      <c r="AL61" s="286">
        <f>L61*AL$3</f>
        <v/>
      </c>
      <c r="AM61" s="286" t="n"/>
      <c r="AN61" s="286">
        <f>N61*AN$3</f>
        <v/>
      </c>
      <c r="AO61" s="286">
        <f>O61*AO$3</f>
        <v/>
      </c>
      <c r="AP61" s="286" t="n"/>
      <c r="AQ61" s="286">
        <f>Q61*AQ$3</f>
        <v/>
      </c>
      <c r="AR61" s="286" t="n"/>
      <c r="AS61" s="286" t="n"/>
      <c r="AT61" s="286" t="n"/>
      <c r="AU61" s="286" t="n"/>
      <c r="AV61" s="228" t="n"/>
      <c r="AW61" s="228" t="n"/>
      <c r="AX61" s="228" t="n"/>
      <c r="AY61" s="228" t="n"/>
      <c r="AZ61" s="228" t="n"/>
      <c r="BA61">
        <f>SUM(AB61:AY61)</f>
        <v/>
      </c>
    </row>
    <row r="62">
      <c r="A62" s="34" t="n"/>
      <c r="I62" s="45" t="n"/>
      <c r="J62" s="45" t="n"/>
      <c r="K62" s="45" t="n"/>
      <c r="L62" s="45" t="n"/>
      <c r="M62" s="45" t="n"/>
      <c r="N62" s="75" t="n"/>
      <c r="O62" s="46" t="n"/>
      <c r="P62" s="45" t="n"/>
      <c r="Q62" s="45" t="n"/>
      <c r="R62" s="45" t="n"/>
      <c r="S62" s="45" t="n"/>
      <c r="T62" s="45" t="n"/>
      <c r="U62" s="46" t="n"/>
      <c r="V62" s="64" t="n"/>
      <c r="W62" s="64" t="n"/>
      <c r="X62" s="64" t="n"/>
      <c r="BA62">
        <f>SUM(AB62:AY62)</f>
        <v/>
      </c>
    </row>
    <row r="63">
      <c r="A63" s="18" t="inlineStr">
        <is>
          <t>Провод НВ-4-0.2 ГОСТ 22483-77</t>
        </is>
      </c>
      <c r="I63" s="45" t="n">
        <v>1.35</v>
      </c>
      <c r="J63" s="45" t="n">
        <v>2.6</v>
      </c>
      <c r="K63" s="45" t="n">
        <v>3.9</v>
      </c>
      <c r="L63" s="45" t="n">
        <v>4.1</v>
      </c>
      <c r="M63" s="45" t="n">
        <v>3.9</v>
      </c>
      <c r="N63" s="45" t="n">
        <v>8.9</v>
      </c>
      <c r="O63" s="45" t="n">
        <v>7.8</v>
      </c>
      <c r="P63" s="45" t="n">
        <v>1.2</v>
      </c>
      <c r="Q63" s="45" t="n">
        <v>2.1</v>
      </c>
      <c r="R63" s="45" t="n">
        <v>3.7</v>
      </c>
      <c r="S63" s="45" t="n">
        <v>5.2</v>
      </c>
      <c r="T63" s="45" t="n">
        <v>7.1</v>
      </c>
      <c r="U63" s="46" t="n">
        <v>9.5</v>
      </c>
      <c r="V63" s="64" t="n"/>
      <c r="W63" s="64" t="n"/>
      <c r="X63" s="64" t="n"/>
      <c r="AI63" s="286">
        <f>I63*AI$3</f>
        <v/>
      </c>
      <c r="AJ63" s="286">
        <f>J63*AJ$3</f>
        <v/>
      </c>
      <c r="AK63" s="286">
        <f>K63*AK$3</f>
        <v/>
      </c>
      <c r="AL63" s="286">
        <f>L63*AL$3</f>
        <v/>
      </c>
      <c r="AM63" s="286">
        <f>M63*AM$3</f>
        <v/>
      </c>
      <c r="AN63" s="286">
        <f>N63*AN$3</f>
        <v/>
      </c>
      <c r="AO63" s="286">
        <f>O63*AO$3</f>
        <v/>
      </c>
      <c r="AP63" s="286">
        <f>P63*AP$3</f>
        <v/>
      </c>
      <c r="AQ63" s="286">
        <f>Q63*AQ$3</f>
        <v/>
      </c>
      <c r="AR63" s="286">
        <f>R63*AR$3</f>
        <v/>
      </c>
      <c r="AS63" s="286">
        <f>S63*AS$3</f>
        <v/>
      </c>
      <c r="AT63" s="286">
        <f>T63*AT$3</f>
        <v/>
      </c>
      <c r="AU63" s="286">
        <f>U63*AU$3</f>
        <v/>
      </c>
      <c r="AV63" s="228" t="n"/>
      <c r="AW63" s="228" t="n"/>
      <c r="AX63" s="228" t="n"/>
      <c r="AY63" s="228" t="n"/>
      <c r="AZ63" s="228" t="n"/>
      <c r="BA63">
        <f>SUM(AB63:AY63)</f>
        <v/>
      </c>
    </row>
    <row r="64">
      <c r="A64" s="34" t="inlineStr">
        <is>
          <t>аналоги:</t>
        </is>
      </c>
      <c r="I64" s="45" t="n"/>
      <c r="J64" s="45" t="n"/>
      <c r="K64" s="45" t="n"/>
      <c r="L64" s="45" t="n"/>
      <c r="M64" s="45" t="n"/>
      <c r="N64" s="75" t="n"/>
      <c r="O64" s="46" t="n"/>
      <c r="P64" s="45" t="n"/>
      <c r="Q64" s="45" t="n"/>
      <c r="R64" s="45" t="n"/>
      <c r="S64" s="45" t="n"/>
      <c r="T64" s="45" t="n"/>
      <c r="U64" s="46" t="n"/>
      <c r="V64" s="64" t="n"/>
      <c r="W64" s="64" t="n"/>
      <c r="X64" s="64" t="n"/>
      <c r="BA64">
        <f>SUM(AB64:AY64)</f>
        <v/>
      </c>
    </row>
    <row r="65">
      <c r="A65" s="34" t="inlineStr">
        <is>
          <t>Провод НВ-3-0.2 ГОСТ 22483-77</t>
        </is>
      </c>
      <c r="I65" s="45" t="n"/>
      <c r="J65" s="45" t="n"/>
      <c r="K65" s="45" t="n"/>
      <c r="L65" s="45" t="n"/>
      <c r="M65" s="45" t="n"/>
      <c r="N65" s="75" t="n"/>
      <c r="O65" s="46" t="n"/>
      <c r="P65" s="45" t="n"/>
      <c r="Q65" s="45" t="n"/>
      <c r="R65" s="45" t="n"/>
      <c r="S65" s="45" t="n"/>
      <c r="T65" s="45" t="n"/>
      <c r="U65" s="46" t="n"/>
      <c r="V65" s="64" t="n"/>
      <c r="W65" s="64" t="n"/>
      <c r="X65" s="64" t="n"/>
      <c r="BA65">
        <f>SUM(AB65:AY65)</f>
        <v/>
      </c>
    </row>
    <row r="66">
      <c r="A66" s="34" t="inlineStr">
        <is>
          <t>Провод НВ-5-0.2 ГОСТ 22483-77</t>
        </is>
      </c>
      <c r="I66" s="45" t="n"/>
      <c r="J66" s="45" t="n"/>
      <c r="K66" s="45" t="n"/>
      <c r="L66" s="45" t="n"/>
      <c r="M66" s="45" t="n"/>
      <c r="N66" s="75" t="n"/>
      <c r="O66" s="46" t="n"/>
      <c r="P66" s="45" t="n"/>
      <c r="Q66" s="45" t="n"/>
      <c r="R66" s="45" t="n"/>
      <c r="S66" s="45" t="n"/>
      <c r="T66" s="45" t="n"/>
      <c r="U66" s="46" t="n"/>
      <c r="V66" s="64" t="n"/>
      <c r="W66" s="64" t="n"/>
      <c r="X66" s="64" t="n"/>
      <c r="BA66">
        <f>SUM(AB66:AY66)</f>
        <v/>
      </c>
    </row>
    <row r="67">
      <c r="A67" s="34" t="n"/>
      <c r="I67" s="45" t="n"/>
      <c r="J67" s="45" t="n"/>
      <c r="K67" s="45" t="n"/>
      <c r="L67" s="45" t="n"/>
      <c r="M67" s="45" t="n"/>
      <c r="N67" s="75" t="n"/>
      <c r="O67" s="46" t="n"/>
      <c r="P67" s="45" t="n"/>
      <c r="Q67" s="45" t="n"/>
      <c r="R67" s="45" t="n"/>
      <c r="S67" s="45" t="n"/>
      <c r="T67" s="45" t="n"/>
      <c r="U67" s="46" t="n"/>
      <c r="V67" s="64" t="n"/>
      <c r="W67" s="64" t="n"/>
      <c r="X67" s="64" t="n"/>
      <c r="BA67">
        <f>SUM(AB67:AY67)</f>
        <v/>
      </c>
    </row>
    <row r="68">
      <c r="A68" s="42" t="inlineStr">
        <is>
          <t>PBF D:3.0/1.5 мм (черная)</t>
        </is>
      </c>
      <c r="I68" s="45" t="n"/>
      <c r="J68" s="45" t="n"/>
      <c r="K68" s="45" t="n"/>
      <c r="L68" s="45" t="n"/>
      <c r="M68" s="45" t="n"/>
      <c r="N68" s="75" t="n"/>
      <c r="O68" s="75" t="n"/>
      <c r="P68" s="45" t="n"/>
      <c r="Q68" s="45" t="n"/>
      <c r="R68" s="45" t="n"/>
      <c r="S68" s="45" t="n"/>
      <c r="T68" s="45" t="n"/>
      <c r="U68" s="75" t="n"/>
      <c r="V68" s="64" t="n"/>
      <c r="W68" s="64" t="n"/>
      <c r="X68" s="64" t="n"/>
      <c r="BA68">
        <f>SUM(AB68:AY68)</f>
        <v/>
      </c>
    </row>
    <row r="69">
      <c r="A69" s="34" t="inlineStr">
        <is>
          <t>аналоги:</t>
        </is>
      </c>
      <c r="I69" s="45" t="n"/>
      <c r="J69" s="45" t="n"/>
      <c r="K69" s="45" t="n"/>
      <c r="L69" s="45" t="n"/>
      <c r="M69" s="45" t="n"/>
      <c r="N69" s="75" t="n"/>
      <c r="O69" s="75" t="n"/>
      <c r="P69" s="45" t="n"/>
      <c r="Q69" s="45" t="n"/>
      <c r="R69" s="45" t="n"/>
      <c r="S69" s="45" t="n"/>
      <c r="T69" s="45" t="n"/>
      <c r="U69" s="75" t="n"/>
      <c r="V69" s="64" t="n"/>
      <c r="W69" s="64" t="n"/>
      <c r="X69" s="64" t="n"/>
      <c r="AI69" s="286">
        <f>I69*AI$3</f>
        <v/>
      </c>
      <c r="AJ69" s="286">
        <f>J69*AJ$3</f>
        <v/>
      </c>
      <c r="AK69" s="286" t="n"/>
      <c r="AL69" s="286">
        <f>L69*AL$3</f>
        <v/>
      </c>
      <c r="AM69" s="286" t="n"/>
      <c r="AN69" s="286">
        <f>N69*AN$3</f>
        <v/>
      </c>
      <c r="AO69" s="286">
        <f>O69*AO$3</f>
        <v/>
      </c>
      <c r="AP69" s="286" t="n"/>
      <c r="AQ69" s="286">
        <f>Q69*AQ$3</f>
        <v/>
      </c>
      <c r="AR69" s="286" t="n"/>
      <c r="AS69" s="286" t="n"/>
      <c r="AT69" s="286" t="n"/>
      <c r="AU69" s="286" t="n"/>
      <c r="AV69" s="228" t="n"/>
      <c r="AW69" s="228" t="n"/>
      <c r="AX69" s="228" t="n"/>
      <c r="AY69" s="228" t="n"/>
      <c r="AZ69" s="228" t="n"/>
      <c r="BA69">
        <f>SUM(AB69:AY69)</f>
        <v/>
      </c>
    </row>
    <row r="70" ht="22.5" customHeight="1" s="107">
      <c r="A70" s="35" t="inlineStr">
        <is>
          <t>BNM2RC-1-2.5 BLK Трубка термоусадочная неклеевая, коэффициент
усадки 2Х, размер 2.5, цвет черный</t>
        </is>
      </c>
      <c r="I70" s="45" t="n"/>
      <c r="J70" s="45" t="n"/>
      <c r="K70" s="45" t="n"/>
      <c r="L70" s="45" t="n"/>
      <c r="M70" s="45" t="n"/>
      <c r="N70" s="75" t="n"/>
      <c r="O70" s="75" t="n"/>
      <c r="P70" s="45" t="n"/>
      <c r="Q70" s="45" t="n"/>
      <c r="R70" s="45" t="n"/>
      <c r="S70" s="45" t="n"/>
      <c r="T70" s="45" t="n"/>
      <c r="U70" s="75" t="n"/>
      <c r="V70" s="64" t="n"/>
      <c r="W70" s="64" t="n"/>
      <c r="X70" s="64" t="n"/>
      <c r="BA70">
        <f>SUM(AB70:AY70)</f>
        <v/>
      </c>
    </row>
    <row r="71" ht="33.75" customHeight="1" s="107">
      <c r="A7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I71" s="45" t="n">
        <v>2</v>
      </c>
      <c r="J71" s="45" t="n">
        <v>3</v>
      </c>
      <c r="K71" s="45" t="n">
        <v>4</v>
      </c>
      <c r="L71" s="45" t="n">
        <v>4</v>
      </c>
      <c r="M71" s="45" t="n">
        <v>5</v>
      </c>
      <c r="N71" s="45" t="n">
        <v>5</v>
      </c>
      <c r="O71" s="45" t="n">
        <v>5</v>
      </c>
      <c r="P71" s="45" t="n">
        <v>1</v>
      </c>
      <c r="Q71" s="45" t="n">
        <v>2</v>
      </c>
      <c r="R71" s="45" t="n">
        <v>3</v>
      </c>
      <c r="S71" s="45" t="n">
        <v>3</v>
      </c>
      <c r="T71" s="45" t="n">
        <v>4</v>
      </c>
      <c r="U71" s="73" t="n">
        <v>5</v>
      </c>
      <c r="V71" s="64" t="n"/>
      <c r="W71" s="64" t="n"/>
      <c r="X71" s="64" t="n"/>
      <c r="AI71" s="286">
        <f>I71*AI$3</f>
        <v/>
      </c>
      <c r="AJ71" s="286">
        <f>J71*AJ$3</f>
        <v/>
      </c>
      <c r="AK71" s="286">
        <f>K71*AK$3</f>
        <v/>
      </c>
      <c r="AL71" s="286">
        <f>L71*AL$3</f>
        <v/>
      </c>
      <c r="AM71" s="286">
        <f>M71*AM$3</f>
        <v/>
      </c>
      <c r="AN71" s="286">
        <f>N71*AN$3</f>
        <v/>
      </c>
      <c r="AO71" s="286">
        <f>O71*AO$3</f>
        <v/>
      </c>
      <c r="AP71" s="286">
        <f>P71*AP$3</f>
        <v/>
      </c>
      <c r="AQ71" s="286">
        <f>Q71*AQ$3</f>
        <v/>
      </c>
      <c r="AR71" s="286">
        <f>R71*AR$3</f>
        <v/>
      </c>
      <c r="AS71" s="286">
        <f>S71*AS$3</f>
        <v/>
      </c>
      <c r="AT71" s="286">
        <f>T71*AT$3</f>
        <v/>
      </c>
      <c r="AU71" s="286">
        <f>U71*AU$3</f>
        <v/>
      </c>
      <c r="AV71" s="228" t="n"/>
      <c r="AW71" s="228" t="n"/>
      <c r="AX71" s="228" t="n"/>
      <c r="AY71" s="228" t="n"/>
      <c r="AZ71" s="228" t="n"/>
      <c r="BA71">
        <f>SUM(AB71:AY71)</f>
        <v/>
      </c>
    </row>
    <row r="72">
      <c r="A72" s="42" t="inlineStr">
        <is>
          <t>PBF D:4.0/2.0 мм (черная)</t>
        </is>
      </c>
      <c r="I72" s="45" t="n"/>
      <c r="J72" s="45" t="n"/>
      <c r="K72" s="45" t="n"/>
      <c r="L72" s="45" t="n"/>
      <c r="M72" s="45" t="n"/>
      <c r="N72" s="75" t="n"/>
      <c r="O72" s="75" t="n"/>
      <c r="P72" s="45" t="n"/>
      <c r="Q72" s="45" t="n"/>
      <c r="R72" s="45" t="n"/>
      <c r="S72" s="45" t="n"/>
      <c r="T72" s="45" t="n"/>
      <c r="U72" s="75" t="n"/>
      <c r="V72" s="64" t="n"/>
      <c r="W72" s="64" t="n"/>
      <c r="X72" s="64" t="n"/>
      <c r="BA72">
        <f>SUM(AB72:AY72)</f>
        <v/>
      </c>
    </row>
    <row r="73">
      <c r="A73" s="34" t="inlineStr">
        <is>
          <t>аналоги:</t>
        </is>
      </c>
      <c r="I73" s="45" t="n"/>
      <c r="J73" s="45" t="n"/>
      <c r="K73" s="45" t="n"/>
      <c r="L73" s="45" t="n"/>
      <c r="M73" s="45" t="n"/>
      <c r="N73" s="75" t="n"/>
      <c r="O73" s="75" t="n"/>
      <c r="P73" s="45" t="n"/>
      <c r="Q73" s="45" t="n"/>
      <c r="R73" s="45" t="n"/>
      <c r="S73" s="45" t="n"/>
      <c r="T73" s="45" t="n"/>
      <c r="U73" s="75" t="n"/>
      <c r="V73" s="64" t="n"/>
      <c r="W73" s="64" t="n"/>
      <c r="X73" s="64" t="n"/>
      <c r="AI73" s="286">
        <f>I73*AI$3</f>
        <v/>
      </c>
      <c r="AJ73" s="286">
        <f>J73*AJ$3</f>
        <v/>
      </c>
      <c r="AK73" s="286" t="n"/>
      <c r="AL73" s="286">
        <f>L73*AL$3</f>
        <v/>
      </c>
      <c r="AM73" s="286" t="n"/>
      <c r="AN73" s="286">
        <f>N73*AN$3</f>
        <v/>
      </c>
      <c r="AO73" s="286">
        <f>O73*AO$3</f>
        <v/>
      </c>
      <c r="AP73" s="286" t="n"/>
      <c r="AQ73" s="286">
        <f>Q73*AQ$3</f>
        <v/>
      </c>
      <c r="AR73" s="286" t="n"/>
      <c r="AS73" s="286" t="n"/>
      <c r="AT73" s="286" t="n"/>
      <c r="AU73" s="286" t="n"/>
      <c r="AV73" s="228" t="n"/>
      <c r="AW73" s="228" t="n"/>
      <c r="AX73" s="228" t="n"/>
      <c r="AY73" s="228" t="n"/>
      <c r="AZ73" s="228" t="n"/>
      <c r="BA73">
        <f>SUM(AB73:AY73)</f>
        <v/>
      </c>
    </row>
    <row r="74" ht="22.5" customHeight="1" s="107">
      <c r="A74" s="35" t="inlineStr">
        <is>
          <t>BNM2RC-1-4.0 BLK Трубка термоусадочная неклеевая, коэффициент
усадки 2Х, размер 4.0, цвет черный</t>
        </is>
      </c>
      <c r="I74" s="45" t="n"/>
      <c r="J74" s="45" t="n"/>
      <c r="K74" s="45" t="n"/>
      <c r="L74" s="45" t="n"/>
      <c r="M74" s="45" t="n"/>
      <c r="N74" s="75" t="n"/>
      <c r="O74" s="75" t="n"/>
      <c r="P74" s="45" t="n"/>
      <c r="Q74" s="45" t="n"/>
      <c r="R74" s="45" t="n"/>
      <c r="S74" s="45" t="n"/>
      <c r="T74" s="45" t="n"/>
      <c r="U74" s="75" t="n"/>
      <c r="V74" s="64" t="n"/>
      <c r="W74" s="64" t="n"/>
      <c r="X74" s="64" t="n"/>
      <c r="BA74">
        <f>SUM(AB74:AY74)</f>
        <v/>
      </c>
    </row>
    <row r="75" ht="33.75" customHeight="1" s="107">
      <c r="A75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I75" s="45" t="n">
        <v>1</v>
      </c>
      <c r="J75" s="45" t="n">
        <v>1</v>
      </c>
      <c r="K75" s="45" t="n">
        <v>1</v>
      </c>
      <c r="L75" s="45" t="n">
        <v>1</v>
      </c>
      <c r="M75" s="45" t="n">
        <v>1</v>
      </c>
      <c r="N75" s="45" t="n">
        <v>1</v>
      </c>
      <c r="O75" s="45" t="n">
        <v>1</v>
      </c>
      <c r="P75" s="45" t="n">
        <v>1</v>
      </c>
      <c r="Q75" s="45" t="n">
        <v>1</v>
      </c>
      <c r="R75" s="45" t="n">
        <v>1</v>
      </c>
      <c r="S75" s="45" t="n">
        <v>1</v>
      </c>
      <c r="T75" s="45" t="n">
        <v>1</v>
      </c>
      <c r="U75" s="73" t="n">
        <v>1</v>
      </c>
      <c r="V75" s="64" t="n"/>
      <c r="W75" s="64" t="n"/>
      <c r="X75" s="64" t="n"/>
      <c r="AI75" s="286">
        <f>I75*AI$3</f>
        <v/>
      </c>
      <c r="AJ75" s="286">
        <f>J75*AJ$3</f>
        <v/>
      </c>
      <c r="AK75" s="286">
        <f>K75*AK$3</f>
        <v/>
      </c>
      <c r="AL75" s="286">
        <f>L75*AL$3</f>
        <v/>
      </c>
      <c r="AM75" s="286">
        <f>M75*AM$3</f>
        <v/>
      </c>
      <c r="AN75" s="286">
        <f>N75*AN$3</f>
        <v/>
      </c>
      <c r="AO75" s="286">
        <f>O75*AO$3</f>
        <v/>
      </c>
      <c r="AP75" s="286">
        <f>P75*AP$3</f>
        <v/>
      </c>
      <c r="AQ75" s="286">
        <f>Q75*AQ$3</f>
        <v/>
      </c>
      <c r="AR75" s="286">
        <f>R75*AR$3</f>
        <v/>
      </c>
      <c r="AS75" s="286">
        <f>S75*AS$3</f>
        <v/>
      </c>
      <c r="AT75" s="286">
        <f>T75*AT$3</f>
        <v/>
      </c>
      <c r="AU75" s="286">
        <f>U75*AU$3</f>
        <v/>
      </c>
      <c r="AV75" s="228" t="n"/>
      <c r="AW75" s="228" t="n"/>
      <c r="AX75" s="228" t="n"/>
      <c r="AY75" s="228" t="n"/>
      <c r="AZ75" s="228" t="n"/>
      <c r="BA75">
        <f>SUM(AB75:AY75)</f>
        <v/>
      </c>
    </row>
    <row r="76">
      <c r="A76" s="35" t="n"/>
      <c r="I76" s="45" t="n"/>
      <c r="J76" s="45" t="n"/>
      <c r="K76" s="45" t="n"/>
      <c r="L76" s="45" t="n"/>
      <c r="M76" s="45" t="n"/>
      <c r="N76" s="75" t="n"/>
      <c r="O76" s="75" t="n"/>
      <c r="P76" s="45" t="n"/>
      <c r="Q76" s="45" t="n"/>
      <c r="R76" s="45" t="n"/>
      <c r="S76" s="45" t="n"/>
      <c r="T76" s="45" t="n"/>
      <c r="U76" s="75" t="n"/>
      <c r="V76" s="64" t="n"/>
      <c r="W76" s="64" t="n"/>
      <c r="X76" s="64" t="n"/>
      <c r="BA76">
        <f>SUM(AB76:AY76)</f>
        <v/>
      </c>
    </row>
    <row r="77">
      <c r="A77" s="35" t="n"/>
      <c r="I77" s="45" t="n"/>
      <c r="J77" s="45" t="n"/>
      <c r="K77" s="45" t="n"/>
      <c r="L77" s="45" t="n"/>
      <c r="M77" s="45" t="n"/>
      <c r="N77" s="75" t="n"/>
      <c r="O77" s="75" t="n"/>
      <c r="P77" s="45" t="n"/>
      <c r="Q77" s="45" t="n"/>
      <c r="R77" s="45" t="n"/>
      <c r="S77" s="45" t="n"/>
      <c r="T77" s="45" t="n"/>
      <c r="U77" s="75" t="n"/>
      <c r="V77" s="64" t="n"/>
      <c r="W77" s="64" t="n"/>
      <c r="X77" s="64" t="n"/>
      <c r="BA77">
        <f>SUM(AB77:AY77)</f>
        <v/>
      </c>
    </row>
    <row r="78">
      <c r="A78" s="18" t="inlineStr">
        <is>
          <t>PBF D:4.8/2.4 мм (черная)</t>
        </is>
      </c>
      <c r="I78" s="46" t="n"/>
      <c r="J78" s="46" t="n"/>
      <c r="K78" s="46" t="n"/>
      <c r="L78" s="46" t="n"/>
      <c r="M78" s="45" t="n"/>
      <c r="N78" s="75" t="n"/>
      <c r="O78" s="46" t="n"/>
      <c r="P78" s="46" t="n"/>
      <c r="Q78" s="46" t="n"/>
      <c r="R78" s="46" t="n"/>
      <c r="S78" s="46" t="n"/>
      <c r="T78" s="46" t="n"/>
      <c r="U78" s="46" t="n"/>
      <c r="V78" s="65" t="n"/>
      <c r="W78" s="65" t="n"/>
      <c r="X78" s="65" t="n"/>
      <c r="AI78" s="286">
        <f>I78*AI$3</f>
        <v/>
      </c>
      <c r="AJ78" s="286">
        <f>J78*AJ$3</f>
        <v/>
      </c>
      <c r="AK78" s="286" t="n"/>
      <c r="AL78" s="286">
        <f>L78*AL$3</f>
        <v/>
      </c>
      <c r="AM78" s="286" t="n"/>
      <c r="AN78" s="286">
        <f>N78*AN$3</f>
        <v/>
      </c>
      <c r="AO78" s="286">
        <f>O78*AO$3</f>
        <v/>
      </c>
      <c r="AP78" s="286" t="n"/>
      <c r="AQ78" s="286">
        <f>Q78*AQ$3</f>
        <v/>
      </c>
      <c r="AR78" s="286" t="n"/>
      <c r="AS78" s="286" t="n"/>
      <c r="AT78" s="286" t="n"/>
      <c r="AU78" s="286" t="n"/>
      <c r="AV78" s="228" t="n"/>
      <c r="AW78" s="228" t="n"/>
      <c r="AX78" s="228" t="n"/>
      <c r="AY78" s="228" t="n"/>
      <c r="AZ78" s="228" t="n"/>
      <c r="BA78">
        <f>SUM(AB78:AY78)</f>
        <v/>
      </c>
    </row>
    <row r="79">
      <c r="A79" s="34" t="inlineStr">
        <is>
          <t>аналоги:</t>
        </is>
      </c>
      <c r="I79" s="45" t="n"/>
      <c r="J79" s="45" t="n"/>
      <c r="K79" s="45" t="n"/>
      <c r="L79" s="45" t="n"/>
      <c r="M79" s="45" t="n"/>
      <c r="N79" s="75" t="n"/>
      <c r="O79" s="46" t="n"/>
      <c r="P79" s="45" t="n"/>
      <c r="Q79" s="45" t="n"/>
      <c r="R79" s="45" t="n"/>
      <c r="S79" s="45" t="n"/>
      <c r="T79" s="45" t="n"/>
      <c r="U79" s="77" t="n"/>
      <c r="V79" s="64" t="n"/>
      <c r="W79" s="64" t="n"/>
      <c r="X79" s="64" t="n"/>
      <c r="BA79">
        <f>SUM(AB79:AY79)</f>
        <v/>
      </c>
    </row>
    <row r="80" ht="22.5" customHeight="1" s="107">
      <c r="A80" s="41" t="inlineStr">
        <is>
          <t>BNM2RC-1-5.0 BLK Трубка термоусадочная неклеевая, коэффициент
усадки 2Х, размер 5.0, цвет черный</t>
        </is>
      </c>
      <c r="I80" s="45" t="n">
        <v>0</v>
      </c>
      <c r="J80" s="45" t="n">
        <v>0.36</v>
      </c>
      <c r="K80" s="45" t="n">
        <v>0.62</v>
      </c>
      <c r="L80" s="45" t="n">
        <v>0.72</v>
      </c>
      <c r="M80" s="45" t="n">
        <v>0.63</v>
      </c>
      <c r="N80" s="45" t="n">
        <v>0.63</v>
      </c>
      <c r="O80" s="45" t="n">
        <v>0.63</v>
      </c>
      <c r="P80" s="45" t="n">
        <v>0.41</v>
      </c>
      <c r="Q80" s="45" t="n">
        <v>0.26</v>
      </c>
      <c r="R80" s="45" t="n">
        <v>0.76</v>
      </c>
      <c r="S80" s="75" t="n">
        <v>0</v>
      </c>
      <c r="T80" s="75" t="n">
        <v>0</v>
      </c>
      <c r="U80" s="75" t="n">
        <v>0.31</v>
      </c>
      <c r="V80" s="66" t="n"/>
      <c r="W80" s="66" t="n"/>
      <c r="X80" s="66" t="n"/>
      <c r="AI80" s="286">
        <f>I80*AI$3</f>
        <v/>
      </c>
      <c r="AJ80" s="286">
        <f>J80*AJ$3</f>
        <v/>
      </c>
      <c r="AK80" s="286">
        <f>K80*AK$3</f>
        <v/>
      </c>
      <c r="AL80" s="286">
        <f>L80*AL$3</f>
        <v/>
      </c>
      <c r="AM80" s="286">
        <f>M80*AM$3</f>
        <v/>
      </c>
      <c r="AN80" s="286">
        <f>N80*AN$3</f>
        <v/>
      </c>
      <c r="AO80" s="286">
        <f>O80*AO$3</f>
        <v/>
      </c>
      <c r="AP80" s="286">
        <f>P80*AP$3</f>
        <v/>
      </c>
      <c r="AQ80" s="286">
        <f>Q80*AQ$3</f>
        <v/>
      </c>
      <c r="AR80" s="286">
        <f>R80*AR$3</f>
        <v/>
      </c>
      <c r="AS80" s="286">
        <f>S80*AS$3</f>
        <v/>
      </c>
      <c r="AT80" s="286">
        <f>T80*AT$3</f>
        <v/>
      </c>
      <c r="AU80" s="286">
        <f>U80*AU$3</f>
        <v/>
      </c>
      <c r="AV80" s="228" t="n"/>
      <c r="AW80" s="228" t="n"/>
      <c r="AX80" s="228" t="n"/>
      <c r="AY80" s="228" t="n"/>
      <c r="AZ80" s="228" t="n"/>
      <c r="BA80">
        <f>SUM(AB80:AY80)</f>
        <v/>
      </c>
    </row>
    <row r="81">
      <c r="A81" s="41" t="n"/>
      <c r="I81" s="46" t="n"/>
      <c r="J81" s="46" t="n"/>
      <c r="K81" s="46" t="n"/>
      <c r="L81" s="46" t="n"/>
      <c r="M81" s="45" t="n"/>
      <c r="N81" s="75" t="n"/>
      <c r="O81" s="46" t="n"/>
      <c r="P81" s="46" t="n"/>
      <c r="Q81" s="46" t="n"/>
      <c r="R81" s="46" t="n"/>
      <c r="S81" s="46" t="n"/>
      <c r="T81" s="46" t="n"/>
      <c r="U81" s="46" t="n"/>
      <c r="V81" s="65" t="n"/>
      <c r="W81" s="65" t="n"/>
      <c r="X81" s="65" t="n"/>
      <c r="BA81">
        <f>SUM(AB81:AY81)</f>
        <v/>
      </c>
    </row>
    <row r="82">
      <c r="A82" s="18" t="inlineStr">
        <is>
          <t>PBF D:6.4/3.2 мм (черная)</t>
        </is>
      </c>
      <c r="I82" s="45" t="n"/>
      <c r="J82" s="45" t="n"/>
      <c r="K82" s="45" t="n"/>
      <c r="L82" s="45" t="n"/>
      <c r="M82" s="45" t="n"/>
      <c r="N82" s="75" t="n"/>
      <c r="O82" s="46" t="n"/>
      <c r="P82" s="45" t="n"/>
      <c r="Q82" s="45" t="n"/>
      <c r="R82" s="45" t="n"/>
      <c r="S82" s="45" t="n"/>
      <c r="T82" s="45" t="n"/>
      <c r="U82" s="46" t="n"/>
      <c r="V82" s="64" t="n"/>
      <c r="W82" s="64" t="n"/>
      <c r="X82" s="64" t="n"/>
      <c r="AI82" s="286">
        <f>I82*AI$3</f>
        <v/>
      </c>
      <c r="AJ82" s="286">
        <f>J82*AJ$3</f>
        <v/>
      </c>
      <c r="AK82" s="286" t="n"/>
      <c r="AL82" s="286">
        <f>L82*AL$3</f>
        <v/>
      </c>
      <c r="AM82" s="286" t="n"/>
      <c r="AN82" s="286">
        <f>N82*AN$3</f>
        <v/>
      </c>
      <c r="AO82" s="286">
        <f>O82*AO$3</f>
        <v/>
      </c>
      <c r="AP82" s="286" t="n"/>
      <c r="AQ82" s="286">
        <f>Q82*AQ$3</f>
        <v/>
      </c>
      <c r="AR82" s="286" t="n"/>
      <c r="AS82" s="286" t="n"/>
      <c r="AT82" s="286" t="n"/>
      <c r="AU82" s="286" t="n"/>
      <c r="AV82" s="228" t="n"/>
      <c r="AW82" s="228" t="n"/>
      <c r="AX82" s="228" t="n"/>
      <c r="AY82" s="228" t="n"/>
      <c r="AZ82" s="228" t="n"/>
      <c r="BA82">
        <f>SUM(AB82:AY82)</f>
        <v/>
      </c>
    </row>
    <row r="83">
      <c r="A83" s="34" t="inlineStr">
        <is>
          <t>аналоги:</t>
        </is>
      </c>
      <c r="I83" s="45" t="n"/>
      <c r="J83" s="45" t="n"/>
      <c r="K83" s="45" t="n"/>
      <c r="L83" s="45" t="n"/>
      <c r="M83" s="45" t="n"/>
      <c r="N83" s="75" t="n"/>
      <c r="O83" s="46" t="n"/>
      <c r="P83" s="45" t="n"/>
      <c r="Q83" s="45" t="n"/>
      <c r="R83" s="45" t="n"/>
      <c r="S83" s="45" t="n"/>
      <c r="T83" s="45" t="n"/>
      <c r="U83" s="77" t="n"/>
      <c r="V83" s="64" t="n"/>
      <c r="W83" s="64" t="n"/>
      <c r="X83" s="64" t="n"/>
      <c r="BA83">
        <f>SUM(AB83:AY83)</f>
        <v/>
      </c>
    </row>
    <row r="84" ht="22.5" customHeight="1" s="107">
      <c r="A84" s="41" t="inlineStr">
        <is>
          <t>BNM2RC-1-6.0 BLK Трубка термоусадочная неклеевая, коэффициент
усадки 2Х, размер 6.0, цвет черный</t>
        </is>
      </c>
      <c r="I84" s="45" t="n">
        <v>0.31</v>
      </c>
      <c r="J84" s="45" t="n">
        <v>0.31</v>
      </c>
      <c r="K84" s="45" t="n">
        <v>0.31</v>
      </c>
      <c r="L84" s="45" t="n">
        <v>0.31</v>
      </c>
      <c r="M84" s="45" t="n">
        <v>0.21</v>
      </c>
      <c r="N84" s="45" t="n">
        <v>0.31</v>
      </c>
      <c r="O84" s="45" t="n">
        <v>0.31</v>
      </c>
      <c r="P84" s="45" t="n"/>
      <c r="Q84" s="45" t="n"/>
      <c r="R84" s="45" t="n"/>
      <c r="S84" s="45" t="n">
        <v>0.8100000000000001</v>
      </c>
      <c r="T84" s="45" t="n">
        <v>0.8100000000000001</v>
      </c>
      <c r="U84" s="75" t="n">
        <v>0.91</v>
      </c>
      <c r="V84" s="64" t="n"/>
      <c r="W84" s="64" t="n"/>
      <c r="X84" s="64" t="n"/>
      <c r="AI84" s="286">
        <f>I84*AI$3</f>
        <v/>
      </c>
      <c r="AJ84" s="286">
        <f>J84*AJ$3</f>
        <v/>
      </c>
      <c r="AK84" s="286">
        <f>K84*AK$3</f>
        <v/>
      </c>
      <c r="AL84" s="286">
        <f>L84*AL$3</f>
        <v/>
      </c>
      <c r="AM84" s="286">
        <f>M84*AM$3</f>
        <v/>
      </c>
      <c r="AN84" s="286">
        <f>N84*AN$3</f>
        <v/>
      </c>
      <c r="AO84" s="286">
        <f>O84*AO$3</f>
        <v/>
      </c>
      <c r="AP84" s="286">
        <f>P84*AP$3</f>
        <v/>
      </c>
      <c r="AQ84" s="286">
        <f>Q84*AQ$3</f>
        <v/>
      </c>
      <c r="AR84" s="286">
        <f>R84*AR$3</f>
        <v/>
      </c>
      <c r="AS84" s="286">
        <f>S84*AS$3</f>
        <v/>
      </c>
      <c r="AT84" s="286">
        <f>T84*AT$3</f>
        <v/>
      </c>
      <c r="AU84" s="286">
        <f>U84*AU$3</f>
        <v/>
      </c>
      <c r="AV84" s="228" t="n"/>
      <c r="AW84" s="228" t="n"/>
      <c r="AX84" s="228" t="n"/>
      <c r="AY84" s="228" t="n"/>
      <c r="AZ84" s="228" t="n"/>
      <c r="BA84">
        <f>SUM(AB84:AY84)</f>
        <v/>
      </c>
    </row>
    <row r="85">
      <c r="A85" s="41" t="n"/>
      <c r="I85" s="45" t="n"/>
      <c r="J85" s="45" t="n"/>
      <c r="K85" s="45" t="n"/>
      <c r="L85" s="45" t="n"/>
      <c r="M85" s="45" t="n"/>
      <c r="N85" s="75" t="n"/>
      <c r="O85" s="46" t="n"/>
      <c r="P85" s="45" t="n"/>
      <c r="Q85" s="45" t="n"/>
      <c r="R85" s="45" t="n"/>
      <c r="S85" s="45" t="n"/>
      <c r="T85" s="45" t="n"/>
      <c r="U85" s="46" t="n"/>
      <c r="V85" s="64" t="n"/>
      <c r="W85" s="64" t="n"/>
      <c r="X85" s="64" t="n"/>
      <c r="BA85">
        <f>SUM(AB85:AY85)</f>
        <v/>
      </c>
    </row>
    <row r="86">
      <c r="A86" s="43" t="inlineStr">
        <is>
          <t>Наклейка ПТКА.680226.001</t>
        </is>
      </c>
      <c r="I86" s="47" t="n">
        <v>1</v>
      </c>
      <c r="J86" s="47" t="n">
        <v>1</v>
      </c>
      <c r="K86" s="47" t="n">
        <v>1</v>
      </c>
      <c r="L86" s="47" t="n">
        <v>1</v>
      </c>
      <c r="M86" s="47" t="n">
        <v>1</v>
      </c>
      <c r="N86" s="47" t="n">
        <v>1</v>
      </c>
      <c r="O86" s="47" t="n">
        <v>1</v>
      </c>
      <c r="P86" s="47" t="n">
        <v>1</v>
      </c>
      <c r="Q86" s="47" t="n">
        <v>1</v>
      </c>
      <c r="R86" s="47" t="n">
        <v>1</v>
      </c>
      <c r="S86" s="47" t="n">
        <v>1</v>
      </c>
      <c r="T86" s="47" t="n">
        <v>1</v>
      </c>
      <c r="U86" s="47" t="n">
        <v>1</v>
      </c>
      <c r="V86" s="67" t="n"/>
      <c r="W86" s="67" t="n"/>
      <c r="X86" s="67" t="n"/>
      <c r="AI86" s="286">
        <f>I86*AI$3</f>
        <v/>
      </c>
      <c r="AJ86" s="286">
        <f>J86*AJ$3</f>
        <v/>
      </c>
      <c r="AK86" s="286">
        <f>K86*AK$3</f>
        <v/>
      </c>
      <c r="AL86" s="286">
        <f>L86*AL$3</f>
        <v/>
      </c>
      <c r="AM86" s="286">
        <f>M86*AM$3</f>
        <v/>
      </c>
      <c r="AN86" s="286">
        <f>N86*AN$3</f>
        <v/>
      </c>
      <c r="AO86" s="286">
        <f>O86*AO$3</f>
        <v/>
      </c>
      <c r="AP86" s="286">
        <f>P86*AP$3</f>
        <v/>
      </c>
      <c r="AQ86" s="286">
        <f>Q86*AQ$3</f>
        <v/>
      </c>
      <c r="AR86" s="286">
        <f>R86*AR$3</f>
        <v/>
      </c>
      <c r="AS86" s="286">
        <f>S86*AS$3</f>
        <v/>
      </c>
      <c r="AT86" s="286">
        <f>T86*AT$3</f>
        <v/>
      </c>
      <c r="AU86" s="286">
        <f>U86*AU$3</f>
        <v/>
      </c>
      <c r="AV86" s="228" t="n"/>
      <c r="AW86" s="228" t="n"/>
      <c r="AX86" s="228" t="n"/>
      <c r="AY86" s="228" t="n"/>
      <c r="AZ86" s="228" t="n"/>
      <c r="BA86">
        <f>SUM(AB86:AY86)</f>
        <v/>
      </c>
      <c r="BC86" s="91" t="n">
        <v>181</v>
      </c>
    </row>
    <row r="87">
      <c r="A87" s="34" t="inlineStr">
        <is>
          <t>аналоги:</t>
        </is>
      </c>
      <c r="I87" s="48" t="n"/>
      <c r="J87" s="48" t="n"/>
      <c r="K87" s="48" t="n"/>
      <c r="L87" s="48" t="n"/>
      <c r="M87" s="48" t="n"/>
      <c r="N87" s="76" t="n"/>
      <c r="O87" s="76" t="n"/>
      <c r="P87" s="48" t="n"/>
      <c r="Q87" s="48" t="n"/>
      <c r="R87" s="48" t="n"/>
      <c r="S87" s="48" t="n"/>
      <c r="T87" s="48" t="n"/>
      <c r="U87" s="76" t="n"/>
      <c r="V87" s="68" t="n"/>
      <c r="W87" s="68" t="n"/>
      <c r="X87" s="68" t="n"/>
      <c r="AI87" s="286">
        <f>I87*AI$3</f>
        <v/>
      </c>
      <c r="AJ87" s="286">
        <f>J87*AJ$3</f>
        <v/>
      </c>
      <c r="AK87" s="286" t="n"/>
      <c r="AL87" s="286">
        <f>L87*AL$3</f>
        <v/>
      </c>
      <c r="AM87" s="286" t="n"/>
      <c r="AN87" s="286">
        <f>N87*AN$3</f>
        <v/>
      </c>
      <c r="AO87" s="286">
        <f>O87*AO$3</f>
        <v/>
      </c>
      <c r="AP87" s="286" t="n"/>
      <c r="AQ87" s="286">
        <f>Q87*AQ$3</f>
        <v/>
      </c>
      <c r="AR87" s="286" t="n"/>
      <c r="AS87" s="286" t="n"/>
      <c r="AT87" s="286" t="n"/>
      <c r="AU87" s="286" t="n"/>
      <c r="AV87" s="228" t="n"/>
      <c r="AW87" s="228" t="n"/>
      <c r="AX87" s="228" t="n"/>
      <c r="AY87" s="228" t="n"/>
      <c r="AZ87" s="228" t="n"/>
      <c r="BA87">
        <f>SUM(AB87:AY87)</f>
        <v/>
      </c>
    </row>
    <row r="88">
      <c r="A88" s="41" t="inlineStr">
        <is>
          <t>BROTHER TZe-231 картридж с ламинированной лентой 8м</t>
        </is>
      </c>
      <c r="I88" s="45" t="n"/>
      <c r="J88" s="45" t="n"/>
      <c r="K88" s="45" t="n"/>
      <c r="L88" s="45" t="n"/>
      <c r="M88" s="45" t="n"/>
      <c r="N88" s="75" t="n"/>
      <c r="O88" s="75" t="n"/>
      <c r="P88" s="45" t="n"/>
      <c r="Q88" s="45" t="n"/>
      <c r="R88" s="45" t="n"/>
      <c r="S88" s="45" t="n"/>
      <c r="T88" s="45" t="n"/>
      <c r="U88" s="75" t="n"/>
      <c r="V88" s="64" t="n"/>
      <c r="W88" s="64" t="n"/>
      <c r="X88" s="64" t="n"/>
      <c r="BA88">
        <f>SUM(AB88:AY88)</f>
        <v/>
      </c>
    </row>
    <row r="89">
      <c r="A89" s="34" t="inlineStr">
        <is>
          <t>Хомут 100х2.5 мм белый маркировочный (100 шт)</t>
        </is>
      </c>
      <c r="I89" s="45" t="n">
        <v>0.01</v>
      </c>
      <c r="J89" s="45" t="n">
        <v>0.01</v>
      </c>
      <c r="K89" s="45" t="n">
        <v>0.01</v>
      </c>
      <c r="L89" s="45" t="n">
        <v>0.01</v>
      </c>
      <c r="M89" s="45" t="n">
        <v>0.01</v>
      </c>
      <c r="N89" s="45" t="n">
        <v>0.01</v>
      </c>
      <c r="O89" s="45" t="n">
        <v>0.01</v>
      </c>
      <c r="P89" s="45" t="n">
        <v>0.01</v>
      </c>
      <c r="Q89" s="45" t="n">
        <v>0.01</v>
      </c>
      <c r="R89" s="45" t="n">
        <v>0.01</v>
      </c>
      <c r="S89" s="45" t="n">
        <v>0.01</v>
      </c>
      <c r="T89" s="45" t="n">
        <v>0.01</v>
      </c>
      <c r="U89" s="45" t="n">
        <v>0.01</v>
      </c>
      <c r="V89" s="64" t="n"/>
      <c r="W89" s="64" t="n"/>
      <c r="X89" s="64" t="n"/>
      <c r="AI89" s="286">
        <f>I89*AI$3</f>
        <v/>
      </c>
      <c r="AJ89" s="286">
        <f>J89*AJ$3</f>
        <v/>
      </c>
      <c r="AK89" s="286">
        <f>K89*AK$3</f>
        <v/>
      </c>
      <c r="AL89" s="286">
        <f>L89*AL$3</f>
        <v/>
      </c>
      <c r="AM89" s="286">
        <f>M89*AM$3</f>
        <v/>
      </c>
      <c r="AN89" s="286">
        <f>N89*AN$3</f>
        <v/>
      </c>
      <c r="AO89" s="286">
        <f>O89*AO$3</f>
        <v/>
      </c>
      <c r="AP89" s="286">
        <f>P89*AP$3</f>
        <v/>
      </c>
      <c r="AQ89" s="286">
        <f>Q89*AQ$3</f>
        <v/>
      </c>
      <c r="AR89" s="286">
        <f>R89*AR$3</f>
        <v/>
      </c>
      <c r="AS89" s="286">
        <f>S89*AS$3</f>
        <v/>
      </c>
      <c r="AT89" s="286">
        <f>T89*AT$3</f>
        <v/>
      </c>
      <c r="AU89" s="286">
        <f>U89*AU$3</f>
        <v/>
      </c>
      <c r="AV89" s="228" t="n"/>
      <c r="AW89" s="228" t="n"/>
      <c r="AX89" s="228" t="n"/>
      <c r="AY89" s="228" t="n"/>
      <c r="AZ89" s="228" t="n"/>
      <c r="BA89">
        <f>SUM(AB89:AY89)</f>
        <v/>
      </c>
    </row>
    <row r="90">
      <c r="N90" s="76" t="n"/>
      <c r="O90" s="76" t="n"/>
      <c r="Q90" s="45" t="n"/>
      <c r="U90" s="75" t="n"/>
      <c r="BA90">
        <f>SUM(AB90:AY90)</f>
        <v/>
      </c>
    </row>
    <row r="91" ht="39" customHeight="1" s="107">
      <c r="A91" s="21" t="inlineStr">
        <is>
          <t>Термоусаживаемый маркер с ТТ печатью FTTM 3.2/1.6мм, L15мм,
белый, 1 цв.печати (черный), нарезка  - "X1"</t>
        </is>
      </c>
      <c r="I91" s="197" t="n">
        <v>1</v>
      </c>
      <c r="J91" s="197" t="n">
        <v>1</v>
      </c>
      <c r="K91" s="197" t="n">
        <v>1</v>
      </c>
      <c r="L91" s="197" t="n">
        <v>1</v>
      </c>
      <c r="M91" s="197" t="n">
        <v>1</v>
      </c>
      <c r="N91" s="197" t="n">
        <v>1</v>
      </c>
      <c r="O91" s="197" t="n">
        <v>1</v>
      </c>
      <c r="P91" s="197" t="n">
        <v>1</v>
      </c>
      <c r="Q91" s="197" t="n">
        <v>1</v>
      </c>
      <c r="R91" s="197" t="n">
        <v>1</v>
      </c>
      <c r="S91" s="197" t="n">
        <v>1</v>
      </c>
      <c r="T91" s="197" t="n">
        <v>1</v>
      </c>
      <c r="U91" s="45" t="n">
        <v>1</v>
      </c>
      <c r="V91" s="69" t="n"/>
      <c r="W91" s="69" t="n"/>
      <c r="X91" s="69" t="n"/>
      <c r="AI91" s="286">
        <f>I91*AI$3</f>
        <v/>
      </c>
      <c r="AJ91" s="286">
        <f>J91*AJ$3</f>
        <v/>
      </c>
      <c r="AK91" s="286">
        <f>K91*AK$3</f>
        <v/>
      </c>
      <c r="AL91" s="286">
        <f>L91*AL$3</f>
        <v/>
      </c>
      <c r="AM91" s="286">
        <f>M91*AM$3</f>
        <v/>
      </c>
      <c r="AN91" s="286">
        <f>N91*AN$3</f>
        <v/>
      </c>
      <c r="AO91" s="286">
        <f>O91*AO$3</f>
        <v/>
      </c>
      <c r="AP91" s="286">
        <f>P91*AP$3</f>
        <v/>
      </c>
      <c r="AQ91" s="286">
        <f>Q91*AQ$3</f>
        <v/>
      </c>
      <c r="AR91" s="286">
        <f>R91*AR$3</f>
        <v/>
      </c>
      <c r="AS91" s="286">
        <f>S91*AS$3</f>
        <v/>
      </c>
      <c r="AT91" s="286">
        <f>T91*AT$3</f>
        <v/>
      </c>
      <c r="AU91" s="286">
        <f>U91*AU$3</f>
        <v/>
      </c>
      <c r="AV91" s="228" t="n"/>
      <c r="AW91" s="228" t="n"/>
      <c r="AX91" s="228" t="n"/>
      <c r="AY91" s="228" t="n"/>
      <c r="AZ91" s="228" t="n"/>
      <c r="BA91">
        <f>SUM(AB91:AY91)</f>
        <v/>
      </c>
    </row>
    <row r="92" ht="40.5" customHeight="1" s="107">
      <c r="A92" s="21" t="inlineStr">
        <is>
          <t>Термоусаживаемый маркер с ТТ печатью FTTM 3.2/1.6мм, L15мм,
белый, 1 цв.печати (черный), нарезка  - "X2"</t>
        </is>
      </c>
      <c r="I92" s="197" t="n">
        <v>1</v>
      </c>
      <c r="J92" s="197" t="n">
        <v>1</v>
      </c>
      <c r="K92" s="197" t="n">
        <v>1</v>
      </c>
      <c r="L92" s="197" t="n">
        <v>1</v>
      </c>
      <c r="M92" s="197" t="n">
        <v>1</v>
      </c>
      <c r="N92" s="197" t="n">
        <v>1</v>
      </c>
      <c r="O92" s="197" t="n">
        <v>1</v>
      </c>
      <c r="P92" s="197" t="n"/>
      <c r="Q92" s="197" t="n">
        <v>1</v>
      </c>
      <c r="R92" s="197" t="n">
        <v>1</v>
      </c>
      <c r="S92" s="197" t="n">
        <v>1</v>
      </c>
      <c r="T92" s="197" t="n">
        <v>1</v>
      </c>
      <c r="U92" s="197" t="n">
        <v>1</v>
      </c>
      <c r="V92" s="69" t="n"/>
      <c r="W92" s="69" t="n"/>
      <c r="X92" s="69" t="n"/>
      <c r="AI92" s="286">
        <f>I92*AI$3</f>
        <v/>
      </c>
      <c r="AJ92" s="286">
        <f>J92*AJ$3</f>
        <v/>
      </c>
      <c r="AK92" s="286">
        <f>K92*AK$3</f>
        <v/>
      </c>
      <c r="AL92" s="286">
        <f>L92*AL$3</f>
        <v/>
      </c>
      <c r="AM92" s="286">
        <f>M92*AM$3</f>
        <v/>
      </c>
      <c r="AN92" s="286">
        <f>N92*AN$3</f>
        <v/>
      </c>
      <c r="AO92" s="286">
        <f>O92*AO$3</f>
        <v/>
      </c>
      <c r="AP92" s="286">
        <f>P92*AP$3</f>
        <v/>
      </c>
      <c r="AQ92" s="286">
        <f>Q92*AQ$3</f>
        <v/>
      </c>
      <c r="AR92" s="286">
        <f>R92*AR$3</f>
        <v/>
      </c>
      <c r="AS92" s="286">
        <f>S92*AS$3</f>
        <v/>
      </c>
      <c r="AT92" s="286">
        <f>T92*AT$3</f>
        <v/>
      </c>
      <c r="AU92" s="286">
        <f>U92*AU$3</f>
        <v/>
      </c>
      <c r="AV92" s="228" t="n"/>
      <c r="AW92" s="228" t="n"/>
      <c r="AX92" s="228" t="n"/>
      <c r="AY92" s="228" t="n"/>
      <c r="AZ92" s="228" t="n"/>
      <c r="BA92">
        <f>SUM(AB92:AY92)</f>
        <v/>
      </c>
    </row>
    <row r="93" ht="43.5" customHeight="1" s="107">
      <c r="A93" s="21" t="inlineStr">
        <is>
          <t>Термоусаживаемый маркер с ТТ печатью FTTM 3.2/1.6мм, L15мм,
белый, 1 цв.печати (черный), нарезка  - "X3"</t>
        </is>
      </c>
      <c r="I93" s="14" t="n"/>
      <c r="J93" s="197" t="n">
        <v>1</v>
      </c>
      <c r="K93" s="197" t="n">
        <v>1</v>
      </c>
      <c r="L93" s="197" t="n">
        <v>1</v>
      </c>
      <c r="M93" s="197" t="n">
        <v>1</v>
      </c>
      <c r="N93" s="197" t="n">
        <v>1</v>
      </c>
      <c r="O93" s="197" t="n">
        <v>1</v>
      </c>
      <c r="P93" s="197" t="n"/>
      <c r="Q93" s="197" t="n"/>
      <c r="R93" s="197" t="n">
        <v>1</v>
      </c>
      <c r="S93" s="197" t="n">
        <v>1</v>
      </c>
      <c r="T93" s="197" t="n">
        <v>1</v>
      </c>
      <c r="U93" s="197" t="n">
        <v>1</v>
      </c>
      <c r="V93" s="69" t="n"/>
      <c r="W93" s="69" t="n"/>
      <c r="X93" s="69" t="n"/>
      <c r="AI93" s="286">
        <f>I93*AI$3</f>
        <v/>
      </c>
      <c r="AJ93" s="286">
        <f>J93*AJ$3</f>
        <v/>
      </c>
      <c r="AK93" s="286">
        <f>K93*AK$3</f>
        <v/>
      </c>
      <c r="AL93" s="286">
        <f>L93*AL$3</f>
        <v/>
      </c>
      <c r="AM93" s="286">
        <f>M93*AM$3</f>
        <v/>
      </c>
      <c r="AN93" s="286">
        <f>N93*AN$3</f>
        <v/>
      </c>
      <c r="AO93" s="286">
        <f>O93*AO$3</f>
        <v/>
      </c>
      <c r="AP93" s="286">
        <f>P93*AP$3</f>
        <v/>
      </c>
      <c r="AQ93" s="286">
        <f>Q93*AQ$3</f>
        <v/>
      </c>
      <c r="AR93" s="286">
        <f>R93*AR$3</f>
        <v/>
      </c>
      <c r="AS93" s="286">
        <f>S93*AS$3</f>
        <v/>
      </c>
      <c r="AT93" s="286">
        <f>T93*AT$3</f>
        <v/>
      </c>
      <c r="AU93" s="286">
        <f>U93*AU$3</f>
        <v/>
      </c>
      <c r="AV93" s="228" t="n"/>
      <c r="AW93" s="228" t="n"/>
      <c r="AX93" s="228" t="n"/>
      <c r="AY93" s="228" t="n"/>
      <c r="AZ93" s="228" t="n"/>
      <c r="BA93">
        <f>SUM(AB93:AY93)</f>
        <v/>
      </c>
    </row>
    <row r="94" ht="39" customHeight="1" s="107">
      <c r="A94" s="21" t="inlineStr">
        <is>
          <t>Термоусаживаемый маркер с ТТ печатью FTTM 3.2/1.6мм, L15мм,
белый, 1 цв.печати (черный), нарезка  - "X4"</t>
        </is>
      </c>
      <c r="I94" s="14" t="n"/>
      <c r="J94" s="197" t="n"/>
      <c r="K94" s="197" t="n">
        <v>1</v>
      </c>
      <c r="L94" s="197" t="n">
        <v>1</v>
      </c>
      <c r="M94" s="197" t="n">
        <v>1</v>
      </c>
      <c r="N94" s="197" t="n">
        <v>1</v>
      </c>
      <c r="O94" s="197" t="n">
        <v>1</v>
      </c>
      <c r="P94" s="197" t="n"/>
      <c r="Q94" s="197" t="n"/>
      <c r="R94" s="197" t="n"/>
      <c r="S94" s="197" t="n"/>
      <c r="T94" s="197" t="n">
        <v>1</v>
      </c>
      <c r="U94" s="197" t="n">
        <v>1</v>
      </c>
      <c r="V94" s="69" t="n"/>
      <c r="W94" s="69" t="n"/>
      <c r="X94" s="69" t="n"/>
      <c r="AI94" s="286">
        <f>I94*AI$3</f>
        <v/>
      </c>
      <c r="AJ94" s="286">
        <f>J94*AJ$3</f>
        <v/>
      </c>
      <c r="AK94" s="286">
        <f>K94*AK$3</f>
        <v/>
      </c>
      <c r="AL94" s="286">
        <f>L94*AL$3</f>
        <v/>
      </c>
      <c r="AM94" s="286">
        <f>M94*AM$3</f>
        <v/>
      </c>
      <c r="AN94" s="286">
        <f>N94*AN$3</f>
        <v/>
      </c>
      <c r="AO94" s="286">
        <f>O94*AO$3</f>
        <v/>
      </c>
      <c r="AP94" s="286">
        <f>P94*AP$3</f>
        <v/>
      </c>
      <c r="AQ94" s="286">
        <f>Q94*AQ$3</f>
        <v/>
      </c>
      <c r="AR94" s="286">
        <f>R94*AR$3</f>
        <v/>
      </c>
      <c r="AS94" s="286">
        <f>S94*AS$3</f>
        <v/>
      </c>
      <c r="AT94" s="286">
        <f>T94*AT$3</f>
        <v/>
      </c>
      <c r="AU94" s="286">
        <f>U94*AU$3</f>
        <v/>
      </c>
      <c r="AV94" s="228" t="n"/>
      <c r="AW94" s="228" t="n"/>
      <c r="AX94" s="228" t="n"/>
      <c r="AY94" s="228" t="n"/>
      <c r="AZ94" s="228" t="n"/>
      <c r="BA94">
        <f>SUM(AB94:AY94)</f>
        <v/>
      </c>
    </row>
    <row r="95" ht="40.5" customHeight="1" s="107">
      <c r="A95" s="21" t="inlineStr">
        <is>
          <t>Термоусаживаемый маркер с ТТ печатью FTTM 3.2/1.6мм, L15мм,
белый, 1 цв.печати (черный), нарезка  - "X5"</t>
        </is>
      </c>
      <c r="I95" s="14" t="n"/>
      <c r="J95" s="197" t="n"/>
      <c r="K95" s="197" t="n"/>
      <c r="L95" s="197" t="n"/>
      <c r="M95" s="197" t="n">
        <v>1</v>
      </c>
      <c r="N95" s="197" t="n">
        <v>1</v>
      </c>
      <c r="O95" s="197" t="n">
        <v>1</v>
      </c>
      <c r="P95" s="197" t="n"/>
      <c r="Q95" s="197" t="n"/>
      <c r="R95" s="197" t="n"/>
      <c r="S95" s="197" t="n"/>
      <c r="T95" s="197" t="n"/>
      <c r="U95" s="197" t="n">
        <v>1</v>
      </c>
      <c r="V95" s="69" t="n"/>
      <c r="W95" s="69" t="n"/>
      <c r="X95" s="69" t="n"/>
      <c r="AI95" s="286">
        <f>I95*AI$3</f>
        <v/>
      </c>
      <c r="AJ95" s="286">
        <f>J95*AJ$3</f>
        <v/>
      </c>
      <c r="AK95" s="286">
        <f>K95*AK$3</f>
        <v/>
      </c>
      <c r="AL95" s="286">
        <f>L95*AL$3</f>
        <v/>
      </c>
      <c r="AM95" s="286">
        <f>M95*AM$3</f>
        <v/>
      </c>
      <c r="AN95" s="286">
        <f>N95*AN$3</f>
        <v/>
      </c>
      <c r="AO95" s="286">
        <f>O95*AO$3</f>
        <v/>
      </c>
      <c r="AP95" s="286">
        <f>P95*AP$3</f>
        <v/>
      </c>
      <c r="AQ95" s="286">
        <f>Q95*AQ$3</f>
        <v/>
      </c>
      <c r="AR95" s="286">
        <f>R95*AR$3</f>
        <v/>
      </c>
      <c r="AS95" s="286">
        <f>S95*AS$3</f>
        <v/>
      </c>
      <c r="AT95" s="286">
        <f>T95*AT$3</f>
        <v/>
      </c>
      <c r="AU95" s="286">
        <f>U95*AU$3</f>
        <v/>
      </c>
      <c r="AV95" s="228" t="n"/>
      <c r="AW95" s="228" t="n"/>
      <c r="AX95" s="228" t="n"/>
      <c r="AY95" s="228" t="n"/>
      <c r="AZ95" s="228" t="n"/>
      <c r="BA95">
        <f>SUM(AB95:AY95)</f>
        <v/>
      </c>
    </row>
    <row r="96" ht="40.5" customHeight="1" s="107">
      <c r="A96" s="21" t="inlineStr">
        <is>
          <t>Термоусаживаемый маркер с ТТ печатью FTTM 3.2/1.6мм, L15мм,
белый, 1 цв.печати (черный), нарезка  - "X6"</t>
        </is>
      </c>
      <c r="I96" s="197" t="n">
        <v>1</v>
      </c>
      <c r="J96" s="197" t="n">
        <v>1</v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69" t="n"/>
      <c r="W96" s="69" t="n"/>
      <c r="X96" s="69" t="n"/>
      <c r="AI96" s="286">
        <f>I96*AI$3</f>
        <v/>
      </c>
      <c r="AJ96" s="286">
        <f>J96*AJ$3</f>
        <v/>
      </c>
      <c r="AK96" s="286">
        <f>K96*AK$3</f>
        <v/>
      </c>
      <c r="AL96" s="286">
        <f>L96*AL$3</f>
        <v/>
      </c>
      <c r="AM96" s="286">
        <f>M96*AM$3</f>
        <v/>
      </c>
      <c r="AN96" s="286">
        <f>N96*AN$3</f>
        <v/>
      </c>
      <c r="AO96" s="286">
        <f>O96*AO$3</f>
        <v/>
      </c>
      <c r="AP96" s="286">
        <f>P96*AP$3</f>
        <v/>
      </c>
      <c r="AQ96" s="286">
        <f>Q96*AQ$3</f>
        <v/>
      </c>
      <c r="AR96" s="286">
        <f>R96*AR$3</f>
        <v/>
      </c>
      <c r="AS96" s="286">
        <f>S96*AS$3</f>
        <v/>
      </c>
      <c r="AT96" s="286">
        <f>T96*AT$3</f>
        <v/>
      </c>
      <c r="AU96" s="286">
        <f>U96*AU$3</f>
        <v/>
      </c>
      <c r="AV96" s="228" t="n"/>
      <c r="AW96" s="228" t="n"/>
      <c r="AX96" s="228" t="n"/>
      <c r="AY96" s="228" t="n"/>
      <c r="AZ96" s="228" t="n"/>
      <c r="BA96">
        <f>SUM(AB96:AY96)</f>
        <v/>
      </c>
    </row>
  </sheetData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81"/>
  <sheetViews>
    <sheetView zoomScale="80" zoomScaleNormal="80" workbookViewId="0">
      <pane xSplit="1" ySplit="3" topLeftCell="Q58" activePane="bottomRight" state="frozen"/>
      <selection pane="topRight" activeCell="B1" sqref="B1"/>
      <selection pane="bottomLeft" activeCell="A4" sqref="A4"/>
      <selection pane="bottomRight" activeCell="AE19" sqref="AE19"/>
    </sheetView>
  </sheetViews>
  <sheetFormatPr baseColWidth="8" defaultRowHeight="15"/>
  <cols>
    <col width="60.85546875" customWidth="1" style="107" min="1" max="1"/>
    <col width="11" customWidth="1" style="107" min="2" max="2"/>
    <col width="10.85546875" customWidth="1" style="107" min="3" max="3"/>
    <col width="11.85546875" bestFit="1" customWidth="1" style="107" min="4" max="4"/>
    <col width="11.42578125" customWidth="1" style="107" min="5" max="5"/>
    <col width="13.140625" customWidth="1" style="107" min="6" max="6"/>
    <col width="11.42578125" customWidth="1" style="107" min="7" max="7"/>
    <col width="10.7109375" customWidth="1" style="107" min="8" max="8"/>
    <col width="11.42578125" customWidth="1" style="107" min="9" max="12"/>
    <col width="11.7109375" customWidth="1" style="107" min="13" max="13"/>
    <col width="12.140625" customWidth="1" style="107" min="14" max="14"/>
    <col width="10.7109375" customWidth="1" style="107" min="15" max="15"/>
    <col width="10.85546875" customWidth="1" style="107" min="16" max="23"/>
    <col width="9.140625" customWidth="1" style="108" min="27" max="27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n"/>
      <c r="M1" s="37" t="n"/>
      <c r="N1" s="37" t="n"/>
      <c r="O1" s="37" t="n"/>
      <c r="P1" s="37" t="n"/>
      <c r="Q1" s="37" t="n"/>
      <c r="R1" s="37" t="n"/>
      <c r="S1" s="37" t="n"/>
      <c r="T1" s="37" t="n"/>
      <c r="U1" s="37" t="n"/>
      <c r="V1" s="37" t="n"/>
      <c r="W1" s="37" t="n"/>
      <c r="AA1" s="54" t="n"/>
    </row>
    <row r="2" ht="48" customFormat="1" customHeight="1" s="39">
      <c r="B2" s="38" t="inlineStr">
        <is>
          <t>Перемычка ПТКА.685621. 004</t>
        </is>
      </c>
      <c r="C2" s="38" t="inlineStr">
        <is>
          <t>Перемычка ПТКА.685621. 004-01</t>
        </is>
      </c>
      <c r="D2" s="38" t="inlineStr">
        <is>
          <t>Провод заземления ПТКА.685621. 005</t>
        </is>
      </c>
      <c r="E2" s="38" t="inlineStr">
        <is>
          <t>Провод заземления ПТКА.685621.  005-03</t>
        </is>
      </c>
      <c r="F2" s="38" t="inlineStr">
        <is>
          <t>Жгут ПТКА.685621. 001-04.141</t>
        </is>
      </c>
      <c r="G2" s="38" t="inlineStr">
        <is>
          <t>Жгут ПТКА.685621. 001-05.602</t>
        </is>
      </c>
      <c r="H2" s="38" t="inlineStr">
        <is>
          <t>Жгут ПТКА.685621. 002-01.281</t>
        </is>
      </c>
      <c r="I2" s="38" t="inlineStr">
        <is>
          <t>Жгут ПТКА.685621. 002-03.231</t>
        </is>
      </c>
      <c r="J2" s="38" t="inlineStr">
        <is>
          <t>Жгут ПТКА.685621. 003-03.071</t>
        </is>
      </c>
      <c r="K2" s="38" t="inlineStr">
        <is>
          <t>Жгут ПТКА.685621. 003-04.071</t>
        </is>
      </c>
      <c r="L2" s="38" t="n"/>
      <c r="M2" s="38" t="inlineStr">
        <is>
          <t>Перемычка ПТКА.685621. 004</t>
        </is>
      </c>
      <c r="N2" s="38" t="inlineStr">
        <is>
          <t>Перемычка ПТКА.685621. 004-01</t>
        </is>
      </c>
      <c r="O2" s="38" t="inlineStr">
        <is>
          <t>Провод заземления ПТКА.685621. 005</t>
        </is>
      </c>
      <c r="P2" s="38" t="inlineStr">
        <is>
          <t>Провод заземления ПТКА.685621.  005-03</t>
        </is>
      </c>
      <c r="Q2" s="38" t="inlineStr">
        <is>
          <t>Жгут ПТКА.685621. 001-04.141</t>
        </is>
      </c>
      <c r="R2" s="38" t="inlineStr">
        <is>
          <t>Жгут ПТКА.685621. 001-05.602</t>
        </is>
      </c>
      <c r="S2" s="38" t="inlineStr">
        <is>
          <t>Жгут ПТКА.685621. 002-01.281</t>
        </is>
      </c>
      <c r="T2" s="38" t="inlineStr">
        <is>
          <t>Жгут ПТКА.685621. 002-03.231</t>
        </is>
      </c>
      <c r="U2" s="38" t="inlineStr">
        <is>
          <t>Жгут ПТКА.685621. 003-03.071</t>
        </is>
      </c>
      <c r="V2" s="38" t="inlineStr">
        <is>
          <t>Жгут ПТКА.685621. 003-04.071</t>
        </is>
      </c>
      <c r="W2" s="38" t="n"/>
      <c r="X2" s="40" t="n"/>
      <c r="Y2" s="38" t="inlineStr">
        <is>
          <t>Сумма</t>
        </is>
      </c>
      <c r="Z2" s="40" t="n"/>
      <c r="AA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28" t="n"/>
      <c r="M3" s="286" t="n">
        <v>164</v>
      </c>
      <c r="N3" s="286" t="n">
        <v>40</v>
      </c>
      <c r="O3" s="286" t="n">
        <v>218</v>
      </c>
      <c r="P3" s="286" t="n">
        <v>34</v>
      </c>
      <c r="Q3" s="286" t="n">
        <v>32</v>
      </c>
      <c r="R3" s="286" t="n">
        <v>4</v>
      </c>
      <c r="S3" s="286" t="n">
        <v>49</v>
      </c>
      <c r="T3" s="286" t="n">
        <v>16</v>
      </c>
      <c r="U3" s="286" t="n">
        <v>11</v>
      </c>
      <c r="V3" s="286" t="n">
        <v>9</v>
      </c>
      <c r="W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28" t="n"/>
      <c r="G7" s="228" t="n"/>
      <c r="H7" s="228" t="n"/>
      <c r="I7" s="228" t="n"/>
      <c r="J7" s="228" t="n"/>
      <c r="K7" s="228" t="n"/>
      <c r="L7" s="228" t="n"/>
      <c r="M7" s="286">
        <f>2*M3</f>
        <v/>
      </c>
      <c r="N7" s="286">
        <f>2*N3</f>
        <v/>
      </c>
      <c r="O7" s="286">
        <f>2*O3</f>
        <v/>
      </c>
      <c r="P7" s="286">
        <f>2*P3</f>
        <v/>
      </c>
      <c r="Q7" s="228" t="n"/>
      <c r="R7" s="228" t="n"/>
      <c r="S7" s="228" t="n"/>
      <c r="T7" s="228" t="n"/>
      <c r="U7" s="228" t="n"/>
      <c r="V7" s="228" t="n"/>
      <c r="W7" s="228" t="n"/>
      <c r="Y7">
        <f>M7+N7+O7+P7</f>
        <v/>
      </c>
      <c r="Z7" t="inlineStr">
        <is>
          <t>шт</t>
        </is>
      </c>
      <c r="AA7" s="108" t="n">
        <v>1000</v>
      </c>
    </row>
    <row r="8">
      <c r="A8" s="199" t="n"/>
      <c r="B8" s="286" t="n"/>
      <c r="C8" s="286" t="n"/>
      <c r="D8" s="286" t="n"/>
      <c r="E8" s="286" t="n"/>
      <c r="F8" s="228" t="n"/>
      <c r="G8" s="228" t="n"/>
      <c r="H8" s="228" t="n"/>
      <c r="I8" s="228" t="n"/>
      <c r="J8" s="228" t="n"/>
      <c r="K8" s="228" t="n"/>
      <c r="L8" s="228" t="n"/>
      <c r="M8" s="286" t="n"/>
      <c r="N8" s="286" t="n"/>
      <c r="O8" s="286" t="n"/>
      <c r="P8" s="286" t="n"/>
      <c r="Q8" s="228" t="n"/>
      <c r="R8" s="228" t="n"/>
      <c r="S8" s="228" t="n"/>
      <c r="T8" s="228" t="n"/>
      <c r="U8" s="228" t="n"/>
      <c r="V8" s="228" t="n"/>
      <c r="W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/>
      <c r="E9" s="286" t="n"/>
      <c r="F9" s="228" t="n"/>
      <c r="G9" s="228" t="n"/>
      <c r="H9" s="228" t="n"/>
      <c r="I9" s="228" t="n"/>
      <c r="J9" s="228" t="n"/>
      <c r="K9" s="228" t="n"/>
      <c r="L9" s="228" t="n"/>
      <c r="M9" s="286">
        <f>0.61*M3</f>
        <v/>
      </c>
      <c r="N9" s="286">
        <f>1.11*N3</f>
        <v/>
      </c>
      <c r="O9" s="286" t="n"/>
      <c r="P9" s="286" t="n"/>
      <c r="Q9" s="228" t="n"/>
      <c r="R9" s="228" t="n"/>
      <c r="S9" s="228" t="n"/>
      <c r="T9" s="228" t="n"/>
      <c r="U9" s="228" t="n"/>
      <c r="V9" s="228" t="n"/>
      <c r="W9" s="228" t="n"/>
      <c r="Y9">
        <f>M9+N9</f>
        <v/>
      </c>
      <c r="Z9" t="inlineStr">
        <is>
          <t>м</t>
        </is>
      </c>
      <c r="AA9" s="108" t="n">
        <v>161</v>
      </c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28" t="n"/>
      <c r="G10" s="228" t="n"/>
      <c r="H10" s="228" t="n"/>
      <c r="I10" s="228" t="n"/>
      <c r="J10" s="228" t="n"/>
      <c r="K10" s="228" t="n"/>
      <c r="L10" s="228" t="n"/>
      <c r="M10" s="286" t="n"/>
      <c r="N10" s="286" t="n"/>
      <c r="O10" s="286" t="n"/>
      <c r="P10" s="286" t="n"/>
      <c r="Q10" s="228" t="n"/>
      <c r="R10" s="228" t="n"/>
      <c r="S10" s="228" t="n"/>
      <c r="T10" s="228" t="n"/>
      <c r="U10" s="228" t="n"/>
      <c r="V10" s="228" t="n"/>
      <c r="W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28" t="n"/>
      <c r="G11" s="228" t="n"/>
      <c r="H11" s="228" t="n"/>
      <c r="I11" s="228" t="n"/>
      <c r="J11" s="228" t="n"/>
      <c r="K11" s="228" t="n"/>
      <c r="L11" s="228" t="n"/>
      <c r="M11" s="286" t="n"/>
      <c r="N11" s="286" t="n"/>
      <c r="O11" s="286" t="n"/>
      <c r="P11" s="286" t="n"/>
      <c r="Q11" s="228" t="n"/>
      <c r="R11" s="228" t="n"/>
      <c r="S11" s="228" t="n"/>
      <c r="T11" s="228" t="n"/>
      <c r="U11" s="228" t="n"/>
      <c r="V11" s="228" t="n"/>
      <c r="W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28" t="n"/>
      <c r="G12" s="228" t="n"/>
      <c r="H12" s="228" t="n"/>
      <c r="I12" s="228" t="n"/>
      <c r="J12" s="228" t="n"/>
      <c r="K12" s="228" t="n"/>
      <c r="L12" s="228" t="n"/>
      <c r="M12" s="286">
        <f>0.05*M3</f>
        <v/>
      </c>
      <c r="N12" s="286">
        <f>0.05*N3</f>
        <v/>
      </c>
      <c r="O12" s="286">
        <f>0.05*O3</f>
        <v/>
      </c>
      <c r="P12" s="286">
        <f>0.05*P3</f>
        <v/>
      </c>
      <c r="Q12" s="228" t="n"/>
      <c r="R12" s="228" t="n"/>
      <c r="S12" s="228" t="n"/>
      <c r="T12" s="228" t="n"/>
      <c r="U12" s="228" t="n"/>
      <c r="V12" s="228" t="n"/>
      <c r="W12" s="228" t="n"/>
      <c r="Y12">
        <f>M12+N12+O12+P12</f>
        <v/>
      </c>
      <c r="Z12" t="inlineStr">
        <is>
          <t>м</t>
        </is>
      </c>
      <c r="AA12" s="108" t="n">
        <v>24</v>
      </c>
    </row>
    <row r="13">
      <c r="B13" s="286" t="n"/>
      <c r="C13" s="286" t="n"/>
      <c r="D13" s="286" t="n"/>
      <c r="E13" s="286" t="n"/>
      <c r="F13" s="228" t="n"/>
      <c r="G13" s="228" t="n"/>
      <c r="H13" s="228" t="n"/>
      <c r="I13" s="228" t="n"/>
      <c r="J13" s="228" t="n"/>
      <c r="K13" s="228" t="n"/>
      <c r="L13" s="228" t="n"/>
      <c r="M13" s="286" t="n"/>
      <c r="N13" s="286" t="n"/>
      <c r="O13" s="286" t="n"/>
      <c r="P13" s="286" t="n"/>
      <c r="Q13" s="228" t="n"/>
      <c r="R13" s="228" t="n"/>
      <c r="S13" s="228" t="n"/>
      <c r="T13" s="228" t="n"/>
      <c r="U13" s="228" t="n"/>
      <c r="V13" s="228" t="n"/>
      <c r="W13" s="228" t="n"/>
    </row>
    <row r="14">
      <c r="B14" s="286" t="n"/>
      <c r="C14" s="286" t="n"/>
      <c r="D14" s="286" t="n"/>
      <c r="E14" s="286" t="n"/>
      <c r="F14" s="228" t="n"/>
      <c r="G14" s="228" t="n"/>
      <c r="H14" s="228" t="n"/>
      <c r="I14" s="228" t="n"/>
      <c r="J14" s="228" t="n"/>
      <c r="K14" s="228" t="n"/>
      <c r="L14" s="228" t="n"/>
      <c r="M14" s="286" t="n"/>
      <c r="N14" s="286" t="n"/>
      <c r="O14" s="286" t="n"/>
      <c r="P14" s="286" t="n"/>
      <c r="Q14" s="228" t="n"/>
      <c r="R14" s="228" t="n"/>
      <c r="S14" s="228" t="n"/>
      <c r="T14" s="228" t="n"/>
      <c r="U14" s="228" t="n"/>
      <c r="V14" s="228" t="n"/>
      <c r="W14" s="228" t="n"/>
    </row>
    <row r="15">
      <c r="A15" s="199" t="n"/>
      <c r="B15" s="286" t="n"/>
      <c r="C15" s="286" t="n"/>
      <c r="D15" s="286" t="n"/>
      <c r="E15" s="286" t="n"/>
      <c r="F15" s="228" t="n"/>
      <c r="G15" s="228" t="n"/>
      <c r="H15" s="228" t="n"/>
      <c r="I15" s="228" t="n"/>
      <c r="J15" s="228" t="n"/>
      <c r="K15" s="228" t="n"/>
      <c r="L15" s="228" t="n"/>
      <c r="M15" s="286" t="n"/>
      <c r="N15" s="286" t="n"/>
      <c r="O15" s="286" t="n"/>
      <c r="P15" s="286" t="n"/>
      <c r="Q15" s="228" t="n"/>
      <c r="R15" s="228" t="n"/>
      <c r="S15" s="228" t="n"/>
      <c r="T15" s="228" t="n"/>
      <c r="U15" s="228" t="n"/>
      <c r="V15" s="228" t="n"/>
      <c r="W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>
        <v>0.71</v>
      </c>
      <c r="E16" s="286">
        <f>0.51*E3</f>
        <v/>
      </c>
      <c r="F16" s="228" t="n"/>
      <c r="G16" s="228" t="n"/>
      <c r="H16" s="228" t="n"/>
      <c r="I16" s="228" t="n"/>
      <c r="J16" s="228" t="n"/>
      <c r="K16" s="228" t="n"/>
      <c r="L16" s="228" t="n"/>
      <c r="M16" s="286" t="n"/>
      <c r="N16" s="286" t="n"/>
      <c r="O16" s="286">
        <f>D16*O3</f>
        <v/>
      </c>
      <c r="P16" s="286">
        <f>0.33*P3</f>
        <v/>
      </c>
      <c r="Q16" s="228" t="n"/>
      <c r="R16" s="228" t="n"/>
      <c r="S16" s="228" t="n"/>
      <c r="T16" s="228" t="n"/>
      <c r="U16" s="228" t="n"/>
      <c r="V16" s="228" t="n"/>
      <c r="W16" s="228" t="n"/>
      <c r="Y16">
        <f>O16+P16</f>
        <v/>
      </c>
      <c r="Z16" t="inlineStr">
        <is>
          <t>м</t>
        </is>
      </c>
      <c r="AA16" s="108" t="n">
        <v>177</v>
      </c>
      <c r="AB16" t="inlineStr">
        <is>
          <t>3,9 кг</t>
        </is>
      </c>
    </row>
    <row r="17">
      <c r="A17" s="34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</row>
    <row r="18">
      <c r="A18" s="42" t="n"/>
      <c r="B18" s="228" t="n"/>
      <c r="C18" s="228" t="n"/>
      <c r="D18" s="228" t="n"/>
      <c r="E18" s="228" t="n"/>
      <c r="F18" s="228" t="n"/>
      <c r="G18" s="228" t="n"/>
      <c r="H18" s="228" t="n"/>
      <c r="I18" s="228" t="n"/>
      <c r="J18" s="228" t="n"/>
      <c r="K18" s="228" t="n"/>
      <c r="L18" s="228" t="n"/>
      <c r="M18" s="228" t="n"/>
      <c r="N18" s="228" t="n"/>
      <c r="O18" s="228" t="n"/>
      <c r="P18" s="228" t="n"/>
      <c r="Q18" s="228" t="n"/>
      <c r="R18" s="228" t="n"/>
      <c r="S18" s="228" t="n"/>
      <c r="T18" s="228" t="n"/>
      <c r="U18" s="228" t="n"/>
      <c r="V18" s="228" t="n"/>
      <c r="W18" s="228" t="n"/>
    </row>
    <row r="19">
      <c r="A19" s="18" t="inlineStr">
        <is>
          <t>Клемма типа "О" 3,2 мм НКИ 1.5-3</t>
        </is>
      </c>
      <c r="B19" s="228" t="n"/>
      <c r="C19" s="228" t="n"/>
      <c r="D19" s="228" t="n"/>
      <c r="E19" s="228" t="n"/>
      <c r="F19" s="45" t="n">
        <v>4</v>
      </c>
      <c r="G19" s="45" t="n">
        <v>5</v>
      </c>
      <c r="H19" s="45" t="n">
        <v>1</v>
      </c>
      <c r="I19" s="45" t="n">
        <v>3</v>
      </c>
      <c r="J19" s="45" t="n">
        <v>3</v>
      </c>
      <c r="K19" s="45" t="n">
        <v>4</v>
      </c>
      <c r="L19" s="228" t="n"/>
      <c r="M19" s="228" t="n"/>
      <c r="N19" s="228" t="n"/>
      <c r="O19" s="228" t="n"/>
      <c r="P19" s="228" t="n"/>
      <c r="Q19" s="286">
        <f>F19*Q$3</f>
        <v/>
      </c>
      <c r="R19" s="286">
        <f>G19*R$3</f>
        <v/>
      </c>
      <c r="S19" s="286">
        <f>H19*S$3</f>
        <v/>
      </c>
      <c r="T19" s="286">
        <f>I19*T$3</f>
        <v/>
      </c>
      <c r="U19" s="286">
        <f>J19*U$3</f>
        <v/>
      </c>
      <c r="V19" s="286">
        <f>K19*V$3</f>
        <v/>
      </c>
      <c r="W19" s="228" t="n"/>
      <c r="Y19">
        <f>SUM(Q19:V19)</f>
        <v/>
      </c>
      <c r="AA19" s="108" t="n">
        <v>500</v>
      </c>
    </row>
    <row r="20">
      <c r="A20" s="34" t="inlineStr">
        <is>
          <t>аналоги:</t>
        </is>
      </c>
      <c r="B20" s="228" t="n"/>
      <c r="C20" s="228" t="n"/>
      <c r="D20" s="228" t="n"/>
      <c r="E20" s="228" t="n"/>
      <c r="F20" s="45" t="n"/>
      <c r="G20" s="45" t="n"/>
      <c r="H20" s="45" t="n"/>
      <c r="I20" s="45" t="n"/>
      <c r="J20" s="45" t="n"/>
      <c r="K20" s="45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</row>
    <row r="21">
      <c r="A21" s="34" t="inlineStr">
        <is>
          <t>Наконечник кабельный НКИ 1.25-3 красный (100шт)</t>
        </is>
      </c>
      <c r="B21" s="228" t="n"/>
      <c r="C21" s="228" t="n"/>
      <c r="D21" s="228" t="n"/>
      <c r="E21" s="228" t="n"/>
      <c r="F21" s="45" t="n">
        <v>0.04</v>
      </c>
      <c r="G21" s="45" t="n">
        <v>0.05</v>
      </c>
      <c r="H21" s="45" t="n">
        <v>0.01</v>
      </c>
      <c r="I21" s="45" t="n">
        <v>0.03</v>
      </c>
      <c r="J21" s="45" t="n">
        <v>0.03</v>
      </c>
      <c r="K21" s="45" t="n">
        <v>0.04</v>
      </c>
      <c r="L21" s="228" t="n"/>
      <c r="M21" s="228" t="n"/>
      <c r="N21" s="228" t="n"/>
      <c r="O21" s="228" t="n"/>
      <c r="P21" s="228" t="n"/>
      <c r="Q21" s="286">
        <f>F21*Q$3</f>
        <v/>
      </c>
      <c r="R21" s="286">
        <f>G21*R$3</f>
        <v/>
      </c>
      <c r="S21" s="286">
        <f>H21*S$3</f>
        <v/>
      </c>
      <c r="T21" s="286">
        <f>I21*T$3</f>
        <v/>
      </c>
      <c r="U21" s="286">
        <f>J21*U$3</f>
        <v/>
      </c>
      <c r="V21" s="286">
        <f>K21*V$3</f>
        <v/>
      </c>
      <c r="W21" s="228" t="n"/>
      <c r="Y21">
        <f>SUM(Q21:V21)</f>
        <v/>
      </c>
    </row>
    <row r="22">
      <c r="A22" s="34" t="n"/>
      <c r="B22" s="228" t="n"/>
      <c r="C22" s="228" t="n"/>
      <c r="D22" s="228" t="n"/>
      <c r="E22" s="228" t="n"/>
      <c r="F22" s="45" t="n"/>
      <c r="G22" s="45" t="n"/>
      <c r="H22" s="45" t="n"/>
      <c r="I22" s="45" t="n"/>
      <c r="J22" s="45" t="n"/>
      <c r="K22" s="45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</row>
    <row r="23">
      <c r="A23" s="18" t="inlineStr">
        <is>
          <t>Клемма типа "О" 5,3 мм НКИ 1.5-5</t>
        </is>
      </c>
      <c r="B23" s="228" t="n"/>
      <c r="C23" s="228" t="n"/>
      <c r="D23" s="228" t="n"/>
      <c r="E23" s="228" t="n"/>
      <c r="F23" s="45" t="n">
        <v>1</v>
      </c>
      <c r="G23" s="45" t="n">
        <v>1</v>
      </c>
      <c r="H23" s="45" t="n">
        <v>1</v>
      </c>
      <c r="I23" s="45" t="n">
        <v>1</v>
      </c>
      <c r="J23" s="45" t="n">
        <v>1</v>
      </c>
      <c r="K23" s="45" t="n">
        <v>1</v>
      </c>
      <c r="L23" s="228" t="n"/>
      <c r="M23" s="228" t="n"/>
      <c r="N23" s="228" t="n"/>
      <c r="O23" s="228" t="n"/>
      <c r="P23" s="228" t="n"/>
      <c r="Q23" s="286">
        <f>F23*Q$3</f>
        <v/>
      </c>
      <c r="R23" s="286">
        <f>G23*R$3</f>
        <v/>
      </c>
      <c r="S23" s="286">
        <f>H23*S$3</f>
        <v/>
      </c>
      <c r="T23" s="286">
        <f>I23*T$3</f>
        <v/>
      </c>
      <c r="U23" s="286">
        <f>J23*U$3</f>
        <v/>
      </c>
      <c r="V23" s="286">
        <f>K23*V$3</f>
        <v/>
      </c>
      <c r="W23" s="228" t="n"/>
      <c r="Y23">
        <f>SUM(Q23:V23)</f>
        <v/>
      </c>
      <c r="AA23" s="108" t="n">
        <v>520</v>
      </c>
    </row>
    <row r="24">
      <c r="A24" s="18" t="n"/>
      <c r="F24" s="45" t="n"/>
      <c r="G24" s="45" t="n"/>
      <c r="H24" s="45" t="n"/>
      <c r="I24" s="45" t="n"/>
      <c r="J24" s="45" t="n"/>
      <c r="K24" s="45" t="n"/>
    </row>
    <row r="25">
      <c r="A25" s="18" t="inlineStr">
        <is>
          <t>Маркировка 1813130000 (Weidmuller)</t>
        </is>
      </c>
      <c r="F25" s="45" t="n"/>
      <c r="G25" s="45" t="n"/>
      <c r="H25" s="45" t="n"/>
      <c r="I25" s="45" t="n"/>
      <c r="J25" s="45" t="n"/>
      <c r="K25" s="45" t="n"/>
    </row>
    <row r="26">
      <c r="A26" s="34" t="inlineStr">
        <is>
          <t>аналоги:</t>
        </is>
      </c>
      <c r="F26" s="45" t="n"/>
      <c r="G26" s="45" t="n"/>
      <c r="H26" s="45" t="n"/>
      <c r="I26" s="45" t="n"/>
      <c r="J26" s="45" t="n"/>
      <c r="K26" s="45" t="n"/>
    </row>
    <row r="27">
      <c r="A27" s="41" t="inlineStr">
        <is>
          <t>BROTHER HSe-211 картридж с термоусадочной трубкой 5,8 мм, дл1,5м</t>
        </is>
      </c>
      <c r="F27" s="45" t="n"/>
      <c r="G27" s="45" t="n"/>
      <c r="H27" s="45" t="n"/>
      <c r="I27" s="45" t="n"/>
      <c r="J27" s="45" t="n"/>
      <c r="K27" s="45" t="n"/>
    </row>
    <row r="28">
      <c r="A28" s="41" t="inlineStr">
        <is>
          <t>BROTHER HSe-221 картридж с термоусадочной трубкой 8,8 мм дл.1,5м</t>
        </is>
      </c>
      <c r="F28" s="45" t="n"/>
      <c r="G28" s="45" t="n"/>
      <c r="H28" s="45" t="n"/>
      <c r="I28" s="45" t="n"/>
      <c r="J28" s="45" t="n"/>
      <c r="K28" s="45" t="n"/>
    </row>
    <row r="29">
      <c r="A29" s="41" t="n"/>
      <c r="F29" s="45" t="n"/>
      <c r="G29" s="45" t="n"/>
      <c r="H29" s="45" t="n"/>
      <c r="I29" s="45" t="n"/>
      <c r="J29" s="45" t="n"/>
      <c r="K29" s="45" t="n"/>
    </row>
    <row r="30">
      <c r="A30" s="18" t="inlineStr">
        <is>
          <t>Розетка кабельная с контактами 5.08 мм MHU-3 (DS1074-3 F)</t>
        </is>
      </c>
      <c r="F30" s="45" t="n">
        <v>1</v>
      </c>
      <c r="G30" s="45" t="n">
        <v>1</v>
      </c>
      <c r="H30" s="45" t="n">
        <v>1</v>
      </c>
      <c r="I30" s="45" t="n">
        <v>1</v>
      </c>
      <c r="J30" s="45" t="n">
        <v>1</v>
      </c>
      <c r="K30" s="45" t="n">
        <v>1</v>
      </c>
      <c r="Q30" s="286">
        <f>F30*Q$3</f>
        <v/>
      </c>
      <c r="R30" s="286">
        <f>G30*R$3</f>
        <v/>
      </c>
      <c r="S30" s="286">
        <f>H30*S$3</f>
        <v/>
      </c>
      <c r="T30" s="286">
        <f>I30*T$3</f>
        <v/>
      </c>
      <c r="U30" s="286">
        <f>J30*U$3</f>
        <v/>
      </c>
      <c r="V30" s="286">
        <f>K30*V$3</f>
        <v/>
      </c>
      <c r="Y30">
        <f>SUM(Q30:V30)</f>
        <v/>
      </c>
      <c r="AA30" s="108" t="n">
        <v>121</v>
      </c>
    </row>
    <row r="31">
      <c r="A31" s="18" t="inlineStr">
        <is>
          <t>контакт в MHU-3</t>
        </is>
      </c>
      <c r="F31" s="45" t="n">
        <v>3</v>
      </c>
      <c r="G31" s="45" t="n">
        <v>3</v>
      </c>
      <c r="H31" s="45" t="n">
        <v>1</v>
      </c>
      <c r="I31" s="45" t="n">
        <v>3</v>
      </c>
      <c r="J31" s="45" t="n">
        <v>3</v>
      </c>
      <c r="K31" s="45" t="n">
        <v>3</v>
      </c>
      <c r="Q31" s="286">
        <f>F31*Q$3</f>
        <v/>
      </c>
      <c r="R31" s="286">
        <f>G31*R$3</f>
        <v/>
      </c>
      <c r="S31" s="286">
        <f>H31*S$3</f>
        <v/>
      </c>
      <c r="T31" s="286">
        <f>I31*T$3</f>
        <v/>
      </c>
      <c r="U31" s="286">
        <f>J31*U$3</f>
        <v/>
      </c>
      <c r="V31" s="286">
        <f>K31*V$3</f>
        <v/>
      </c>
      <c r="Y31">
        <f>SUM(Q31:V31)</f>
        <v/>
      </c>
      <c r="AA31" s="108" t="n">
        <v>314</v>
      </c>
    </row>
    <row r="32">
      <c r="A32" s="18" t="inlineStr">
        <is>
          <t>Розетка кабельная с контактами 5.08 мм MHU-2 (DS1074-2 F)</t>
        </is>
      </c>
      <c r="F32" s="45" t="n">
        <v>1</v>
      </c>
      <c r="G32" s="45" t="n">
        <v>1</v>
      </c>
      <c r="H32" s="45" t="n">
        <v>0</v>
      </c>
      <c r="I32" s="45" t="n">
        <v>0</v>
      </c>
      <c r="J32" s="45" t="n">
        <v>0</v>
      </c>
      <c r="K32" s="45" t="n">
        <v>1</v>
      </c>
      <c r="Q32" s="286">
        <f>F32*Q$3</f>
        <v/>
      </c>
      <c r="R32" s="286">
        <f>G32*R$3</f>
        <v/>
      </c>
      <c r="S32" s="286">
        <f>H32*S$3</f>
        <v/>
      </c>
      <c r="T32" s="286">
        <f>I32*T$3</f>
        <v/>
      </c>
      <c r="U32" s="286">
        <f>J32*U$3</f>
        <v/>
      </c>
      <c r="V32" s="286">
        <f>K32*V$3</f>
        <v/>
      </c>
      <c r="Y32">
        <f>SUM(Q32:V32)</f>
        <v/>
      </c>
      <c r="AA32" s="108" t="n">
        <v>45</v>
      </c>
    </row>
    <row r="33">
      <c r="A33" s="18" t="inlineStr">
        <is>
          <t>контакт в  MHU-2</t>
        </is>
      </c>
      <c r="F33" s="45" t="n">
        <v>1</v>
      </c>
      <c r="G33" s="45" t="n">
        <v>2</v>
      </c>
      <c r="H33" s="45" t="n"/>
      <c r="I33" s="45" t="n"/>
      <c r="J33" s="45" t="n"/>
      <c r="K33" s="45" t="n">
        <v>1</v>
      </c>
      <c r="Q33" s="286">
        <f>F33*Q$3</f>
        <v/>
      </c>
      <c r="R33" s="286">
        <f>G33*R$3</f>
        <v/>
      </c>
      <c r="S33" s="286">
        <f>H33*S$3</f>
        <v/>
      </c>
      <c r="T33" s="286">
        <f>I33*T$3</f>
        <v/>
      </c>
      <c r="U33" s="286">
        <f>J33*U$3</f>
        <v/>
      </c>
      <c r="V33" s="286">
        <f>K33*V$3</f>
        <v/>
      </c>
      <c r="Y33">
        <f>SUM(Q33:V33)</f>
        <v/>
      </c>
    </row>
    <row r="34">
      <c r="A34" s="18" t="inlineStr">
        <is>
          <t>Разъем Mini-Universal 172165-1 (MF-2x1F)</t>
        </is>
      </c>
      <c r="F34" s="45" t="n">
        <v>1</v>
      </c>
      <c r="G34" s="45" t="n">
        <v>1</v>
      </c>
      <c r="H34" s="45" t="n">
        <v>1</v>
      </c>
      <c r="I34" s="45" t="n">
        <v>1</v>
      </c>
      <c r="J34" s="45" t="n">
        <v>1</v>
      </c>
      <c r="K34" s="45" t="n">
        <v>1</v>
      </c>
      <c r="Q34" s="286">
        <f>F34*Q$3</f>
        <v/>
      </c>
      <c r="R34" s="286">
        <f>G34*R$3</f>
        <v/>
      </c>
      <c r="S34" s="286">
        <f>H34*S$3</f>
        <v/>
      </c>
      <c r="T34" s="286">
        <f>I34*T$3</f>
        <v/>
      </c>
      <c r="U34" s="286">
        <f>J34*U$3</f>
        <v/>
      </c>
      <c r="V34" s="286">
        <f>K34*V$3</f>
        <v/>
      </c>
      <c r="Y34">
        <f>SUM(Q34:V34)</f>
        <v/>
      </c>
      <c r="AA34" s="108" t="n">
        <v>121</v>
      </c>
    </row>
    <row r="35">
      <c r="A35" s="18" t="n"/>
      <c r="F35" s="45" t="n"/>
      <c r="G35" s="45" t="n"/>
      <c r="H35" s="45" t="n"/>
      <c r="I35" s="45" t="n"/>
      <c r="J35" s="45" t="n"/>
      <c r="K35" s="45" t="n"/>
    </row>
    <row r="36">
      <c r="A36" s="18" t="inlineStr">
        <is>
          <t>Контакт-гнездо для разъема Mini-Universal 170362-1 (MF-FT)</t>
        </is>
      </c>
      <c r="F36" s="45" t="n">
        <v>1</v>
      </c>
      <c r="G36" s="45" t="n">
        <v>1</v>
      </c>
      <c r="H36" s="45" t="n">
        <v>1</v>
      </c>
      <c r="I36" s="45" t="n">
        <v>1</v>
      </c>
      <c r="J36" s="45" t="n">
        <v>1</v>
      </c>
      <c r="K36" s="45" t="n">
        <v>1</v>
      </c>
      <c r="Q36" s="286">
        <f>F36*Q$3</f>
        <v/>
      </c>
      <c r="R36" s="286">
        <f>G36*R$3</f>
        <v/>
      </c>
      <c r="S36" s="286">
        <f>H36*S$3</f>
        <v/>
      </c>
      <c r="T36" s="286">
        <f>I36*T$3</f>
        <v/>
      </c>
      <c r="U36" s="286">
        <f>J36*U$3</f>
        <v/>
      </c>
      <c r="V36" s="286">
        <f>K36*V$3</f>
        <v/>
      </c>
      <c r="Y36">
        <f>SUM(Q36:V36)</f>
        <v/>
      </c>
      <c r="AA36" s="108" t="n">
        <v>121</v>
      </c>
    </row>
    <row r="37">
      <c r="A37" s="18" t="n"/>
      <c r="F37" s="45" t="n"/>
      <c r="G37" s="45" t="n"/>
      <c r="H37" s="45" t="n"/>
      <c r="I37" s="45" t="n"/>
      <c r="J37" s="45" t="n"/>
      <c r="K37" s="45" t="n"/>
    </row>
    <row r="38">
      <c r="A38" s="18" t="inlineStr">
        <is>
          <t xml:space="preserve">Сальник STM16 ступенчатый </t>
        </is>
      </c>
      <c r="F38" s="45" t="n">
        <v>1</v>
      </c>
      <c r="G38" s="45" t="n">
        <v>1</v>
      </c>
      <c r="H38" s="45" t="n">
        <v>1</v>
      </c>
      <c r="I38" s="45" t="n">
        <v>1</v>
      </c>
      <c r="J38" s="45" t="n">
        <v>1</v>
      </c>
      <c r="K38" s="45" t="n">
        <v>1</v>
      </c>
      <c r="Q38" s="286">
        <f>F38*Q$3</f>
        <v/>
      </c>
      <c r="R38" s="286">
        <f>G38*R$3</f>
        <v/>
      </c>
      <c r="S38" s="286">
        <f>H38*S$3</f>
        <v/>
      </c>
      <c r="T38" s="286">
        <f>I38*T$3</f>
        <v/>
      </c>
      <c r="U38" s="286">
        <f>J38*U$3</f>
        <v/>
      </c>
      <c r="V38" s="286">
        <f>K38*V$3</f>
        <v/>
      </c>
    </row>
    <row r="39">
      <c r="A39" s="34" t="inlineStr">
        <is>
          <t>аналоги:</t>
        </is>
      </c>
      <c r="F39" s="45" t="n"/>
      <c r="G39" s="45" t="n"/>
      <c r="H39" s="45" t="n"/>
      <c r="I39" s="45" t="n"/>
      <c r="J39" s="45" t="n"/>
      <c r="K39" s="45" t="n"/>
    </row>
    <row r="40">
      <c r="A40" s="34" t="inlineStr">
        <is>
          <t>Сальник ступенчатый STM 16 3.5-12мм IP 55 Hensel</t>
        </is>
      </c>
      <c r="F40" s="45" t="n">
        <v>1</v>
      </c>
      <c r="G40" s="45" t="n">
        <v>1</v>
      </c>
      <c r="H40" s="45" t="n">
        <v>1</v>
      </c>
      <c r="I40" s="45" t="n">
        <v>1</v>
      </c>
      <c r="J40" s="45" t="n">
        <v>1</v>
      </c>
      <c r="K40" s="45" t="n">
        <v>1</v>
      </c>
      <c r="Q40" s="286">
        <f>F40*Q$3</f>
        <v/>
      </c>
      <c r="R40" s="286">
        <f>G40*R$3</f>
        <v/>
      </c>
      <c r="S40" s="286">
        <f>H40*S$3</f>
        <v/>
      </c>
      <c r="T40" s="286">
        <f>I40*T$3</f>
        <v/>
      </c>
      <c r="U40" s="286">
        <f>J40*U$3</f>
        <v/>
      </c>
      <c r="V40" s="286">
        <f>K40*V$3</f>
        <v/>
      </c>
      <c r="Y40">
        <f>SUM(Q40:V40)</f>
        <v/>
      </c>
      <c r="AA40" s="108" t="n">
        <v>121</v>
      </c>
    </row>
    <row r="41">
      <c r="A41" s="34" t="n"/>
      <c r="F41" s="45" t="n"/>
      <c r="G41" s="45" t="n"/>
      <c r="H41" s="45" t="n"/>
      <c r="I41" s="45" t="n"/>
      <c r="J41" s="45" t="n"/>
      <c r="K41" s="45" t="n"/>
    </row>
    <row r="42">
      <c r="A42" s="18" t="inlineStr">
        <is>
          <t>Гермоввод MGB12S-06G-ST</t>
        </is>
      </c>
      <c r="F42" s="45" t="n">
        <v>1</v>
      </c>
      <c r="G42" s="45" t="n">
        <v>0</v>
      </c>
      <c r="H42" s="14" t="n">
        <v>0</v>
      </c>
      <c r="I42" s="14" t="n">
        <v>0</v>
      </c>
      <c r="J42" s="14" t="n">
        <v>0</v>
      </c>
      <c r="K42" s="14" t="n">
        <v>0</v>
      </c>
      <c r="Q42" s="286">
        <f>F42*Q$3</f>
        <v/>
      </c>
      <c r="R42" s="286">
        <f>G42*R$3</f>
        <v/>
      </c>
      <c r="S42" s="286">
        <f>H42*S$3</f>
        <v/>
      </c>
      <c r="T42" s="286">
        <f>I42*T$3</f>
        <v/>
      </c>
      <c r="U42" s="286">
        <f>J42*U$3</f>
        <v/>
      </c>
      <c r="V42" s="286">
        <f>K42*V$3</f>
        <v/>
      </c>
      <c r="Y42">
        <f>SUM(Q42:V42)</f>
        <v/>
      </c>
      <c r="AA42" s="108" t="n">
        <v>32</v>
      </c>
    </row>
    <row r="43">
      <c r="A43" s="34" t="n"/>
      <c r="F43" s="45" t="n"/>
      <c r="G43" s="45" t="n"/>
    </row>
    <row r="44">
      <c r="A44" s="18" t="inlineStr">
        <is>
          <t>Провод ВНМ-0,2 ТУ16-505.460-73</t>
        </is>
      </c>
      <c r="F44" s="45" t="n">
        <v>0.8</v>
      </c>
      <c r="G44" s="45" t="n">
        <v>0.7</v>
      </c>
      <c r="H44" s="45" t="n">
        <v>0.75</v>
      </c>
      <c r="I44" s="45" t="n">
        <v>0.55</v>
      </c>
      <c r="J44" s="45" t="n">
        <v>1.4</v>
      </c>
      <c r="K44" s="45" t="n">
        <v>1.4</v>
      </c>
      <c r="Q44" s="286">
        <f>F44*Q$3</f>
        <v/>
      </c>
      <c r="R44" s="286">
        <f>G44*R$3</f>
        <v/>
      </c>
      <c r="S44" s="286">
        <f>H44*S$3</f>
        <v/>
      </c>
      <c r="T44" s="286">
        <f>I44*T$3</f>
        <v/>
      </c>
      <c r="U44" s="286">
        <f>J44*U$3</f>
        <v/>
      </c>
      <c r="V44" s="286">
        <f>K44*V$3</f>
        <v/>
      </c>
      <c r="Y44">
        <f>SUM(Q44:V44)</f>
        <v/>
      </c>
      <c r="AA44" s="108" t="n">
        <v>102</v>
      </c>
    </row>
    <row r="45">
      <c r="A45" s="34" t="inlineStr">
        <is>
          <t>аналоги:</t>
        </is>
      </c>
      <c r="F45" s="45" t="n"/>
      <c r="G45" s="45" t="n"/>
      <c r="H45" s="45" t="n"/>
      <c r="I45" s="45" t="n"/>
      <c r="J45" s="45" t="n"/>
      <c r="K45" s="45" t="n"/>
    </row>
    <row r="46">
      <c r="A46" s="34" t="inlineStr">
        <is>
          <t>Провод ВНМ-0,35 ТУ16-505.460-73</t>
        </is>
      </c>
      <c r="F46" s="45" t="n"/>
      <c r="G46" s="45" t="n"/>
      <c r="H46" s="45" t="n"/>
      <c r="I46" s="45" t="n"/>
      <c r="J46" s="45" t="n"/>
      <c r="K46" s="45" t="n"/>
      <c r="Q46" s="286" t="n"/>
      <c r="R46" s="286" t="n"/>
      <c r="S46" s="286" t="n"/>
      <c r="T46" s="286" t="n"/>
      <c r="U46" s="286" t="n"/>
      <c r="V46" s="286" t="n"/>
    </row>
    <row r="47">
      <c r="A47" s="34" t="n"/>
      <c r="F47" s="45" t="n"/>
      <c r="G47" s="45" t="n"/>
      <c r="H47" s="45" t="n"/>
      <c r="I47" s="45" t="n"/>
      <c r="J47" s="45" t="n"/>
      <c r="K47" s="45" t="n"/>
    </row>
    <row r="48">
      <c r="A48" s="18" t="inlineStr">
        <is>
          <t>Провод НВ-4-0.2 ГОСТ 22483-77</t>
        </is>
      </c>
      <c r="F48" s="45" t="n">
        <v>3.9</v>
      </c>
      <c r="G48" s="45" t="n">
        <v>3.9</v>
      </c>
      <c r="H48" s="45" t="n">
        <v>1.2</v>
      </c>
      <c r="I48" s="45" t="n">
        <v>3.7</v>
      </c>
      <c r="J48" s="45" t="n">
        <v>5.2</v>
      </c>
      <c r="K48" s="45" t="n">
        <v>7.1</v>
      </c>
      <c r="Q48" s="286">
        <f>F48*Q$3</f>
        <v/>
      </c>
      <c r="R48" s="286">
        <f>G48*R$3</f>
        <v/>
      </c>
      <c r="S48" s="286">
        <f>H48*S$3</f>
        <v/>
      </c>
      <c r="T48" s="286">
        <f>I48*T$3</f>
        <v/>
      </c>
      <c r="U48" s="286">
        <f>J48*U$3</f>
        <v/>
      </c>
      <c r="V48" s="286">
        <f>K48*V$3</f>
        <v/>
      </c>
      <c r="Y48">
        <f>SUM(Q48:V48)</f>
        <v/>
      </c>
    </row>
    <row r="49">
      <c r="A49" s="34" t="inlineStr">
        <is>
          <t>аналоги:</t>
        </is>
      </c>
      <c r="F49" s="45" t="n"/>
      <c r="G49" s="45" t="n"/>
      <c r="H49" s="45" t="n"/>
      <c r="I49" s="45" t="n"/>
      <c r="J49" s="45" t="n"/>
      <c r="K49" s="45" t="n"/>
    </row>
    <row r="50">
      <c r="A50" s="34" t="inlineStr">
        <is>
          <t>Провод НВ-3-0.2 ГОСТ 22483-77</t>
        </is>
      </c>
      <c r="F50" s="45" t="n"/>
      <c r="G50" s="45" t="n"/>
      <c r="H50" s="45" t="n"/>
      <c r="I50" s="45" t="n"/>
      <c r="J50" s="45" t="n"/>
      <c r="K50" s="45" t="n"/>
    </row>
    <row r="51">
      <c r="A51" s="34" t="inlineStr">
        <is>
          <t>Провод НВ-5-0.2 ГОСТ 22483-77</t>
        </is>
      </c>
      <c r="F51" s="45" t="n"/>
      <c r="G51" s="45" t="n"/>
      <c r="H51" s="45" t="n"/>
      <c r="I51" s="45" t="n"/>
      <c r="J51" s="45" t="n"/>
      <c r="K51" s="45" t="n"/>
    </row>
    <row r="52">
      <c r="A52" s="34" t="n"/>
      <c r="F52" s="45" t="n"/>
      <c r="G52" s="45" t="n"/>
      <c r="H52" s="45" t="n"/>
      <c r="I52" s="45" t="n"/>
      <c r="J52" s="45" t="n"/>
      <c r="K52" s="45" t="n"/>
    </row>
    <row r="53">
      <c r="A53" s="42" t="inlineStr">
        <is>
          <t>PBF D:3.0/1.5 мм (черная)</t>
        </is>
      </c>
      <c r="F53" s="45" t="n"/>
      <c r="G53" s="45" t="n"/>
      <c r="H53" s="45" t="n"/>
      <c r="I53" s="45" t="n"/>
      <c r="J53" s="45" t="n"/>
      <c r="K53" s="45" t="n"/>
    </row>
    <row r="54">
      <c r="A54" s="34" t="inlineStr">
        <is>
          <t>аналоги:</t>
        </is>
      </c>
      <c r="F54" s="45" t="n"/>
      <c r="G54" s="45" t="n"/>
      <c r="H54" s="45" t="n"/>
      <c r="I54" s="45" t="n"/>
      <c r="J54" s="45" t="n"/>
      <c r="K54" s="45" t="n"/>
      <c r="Q54" s="286" t="n"/>
      <c r="R54" s="286" t="n"/>
      <c r="S54" s="286" t="n"/>
      <c r="T54" s="286" t="n"/>
      <c r="U54" s="286" t="n"/>
      <c r="V54" s="286" t="n"/>
    </row>
    <row r="55" ht="22.5" customHeight="1" s="107">
      <c r="A55" s="35" t="inlineStr">
        <is>
          <t>BNM2RC-1-2.5 BLK Трубка термоусадочная неклеевая, коэффициент
усадки 2Х, размер 2.5, цвет черный</t>
        </is>
      </c>
      <c r="F55" s="45" t="n"/>
      <c r="G55" s="45" t="n"/>
      <c r="H55" s="45" t="n"/>
      <c r="I55" s="45" t="n"/>
      <c r="J55" s="45" t="n"/>
      <c r="K55" s="45" t="n"/>
    </row>
    <row r="56" ht="33.75" customHeight="1" s="107">
      <c r="A5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F56" s="45" t="n">
        <v>4</v>
      </c>
      <c r="G56" s="45" t="n">
        <v>5</v>
      </c>
      <c r="H56" s="45" t="n">
        <v>1</v>
      </c>
      <c r="I56" s="45" t="n">
        <v>3</v>
      </c>
      <c r="J56" s="45" t="n">
        <v>3</v>
      </c>
      <c r="K56" s="45" t="n">
        <v>4</v>
      </c>
      <c r="Q56" s="286">
        <f>F56*Q$3</f>
        <v/>
      </c>
      <c r="R56" s="286">
        <f>G56*R$3</f>
        <v/>
      </c>
      <c r="S56" s="286">
        <f>H56*S$3</f>
        <v/>
      </c>
      <c r="T56" s="286">
        <f>I56*T$3</f>
        <v/>
      </c>
      <c r="U56" s="286">
        <f>J56*U$3</f>
        <v/>
      </c>
      <c r="V56" s="286">
        <f>K56*V$3</f>
        <v/>
      </c>
      <c r="Y56">
        <f>SUM(Q56:V56)</f>
        <v/>
      </c>
    </row>
    <row r="57">
      <c r="A57" s="42" t="inlineStr">
        <is>
          <t>PBF D:4.0/2.0 мм (черная)</t>
        </is>
      </c>
      <c r="F57" s="45" t="n"/>
      <c r="G57" s="45" t="n"/>
      <c r="H57" s="45" t="n"/>
      <c r="I57" s="45" t="n"/>
      <c r="J57" s="45" t="n"/>
      <c r="K57" s="45" t="n"/>
    </row>
    <row r="58">
      <c r="A58" s="34" t="inlineStr">
        <is>
          <t>аналоги:</t>
        </is>
      </c>
      <c r="F58" s="45" t="n"/>
      <c r="G58" s="45" t="n"/>
      <c r="H58" s="45" t="n"/>
      <c r="I58" s="45" t="n"/>
      <c r="J58" s="45" t="n"/>
      <c r="K58" s="45" t="n"/>
      <c r="Q58" s="286" t="n"/>
      <c r="R58" s="286" t="n"/>
      <c r="S58" s="286" t="n"/>
      <c r="T58" s="286" t="n"/>
      <c r="U58" s="286" t="n"/>
      <c r="V58" s="286" t="n"/>
    </row>
    <row r="59" ht="22.5" customHeight="1" s="107">
      <c r="A59" s="35" t="inlineStr">
        <is>
          <t>BNM2RC-1-4.0 BLK Трубка термоусадочная неклеевая, коэффициент
усадки 2Х, размер 4.0, цвет черный</t>
        </is>
      </c>
      <c r="F59" s="45" t="n"/>
      <c r="G59" s="45" t="n"/>
      <c r="H59" s="45" t="n"/>
      <c r="I59" s="45" t="n"/>
      <c r="J59" s="45" t="n"/>
      <c r="K59" s="45" t="n"/>
    </row>
    <row r="60" ht="33.75" customHeight="1" s="107">
      <c r="A6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F60" s="45" t="n">
        <v>1</v>
      </c>
      <c r="G60" s="45" t="n">
        <v>1</v>
      </c>
      <c r="H60" s="45" t="n">
        <v>1</v>
      </c>
      <c r="I60" s="45" t="n">
        <v>1</v>
      </c>
      <c r="J60" s="45" t="n">
        <v>1</v>
      </c>
      <c r="K60" s="45" t="n">
        <v>1</v>
      </c>
      <c r="Q60" s="286">
        <f>F60*Q$3</f>
        <v/>
      </c>
      <c r="R60" s="286">
        <f>G60*R$3</f>
        <v/>
      </c>
      <c r="S60" s="286">
        <f>H60*S$3</f>
        <v/>
      </c>
      <c r="T60" s="286">
        <f>I60*T$3</f>
        <v/>
      </c>
      <c r="U60" s="286">
        <f>J60*U$3</f>
        <v/>
      </c>
      <c r="V60" s="286">
        <f>K60*V$3</f>
        <v/>
      </c>
      <c r="Y60">
        <f>SUM(Q60:V60)</f>
        <v/>
      </c>
    </row>
    <row r="61">
      <c r="A61" s="35" t="n"/>
      <c r="F61" s="45" t="n"/>
      <c r="G61" s="45" t="n"/>
      <c r="H61" s="45" t="n"/>
      <c r="I61" s="45" t="n"/>
      <c r="J61" s="45" t="n"/>
      <c r="K61" s="45" t="n"/>
    </row>
    <row r="62">
      <c r="A62" s="35" t="n"/>
      <c r="F62" s="45" t="n"/>
      <c r="G62" s="45" t="n"/>
      <c r="H62" s="45" t="n"/>
      <c r="I62" s="45" t="n"/>
      <c r="J62" s="45" t="n"/>
      <c r="K62" s="45" t="n"/>
    </row>
    <row r="63">
      <c r="A63" s="18" t="inlineStr">
        <is>
          <t>PBF D:4.8/2.4 мм (черная)</t>
        </is>
      </c>
      <c r="F63" s="46" t="n"/>
      <c r="G63" s="45" t="n"/>
      <c r="H63" s="46" t="n"/>
      <c r="I63" s="46" t="n"/>
      <c r="J63" s="46" t="n"/>
      <c r="K63" s="46" t="n"/>
      <c r="Q63" s="286" t="n"/>
      <c r="R63" s="286" t="n"/>
      <c r="S63" s="286" t="n"/>
      <c r="T63" s="286" t="n"/>
      <c r="U63" s="286" t="n"/>
      <c r="V63" s="286" t="n"/>
    </row>
    <row r="64">
      <c r="A64" s="34" t="inlineStr">
        <is>
          <t>аналоги:</t>
        </is>
      </c>
      <c r="F64" s="45" t="n"/>
      <c r="G64" s="45" t="n"/>
      <c r="H64" s="45" t="n"/>
      <c r="I64" s="45" t="n"/>
      <c r="J64" s="45" t="n"/>
      <c r="K64" s="45" t="n"/>
    </row>
    <row r="65" ht="22.5" customHeight="1" s="107">
      <c r="A65" s="41" t="inlineStr">
        <is>
          <t>BNM2RC-1-5.0 BLK Трубка термоусадочная неклеевая, коэффициент
усадки 2Х, размер 5.0, цвет черный</t>
        </is>
      </c>
      <c r="F65" s="45" t="n">
        <v>0.62</v>
      </c>
      <c r="G65" s="45" t="n">
        <v>0.63</v>
      </c>
      <c r="H65" s="45" t="n">
        <v>0.41</v>
      </c>
      <c r="I65" s="45" t="n">
        <v>0.76</v>
      </c>
      <c r="J65" s="75" t="n">
        <v>0</v>
      </c>
      <c r="K65" s="75" t="n">
        <v>0</v>
      </c>
      <c r="Q65" s="286">
        <f>F65*Q$3</f>
        <v/>
      </c>
      <c r="R65" s="286">
        <f>G65*R$3</f>
        <v/>
      </c>
      <c r="S65" s="286">
        <f>H65*S$3</f>
        <v/>
      </c>
      <c r="T65" s="286">
        <f>I65*T$3</f>
        <v/>
      </c>
      <c r="U65" s="286">
        <f>J65*U$3</f>
        <v/>
      </c>
      <c r="V65" s="286">
        <f>K65*V$3</f>
        <v/>
      </c>
      <c r="Y65">
        <f>SUM(Q65:V65)</f>
        <v/>
      </c>
    </row>
    <row r="66">
      <c r="A66" s="41" t="n"/>
      <c r="F66" s="46" t="n"/>
      <c r="G66" s="45" t="n"/>
      <c r="H66" s="46" t="n"/>
      <c r="I66" s="46" t="n"/>
      <c r="J66" s="46" t="n"/>
      <c r="K66" s="46" t="n"/>
    </row>
    <row r="67">
      <c r="A67" s="18" t="inlineStr">
        <is>
          <t>PBF D:6.4/3.2 мм (черная)</t>
        </is>
      </c>
      <c r="F67" s="45" t="n"/>
      <c r="G67" s="45" t="n"/>
      <c r="H67" s="45" t="n"/>
      <c r="I67" s="45" t="n"/>
      <c r="J67" s="45" t="n"/>
      <c r="K67" s="45" t="n"/>
      <c r="Q67" s="286" t="n"/>
      <c r="R67" s="286" t="n"/>
      <c r="S67" s="286" t="n"/>
      <c r="T67" s="286" t="n"/>
      <c r="U67" s="286" t="n"/>
      <c r="V67" s="286" t="n"/>
    </row>
    <row r="68">
      <c r="A68" s="34" t="inlineStr">
        <is>
          <t>аналоги:</t>
        </is>
      </c>
      <c r="F68" s="45" t="n"/>
      <c r="G68" s="45" t="n"/>
      <c r="H68" s="45" t="n"/>
      <c r="I68" s="45" t="n"/>
      <c r="J68" s="45" t="n"/>
      <c r="K68" s="45" t="n"/>
    </row>
    <row r="69" ht="22.5" customHeight="1" s="107">
      <c r="A69" s="41" t="inlineStr">
        <is>
          <t>BNM2RC-1-6.0 BLK Трубка термоусадочная неклеевая, коэффициент
усадки 2Х, размер 6.0, цвет черный</t>
        </is>
      </c>
      <c r="F69" s="45" t="n">
        <v>0.31</v>
      </c>
      <c r="G69" s="45" t="n">
        <v>0.21</v>
      </c>
      <c r="H69" s="45" t="n"/>
      <c r="I69" s="45" t="n"/>
      <c r="J69" s="45" t="n">
        <v>0.8100000000000001</v>
      </c>
      <c r="K69" s="45" t="n">
        <v>0.8100000000000001</v>
      </c>
      <c r="Q69" s="286">
        <f>F69*Q$3</f>
        <v/>
      </c>
      <c r="R69" s="286">
        <f>G69*R$3</f>
        <v/>
      </c>
      <c r="S69" s="286">
        <f>H69*S$3</f>
        <v/>
      </c>
      <c r="T69" s="286">
        <f>I69*T$3</f>
        <v/>
      </c>
      <c r="U69" s="286">
        <f>J69*U$3</f>
        <v/>
      </c>
      <c r="V69" s="286">
        <f>K69*V$3</f>
        <v/>
      </c>
      <c r="Y69">
        <f>SUM(Q69:V69)</f>
        <v/>
      </c>
    </row>
    <row r="70">
      <c r="A70" s="41" t="n"/>
      <c r="F70" s="45" t="n"/>
      <c r="G70" s="45" t="n"/>
      <c r="H70" s="45" t="n"/>
      <c r="I70" s="45" t="n"/>
      <c r="J70" s="45" t="n"/>
      <c r="K70" s="45" t="n"/>
    </row>
    <row r="71">
      <c r="A71" s="43" t="inlineStr">
        <is>
          <t>Наклейка ПТКА.680226.001</t>
        </is>
      </c>
      <c r="F71" s="47" t="n">
        <v>1</v>
      </c>
      <c r="G71" s="47" t="n">
        <v>1</v>
      </c>
      <c r="H71" s="47" t="n">
        <v>1</v>
      </c>
      <c r="I71" s="47" t="n">
        <v>1</v>
      </c>
      <c r="J71" s="47" t="n">
        <v>1</v>
      </c>
      <c r="K71" s="47" t="n">
        <v>1</v>
      </c>
      <c r="Q71" s="286">
        <f>F71*Q$3</f>
        <v/>
      </c>
      <c r="R71" s="286">
        <f>G71*R$3</f>
        <v/>
      </c>
      <c r="S71" s="286">
        <f>H71*S$3</f>
        <v/>
      </c>
      <c r="T71" s="286">
        <f>I71*T$3</f>
        <v/>
      </c>
      <c r="U71" s="286">
        <f>J71*U$3</f>
        <v/>
      </c>
      <c r="V71" s="286">
        <f>K71*V$3</f>
        <v/>
      </c>
      <c r="Y71">
        <f>SUM(Q71:V71)</f>
        <v/>
      </c>
      <c r="AA71" s="108" t="n">
        <v>122</v>
      </c>
    </row>
    <row r="72">
      <c r="A72" s="34" t="inlineStr">
        <is>
          <t>аналоги:</t>
        </is>
      </c>
      <c r="F72" s="48" t="n"/>
      <c r="G72" s="48" t="n"/>
      <c r="H72" s="48" t="n"/>
      <c r="I72" s="48" t="n"/>
      <c r="J72" s="48" t="n"/>
      <c r="K72" s="48" t="n"/>
      <c r="Q72" s="286" t="n"/>
      <c r="R72" s="286" t="n"/>
      <c r="S72" s="286" t="n"/>
      <c r="T72" s="286" t="n"/>
      <c r="U72" s="286" t="n"/>
      <c r="V72" s="286" t="n"/>
    </row>
    <row r="73">
      <c r="A73" s="41" t="inlineStr">
        <is>
          <t>BROTHER TZe-231 картридж с ламинированной лентой 8м</t>
        </is>
      </c>
      <c r="F73" s="45" t="n"/>
      <c r="G73" s="45" t="n"/>
      <c r="H73" s="45" t="n"/>
      <c r="I73" s="45" t="n"/>
      <c r="J73" s="45" t="n"/>
      <c r="K73" s="45" t="n"/>
    </row>
    <row r="74">
      <c r="A74" s="34" t="inlineStr">
        <is>
          <t>Хомут 100х2.5 мм белый маркировочный (100 шт)</t>
        </is>
      </c>
      <c r="F74" s="45" t="n">
        <v>0.01</v>
      </c>
      <c r="G74" s="45" t="n">
        <v>0.01</v>
      </c>
      <c r="H74" s="45" t="n">
        <v>0.01</v>
      </c>
      <c r="I74" s="45" t="n">
        <v>0.01</v>
      </c>
      <c r="J74" s="45" t="n">
        <v>0.01</v>
      </c>
      <c r="K74" s="45" t="n">
        <v>0.01</v>
      </c>
      <c r="Q74" s="286">
        <f>F74*Q$3</f>
        <v/>
      </c>
      <c r="R74" s="286">
        <f>G74*R$3</f>
        <v/>
      </c>
      <c r="S74" s="286">
        <f>H74*S$3</f>
        <v/>
      </c>
      <c r="T74" s="286">
        <f>I74*T$3</f>
        <v/>
      </c>
      <c r="U74" s="286">
        <f>J74*U$3</f>
        <v/>
      </c>
      <c r="V74" s="286">
        <f>K74*V$3</f>
        <v/>
      </c>
      <c r="Y74">
        <f>SUM(Q74:V74)</f>
        <v/>
      </c>
    </row>
    <row r="76" ht="39" customHeight="1" s="107">
      <c r="A76" s="21" t="inlineStr">
        <is>
          <t>Термоусаживаемый маркер с ТТ печатью FTTM 3.2/1.6мм, L15мм,
белый, 1 цв.печати (черный), нарезка  - "X1"</t>
        </is>
      </c>
      <c r="F76" s="197" t="n">
        <v>1</v>
      </c>
      <c r="G76" s="197" t="n">
        <v>1</v>
      </c>
      <c r="H76" s="197" t="n">
        <v>1</v>
      </c>
      <c r="I76" s="197" t="n">
        <v>1</v>
      </c>
      <c r="J76" s="197" t="n">
        <v>1</v>
      </c>
      <c r="K76" s="197" t="n">
        <v>1</v>
      </c>
      <c r="Q76" s="286">
        <f>F76*Q$3</f>
        <v/>
      </c>
      <c r="R76" s="286">
        <f>G76*R$3</f>
        <v/>
      </c>
      <c r="S76" s="286">
        <f>H76*S$3</f>
        <v/>
      </c>
      <c r="T76" s="286">
        <f>I76*T$3</f>
        <v/>
      </c>
      <c r="U76" s="286">
        <f>J76*U$3</f>
        <v/>
      </c>
      <c r="V76" s="286">
        <f>K76*V$3</f>
        <v/>
      </c>
      <c r="Y76">
        <f>SUM(Q76:V76)</f>
        <v/>
      </c>
    </row>
    <row r="77" ht="40.5" customHeight="1" s="107">
      <c r="A77" s="21" t="inlineStr">
        <is>
          <t>Термоусаживаемый маркер с ТТ печатью FTTM 3.2/1.6мм, L15мм,
белый, 1 цв.печати (черный), нарезка  - "X2"</t>
        </is>
      </c>
      <c r="F77" s="197" t="n">
        <v>1</v>
      </c>
      <c r="G77" s="197" t="n">
        <v>1</v>
      </c>
      <c r="H77" s="197" t="n"/>
      <c r="I77" s="197" t="n">
        <v>1</v>
      </c>
      <c r="J77" s="197" t="n">
        <v>1</v>
      </c>
      <c r="K77" s="197" t="n">
        <v>1</v>
      </c>
      <c r="Q77" s="286">
        <f>F77*Q$3</f>
        <v/>
      </c>
      <c r="R77" s="286">
        <f>G77*R$3</f>
        <v/>
      </c>
      <c r="S77" s="286">
        <f>H77*S$3</f>
        <v/>
      </c>
      <c r="T77" s="286">
        <f>I77*T$3</f>
        <v/>
      </c>
      <c r="U77" s="286">
        <f>J77*U$3</f>
        <v/>
      </c>
      <c r="V77" s="286">
        <f>K77*V$3</f>
        <v/>
      </c>
      <c r="Y77">
        <f>SUM(Q77:V77)</f>
        <v/>
      </c>
    </row>
    <row r="78" ht="43.5" customHeight="1" s="107">
      <c r="A78" s="21" t="inlineStr">
        <is>
          <t>Термоусаживаемый маркер с ТТ печатью FTTM 3.2/1.6мм, L15мм,
белый, 1 цв.печати (черный), нарезка  - "X3"</t>
        </is>
      </c>
      <c r="F78" s="197" t="n">
        <v>1</v>
      </c>
      <c r="G78" s="197" t="n">
        <v>1</v>
      </c>
      <c r="H78" s="197" t="n"/>
      <c r="I78" s="197" t="n">
        <v>1</v>
      </c>
      <c r="J78" s="197" t="n">
        <v>1</v>
      </c>
      <c r="K78" s="197" t="n">
        <v>1</v>
      </c>
      <c r="Q78" s="286">
        <f>F78*Q$3</f>
        <v/>
      </c>
      <c r="R78" s="286">
        <f>G78*R$3</f>
        <v/>
      </c>
      <c r="S78" s="286">
        <f>H78*S$3</f>
        <v/>
      </c>
      <c r="T78" s="286">
        <f>I78*T$3</f>
        <v/>
      </c>
      <c r="U78" s="286">
        <f>J78*U$3</f>
        <v/>
      </c>
      <c r="V78" s="286">
        <f>K78*V$3</f>
        <v/>
      </c>
      <c r="Y78">
        <f>SUM(Q78:V78)</f>
        <v/>
      </c>
    </row>
    <row r="79" ht="39" customHeight="1" s="107">
      <c r="A79" s="21" t="inlineStr">
        <is>
          <t>Термоусаживаемый маркер с ТТ печатью FTTM 3.2/1.6мм, L15мм,
белый, 1 цв.печати (черный), нарезка  - "X4"</t>
        </is>
      </c>
      <c r="F79" s="197" t="n">
        <v>1</v>
      </c>
      <c r="G79" s="197" t="n">
        <v>1</v>
      </c>
      <c r="H79" s="197" t="n"/>
      <c r="I79" s="197" t="n"/>
      <c r="J79" s="197" t="n"/>
      <c r="K79" s="197" t="n">
        <v>1</v>
      </c>
      <c r="Q79" s="286">
        <f>F79*Q$3</f>
        <v/>
      </c>
      <c r="R79" s="286">
        <f>G79*R$3</f>
        <v/>
      </c>
      <c r="S79" s="286">
        <f>H79*S$3</f>
        <v/>
      </c>
      <c r="T79" s="286">
        <f>I79*T$3</f>
        <v/>
      </c>
      <c r="U79" s="286">
        <f>J79*U$3</f>
        <v/>
      </c>
      <c r="V79" s="286">
        <f>K79*V$3</f>
        <v/>
      </c>
      <c r="Y79">
        <f>SUM(Q79:V79)</f>
        <v/>
      </c>
    </row>
    <row r="80" ht="40.5" customHeight="1" s="107">
      <c r="A80" s="21" t="inlineStr">
        <is>
          <t>Термоусаживаемый маркер с ТТ печатью FTTM 3.2/1.6мм, L15мм,
белый, 1 цв.печати (черный), нарезка  - "X5"</t>
        </is>
      </c>
      <c r="F80" s="197" t="n"/>
      <c r="G80" s="197" t="n">
        <v>1</v>
      </c>
      <c r="H80" s="197" t="n"/>
      <c r="I80" s="197" t="n"/>
      <c r="J80" s="197" t="n"/>
      <c r="K80" s="197" t="n"/>
      <c r="Q80" s="286">
        <f>F80*Q$3</f>
        <v/>
      </c>
      <c r="R80" s="286">
        <f>G80*R$3</f>
        <v/>
      </c>
      <c r="S80" s="286">
        <f>H80*S$3</f>
        <v/>
      </c>
      <c r="T80" s="286">
        <f>I80*T$3</f>
        <v/>
      </c>
      <c r="U80" s="286">
        <f>J80*U$3</f>
        <v/>
      </c>
      <c r="V80" s="286">
        <f>K80*V$3</f>
        <v/>
      </c>
      <c r="Y80">
        <f>SUM(Q80:V80)</f>
        <v/>
      </c>
    </row>
    <row r="81" ht="40.5" customHeight="1" s="107">
      <c r="A81" s="21" t="inlineStr">
        <is>
          <t>Термоусаживаемый маркер с ТТ печатью FTTM 3.2/1.6мм, L15мм,
белый, 1 цв.печати (черный), нарезка  - "X6"</t>
        </is>
      </c>
      <c r="F81" s="197" t="n">
        <v>1</v>
      </c>
      <c r="G81" s="197" t="n">
        <v>1</v>
      </c>
      <c r="H81" s="197" t="n">
        <v>1</v>
      </c>
      <c r="I81" s="197" t="n">
        <v>1</v>
      </c>
      <c r="J81" s="197" t="n">
        <v>1</v>
      </c>
      <c r="K81" s="197" t="n">
        <v>1</v>
      </c>
      <c r="Q81" s="286">
        <f>F81*Q$3</f>
        <v/>
      </c>
      <c r="R81" s="286">
        <f>G81*R$3</f>
        <v/>
      </c>
      <c r="S81" s="286">
        <f>H81*S$3</f>
        <v/>
      </c>
      <c r="T81" s="286">
        <f>I81*T$3</f>
        <v/>
      </c>
      <c r="U81" s="286">
        <f>J81*U$3</f>
        <v/>
      </c>
      <c r="V81" s="286">
        <f>K81*V$3</f>
        <v/>
      </c>
      <c r="Y81">
        <f>SUM(Q81:V81)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00"/>
  <sheetViews>
    <sheetView tabSelected="1" zoomScale="80" zoomScaleNormal="80" workbookViewId="0">
      <pane xSplit="1" ySplit="4" topLeftCell="B38" activePane="bottomRight" state="frozen"/>
      <selection pane="topRight" activeCell="Z1" sqref="Z1"/>
      <selection pane="bottomLeft" activeCell="A4" sqref="A4"/>
      <selection pane="bottomRight" activeCell="A56" sqref="A56"/>
    </sheetView>
  </sheetViews>
  <sheetFormatPr baseColWidth="8" defaultColWidth="9.140625" defaultRowHeight="15" outlineLevelRow="1"/>
  <cols>
    <col width="74.7109375" customWidth="1" style="28" min="1" max="1"/>
    <col width="24" customWidth="1" style="28" min="2" max="2"/>
    <col width="5.28515625" customWidth="1" style="14" min="3" max="3"/>
    <col width="9.140625" customWidth="1" style="14" min="4" max="16384"/>
  </cols>
  <sheetData>
    <row r="1" ht="34.9" customFormat="1" customHeight="1" s="207">
      <c r="C1" s="214" t="inlineStr">
        <is>
          <t>Текущее состояние склада</t>
        </is>
      </c>
    </row>
    <row r="2" ht="30" customFormat="1" customHeight="1" s="207">
      <c r="C2" s="214" t="n"/>
    </row>
    <row r="3" customFormat="1" s="152">
      <c r="A3" s="56" t="n"/>
      <c r="B3" s="56" t="n"/>
    </row>
    <row r="4" customFormat="1" s="152">
      <c r="A4" s="56" t="n"/>
      <c r="B4" s="56" t="n"/>
    </row>
    <row r="5"/>
    <row r="6" customFormat="1" s="154">
      <c r="A6" s="23" t="n"/>
      <c r="B6" s="23" t="n"/>
      <c r="C6" s="154" t="n">
        <v>0</v>
      </c>
    </row>
    <row r="7" customFormat="1" s="154">
      <c r="A7" s="23" t="n"/>
      <c r="B7" s="23" t="n"/>
      <c r="C7" s="154" t="n">
        <v>0</v>
      </c>
    </row>
    <row r="8" outlineLevel="1" s="107">
      <c r="A8" s="28" t="inlineStr">
        <is>
          <t>вилка с выводами под пайку 4 мм 09 73 164 6903</t>
        </is>
      </c>
      <c r="B8" s="28" t="n"/>
      <c r="C8" s="14" t="n">
        <v>43</v>
      </c>
    </row>
    <row r="9" outlineLevel="1" s="107">
      <c r="A9" s="28" t="inlineStr">
        <is>
          <t>вилка с выводами под пайку 4 мм 09 73 132 6903</t>
        </is>
      </c>
      <c r="B9" s="28" t="n"/>
      <c r="C9" s="14" t="n">
        <v>0</v>
      </c>
    </row>
    <row r="10" outlineLevel="1" s="107">
      <c r="A10" s="28" t="inlineStr">
        <is>
          <t xml:space="preserve">DIN41612 (DS1119-96M-V13), Вилка 32х3 </t>
        </is>
      </c>
      <c r="C10" s="14" t="n">
        <v>3</v>
      </c>
    </row>
    <row r="11" outlineLevel="1" s="107">
      <c r="A11" s="28" t="inlineStr">
        <is>
          <t xml:space="preserve">DIN41612 (DS1120-96F-V13), Hjptnrf 32х3 </t>
        </is>
      </c>
      <c r="C11" s="14" t="n">
        <v>1</v>
      </c>
    </row>
    <row r="12">
      <c r="A12" s="27" t="inlineStr">
        <is>
          <t>Разъемы DIN Harting</t>
        </is>
      </c>
      <c r="B12" s="27" t="inlineStr">
        <is>
          <t>LVL</t>
        </is>
      </c>
      <c r="C12" s="14" t="n">
        <v>0</v>
      </c>
    </row>
    <row r="13">
      <c r="C13" s="14" t="n">
        <v>0</v>
      </c>
    </row>
    <row r="14">
      <c r="C14" s="14" t="n">
        <v>0</v>
      </c>
    </row>
    <row r="15" outlineLevel="1" s="107">
      <c r="A15" s="28" t="inlineStr">
        <is>
          <t>Контакт КГ-10-0,35 серебро</t>
        </is>
      </c>
      <c r="C15" s="14" t="n">
        <v>95</v>
      </c>
    </row>
    <row r="16" outlineLevel="1" s="107">
      <c r="A16" s="28" t="inlineStr">
        <is>
          <t>Контакт КШ-10-0,35 серебро</t>
        </is>
      </c>
      <c r="C16" s="14" t="n">
        <v>908</v>
      </c>
    </row>
    <row r="17" outlineLevel="1" s="107">
      <c r="A17" s="28" t="inlineStr">
        <is>
          <t>Контакт КГ-10-2,5 серебро</t>
        </is>
      </c>
      <c r="C17" s="14" t="n">
        <v>251</v>
      </c>
    </row>
    <row r="18" outlineLevel="1" s="107">
      <c r="C18" s="14" t="n">
        <v>0</v>
      </c>
    </row>
    <row r="19" outlineLevel="1" s="107">
      <c r="A19" s="26" t="inlineStr">
        <is>
          <t>Корпус КМ-КВ-1Б/М32-2В-57х27</t>
        </is>
      </c>
      <c r="B19" s="26" t="n"/>
      <c r="C19" s="14" t="n">
        <v>3</v>
      </c>
    </row>
    <row r="20">
      <c r="A20" s="27" t="inlineStr">
        <is>
          <t>Разъемы СП;  Каскад</t>
        </is>
      </c>
      <c r="B20" s="27" t="inlineStr">
        <is>
          <t>LVL</t>
        </is>
      </c>
      <c r="C20" s="14" t="n">
        <v>0</v>
      </c>
    </row>
    <row r="21">
      <c r="A21" s="27" t="n"/>
      <c r="B21" s="27" t="inlineStr">
        <is>
          <t>LVL</t>
        </is>
      </c>
    </row>
    <row r="22" outlineLevel="1" s="107">
      <c r="A22" s="28" t="inlineStr">
        <is>
          <t>Розетка РП-14-5-ЛО  круг</t>
        </is>
      </c>
      <c r="C22" s="14" t="n">
        <v>35</v>
      </c>
    </row>
    <row r="23" outlineLevel="1" s="107">
      <c r="A23" s="28" t="inlineStr">
        <is>
          <t>Розетка РП-14-30-Л  круг</t>
        </is>
      </c>
      <c r="C23" s="14" t="n">
        <v>27</v>
      </c>
    </row>
    <row r="24" outlineLevel="1" s="107">
      <c r="A24" s="26" t="n"/>
      <c r="B24" s="26" t="n"/>
      <c r="C24" s="14" t="n">
        <v>0</v>
      </c>
    </row>
    <row r="25" outlineLevel="1" s="107">
      <c r="A25" s="26" t="n"/>
      <c r="B25" s="26" t="n"/>
      <c r="C25" s="14" t="n">
        <v>0</v>
      </c>
    </row>
    <row r="26" outlineLevel="1" s="107">
      <c r="A26" s="26" t="inlineStr">
        <is>
          <t>Корпус РП 10-11ЛУ</t>
        </is>
      </c>
      <c r="B26" s="26" t="n"/>
      <c r="C26" s="14" t="n">
        <v>3</v>
      </c>
    </row>
    <row r="27" outlineLevel="1" s="107">
      <c r="A27" s="26" t="inlineStr">
        <is>
          <t>Корпус РП 10-7ЛУ</t>
        </is>
      </c>
      <c r="B27" s="26" t="n"/>
      <c r="C27" s="14" t="n">
        <v>5</v>
      </c>
    </row>
    <row r="28" outlineLevel="1" s="107">
      <c r="A28" s="274" t="inlineStr">
        <is>
          <t>кожухи РП-10</t>
        </is>
      </c>
      <c r="B28" s="274" t="n"/>
      <c r="C28" s="14" t="n">
        <v>0</v>
      </c>
    </row>
    <row r="29">
      <c r="A29" s="27" t="inlineStr">
        <is>
          <t>Разъемы РП; ВП</t>
        </is>
      </c>
      <c r="B29" s="27" t="inlineStr">
        <is>
          <t>LVL</t>
        </is>
      </c>
      <c r="C29" s="14" t="n">
        <v>0</v>
      </c>
    </row>
    <row r="30">
      <c r="C30" s="14" t="n">
        <v>0</v>
      </c>
    </row>
    <row r="31" outlineLevel="1" s="107">
      <c r="A31" s="28" t="inlineStr">
        <is>
          <t>Розетка кабельная 6Р150</t>
        </is>
      </c>
      <c r="C31" s="14" t="n">
        <v>24</v>
      </c>
    </row>
    <row r="32" outlineLevel="1" s="107">
      <c r="A32" s="28" t="inlineStr">
        <is>
          <t>Розетка блочная 6Р150</t>
        </is>
      </c>
      <c r="C32" s="14" t="n">
        <v>18</v>
      </c>
    </row>
    <row r="33" outlineLevel="1" s="107">
      <c r="C33" s="14" t="n">
        <v>0</v>
      </c>
    </row>
    <row r="34" outlineLevel="1" s="107">
      <c r="A34" s="28" t="inlineStr">
        <is>
          <t>Вилка блочная 6Р150</t>
        </is>
      </c>
      <c r="C34" s="14" t="n">
        <v>20</v>
      </c>
    </row>
    <row r="35" outlineLevel="1" s="107">
      <c r="A35" s="28" t="inlineStr">
        <is>
          <t>Вилка кабельная 6Р150</t>
        </is>
      </c>
      <c r="C35" s="14" t="n">
        <v>17</v>
      </c>
    </row>
    <row r="36" outlineLevel="1" s="107">
      <c r="A36" s="27" t="inlineStr">
        <is>
          <t>Разъемы 6Р150</t>
        </is>
      </c>
      <c r="B36" s="27" t="inlineStr">
        <is>
          <t>LVL</t>
        </is>
      </c>
      <c r="C36" s="14" t="n">
        <v>0</v>
      </c>
    </row>
    <row r="37" outlineLevel="1" s="107">
      <c r="A37" s="28" t="inlineStr">
        <is>
          <t>Розетка блочная 6Р100</t>
        </is>
      </c>
      <c r="C37" s="14" t="n">
        <v>20</v>
      </c>
    </row>
    <row r="38" outlineLevel="1" s="107">
      <c r="A38" s="28" t="inlineStr">
        <is>
          <t>Вилка кабельная  6Р100</t>
        </is>
      </c>
      <c r="C38" s="14" t="n">
        <v>-1</v>
      </c>
    </row>
    <row r="39" outlineLevel="1" s="107">
      <c r="A39" s="27" t="inlineStr">
        <is>
          <t>Разъемы 6Р100</t>
        </is>
      </c>
      <c r="B39" s="27" t="inlineStr">
        <is>
          <t>LVL</t>
        </is>
      </c>
    </row>
    <row r="40" outlineLevel="1" s="107">
      <c r="A40" s="27" t="inlineStr">
        <is>
          <t>Разъемы 6Р100, 6Р150</t>
        </is>
      </c>
      <c r="B40" s="27" t="inlineStr">
        <is>
          <t>LVL</t>
        </is>
      </c>
      <c r="C40" s="14" t="n">
        <v>0</v>
      </c>
    </row>
    <row r="41" outlineLevel="1" s="107">
      <c r="A41" s="27" t="n"/>
      <c r="B41" t="inlineStr">
        <is>
          <t>LVL</t>
        </is>
      </c>
    </row>
    <row r="42" outlineLevel="1" s="107">
      <c r="A42" s="28" t="inlineStr">
        <is>
          <t>Вилка кабельная СНП407-100 ВП121</t>
        </is>
      </c>
      <c r="C42" s="14" t="n">
        <v>7</v>
      </c>
    </row>
    <row r="43" outlineLevel="1" s="107">
      <c r="A43" s="28" t="inlineStr">
        <is>
          <t>Вилка блочная СНП407-100 ВП121</t>
        </is>
      </c>
      <c r="C43" s="14" t="n">
        <v>0</v>
      </c>
    </row>
    <row r="44" outlineLevel="1" s="107">
      <c r="A44" s="28" t="inlineStr">
        <is>
          <t>Розетка блочная СНП407-100 РП120</t>
        </is>
      </c>
      <c r="C44" s="14" t="n">
        <v>41</v>
      </c>
    </row>
    <row r="45" outlineLevel="1" s="107">
      <c r="A45" s="28" t="inlineStr">
        <is>
          <t>Розетка кабельная СНП407-100</t>
        </is>
      </c>
      <c r="C45" s="14" t="n">
        <v>0</v>
      </c>
    </row>
    <row r="46" outlineLevel="1" s="107">
      <c r="A46" s="27" t="inlineStr">
        <is>
          <t>Разъемы  СНП407-100</t>
        </is>
      </c>
      <c r="B46" s="27" t="inlineStr">
        <is>
          <t>LVL</t>
        </is>
      </c>
      <c r="C46" s="14" t="n">
        <v>0</v>
      </c>
    </row>
    <row r="47" outlineLevel="1" s="107">
      <c r="A47" s="28" t="inlineStr">
        <is>
          <t>Вилка кабельная СНП407-150</t>
        </is>
      </c>
      <c r="C47" s="14" t="n">
        <v>2</v>
      </c>
    </row>
    <row r="48" outlineLevel="1" s="107">
      <c r="A48" s="28" t="inlineStr">
        <is>
          <t>Вилка блочная СНП407-150</t>
        </is>
      </c>
      <c r="C48" s="14" t="n">
        <v>4</v>
      </c>
    </row>
    <row r="49" outlineLevel="1" s="107">
      <c r="A49" s="28" t="inlineStr">
        <is>
          <t>Розетка  кабельная СНП407-150</t>
        </is>
      </c>
      <c r="C49" s="14" t="n">
        <v>4</v>
      </c>
    </row>
    <row r="50" outlineLevel="1" s="107">
      <c r="A50" s="28" t="inlineStr">
        <is>
          <t>Розетка блочная СНП407-150</t>
        </is>
      </c>
      <c r="C50" s="14" t="n">
        <v>1</v>
      </c>
    </row>
    <row r="51" outlineLevel="1" s="107">
      <c r="A51" s="27" t="inlineStr">
        <is>
          <t>Разъемы  СНП407-150</t>
        </is>
      </c>
      <c r="B51" s="27" t="inlineStr">
        <is>
          <t>LVL</t>
        </is>
      </c>
      <c r="C51" s="14" t="n">
        <v>0</v>
      </c>
    </row>
    <row r="52" outlineLevel="1" s="107">
      <c r="A52" s="28" t="inlineStr">
        <is>
          <t>Вилка СНП411-15ВО11</t>
        </is>
      </c>
      <c r="C52" s="14" t="n">
        <v>0</v>
      </c>
    </row>
    <row r="53" outlineLevel="1" s="107">
      <c r="A53" s="27" t="inlineStr">
        <is>
          <t>Прочие</t>
        </is>
      </c>
      <c r="B53" s="27" t="inlineStr">
        <is>
          <t>LVL</t>
        </is>
      </c>
      <c r="C53" s="14" t="n">
        <v>0</v>
      </c>
    </row>
    <row r="54" outlineLevel="1" s="107">
      <c r="A54" s="27" t="inlineStr">
        <is>
          <t>Разъемы СНП</t>
        </is>
      </c>
      <c r="B54" s="27" t="inlineStr">
        <is>
          <t>LVL</t>
        </is>
      </c>
    </row>
    <row r="55">
      <c r="A55" s="27" t="inlineStr">
        <is>
          <t>Разъемы СНП, 6Р100, 6Р150</t>
        </is>
      </c>
      <c r="B55" s="27" t="inlineStr">
        <is>
          <t>LVL</t>
        </is>
      </c>
      <c r="C55" s="14" t="n">
        <v>0</v>
      </c>
    </row>
    <row r="56">
      <c r="A56" s="27" t="n"/>
      <c r="B56" s="27" t="inlineStr">
        <is>
          <t>LVL</t>
        </is>
      </c>
    </row>
    <row r="57">
      <c r="A57" s="27" t="inlineStr">
        <is>
          <t>Разьемы уровень 01 тип 1</t>
        </is>
      </c>
      <c r="B57" s="27" t="inlineStr">
        <is>
          <t>LVL</t>
        </is>
      </c>
    </row>
    <row r="58">
      <c r="A58" s="27" t="n"/>
      <c r="B58" s="27" t="inlineStr">
        <is>
          <t>LVL</t>
        </is>
      </c>
    </row>
    <row r="59">
      <c r="C59" s="14" t="n">
        <v>0</v>
      </c>
    </row>
    <row r="60" outlineLevel="1" s="107">
      <c r="A60" s="28" t="inlineStr">
        <is>
          <t>Разъем  ip68 M19-RJ45 M19-RJ45IP68</t>
        </is>
      </c>
      <c r="B60" s="28" t="n"/>
      <c r="C60" s="14" t="n">
        <v>0</v>
      </c>
    </row>
    <row r="61">
      <c r="A61" s="27" t="inlineStr">
        <is>
          <t>Разъемы Ethernet</t>
        </is>
      </c>
      <c r="B61" s="27" t="inlineStr">
        <is>
          <t>LVL</t>
        </is>
      </c>
      <c r="C61" s="14" t="n">
        <v>0</v>
      </c>
    </row>
    <row r="62">
      <c r="A62" s="28" t="n"/>
      <c r="B62" s="28" t="n"/>
      <c r="C62" s="14" t="n">
        <v>0</v>
      </c>
    </row>
    <row r="63" outlineLevel="1" s="107">
      <c r="A63" s="26" t="inlineStr">
        <is>
          <t>AS-413 (K2416) (AC-101), Евровилка сетевая на кабель (IEC 60320 C14)</t>
        </is>
      </c>
      <c r="B63" s="26" t="n"/>
      <c r="C63" s="14" t="n">
        <v>6</v>
      </c>
    </row>
    <row r="64" outlineLevel="1" s="107">
      <c r="A64" s="26" t="inlineStr">
        <is>
          <t>Разъем Schurter 5120.0007.0</t>
        </is>
      </c>
      <c r="B64" s="26" t="n"/>
      <c r="C64" s="14" t="n">
        <v>0</v>
      </c>
    </row>
    <row r="65" outlineLevel="1" s="107">
      <c r="C65" s="14" t="n">
        <v>0</v>
      </c>
    </row>
    <row r="66">
      <c r="A66" s="27" t="inlineStr">
        <is>
          <t>Разъемы 220В</t>
        </is>
      </c>
      <c r="B66" s="27" t="inlineStr">
        <is>
          <t>LVL</t>
        </is>
      </c>
      <c r="C66" s="14" t="n">
        <v>0</v>
      </c>
    </row>
    <row r="67">
      <c r="C67" s="14" t="n">
        <v>0</v>
      </c>
    </row>
    <row r="68" outlineLevel="1" s="107">
      <c r="A68" s="19" t="inlineStr">
        <is>
          <t>Розетка кабельная HU-6 (DS1070-6 F)</t>
        </is>
      </c>
      <c r="B68" s="19" t="n"/>
      <c r="C68" s="14" t="n">
        <v>80</v>
      </c>
    </row>
    <row r="69" outlineLevel="1" s="107">
      <c r="A69" s="28" t="inlineStr">
        <is>
          <t>Контакт L-KLS1-5,08-T KLS</t>
        </is>
      </c>
      <c r="C69" s="14" t="n">
        <v>38</v>
      </c>
    </row>
    <row r="70">
      <c r="A70" s="27" t="inlineStr">
        <is>
          <t>Разъемы HU, MHU, PHU</t>
        </is>
      </c>
      <c r="B70" s="27" t="inlineStr">
        <is>
          <t>LVL</t>
        </is>
      </c>
      <c r="C70" s="14" t="n">
        <v>0</v>
      </c>
    </row>
    <row r="71">
      <c r="A71" s="27" t="n"/>
      <c r="B71" s="27" t="inlineStr">
        <is>
          <t>LVL</t>
        </is>
      </c>
      <c r="C71" s="14" t="n">
        <v>0</v>
      </c>
    </row>
    <row r="72" outlineLevel="1" s="107">
      <c r="A72" s="19" t="inlineStr">
        <is>
          <t>Разъем Mini-Universal 172165-1 (MF-2x1F)</t>
        </is>
      </c>
      <c r="B72" s="19" t="n"/>
      <c r="C72" s="14" t="n">
        <v>204</v>
      </c>
    </row>
    <row r="73" outlineLevel="1" s="107">
      <c r="A73" s="19" t="inlineStr">
        <is>
          <t>Разъем MF-2x4F</t>
        </is>
      </c>
      <c r="B73" s="19" t="n"/>
      <c r="C73" s="14" t="n">
        <v>-1</v>
      </c>
    </row>
    <row r="74">
      <c r="A74" s="27" t="inlineStr">
        <is>
          <t>Разъемы MF</t>
        </is>
      </c>
      <c r="B74" s="27" t="inlineStr">
        <is>
          <t>LVL</t>
        </is>
      </c>
      <c r="C74" s="14" t="n">
        <v>0</v>
      </c>
    </row>
    <row r="75">
      <c r="A75" s="27" t="n"/>
      <c r="B75" s="27" t="inlineStr">
        <is>
          <t>LVL</t>
        </is>
      </c>
      <c r="C75" s="14" t="n">
        <v>0</v>
      </c>
    </row>
    <row r="76" outlineLevel="1" s="107">
      <c r="A76" s="28" t="inlineStr">
        <is>
          <t>DNS-78F розетка блочная</t>
        </is>
      </c>
      <c r="C76" s="14" t="n">
        <v>0</v>
      </c>
    </row>
    <row r="77" outlineLevel="1" s="107">
      <c r="A77" s="28" t="inlineStr">
        <is>
          <t>разъем DB-9F мама  на кабель</t>
        </is>
      </c>
      <c r="C77" s="14" t="n">
        <v>0</v>
      </c>
    </row>
    <row r="78" outlineLevel="1" s="107">
      <c r="A78" s="28" t="inlineStr">
        <is>
          <t>крепеж для DB50 09670009973 Harting</t>
        </is>
      </c>
      <c r="C78" s="14" t="n">
        <v>0</v>
      </c>
    </row>
    <row r="79" outlineLevel="1" s="107">
      <c r="C79" s="14" t="n">
        <v>0</v>
      </c>
    </row>
    <row r="80" outlineLevel="1" s="107">
      <c r="A80" s="27" t="n"/>
      <c r="B80" s="27" t="inlineStr">
        <is>
          <t>LVL</t>
        </is>
      </c>
      <c r="C80" s="14" t="n">
        <v>0</v>
      </c>
    </row>
    <row r="81">
      <c r="A81" s="27" t="inlineStr">
        <is>
          <t>Разъемы DB</t>
        </is>
      </c>
      <c r="B81" s="27" t="inlineStr">
        <is>
          <t>LVL</t>
        </is>
      </c>
      <c r="C81" s="14" t="n">
        <v>0</v>
      </c>
    </row>
    <row r="82">
      <c r="A82" s="27" t="inlineStr">
        <is>
          <t>Разьемы уровень 01 тип 2</t>
        </is>
      </c>
      <c r="B82" s="27" t="inlineStr">
        <is>
          <t>LVL</t>
        </is>
      </c>
      <c r="C82" s="14" t="n">
        <v>0</v>
      </c>
    </row>
    <row r="83" outlineLevel="1" ht="26.25" customHeight="1" s="107">
      <c r="A83" s="29" t="inlineStr">
        <is>
          <t>350720-4, Корпус разъема Universal MATE-N-LOK, вилка 9PIN, Matrix (Nylon, UL 94V-0) без контактов</t>
        </is>
      </c>
      <c r="B83" s="29" t="n"/>
      <c r="C83" s="14" t="n">
        <v>29</v>
      </c>
    </row>
    <row r="84" outlineLevel="1" ht="26.25" customHeight="1" s="107">
      <c r="A84" s="29" t="inlineStr">
        <is>
          <t>350766-4, Корпус разъема Universal MATE-N-LOK, вилка 3PIN, In-Line (Nylon, UL 94V-0) без контактов</t>
        </is>
      </c>
      <c r="B84" s="29" t="n"/>
      <c r="C84" s="14" t="n">
        <v>156</v>
      </c>
    </row>
    <row r="85" outlineLevel="1" s="107">
      <c r="A85" s="27" t="n"/>
      <c r="B85" s="27" t="inlineStr">
        <is>
          <t>LVL</t>
        </is>
      </c>
      <c r="C85" s="14" t="n">
        <v>0</v>
      </c>
    </row>
    <row r="86">
      <c r="A86" s="27" t="inlineStr">
        <is>
          <t>Разъемы Mate-n-Lock (MFT)</t>
        </is>
      </c>
      <c r="B86" s="27" t="inlineStr">
        <is>
          <t>LVL</t>
        </is>
      </c>
      <c r="C86" s="14" t="n">
        <v>0</v>
      </c>
    </row>
    <row r="87">
      <c r="A87" s="27" t="n"/>
      <c r="B87" s="27" t="inlineStr">
        <is>
          <t>LVL</t>
        </is>
      </c>
      <c r="C87" s="14" t="n">
        <v>0</v>
      </c>
    </row>
    <row r="88" outlineLevel="1" s="107">
      <c r="A88" s="28" t="inlineStr">
        <is>
          <t xml:space="preserve">IDC-06 </t>
        </is>
      </c>
      <c r="C88" s="14" t="n">
        <v>0</v>
      </c>
    </row>
    <row r="89" outlineLevel="1" s="107">
      <c r="A89" s="28" t="inlineStr">
        <is>
          <t>IDC-10</t>
        </is>
      </c>
      <c r="C89" s="14" t="n">
        <v>0</v>
      </c>
    </row>
    <row r="90" outlineLevel="1" s="107">
      <c r="A90" s="28" t="inlineStr">
        <is>
          <t>IDC-14F</t>
        </is>
      </c>
      <c r="C90" s="14" t="n">
        <v>-1</v>
      </c>
    </row>
    <row r="91" outlineLevel="1" s="107">
      <c r="A91" s="28" t="inlineStr">
        <is>
          <t>IDC-34</t>
        </is>
      </c>
      <c r="C91" s="14" t="n">
        <v>0</v>
      </c>
    </row>
    <row r="92" outlineLevel="1" s="107">
      <c r="A92" s="28" t="inlineStr">
        <is>
          <t>IDC-40</t>
        </is>
      </c>
      <c r="C92" s="14" t="n">
        <v>0</v>
      </c>
    </row>
    <row r="93" outlineLevel="1" s="107">
      <c r="A93" s="28" t="inlineStr">
        <is>
          <t>IDCC-14M</t>
        </is>
      </c>
      <c r="C93" s="14" t="n">
        <v>0</v>
      </c>
    </row>
    <row r="94" outlineLevel="1" s="107">
      <c r="A94" s="28" t="inlineStr">
        <is>
          <t>IDC-64F (DS1016-64)</t>
        </is>
      </c>
      <c r="C94" s="14" t="n">
        <v>0</v>
      </c>
    </row>
    <row r="95" outlineLevel="1" s="107">
      <c r="A95" s="28" t="inlineStr">
        <is>
          <t>SCM-64 (DS1011-64S) (IDCC-64MS)  вилка на плату с защелками</t>
        </is>
      </c>
      <c r="C95" s="14" t="n">
        <v>0</v>
      </c>
    </row>
    <row r="96" outlineLevel="1" s="107"/>
    <row r="97">
      <c r="A97" s="27" t="inlineStr">
        <is>
          <t>Разъемы IDC</t>
        </is>
      </c>
      <c r="B97" s="27" t="inlineStr">
        <is>
          <t>LVL</t>
        </is>
      </c>
      <c r="C97" s="14" t="n">
        <v>0</v>
      </c>
    </row>
    <row r="98">
      <c r="A98" s="27" t="n"/>
      <c r="B98" s="27" t="inlineStr">
        <is>
          <t>LVL</t>
        </is>
      </c>
    </row>
    <row r="99" outlineLevel="1" s="107">
      <c r="A99" s="28" t="inlineStr">
        <is>
          <t>2РМГПД 36Б20Ш5Е2</t>
        </is>
      </c>
      <c r="C99" s="14" t="n">
        <v>1</v>
      </c>
    </row>
    <row r="100" outlineLevel="1" s="107">
      <c r="A100" s="28" t="inlineStr">
        <is>
          <t>2РМ 14К4Г1В1 розетка кабел</t>
        </is>
      </c>
      <c r="C100" s="14" t="n">
        <v>3</v>
      </c>
    </row>
    <row r="101" outlineLevel="1" s="107">
      <c r="A101" s="28" t="inlineStr">
        <is>
          <t>2РМ 22КПН4Г3В1 розетка кабел</t>
        </is>
      </c>
      <c r="C101" s="14" t="n">
        <v>1</v>
      </c>
    </row>
    <row r="102" outlineLevel="1" s="107">
      <c r="A102" s="28" t="inlineStr">
        <is>
          <t>2РТТ 20КПН3Г5В розетка кабельная</t>
        </is>
      </c>
      <c r="C102" s="14" t="n">
        <v>1</v>
      </c>
    </row>
    <row r="103" outlineLevel="1" s="107">
      <c r="A103" s="28" t="inlineStr">
        <is>
          <t>2РТТ 20КПН3Ш5В вилка кабельная</t>
        </is>
      </c>
      <c r="C103" s="14" t="n">
        <v>1</v>
      </c>
    </row>
    <row r="104" outlineLevel="1" s="107"/>
    <row r="105" outlineLevel="1" s="107">
      <c r="A105" s="28" t="inlineStr">
        <is>
          <t>2РТТ 28КПН2Г9В вилка кабельная</t>
        </is>
      </c>
      <c r="C105" s="14" t="n">
        <v>1</v>
      </c>
    </row>
    <row r="106" outlineLevel="1" s="107"/>
    <row r="107">
      <c r="A107" s="27" t="inlineStr">
        <is>
          <t>Разъемы РС; 2РМ; 2РТТ</t>
        </is>
      </c>
      <c r="B107" s="27" t="inlineStr">
        <is>
          <t>LVL</t>
        </is>
      </c>
    </row>
    <row r="108">
      <c r="A108" s="27" t="inlineStr">
        <is>
          <t>Разьемы уровень 01 тип 3</t>
        </is>
      </c>
      <c r="B108" s="27" t="inlineStr">
        <is>
          <t>LVL</t>
        </is>
      </c>
      <c r="C108" s="14" t="n">
        <v>0</v>
      </c>
    </row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zoomScaleNormal="100" workbookViewId="0">
      <selection activeCell="A13" sqref="A13:C13"/>
    </sheetView>
  </sheetViews>
  <sheetFormatPr baseColWidth="8" defaultRowHeight="15"/>
  <cols>
    <col width="41" customWidth="1" style="107" min="3" max="3"/>
    <col width="18.5703125" customWidth="1" style="107" min="5" max="5"/>
  </cols>
  <sheetData>
    <row r="1" ht="26.25" customHeight="1" s="107">
      <c r="B1" s="230" t="inlineStr">
        <is>
          <t>СПЛАВ</t>
        </is>
      </c>
    </row>
    <row r="2">
      <c r="A2" s="279" t="inlineStr">
        <is>
          <t>Наименование</t>
        </is>
      </c>
      <c r="B2" s="327" t="n"/>
      <c r="C2" s="327" t="n"/>
      <c r="D2" t="inlineStr">
        <is>
          <t>по накл.</t>
        </is>
      </c>
      <c r="E2" t="inlineStr">
        <is>
          <t>кол-во в наличии</t>
        </is>
      </c>
    </row>
    <row r="3">
      <c r="A3" s="328" t="inlineStr">
        <is>
          <t xml:space="preserve">ЛДПА.411-02.12.001   Уголок монтажный </t>
        </is>
      </c>
      <c r="B3" s="329" t="n"/>
      <c r="C3" s="330" t="n"/>
      <c r="D3" s="232" t="n">
        <v>2</v>
      </c>
      <c r="E3" s="252" t="n">
        <v>2</v>
      </c>
      <c r="F3" s="234" t="n"/>
      <c r="G3" s="235" t="n"/>
    </row>
    <row r="4">
      <c r="A4" s="328" t="inlineStr">
        <is>
          <t>ЛДПА.411-02.12.002    Пластина  монтажная</t>
        </is>
      </c>
      <c r="B4" s="329" t="n"/>
      <c r="C4" s="330" t="n"/>
      <c r="D4" s="232" t="n">
        <v>2</v>
      </c>
      <c r="E4" s="232" t="n">
        <v>1</v>
      </c>
      <c r="F4" s="234" t="n"/>
      <c r="G4" s="235" t="n"/>
    </row>
    <row r="5">
      <c r="A5" s="328" t="inlineStr">
        <is>
          <t>ЛДПА.411-02.12.102/-01    Кронштейн</t>
        </is>
      </c>
      <c r="B5" s="329" t="n"/>
      <c r="C5" s="330" t="n"/>
      <c r="D5" s="232" t="n">
        <v>2</v>
      </c>
      <c r="E5" s="252" t="n">
        <v>2</v>
      </c>
      <c r="F5" s="234" t="n"/>
      <c r="G5" s="235" t="n"/>
    </row>
    <row r="6">
      <c r="A6" s="328" t="inlineStr">
        <is>
          <t>ЛДПА.411-02.12.201    Прижим лотка</t>
        </is>
      </c>
      <c r="B6" s="329" t="n"/>
      <c r="C6" s="330" t="n"/>
      <c r="D6" s="232" t="n">
        <v>8</v>
      </c>
      <c r="E6" s="252" t="n">
        <v>8</v>
      </c>
      <c r="F6" s="234" t="n"/>
      <c r="G6" s="235" t="n"/>
    </row>
    <row r="7">
      <c r="A7" s="328" t="inlineStr">
        <is>
          <t>ЛДПА.411-02.12.213    Крышка нижняя</t>
        </is>
      </c>
      <c r="B7" s="329" t="n"/>
      <c r="C7" s="330" t="n"/>
      <c r="D7" s="232" t="n">
        <v>4</v>
      </c>
      <c r="E7" s="252" t="n">
        <v>4</v>
      </c>
      <c r="F7" s="234" t="n"/>
      <c r="G7" s="235" t="n"/>
    </row>
    <row r="8">
      <c r="A8" s="328" t="inlineStr">
        <is>
          <t>ЛДПА.411-02.12.220     Основание после сварки</t>
        </is>
      </c>
      <c r="B8" s="329" t="n"/>
      <c r="C8" s="330" t="n"/>
      <c r="D8" s="232" t="n">
        <v>1</v>
      </c>
      <c r="E8" s="252" t="n">
        <v>1</v>
      </c>
      <c r="F8" s="234" t="n"/>
      <c r="G8" s="235" t="n"/>
    </row>
    <row r="9" s="107">
      <c r="A9" s="328" t="inlineStr">
        <is>
          <t>ЛДПА.411-02.12.220-01    Основание после сварки</t>
        </is>
      </c>
      <c r="B9" s="329" t="n"/>
      <c r="C9" s="330" t="n"/>
      <c r="D9" s="232" t="n">
        <v>1</v>
      </c>
      <c r="E9" s="252" t="n">
        <v>1</v>
      </c>
      <c r="F9" s="234" t="n"/>
      <c r="G9" s="235" t="n"/>
    </row>
    <row r="10" s="107">
      <c r="A10" s="328" t="inlineStr">
        <is>
          <t>ЛДПА.411-02.12.220-02   Основание после сварки (290)</t>
        </is>
      </c>
      <c r="B10" s="329" t="n"/>
      <c r="C10" s="330" t="n"/>
      <c r="D10" s="232" t="n">
        <v>2</v>
      </c>
      <c r="E10" s="252" t="n">
        <v>2</v>
      </c>
      <c r="F10" s="234" t="n"/>
      <c r="G10" s="235" t="n"/>
    </row>
    <row r="11" s="107">
      <c r="A11" s="328" t="inlineStr">
        <is>
          <t xml:space="preserve">ЛДПА.411-02.12.231    Стенка нижняя </t>
        </is>
      </c>
      <c r="B11" s="329" t="n"/>
      <c r="C11" s="330" t="n"/>
      <c r="D11" s="232" t="n">
        <v>4</v>
      </c>
      <c r="E11" s="252" t="n">
        <v>4</v>
      </c>
      <c r="F11" s="234" t="n"/>
      <c r="G11" s="235" t="n"/>
    </row>
    <row r="12">
      <c r="A12" s="328" t="inlineStr">
        <is>
          <t xml:space="preserve">ЛДПА.411-02.12.241     Кронштейн сальника </t>
        </is>
      </c>
      <c r="B12" s="329" t="n"/>
      <c r="C12" s="330" t="n"/>
      <c r="D12" s="232" t="n">
        <v>4</v>
      </c>
      <c r="E12" s="252" t="n">
        <v>4</v>
      </c>
      <c r="F12" s="234" t="n"/>
      <c r="G12" s="235" t="n"/>
    </row>
    <row r="13" s="107">
      <c r="A13" s="328" t="inlineStr">
        <is>
          <t>ЛДПА.411-02.12.260     Боковая стенка после сварки</t>
        </is>
      </c>
      <c r="B13" s="329" t="n"/>
      <c r="C13" s="330" t="n"/>
      <c r="D13" s="232" t="n">
        <v>4</v>
      </c>
      <c r="E13" s="252" t="n">
        <v>4</v>
      </c>
      <c r="F13" s="234" t="n"/>
      <c r="G13" s="235" t="n"/>
    </row>
    <row r="14" s="107">
      <c r="A14" s="328" t="inlineStr">
        <is>
          <t xml:space="preserve">ЛДПА.411-02.12.271     Органайзер для проводов </t>
        </is>
      </c>
      <c r="B14" s="329" t="n"/>
      <c r="C14" s="330" t="n"/>
      <c r="D14" s="232" t="n">
        <v>10</v>
      </c>
      <c r="E14" s="252" t="n">
        <v>10</v>
      </c>
      <c r="F14" s="234" t="n"/>
      <c r="G14" s="235" t="n"/>
    </row>
    <row r="15" s="107">
      <c r="A15" s="328" t="inlineStr">
        <is>
          <t>ЛДПА.411-02.12.280     Боковая стенка в сборе</t>
        </is>
      </c>
      <c r="B15" s="329" t="n"/>
      <c r="C15" s="330" t="n"/>
      <c r="D15" s="232" t="n">
        <v>4</v>
      </c>
      <c r="E15" s="252" t="n">
        <v>4</v>
      </c>
      <c r="F15" s="234" t="n"/>
      <c r="G15" s="235" t="n"/>
    </row>
    <row r="16" s="107">
      <c r="A16" s="328" t="inlineStr">
        <is>
          <t>ЛДПА.411-02.99.001     Переходная панель</t>
        </is>
      </c>
      <c r="B16" s="329" t="n"/>
      <c r="C16" s="330" t="n"/>
      <c r="D16" s="232" t="n">
        <v>8</v>
      </c>
      <c r="E16" s="252" t="n">
        <v>8</v>
      </c>
      <c r="F16" s="234" t="n"/>
      <c r="G16" s="235" t="n"/>
    </row>
    <row r="17" s="107">
      <c r="A17" s="328" t="inlineStr">
        <is>
          <t>ЛДПА.411-02.03.101     Панель РП-64</t>
        </is>
      </c>
      <c r="B17" s="329" t="n"/>
      <c r="C17" s="330" t="n"/>
      <c r="D17" s="232" t="n">
        <v>1</v>
      </c>
      <c r="E17" s="252" t="n">
        <v>1</v>
      </c>
      <c r="F17" s="234" t="n"/>
      <c r="G17" s="235" t="n"/>
    </row>
    <row r="18" s="107">
      <c r="A18" s="328" t="inlineStr">
        <is>
          <t xml:space="preserve">ЛДПА.411-02.03.101     Панель РП-64-02 </t>
        </is>
      </c>
      <c r="B18" s="329" t="n"/>
      <c r="C18" s="330" t="n"/>
      <c r="D18" s="232" t="n">
        <v>1</v>
      </c>
      <c r="E18" s="232" t="n">
        <v>0</v>
      </c>
      <c r="F18" s="234" t="n"/>
      <c r="G18" s="235" t="n"/>
    </row>
    <row r="19">
      <c r="A19" s="328" t="inlineStr">
        <is>
          <t>ЛДПА.411-02.99.001-05     Переходная панель</t>
        </is>
      </c>
      <c r="B19" s="329" t="n"/>
      <c r="C19" s="330" t="n"/>
      <c r="D19" s="232" t="n">
        <v>1</v>
      </c>
      <c r="E19" s="252" t="n">
        <v>1</v>
      </c>
      <c r="F19" s="234" t="n"/>
      <c r="G19" s="235" t="n"/>
    </row>
    <row r="20">
      <c r="A20" s="328" t="n"/>
      <c r="B20" s="329" t="n"/>
      <c r="C20" s="330" t="n"/>
      <c r="D20" s="232" t="n"/>
      <c r="E20" s="252" t="n"/>
      <c r="F20" s="234" t="n"/>
      <c r="G20" s="235" t="n"/>
    </row>
    <row r="21">
      <c r="A21" s="328" t="n"/>
      <c r="B21" s="329" t="n"/>
      <c r="C21" s="330" t="n"/>
      <c r="D21" s="232" t="n"/>
      <c r="E21" s="252" t="n"/>
      <c r="F21" s="234" t="n"/>
      <c r="G21" s="235" t="n"/>
    </row>
    <row r="22"/>
    <row r="23"/>
  </sheetData>
  <mergeCells count="20">
    <mergeCell ref="A3:C3"/>
    <mergeCell ref="A4:C4"/>
    <mergeCell ref="A2:C2"/>
    <mergeCell ref="A9:C9"/>
    <mergeCell ref="A10:C10"/>
    <mergeCell ref="A20:C20"/>
    <mergeCell ref="A21:C21"/>
    <mergeCell ref="A12:C12"/>
    <mergeCell ref="A11:C11"/>
    <mergeCell ref="A5:C5"/>
    <mergeCell ref="A6:C6"/>
    <mergeCell ref="A7:C7"/>
    <mergeCell ref="A8:C8"/>
    <mergeCell ref="A19:C19"/>
    <mergeCell ref="A13:C13"/>
    <mergeCell ref="A14:C14"/>
    <mergeCell ref="A18:C18"/>
    <mergeCell ref="A15:C15"/>
    <mergeCell ref="A16:C16"/>
    <mergeCell ref="A17:C17"/>
  </mergeCells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0"/>
  <sheetViews>
    <sheetView zoomScaleNormal="100" workbookViewId="0">
      <selection activeCell="A6" sqref="A6:C6"/>
    </sheetView>
  </sheetViews>
  <sheetFormatPr baseColWidth="8" defaultRowHeight="15"/>
  <cols>
    <col width="8.85546875" customWidth="1" style="107" min="4" max="4"/>
    <col width="21.140625" customWidth="1" style="107" min="5" max="5"/>
  </cols>
  <sheetData>
    <row r="1" ht="26.25" customHeight="1" s="107">
      <c r="B1" s="230" t="inlineStr">
        <is>
          <t>Красное знамя</t>
        </is>
      </c>
    </row>
    <row r="3" customFormat="1" s="14">
      <c r="A3" s="225" t="inlineStr">
        <is>
          <t>НПЭ 20мм (1Мх2М) мат</t>
        </is>
      </c>
      <c r="B3" s="20" t="n"/>
      <c r="D3" s="20" t="n"/>
      <c r="E3" s="14" t="n">
        <v>-1</v>
      </c>
      <c r="F3" s="20" t="n"/>
    </row>
    <row r="4" customFormat="1" s="14">
      <c r="A4" s="225" t="inlineStr">
        <is>
          <t>НПЭ 40мм (1Мх2М) мат</t>
        </is>
      </c>
      <c r="B4" s="20" t="n"/>
      <c r="D4" s="20" t="n"/>
      <c r="E4" s="14" t="n">
        <v>-1</v>
      </c>
      <c r="F4" s="20" t="n"/>
    </row>
    <row r="5" ht="28.9" customFormat="1" customHeight="1" s="14">
      <c r="A5" s="331" t="inlineStr">
        <is>
          <t>Саморез 3х20 DIN7981 голова потай</t>
        </is>
      </c>
      <c r="B5" s="329" t="n"/>
      <c r="C5" s="330" t="n"/>
      <c r="D5" s="20" t="n"/>
      <c r="E5" s="14" t="n">
        <v>-50</v>
      </c>
      <c r="F5" s="20" t="n"/>
    </row>
    <row r="6" ht="52.15" customFormat="1" customHeight="1" s="14">
      <c r="A6" s="331" t="inlineStr">
        <is>
          <t>Болт М10х120 с шестигранной головкой, полная резьба DIN 933   ISO 4017   ГОСТ 7798 | 7805</t>
        </is>
      </c>
      <c r="B6" s="329" t="n"/>
      <c r="C6" s="330" t="n"/>
      <c r="D6" s="20" t="n"/>
      <c r="E6" s="14" t="n">
        <v>-4</v>
      </c>
      <c r="F6" s="20" t="n"/>
    </row>
    <row r="7" customFormat="1" s="14">
      <c r="A7" s="47" t="inlineStr">
        <is>
          <t>Рейка 20х40х2,0м</t>
        </is>
      </c>
      <c r="B7" s="329" t="n"/>
      <c r="C7" s="330" t="n"/>
      <c r="D7" s="20" t="n"/>
      <c r="E7" s="14" t="n">
        <v>-6</v>
      </c>
      <c r="F7" s="20" t="n"/>
    </row>
    <row r="8" customFormat="1" s="14">
      <c r="A8" s="47" t="inlineStr">
        <is>
          <t>Брусок 30х40х2,0м</t>
        </is>
      </c>
      <c r="B8" s="329" t="n"/>
      <c r="C8" s="330" t="n"/>
      <c r="D8" s="20" t="n"/>
      <c r="E8" s="14" t="n">
        <v>-3</v>
      </c>
      <c r="F8" s="20" t="n"/>
    </row>
    <row r="9" customFormat="1" s="14">
      <c r="A9" s="47" t="inlineStr">
        <is>
          <t>Фанера 6 мм 1,5х1,5м</t>
        </is>
      </c>
      <c r="B9" s="329" t="n"/>
      <c r="C9" s="330" t="n"/>
      <c r="D9" s="20" t="n"/>
      <c r="E9" s="14" t="n">
        <v>-1</v>
      </c>
      <c r="F9" s="20" t="n"/>
    </row>
    <row r="10" ht="39.6" customFormat="1" customHeight="1" s="14">
      <c r="A10" s="331" t="inlineStr">
        <is>
          <t>Гайка М10 врезная по дереву DIN1624</t>
        </is>
      </c>
      <c r="B10" s="329" t="n"/>
      <c r="C10" s="330" t="n"/>
      <c r="D10" s="20" t="n"/>
      <c r="E10" s="14" t="n">
        <v>-4</v>
      </c>
      <c r="F10" s="20" t="n"/>
    </row>
  </sheetData>
  <mergeCells count="6">
    <mergeCell ref="A10:C10"/>
    <mergeCell ref="A5:C5"/>
    <mergeCell ref="A6:C6"/>
    <mergeCell ref="A7:C7"/>
    <mergeCell ref="A8:C8"/>
    <mergeCell ref="A9:C9"/>
  </mergeCells>
  <pageMargins left="0.7" right="0.7" top="0.75" bottom="0.75" header="0.3" footer="0.3"/>
  <pageSetup orientation="portrait" paperSize="9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I102"/>
  <sheetViews>
    <sheetView zoomScaleNormal="100" workbookViewId="0">
      <pane xSplit="1" ySplit="3" topLeftCell="DF85" activePane="bottomRight" state="frozen"/>
      <selection pane="topRight" activeCell="B1" sqref="B1"/>
      <selection pane="bottomLeft" activeCell="A4" sqref="A4"/>
      <selection pane="bottomRight" activeCell="A102" sqref="A102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54"/>
    <col width="11.42578125" customWidth="1" style="108" min="55" max="55"/>
    <col width="11.7109375" customWidth="1" style="107" min="56" max="56"/>
    <col width="12.140625" customWidth="1" style="107" min="57" max="60"/>
    <col width="10.7109375" customWidth="1" style="107" min="61" max="63"/>
    <col width="10.85546875" customWidth="1" style="107" min="64" max="108"/>
    <col width="11.42578125" customWidth="1" style="107" min="109" max="109"/>
    <col width="3.28515625" customWidth="1" style="107" min="110" max="110"/>
    <col width="9.140625" customWidth="1" style="107" min="111" max="112"/>
    <col width="9.140625" customWidth="1" style="108" min="113" max="113"/>
    <col width="9.140625" customWidth="1" style="107" min="114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inlineStr">
        <is>
          <t>спецификация</t>
        </is>
      </c>
      <c r="AW1" s="37" t="inlineStr">
        <is>
          <t>спецификация</t>
        </is>
      </c>
      <c r="AX1" s="37" t="inlineStr">
        <is>
          <t>спецификация</t>
        </is>
      </c>
      <c r="AY1" s="37" t="inlineStr">
        <is>
          <t>спецификация</t>
        </is>
      </c>
      <c r="AZ1" s="37" t="inlineStr">
        <is>
          <t>спецификация</t>
        </is>
      </c>
      <c r="BA1" s="37" t="inlineStr">
        <is>
          <t>спецификация</t>
        </is>
      </c>
      <c r="BB1" s="37" t="inlineStr">
        <is>
          <t>спецификация</t>
        </is>
      </c>
      <c r="BC1" s="203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R1" s="37" t="n"/>
      <c r="CS1" s="37" t="n"/>
      <c r="CT1" s="37" t="n"/>
      <c r="CU1" s="37" t="n"/>
      <c r="CV1" s="37" t="n"/>
      <c r="CW1" s="37" t="n"/>
      <c r="CX1" s="37" t="n"/>
      <c r="CY1" s="37" t="n"/>
      <c r="CZ1" s="37" t="n"/>
      <c r="DA1" s="37" t="n"/>
      <c r="DB1" s="37" t="n"/>
      <c r="DC1" s="37" t="n"/>
      <c r="DD1" s="37" t="n"/>
      <c r="DE1" s="37" t="n"/>
      <c r="DF1" s="37" t="n"/>
      <c r="DI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111" t="inlineStr">
        <is>
          <t>Кабель датчика давления 1 
9451.021.
31.000-02</t>
        </is>
      </c>
      <c r="AO2" s="111" t="inlineStr">
        <is>
          <t>Кабель датчика давления 2 
9451.021.
32.000-02</t>
        </is>
      </c>
      <c r="AP2" s="111" t="inlineStr">
        <is>
          <t>Кабель 220В 
9451.021.
29.000</t>
        </is>
      </c>
      <c r="AQ2" s="111" t="inlineStr">
        <is>
          <t>Перемычка 
9451.241.
06.000</t>
        </is>
      </c>
      <c r="AR2" s="111" t="inlineStr">
        <is>
          <t>Кабель питания
9451.021.
30.000</t>
        </is>
      </c>
      <c r="AS2" s="111" t="inlineStr">
        <is>
          <t>Провод РЕ
9451.021.
28.000</t>
        </is>
      </c>
      <c r="AT2" s="111" t="inlineStr">
        <is>
          <t>Кабель питания вентилятора 
9451.021.
18.000-02</t>
        </is>
      </c>
      <c r="AU2" s="71" t="inlineStr">
        <is>
          <t>Кабель датчика давления 
РМ-420.03.000</t>
        </is>
      </c>
      <c r="AV2" s="71" t="inlineStr">
        <is>
          <t>Провод РЕ  
РМ-420.04.000</t>
        </is>
      </c>
      <c r="AW2" s="71" t="inlineStr">
        <is>
          <t>Провод РЕ 1 
РМ-420.04.000</t>
        </is>
      </c>
      <c r="AX2" s="71" t="inlineStr">
        <is>
          <t>Провод РЕ 2 
РМ-420.08.000</t>
        </is>
      </c>
      <c r="AY2" s="71" t="inlineStr">
        <is>
          <t>Кабель 220В 
РМ-420.05.000</t>
        </is>
      </c>
      <c r="AZ2" s="71" t="inlineStr">
        <is>
          <t>Перемычка 
РМ-420.06.000</t>
        </is>
      </c>
      <c r="BA2" s="71" t="inlineStr">
        <is>
          <t>Провод контактора 
РМ-420.07.000</t>
        </is>
      </c>
      <c r="BB2" s="71" t="inlineStr">
        <is>
          <t>Кабель питания вентилятора 
РМ-420.09.000</t>
        </is>
      </c>
      <c r="BC2" s="38" t="n"/>
      <c r="BD2" s="70" t="inlineStr">
        <is>
          <t>Перемычка ПТКА.685621. 004</t>
        </is>
      </c>
      <c r="BE2" s="70" t="inlineStr">
        <is>
          <t>Перемычка ПТКА.685621. 004-01</t>
        </is>
      </c>
      <c r="BF2" s="70" t="inlineStr">
        <is>
          <t>Перемычка ПТКА.685621. 004-02</t>
        </is>
      </c>
      <c r="BG2" s="70" t="inlineStr">
        <is>
          <t>Перемычка ПТКА.685621. 004-03</t>
        </is>
      </c>
      <c r="BH2" s="70" t="inlineStr">
        <is>
          <t>Перемычка ПТКА.685621. 004-04</t>
        </is>
      </c>
      <c r="BI2" s="38" t="inlineStr">
        <is>
          <t>Провод заземления ПТКА.685621. 005</t>
        </is>
      </c>
      <c r="BJ2" s="38" t="inlineStr">
        <is>
          <t>Провод заземления ПТКА.685621.  005-01</t>
        </is>
      </c>
      <c r="BK2" s="38" t="inlineStr">
        <is>
          <t>Провод заземления ПТКА.685621.  005-02</t>
        </is>
      </c>
      <c r="BL2" s="38" t="inlineStr">
        <is>
          <t>Провод заземления ПТКА.685621.  005-03</t>
        </is>
      </c>
      <c r="BM2" s="71" t="inlineStr">
        <is>
          <t>Жгут ПТКА.685621.001-01.111</t>
        </is>
      </c>
      <c r="BN2" s="71" t="inlineStr">
        <is>
          <t>Жгут ПТКА.685621. 001-02.121</t>
        </is>
      </c>
      <c r="BO2" s="71" t="inlineStr">
        <is>
          <t>Жгут ПТКА.685621.001-03.131</t>
        </is>
      </c>
      <c r="BP2" s="71" t="inlineStr">
        <is>
          <t>Жгут ПТКА.685621. 001-03.331</t>
        </is>
      </c>
      <c r="BQ2" s="71" t="inlineStr">
        <is>
          <t>Жгут ПТКА.685621. 001-04.141</t>
        </is>
      </c>
      <c r="BR2" s="71" t="inlineStr">
        <is>
          <t>Жгут ПТКА.685621. 001-04.341</t>
        </is>
      </c>
      <c r="BS2" s="71" t="inlineStr">
        <is>
          <t>Жгут ПТКА.685621. 001-05.351</t>
        </is>
      </c>
      <c r="BT2" s="71" t="inlineStr">
        <is>
          <t>Жгут ПТКА.685621. 001-05.602</t>
        </is>
      </c>
      <c r="BU2" s="71" t="inlineStr">
        <is>
          <t>Жгут ПТКА.685621. 001-05.072(1)</t>
        </is>
      </c>
      <c r="BV2" s="71" t="inlineStr">
        <is>
          <t>Жгут ПТКА.685621. 001-05.072(2)</t>
        </is>
      </c>
      <c r="BW2" s="72" t="inlineStr">
        <is>
          <t>Жгут ПТКА.685621. 002-01.281</t>
        </is>
      </c>
      <c r="BX2" s="72" t="inlineStr">
        <is>
          <t>Жгут ПТКА.685621. 002-02.221</t>
        </is>
      </c>
      <c r="BY2" s="72" t="inlineStr">
        <is>
          <t>Жгут ПТКА.685621. 002-03.231</t>
        </is>
      </c>
      <c r="BZ2" s="38" t="inlineStr">
        <is>
          <t>Жгут ПТКА.685621. 003-03.071</t>
        </is>
      </c>
      <c r="CA2" s="38" t="inlineStr">
        <is>
          <t>Жгут ПТКА.685621. 003-03.091</t>
        </is>
      </c>
      <c r="CB2" s="38" t="inlineStr">
        <is>
          <t>Жгут ПТКА.685621. 003-04.071</t>
        </is>
      </c>
      <c r="CC2" s="38" t="inlineStr">
        <is>
          <t>Жгут ПТКА.685621. 003-05.481</t>
        </is>
      </c>
      <c r="CD2" s="38" t="inlineStr">
        <is>
          <t>Кабель питания 9451.051. 03.00.000</t>
        </is>
      </c>
      <c r="CE2" s="38" t="inlineStr">
        <is>
          <t>Кабель питания 9451.631. 07.00.000</t>
        </is>
      </c>
      <c r="CF2" s="38" t="inlineStr">
        <is>
          <t>Кабель для передачи данных 9451.051. 04.00.000</t>
        </is>
      </c>
      <c r="CG2" s="38" t="inlineStr">
        <is>
          <t>Кабель для передачи данных 9451.631. 09.00.000</t>
        </is>
      </c>
      <c r="CH2" s="70" t="inlineStr">
        <is>
          <t>Кабель питания 9451.541.
00.100</t>
        </is>
      </c>
      <c r="CI2" s="70" t="inlineStr">
        <is>
          <t>Кабель для передачи данных 9451.541.
00.200</t>
        </is>
      </c>
      <c r="CJ2" s="110" t="inlineStr">
        <is>
          <t>Кабель питания 9451.621.06.00.000</t>
        </is>
      </c>
      <c r="CK2" s="110" t="inlineStr">
        <is>
          <t>Кабель для передачи данных 9451.621.07.00.000</t>
        </is>
      </c>
      <c r="CL2" s="111" t="inlineStr">
        <is>
          <t>Кабель питания 9451.641.06.00.000</t>
        </is>
      </c>
      <c r="CM2" s="111" t="inlineStr">
        <is>
          <t>Кабель питания 9451.641.07.00.000</t>
        </is>
      </c>
      <c r="CN2" s="111" t="inlineStr">
        <is>
          <t>Кабель для передачи данных 9451.641.08.00.000</t>
        </is>
      </c>
      <c r="CO2" s="111" t="inlineStr">
        <is>
          <t>Кабель для передачи данных 9451.641.09.00.000</t>
        </is>
      </c>
      <c r="CP2" s="111" t="inlineStr">
        <is>
          <t>Кабель для передачи данных
9451.641.
09.00.000</t>
        </is>
      </c>
      <c r="CQ2" s="111" t="inlineStr">
        <is>
          <t>Кабель датчика давления 1 
9451.021.
31.000-02</t>
        </is>
      </c>
      <c r="CR2" s="111" t="inlineStr">
        <is>
          <t>Кабель датчика давления 2 
9451.021.
32.000-02</t>
        </is>
      </c>
      <c r="CS2" s="111" t="inlineStr">
        <is>
          <t>Кабель 220В 
9451.021.
29.000</t>
        </is>
      </c>
      <c r="CT2" s="111" t="inlineStr">
        <is>
          <t>Перемычка 
9451.241.
06.000</t>
        </is>
      </c>
      <c r="CU2" s="111" t="inlineStr">
        <is>
          <t>Кабель питания
9451.021.
30.000</t>
        </is>
      </c>
      <c r="CV2" s="111" t="inlineStr">
        <is>
          <t>Провод РЕ
9451.021.
28.000</t>
        </is>
      </c>
      <c r="CW2" s="111" t="inlineStr">
        <is>
          <t>Кабель питания вентилятора 
9451.021.
18.000-02</t>
        </is>
      </c>
      <c r="CX2" s="71" t="inlineStr">
        <is>
          <t>Кабель датчика давления 
РМ-420.03.000</t>
        </is>
      </c>
      <c r="CY2" s="71" t="inlineStr">
        <is>
          <t>Провод РЕ  
РМ-420.04.000</t>
        </is>
      </c>
      <c r="CZ2" s="71" t="inlineStr">
        <is>
          <t>Провод РЕ 1 
РМ-420.04.000</t>
        </is>
      </c>
      <c r="DA2" s="71" t="inlineStr">
        <is>
          <t>Провод РЕ 2 
РМ-420.08.000</t>
        </is>
      </c>
      <c r="DB2" s="71" t="inlineStr">
        <is>
          <t>Кабель 220В 
РМ-420.05.000</t>
        </is>
      </c>
      <c r="DC2" s="71" t="inlineStr">
        <is>
          <t>Перемычка 
РМ-420.06.000</t>
        </is>
      </c>
      <c r="DD2" s="71" t="inlineStr">
        <is>
          <t>Провод контактора 
РМ-420.07.000</t>
        </is>
      </c>
      <c r="DE2" s="71" t="inlineStr">
        <is>
          <t>Кабель питания вентилятора 
РМ-420.09.000</t>
        </is>
      </c>
      <c r="DF2" s="38" t="n"/>
      <c r="DG2" s="38" t="inlineStr">
        <is>
          <t>Сумма</t>
        </is>
      </c>
      <c r="DH2" s="40" t="n"/>
      <c r="DI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>
        <v>1</v>
      </c>
      <c r="AW3" s="228" t="n">
        <v>1</v>
      </c>
      <c r="AX3" s="228" t="n">
        <v>1</v>
      </c>
      <c r="AY3" s="228" t="n">
        <v>1</v>
      </c>
      <c r="AZ3" s="228" t="n">
        <v>1</v>
      </c>
      <c r="BA3" s="228" t="n">
        <v>1</v>
      </c>
      <c r="BB3" s="228" t="n">
        <v>1</v>
      </c>
      <c r="BC3" s="198" t="n"/>
      <c r="BD3" s="286" t="n">
        <v>54</v>
      </c>
      <c r="BE3" s="286" t="n">
        <v>2</v>
      </c>
      <c r="BF3" s="286" t="n"/>
      <c r="BG3" s="286" t="n"/>
      <c r="BH3" s="286" t="n"/>
      <c r="BI3" s="286" t="n">
        <v>72</v>
      </c>
      <c r="BJ3" s="286" t="n"/>
      <c r="BK3" s="286" t="n">
        <v>2</v>
      </c>
      <c r="BL3" s="286" t="n"/>
      <c r="BM3" s="286" t="n"/>
      <c r="BN3" s="286" t="n">
        <v>2</v>
      </c>
      <c r="BO3" s="286" t="n"/>
      <c r="BP3" s="286" t="n"/>
      <c r="BQ3" s="286" t="n"/>
      <c r="BR3" s="286" t="n"/>
      <c r="BS3" s="286" t="n"/>
      <c r="BT3" s="286" t="n"/>
      <c r="BU3" s="286" t="n">
        <v>2</v>
      </c>
      <c r="BV3" s="286" t="n">
        <v>2</v>
      </c>
      <c r="BW3" s="286" t="n"/>
      <c r="BX3" s="286" t="n"/>
      <c r="BY3" s="286" t="n">
        <v>1</v>
      </c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>
        <v>4</v>
      </c>
      <c r="CN3" s="286" t="n"/>
      <c r="CO3" s="286" t="n">
        <v>4</v>
      </c>
      <c r="CP3" s="286" t="n"/>
      <c r="CQ3" s="286" t="n">
        <v>9</v>
      </c>
      <c r="CR3" s="286" t="n">
        <v>9</v>
      </c>
      <c r="CS3" s="286" t="n">
        <v>9</v>
      </c>
      <c r="CT3" s="286" t="n">
        <v>36</v>
      </c>
      <c r="CU3" s="286" t="n">
        <v>9</v>
      </c>
      <c r="CV3" s="286" t="n">
        <v>9</v>
      </c>
      <c r="CW3" s="286" t="n">
        <v>9</v>
      </c>
      <c r="CX3" s="286" t="n"/>
      <c r="CY3" s="286" t="n"/>
      <c r="CZ3" s="286" t="n"/>
      <c r="DA3" s="286" t="n"/>
      <c r="DB3" s="286" t="n"/>
      <c r="DC3" s="286" t="n"/>
      <c r="DD3" s="286" t="n"/>
      <c r="DE3" s="228" t="n"/>
      <c r="DF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19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  <c r="CR4" s="228" t="n"/>
      <c r="CS4" s="228" t="n"/>
      <c r="CT4" s="228" t="n"/>
      <c r="CU4" s="228" t="n"/>
      <c r="CV4" s="228" t="n"/>
      <c r="CW4" s="228" t="n"/>
      <c r="CX4" s="228" t="n"/>
      <c r="CY4" s="228" t="n"/>
      <c r="CZ4" s="228" t="n"/>
      <c r="DA4" s="228" t="n"/>
      <c r="DB4" s="228" t="n"/>
      <c r="DC4" s="228" t="n"/>
      <c r="DD4" s="228" t="n"/>
      <c r="DE4" s="228" t="n"/>
      <c r="DF4" s="228" t="n"/>
    </row>
    <row r="5" customFormat="1" s="85">
      <c r="A5" s="82" t="n"/>
      <c r="B5" s="84" t="n"/>
      <c r="C5" s="84" t="n"/>
      <c r="D5" s="84" t="n"/>
      <c r="E5" s="84" t="n"/>
      <c r="F5" s="84" t="n"/>
      <c r="G5" s="84" t="n"/>
      <c r="H5" s="84" t="n"/>
      <c r="I5" s="84" t="n"/>
      <c r="J5" s="84" t="n"/>
      <c r="K5" s="84" t="n"/>
      <c r="L5" s="84" t="n"/>
      <c r="M5" s="84" t="n"/>
      <c r="N5" s="84" t="n"/>
      <c r="O5" s="84" t="n"/>
      <c r="P5" s="84" t="n"/>
      <c r="Q5" s="84" t="n"/>
      <c r="R5" s="84" t="n"/>
      <c r="S5" s="84" t="n"/>
      <c r="T5" s="84" t="n"/>
      <c r="U5" s="84" t="n"/>
      <c r="V5" s="84" t="n"/>
      <c r="W5" s="84" t="n"/>
      <c r="X5" s="84" t="n"/>
      <c r="Y5" s="84" t="n"/>
      <c r="Z5" s="84" t="n"/>
      <c r="AA5" s="84" t="n"/>
      <c r="AB5" s="84" t="n"/>
      <c r="AC5" s="84" t="n"/>
      <c r="AD5" s="84" t="n"/>
      <c r="AE5" s="84" t="n"/>
      <c r="AF5" s="84" t="n"/>
      <c r="AG5" s="84" t="n"/>
      <c r="AH5" s="84" t="n"/>
      <c r="AI5" s="84" t="n"/>
      <c r="AJ5" s="84" t="n"/>
      <c r="AK5" s="84" t="n"/>
      <c r="AL5" s="84" t="n"/>
      <c r="AM5" s="84" t="n"/>
      <c r="AN5" s="84" t="n"/>
      <c r="AO5" s="84" t="n"/>
      <c r="AP5" s="84" t="n"/>
      <c r="AQ5" s="84" t="n"/>
      <c r="AR5" s="84" t="n"/>
      <c r="AS5" s="84" t="n"/>
      <c r="AT5" s="84" t="n"/>
      <c r="AU5" s="84" t="n"/>
      <c r="AV5" s="84" t="n"/>
      <c r="AW5" s="84" t="n"/>
      <c r="AX5" s="84" t="n"/>
      <c r="AY5" s="84" t="n"/>
      <c r="AZ5" s="84" t="n"/>
      <c r="BA5" s="84" t="n"/>
      <c r="BB5" s="84" t="n"/>
      <c r="BC5" s="198" t="n"/>
      <c r="BD5" s="84" t="n"/>
      <c r="BE5" s="84" t="n"/>
      <c r="BF5" s="84" t="n"/>
      <c r="BG5" s="84" t="n"/>
      <c r="BH5" s="84" t="n"/>
      <c r="BI5" s="84" t="n"/>
      <c r="BJ5" s="84" t="n"/>
      <c r="BK5" s="84" t="n"/>
      <c r="BL5" s="84" t="n"/>
      <c r="BM5" s="84" t="n"/>
      <c r="BN5" s="84" t="n"/>
      <c r="BO5" s="84" t="n"/>
      <c r="BP5" s="84" t="n"/>
      <c r="BQ5" s="84" t="n"/>
      <c r="BR5" s="84" t="n"/>
      <c r="BS5" s="84" t="n"/>
      <c r="BT5" s="84" t="n"/>
      <c r="BU5" s="84" t="n"/>
      <c r="BV5" s="84" t="n"/>
      <c r="BW5" s="84" t="n"/>
      <c r="BX5" s="84" t="n"/>
      <c r="BY5" s="84" t="n"/>
      <c r="BZ5" s="84" t="n"/>
      <c r="CA5" s="84" t="n"/>
      <c r="CB5" s="84" t="n"/>
      <c r="CC5" s="84" t="n"/>
      <c r="CD5" s="84" t="n"/>
      <c r="CE5" s="84" t="n"/>
      <c r="CF5" s="84" t="n"/>
      <c r="CG5" s="84" t="n"/>
      <c r="CH5" s="84" t="n"/>
      <c r="CI5" s="84" t="n"/>
      <c r="CJ5" s="84" t="n"/>
      <c r="CK5" s="84" t="n"/>
      <c r="CL5" s="84" t="n"/>
      <c r="CM5" s="84" t="n"/>
      <c r="CN5" s="84" t="n"/>
      <c r="CO5" s="84" t="n"/>
      <c r="CP5" s="84" t="n"/>
      <c r="CQ5" s="84" t="n"/>
      <c r="CR5" s="84" t="n"/>
      <c r="CS5" s="84" t="n"/>
      <c r="CT5" s="84" t="n"/>
      <c r="CU5" s="84" t="n"/>
      <c r="CV5" s="84" t="n"/>
      <c r="CW5" s="84" t="n"/>
      <c r="CX5" s="84" t="n"/>
      <c r="CY5" s="84" t="n"/>
      <c r="CZ5" s="84" t="n"/>
      <c r="DA5" s="84" t="n"/>
      <c r="DB5" s="84" t="n"/>
      <c r="DC5" s="84" t="n"/>
      <c r="DD5" s="84" t="n"/>
      <c r="DE5" s="84" t="n"/>
      <c r="DF5" s="84" t="n"/>
      <c r="DI5" s="108" t="n"/>
    </row>
    <row r="6">
      <c r="A6" s="199" t="n"/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19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  <c r="CR6" s="228" t="n"/>
      <c r="CS6" s="228" t="n"/>
      <c r="CT6" s="228" t="n"/>
      <c r="CU6" s="228" t="n"/>
      <c r="CV6" s="228" t="n"/>
      <c r="CW6" s="228" t="n"/>
      <c r="CX6" s="228" t="n"/>
      <c r="CY6" s="228" t="n"/>
      <c r="CZ6" s="228" t="n"/>
      <c r="DA6" s="228" t="n"/>
      <c r="DB6" s="228" t="n"/>
      <c r="DC6" s="228" t="n"/>
      <c r="DD6" s="228" t="n"/>
      <c r="DE6" s="228" t="n"/>
      <c r="DF6" s="228" t="n"/>
    </row>
    <row r="7">
      <c r="A7" s="18" t="inlineStr">
        <is>
          <t>Кабель КПСВЭВ-нг(А)-LSLTx-2х2х0,75 кв.мм</t>
        </is>
      </c>
      <c r="B7" s="228" t="n"/>
      <c r="C7" s="228" t="n"/>
      <c r="D7" s="228" t="n"/>
      <c r="E7" s="228" t="n"/>
      <c r="F7" s="228" t="n"/>
      <c r="G7" s="228" t="n"/>
      <c r="H7" s="228" t="n"/>
      <c r="I7" s="228" t="n"/>
      <c r="J7" s="228" t="n"/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86" t="n"/>
      <c r="AC7" s="286" t="n"/>
      <c r="AD7" s="286" t="n">
        <v>1.7</v>
      </c>
      <c r="AE7" s="286" t="n">
        <v>0.4</v>
      </c>
      <c r="AF7" s="286" t="n"/>
      <c r="AG7" s="286" t="n">
        <v>2.9</v>
      </c>
      <c r="AH7" s="286" t="n"/>
      <c r="AI7" s="286" t="n">
        <v>0.2</v>
      </c>
      <c r="AJ7" s="286" t="n"/>
      <c r="AK7" s="286" t="n"/>
      <c r="AL7" s="286" t="n">
        <v>2.2</v>
      </c>
      <c r="AM7" s="286" t="n"/>
      <c r="AN7" s="286" t="n"/>
      <c r="AO7" s="286" t="n"/>
      <c r="AP7" s="286" t="n"/>
      <c r="AQ7" s="286" t="n"/>
      <c r="AR7" s="286" t="n"/>
      <c r="AS7" s="286" t="n"/>
      <c r="AT7" s="286" t="n"/>
      <c r="AU7" s="286" t="n"/>
      <c r="AV7" s="197" t="n"/>
      <c r="AW7" s="197" t="n"/>
      <c r="AX7" s="197" t="n"/>
      <c r="AY7" s="286" t="n"/>
      <c r="AZ7" s="286" t="n"/>
      <c r="BA7" s="286" t="n"/>
      <c r="BB7" s="286" t="n"/>
      <c r="BC7" s="198" t="n"/>
      <c r="BD7" s="228" t="n"/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D7" s="286">
        <f>AB7*CD$3</f>
        <v/>
      </c>
      <c r="CE7" s="286">
        <f>AC7*CE$3</f>
        <v/>
      </c>
      <c r="CF7" s="286">
        <f>AD7*CF$3</f>
        <v/>
      </c>
      <c r="CG7" s="286">
        <f>AE7*CG$3</f>
        <v/>
      </c>
      <c r="CH7" s="286">
        <f>AF7*CH$3</f>
        <v/>
      </c>
      <c r="CI7" s="286">
        <f>AG7*CI$3</f>
        <v/>
      </c>
      <c r="CJ7" s="286">
        <f>AH7*CJ$3</f>
        <v/>
      </c>
      <c r="CK7" s="286">
        <f>AI7*CK$3</f>
        <v/>
      </c>
      <c r="CL7" s="286">
        <f>AJ7*CL$3</f>
        <v/>
      </c>
      <c r="CM7" s="286">
        <f>AK7*CM$3</f>
        <v/>
      </c>
      <c r="CN7" s="286">
        <f>AL7*CN$3</f>
        <v/>
      </c>
      <c r="CO7" s="286">
        <f>AM7*CO$3</f>
        <v/>
      </c>
      <c r="CP7" s="286" t="n"/>
      <c r="CQ7" s="286">
        <f>AN7*CQ$3</f>
        <v/>
      </c>
      <c r="CR7" s="286">
        <f>AO7*CR$3</f>
        <v/>
      </c>
      <c r="CS7" s="286">
        <f>AP7*CS$3</f>
        <v/>
      </c>
      <c r="CT7" s="286">
        <f>AQ7*CT$3</f>
        <v/>
      </c>
      <c r="CU7" s="286">
        <f>AR7*CU$3</f>
        <v/>
      </c>
      <c r="CV7" s="286">
        <f>AS7*CV$3</f>
        <v/>
      </c>
      <c r="CW7" s="286">
        <f>AT7*CW$3</f>
        <v/>
      </c>
      <c r="CX7" s="286">
        <f>AU7*CX$3</f>
        <v/>
      </c>
      <c r="CY7" s="286">
        <f>AV7*CY$3</f>
        <v/>
      </c>
      <c r="CZ7" s="286">
        <f>AW7*CZ$3</f>
        <v/>
      </c>
      <c r="DA7" s="286">
        <f>AX7*DA$3</f>
        <v/>
      </c>
      <c r="DB7" s="286">
        <f>AY7*DB$3</f>
        <v/>
      </c>
      <c r="DC7" s="286">
        <f>AZ7*DC$3</f>
        <v/>
      </c>
      <c r="DD7" s="286">
        <f>BA7*DD$3</f>
        <v/>
      </c>
      <c r="DE7" s="286">
        <f>BB7*DE$3</f>
        <v/>
      </c>
      <c r="DF7" s="286" t="n"/>
      <c r="DG7">
        <f>SUM(BD7:DD7)</f>
        <v/>
      </c>
    </row>
    <row r="8">
      <c r="A8" s="18" t="inlineStr">
        <is>
          <t>Кабель КПСВЭВ-нг(А)-LSLTx-1х2х0,5 кв.мм</t>
        </is>
      </c>
      <c r="B8" s="228" t="n"/>
      <c r="C8" s="228" t="n"/>
      <c r="D8" s="228" t="n"/>
      <c r="E8" s="228" t="n"/>
      <c r="F8" s="228" t="n"/>
      <c r="G8" s="228" t="n"/>
      <c r="H8" s="228" t="n"/>
      <c r="I8" s="228" t="n"/>
      <c r="J8" s="228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86" t="n"/>
      <c r="AC8" s="286" t="n"/>
      <c r="AD8" s="286" t="n"/>
      <c r="AE8" s="286" t="n"/>
      <c r="AF8" s="286" t="n"/>
      <c r="AG8" s="286" t="n"/>
      <c r="AH8" s="286" t="n"/>
      <c r="AI8" s="286" t="n"/>
      <c r="AJ8" s="286" t="n"/>
      <c r="AK8" s="286" t="n"/>
      <c r="AL8" s="286" t="n"/>
      <c r="AM8" s="286" t="n"/>
      <c r="AN8" s="286" t="n"/>
      <c r="AO8" s="286" t="n"/>
      <c r="AP8" s="286" t="n"/>
      <c r="AQ8" s="286" t="n"/>
      <c r="AR8" s="286" t="n"/>
      <c r="AS8" s="286" t="n"/>
      <c r="AT8" s="286" t="n"/>
      <c r="AU8" s="286" t="n">
        <v>0.8</v>
      </c>
      <c r="AV8" s="197" t="n"/>
      <c r="AW8" s="197" t="n"/>
      <c r="AX8" s="197" t="n"/>
      <c r="AY8" s="286" t="n"/>
      <c r="AZ8" s="286" t="n"/>
      <c r="BA8" s="286" t="n"/>
      <c r="BB8" s="286" t="n"/>
      <c r="BC8" s="198" t="n"/>
      <c r="BD8" s="228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D8" s="286" t="n"/>
      <c r="CE8" s="286" t="n"/>
      <c r="CF8" s="286" t="n"/>
      <c r="CG8" s="286" t="n"/>
      <c r="CH8" s="286" t="n"/>
      <c r="CI8" s="286" t="n"/>
      <c r="CJ8" s="286" t="n"/>
      <c r="CK8" s="286" t="n"/>
      <c r="CL8" s="286" t="n"/>
      <c r="CM8" s="286" t="n"/>
      <c r="CN8" s="286" t="n"/>
      <c r="CO8" s="286" t="n"/>
      <c r="CP8" s="286" t="n"/>
      <c r="CQ8" s="286">
        <f>AN8*CQ$3</f>
        <v/>
      </c>
      <c r="CR8" s="286">
        <f>AO8*CR$3</f>
        <v/>
      </c>
      <c r="CS8" s="286">
        <f>AP8*CS$3</f>
        <v/>
      </c>
      <c r="CT8" s="286">
        <f>AQ8*CT$3</f>
        <v/>
      </c>
      <c r="CU8" s="286">
        <f>AR8*CU$3</f>
        <v/>
      </c>
      <c r="CV8" s="286">
        <f>AS8*CV$3</f>
        <v/>
      </c>
      <c r="CW8" s="286">
        <f>AT8*CW$3</f>
        <v/>
      </c>
      <c r="CX8" s="286">
        <f>AU8*CX$3</f>
        <v/>
      </c>
      <c r="CY8" s="286">
        <f>AV8*CY$3</f>
        <v/>
      </c>
      <c r="CZ8" s="286">
        <f>AW8*CZ$3</f>
        <v/>
      </c>
      <c r="DA8" s="286">
        <f>AX8*DA$3</f>
        <v/>
      </c>
      <c r="DB8" s="286">
        <f>AY8*DB$3</f>
        <v/>
      </c>
      <c r="DC8" s="286">
        <f>AZ8*DC$3</f>
        <v/>
      </c>
      <c r="DD8" s="286">
        <f>BA8*DD$3</f>
        <v/>
      </c>
      <c r="DE8" s="286">
        <f>BB8*DE$3</f>
        <v/>
      </c>
      <c r="DF8" s="286" t="n"/>
      <c r="DG8">
        <f>SUM(BD8:DD8)</f>
        <v/>
      </c>
    </row>
    <row r="9">
      <c r="A9" s="18" t="inlineStr">
        <is>
          <t>Кабель ВВГ-нг(А)-LSLTx-2х1,5  кв.мм</t>
        </is>
      </c>
      <c r="B9" s="228" t="n"/>
      <c r="C9" s="228" t="n"/>
      <c r="D9" s="228" t="n"/>
      <c r="E9" s="228" t="n"/>
      <c r="F9" s="228" t="n"/>
      <c r="G9" s="228" t="n"/>
      <c r="H9" s="228" t="n"/>
      <c r="I9" s="228" t="n"/>
      <c r="J9" s="228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86" t="n">
        <v>1.7</v>
      </c>
      <c r="AC9" s="286" t="n">
        <v>0.4</v>
      </c>
      <c r="AD9" s="286" t="n"/>
      <c r="AE9" s="286" t="n"/>
      <c r="AF9" s="286" t="n">
        <v>2.9</v>
      </c>
      <c r="AG9" s="286" t="n"/>
      <c r="AH9" s="286" t="n">
        <v>0.2</v>
      </c>
      <c r="AI9" s="286" t="n"/>
      <c r="AJ9" s="286" t="n">
        <v>0.2</v>
      </c>
      <c r="AK9" s="286" t="n">
        <v>2.2</v>
      </c>
      <c r="AL9" s="286" t="n"/>
      <c r="AM9" s="286" t="n">
        <v>0.2</v>
      </c>
      <c r="AN9" s="286" t="n"/>
      <c r="AO9" s="286" t="n"/>
      <c r="AP9" s="286" t="n"/>
      <c r="AQ9" s="286" t="n"/>
      <c r="AR9" s="286" t="n"/>
      <c r="AS9" s="286" t="n"/>
      <c r="AT9" s="286" t="n"/>
      <c r="AU9" s="286" t="n"/>
      <c r="AV9" s="197" t="n"/>
      <c r="AW9" s="197" t="n"/>
      <c r="AX9" s="197" t="n"/>
      <c r="AY9" s="286" t="n"/>
      <c r="AZ9" s="286" t="n"/>
      <c r="BA9" s="286" t="n"/>
      <c r="BB9" s="286" t="n"/>
      <c r="BC9" s="198" t="n"/>
      <c r="BD9" s="228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D9" s="286">
        <f>AB9*CD$3</f>
        <v/>
      </c>
      <c r="CE9" s="286">
        <f>AC9*CE$3</f>
        <v/>
      </c>
      <c r="CF9" s="286">
        <f>AD9*CF$3</f>
        <v/>
      </c>
      <c r="CG9" s="286">
        <f>AE9*CG$3</f>
        <v/>
      </c>
      <c r="CH9" s="286">
        <f>AF9*CH$3</f>
        <v/>
      </c>
      <c r="CI9" s="286">
        <f>AG9*CI$3</f>
        <v/>
      </c>
      <c r="CJ9" s="286">
        <f>AH9*CJ$3</f>
        <v/>
      </c>
      <c r="CK9" s="286">
        <f>AI9*CK$3</f>
        <v/>
      </c>
      <c r="CL9" s="286">
        <f>AJ9*CL$3</f>
        <v/>
      </c>
      <c r="CM9" s="286">
        <f>AK9*CM$3</f>
        <v/>
      </c>
      <c r="CN9" s="286">
        <f>AL9*CN$3</f>
        <v/>
      </c>
      <c r="CO9" s="286">
        <f>AM9*CO$3</f>
        <v/>
      </c>
      <c r="CP9" s="286" t="n"/>
      <c r="CQ9" s="286">
        <f>AN9*CQ$3</f>
        <v/>
      </c>
      <c r="CR9" s="286">
        <f>AO9*CR$3</f>
        <v/>
      </c>
      <c r="CS9" s="286">
        <f>AP9*CS$3</f>
        <v/>
      </c>
      <c r="CT9" s="286">
        <f>AQ9*CT$3</f>
        <v/>
      </c>
      <c r="CU9" s="286">
        <f>AR9*CU$3</f>
        <v/>
      </c>
      <c r="CV9" s="286">
        <f>AS9*CV$3</f>
        <v/>
      </c>
      <c r="CW9" s="286">
        <f>AT9*CW$3</f>
        <v/>
      </c>
      <c r="CX9" s="286">
        <f>AU9*CX$3</f>
        <v/>
      </c>
      <c r="CY9" s="286">
        <f>AV9*CY$3</f>
        <v/>
      </c>
      <c r="CZ9" s="286">
        <f>AW9*CZ$3</f>
        <v/>
      </c>
      <c r="DA9" s="286">
        <f>AX9*DA$3</f>
        <v/>
      </c>
      <c r="DB9" s="286">
        <f>AY9*DB$3</f>
        <v/>
      </c>
      <c r="DC9" s="286">
        <f>AZ9*DC$3</f>
        <v/>
      </c>
      <c r="DD9" s="286">
        <f>BA9*DD$3</f>
        <v/>
      </c>
      <c r="DE9" s="286">
        <f>BB9*DE$3</f>
        <v/>
      </c>
      <c r="DF9" s="286" t="n"/>
      <c r="DG9">
        <f>SUM(BD9:DD9)</f>
        <v/>
      </c>
    </row>
    <row r="10">
      <c r="A10" s="18" t="inlineStr">
        <is>
          <t>Провод ПВС 2х1,5 кв.мм</t>
        </is>
      </c>
      <c r="B10" s="228" t="n"/>
      <c r="C10" s="228" t="n"/>
      <c r="D10" s="228" t="n"/>
      <c r="E10" s="228" t="n"/>
      <c r="F10" s="228" t="n"/>
      <c r="G10" s="228" t="n"/>
      <c r="H10" s="228" t="n"/>
      <c r="I10" s="228" t="n"/>
      <c r="J10" s="228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86" t="n"/>
      <c r="AC10" s="286" t="n"/>
      <c r="AD10" s="286" t="n"/>
      <c r="AE10" s="286" t="n"/>
      <c r="AF10" s="286" t="n"/>
      <c r="AG10" s="286" t="n"/>
      <c r="AH10" s="286" t="n"/>
      <c r="AI10" s="286" t="n"/>
      <c r="AJ10" s="286" t="n"/>
      <c r="AK10" s="286" t="n"/>
      <c r="AL10" s="286" t="n"/>
      <c r="AM10" s="286" t="n"/>
      <c r="AN10" s="286" t="n"/>
      <c r="AO10" s="286" t="n"/>
      <c r="AP10" s="286" t="n"/>
      <c r="AQ10" s="286" t="n"/>
      <c r="AR10" s="286" t="n"/>
      <c r="AS10" s="286" t="n"/>
      <c r="AT10" s="286" t="n"/>
      <c r="AU10" s="286" t="n"/>
      <c r="AV10" s="197" t="n"/>
      <c r="AW10" s="197" t="n"/>
      <c r="AX10" s="197" t="n"/>
      <c r="AY10" s="286" t="n">
        <v>0.9</v>
      </c>
      <c r="AZ10" s="286" t="n"/>
      <c r="BA10" s="286" t="n"/>
      <c r="BB10" s="286" t="n"/>
      <c r="BC10" s="198" t="n"/>
      <c r="BD10" s="228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D10" s="286" t="n"/>
      <c r="CE10" s="286" t="n"/>
      <c r="CF10" s="286" t="n"/>
      <c r="CG10" s="286" t="n"/>
      <c r="CH10" s="286" t="n"/>
      <c r="CI10" s="286" t="n"/>
      <c r="CJ10" s="286" t="n"/>
      <c r="CK10" s="286" t="n"/>
      <c r="CL10" s="286" t="n"/>
      <c r="CM10" s="286" t="n"/>
      <c r="CN10" s="286" t="n"/>
      <c r="CO10" s="286" t="n"/>
      <c r="CP10" s="286" t="n"/>
      <c r="CQ10" s="286">
        <f>AN10*CQ$3</f>
        <v/>
      </c>
      <c r="CR10" s="286">
        <f>AO10*CR$3</f>
        <v/>
      </c>
      <c r="CS10" s="286">
        <f>AP10*CS$3</f>
        <v/>
      </c>
      <c r="CT10" s="286">
        <f>AQ10*CT$3</f>
        <v/>
      </c>
      <c r="CU10" s="286">
        <f>AR10*CU$3</f>
        <v/>
      </c>
      <c r="CV10" s="286">
        <f>AS10*CV$3</f>
        <v/>
      </c>
      <c r="CW10" s="286">
        <f>AT10*CW$3</f>
        <v/>
      </c>
      <c r="CX10" s="286">
        <f>AU10*CX$3</f>
        <v/>
      </c>
      <c r="CY10" s="286">
        <f>AV10*CY$3</f>
        <v/>
      </c>
      <c r="CZ10" s="286">
        <f>AW10*CZ$3</f>
        <v/>
      </c>
      <c r="DA10" s="286">
        <f>AX10*DA$3</f>
        <v/>
      </c>
      <c r="DB10" s="286">
        <f>AY10*DB$3</f>
        <v/>
      </c>
      <c r="DC10" s="286">
        <f>AZ10*DC$3</f>
        <v/>
      </c>
      <c r="DD10" s="286">
        <f>BA10*DD$3</f>
        <v/>
      </c>
      <c r="DE10" s="286">
        <f>BB10*DE$3</f>
        <v/>
      </c>
      <c r="DF10" s="286" t="n"/>
      <c r="DG10">
        <f>SUM(BD10:DD10)</f>
        <v/>
      </c>
    </row>
    <row r="11">
      <c r="A11" s="18" t="inlineStr">
        <is>
          <t>Провод ПВС 2х1,0 кв.мм</t>
        </is>
      </c>
      <c r="B11" s="228" t="n"/>
      <c r="C11" s="228" t="n"/>
      <c r="D11" s="228" t="n"/>
      <c r="E11" s="228" t="n"/>
      <c r="F11" s="228" t="n"/>
      <c r="G11" s="228" t="n"/>
      <c r="H11" s="228" t="n"/>
      <c r="I11" s="228" t="n"/>
      <c r="J11" s="228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86" t="n"/>
      <c r="AC11" s="286" t="n"/>
      <c r="AD11" s="286" t="n"/>
      <c r="AE11" s="286" t="n"/>
      <c r="AF11" s="286" t="n"/>
      <c r="AG11" s="286" t="n"/>
      <c r="AH11" s="286" t="n"/>
      <c r="AI11" s="286" t="n"/>
      <c r="AJ11" s="286" t="n"/>
      <c r="AK11" s="286" t="n"/>
      <c r="AL11" s="286" t="n"/>
      <c r="AM11" s="286" t="n"/>
      <c r="AN11" s="286" t="n"/>
      <c r="AO11" s="286" t="n"/>
      <c r="AP11" s="286" t="n"/>
      <c r="AQ11" s="286" t="n"/>
      <c r="AR11" s="286" t="n"/>
      <c r="AS11" s="286" t="n"/>
      <c r="AT11" s="286" t="n"/>
      <c r="AU11" s="286" t="n"/>
      <c r="AV11" s="197" t="n"/>
      <c r="AW11" s="197" t="n"/>
      <c r="AX11" s="197" t="n"/>
      <c r="AY11" s="286" t="n"/>
      <c r="AZ11" s="286" t="n"/>
      <c r="BA11" s="286" t="n"/>
      <c r="BB11" s="286" t="n"/>
      <c r="BC11" s="198" t="n"/>
      <c r="BD11" s="228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D11" s="286" t="n"/>
      <c r="CE11" s="286" t="n"/>
      <c r="CF11" s="286" t="n"/>
      <c r="CG11" s="286" t="n"/>
      <c r="CH11" s="286" t="n"/>
      <c r="CI11" s="286" t="n"/>
      <c r="CJ11" s="286" t="n"/>
      <c r="CK11" s="286" t="n"/>
      <c r="CL11" s="286" t="n"/>
      <c r="CM11" s="286" t="n"/>
      <c r="CN11" s="286" t="n"/>
      <c r="CO11" s="286" t="n"/>
      <c r="CP11" s="286" t="n"/>
      <c r="CQ11" s="286">
        <f>AN11*CQ$3</f>
        <v/>
      </c>
      <c r="CR11" s="286">
        <f>AO11*CR$3</f>
        <v/>
      </c>
      <c r="CS11" s="286">
        <f>AP11*CS$3</f>
        <v/>
      </c>
      <c r="CT11" s="286">
        <f>AQ11*CT$3</f>
        <v/>
      </c>
      <c r="CU11" s="286">
        <f>AR11*CU$3</f>
        <v/>
      </c>
      <c r="CV11" s="286">
        <f>AS11*CV$3</f>
        <v/>
      </c>
      <c r="CW11" s="286">
        <f>AT11*CW$3</f>
        <v/>
      </c>
      <c r="CX11" s="286">
        <f>AU11*CX$3</f>
        <v/>
      </c>
      <c r="CY11" s="286" t="n"/>
      <c r="CZ11" s="286" t="n"/>
      <c r="DA11" s="286" t="n"/>
      <c r="DB11" s="286" t="n"/>
      <c r="DC11" s="286" t="n"/>
      <c r="DD11" s="286" t="n"/>
      <c r="DE11" s="286" t="n"/>
      <c r="DF11" s="286" t="n"/>
    </row>
    <row r="12">
      <c r="A12" s="18" t="inlineStr">
        <is>
          <t>Провод ПВС 3х1,5 кв.мм</t>
        </is>
      </c>
      <c r="B12" s="228" t="n"/>
      <c r="C12" s="228" t="n"/>
      <c r="D12" s="228" t="n"/>
      <c r="E12" s="228" t="n"/>
      <c r="F12" s="228" t="n"/>
      <c r="G12" s="228" t="n"/>
      <c r="H12" s="228" t="n"/>
      <c r="I12" s="228" t="n"/>
      <c r="J12" s="228" t="n"/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86" t="n"/>
      <c r="AC12" s="286" t="n"/>
      <c r="AD12" s="286" t="n"/>
      <c r="AE12" s="286" t="n"/>
      <c r="AF12" s="286" t="n"/>
      <c r="AG12" s="286" t="n"/>
      <c r="AH12" s="286" t="n"/>
      <c r="AI12" s="286" t="n"/>
      <c r="AJ12" s="286" t="n"/>
      <c r="AK12" s="286" t="n"/>
      <c r="AL12" s="286" t="n"/>
      <c r="AM12" s="286" t="n"/>
      <c r="AN12" s="286" t="n"/>
      <c r="AO12" s="286" t="n"/>
      <c r="AP12" s="286" t="n"/>
      <c r="AQ12" s="286" t="n"/>
      <c r="AR12" s="286" t="n"/>
      <c r="AS12" s="286" t="n"/>
      <c r="AT12" s="286" t="n"/>
      <c r="AU12" s="286" t="n"/>
      <c r="AV12" s="197" t="n"/>
      <c r="AW12" s="197" t="n"/>
      <c r="AX12" s="197" t="n"/>
      <c r="AY12" s="286" t="n"/>
      <c r="AZ12" s="286" t="n"/>
      <c r="BA12" s="286" t="n"/>
      <c r="BB12" s="286" t="n">
        <v>1.1</v>
      </c>
      <c r="BC12" s="198" t="n"/>
      <c r="BD12" s="228" t="n"/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D12" s="286" t="n"/>
      <c r="CE12" s="286" t="n"/>
      <c r="CF12" s="286" t="n"/>
      <c r="CG12" s="286" t="n"/>
      <c r="CH12" s="286" t="n"/>
      <c r="CI12" s="286" t="n"/>
      <c r="CJ12" s="286" t="n"/>
      <c r="CK12" s="286" t="n"/>
      <c r="CL12" s="286" t="n"/>
      <c r="CM12" s="286" t="n"/>
      <c r="CN12" s="286" t="n"/>
      <c r="CO12" s="286" t="n"/>
      <c r="CP12" s="286" t="n"/>
      <c r="CQ12" s="286">
        <f>AN12*CQ$3</f>
        <v/>
      </c>
      <c r="CR12" s="286">
        <f>AO12*CR$3</f>
        <v/>
      </c>
      <c r="CS12" s="286">
        <f>AP12*CS$3</f>
        <v/>
      </c>
      <c r="CT12" s="286">
        <f>AQ12*CT$3</f>
        <v/>
      </c>
      <c r="CU12" s="286">
        <f>AR12*CU$3</f>
        <v/>
      </c>
      <c r="CV12" s="286">
        <f>AS12*CV$3</f>
        <v/>
      </c>
      <c r="CW12" s="286">
        <f>AT12*CW$3</f>
        <v/>
      </c>
      <c r="CX12" s="286">
        <f>AU12*CX$3</f>
        <v/>
      </c>
      <c r="CY12" s="286" t="n"/>
      <c r="CZ12" s="286" t="n"/>
      <c r="DA12" s="286" t="n"/>
      <c r="DB12" s="286" t="n"/>
      <c r="DC12" s="286" t="n"/>
      <c r="DD12" s="286" t="n"/>
      <c r="DE12" s="286">
        <f>BB12*DE$3</f>
        <v/>
      </c>
      <c r="DF12" s="286" t="n"/>
    </row>
    <row r="13">
      <c r="A13" s="18" t="inlineStr">
        <is>
          <t>Провод ПВС 3х1,0 кв.мм</t>
        </is>
      </c>
      <c r="B13" s="228" t="n"/>
      <c r="C13" s="228" t="n"/>
      <c r="D13" s="228" t="n"/>
      <c r="E13" s="228" t="n"/>
      <c r="F13" s="228" t="n"/>
      <c r="G13" s="228" t="n"/>
      <c r="H13" s="228" t="n"/>
      <c r="I13" s="228" t="n"/>
      <c r="J13" s="228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86" t="n"/>
      <c r="AC13" s="286" t="n"/>
      <c r="AD13" s="286" t="n"/>
      <c r="AE13" s="286" t="n"/>
      <c r="AF13" s="286" t="n"/>
      <c r="AG13" s="286" t="n"/>
      <c r="AH13" s="286" t="n"/>
      <c r="AI13" s="286" t="n"/>
      <c r="AJ13" s="286" t="n"/>
      <c r="AK13" s="286" t="n"/>
      <c r="AL13" s="286" t="n"/>
      <c r="AM13" s="286" t="n"/>
      <c r="AN13" s="286" t="n"/>
      <c r="AO13" s="286" t="n"/>
      <c r="AP13" s="286" t="n">
        <v>1.6</v>
      </c>
      <c r="AQ13" s="286" t="n"/>
      <c r="AR13" s="286" t="n"/>
      <c r="AS13" s="286" t="n"/>
      <c r="AT13" s="286" t="n"/>
      <c r="AU13" s="286" t="n"/>
      <c r="AV13" s="197" t="n"/>
      <c r="AW13" s="197" t="n"/>
      <c r="AX13" s="197" t="n"/>
      <c r="AY13" s="286" t="n"/>
      <c r="AZ13" s="286" t="n"/>
      <c r="BA13" s="286" t="n"/>
      <c r="BB13" s="286" t="n"/>
      <c r="BC13" s="198" t="n"/>
      <c r="BD13" s="228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D13" s="286" t="n"/>
      <c r="CE13" s="286" t="n"/>
      <c r="CF13" s="286" t="n"/>
      <c r="CG13" s="286" t="n"/>
      <c r="CH13" s="286" t="n"/>
      <c r="CI13" s="286" t="n"/>
      <c r="CJ13" s="286" t="n"/>
      <c r="CK13" s="286" t="n"/>
      <c r="CL13" s="286" t="n"/>
      <c r="CM13" s="286" t="n"/>
      <c r="CN13" s="286" t="n"/>
      <c r="CO13" s="286" t="n"/>
      <c r="CP13" s="286" t="n"/>
      <c r="CQ13" s="286">
        <f>AN13*CQ$3</f>
        <v/>
      </c>
      <c r="CR13" s="286">
        <f>AO13*CR$3</f>
        <v/>
      </c>
      <c r="CS13" s="286">
        <f>AP13*CS$3</f>
        <v/>
      </c>
      <c r="CT13" s="286">
        <f>AQ13*CT$3</f>
        <v/>
      </c>
      <c r="CU13" s="286">
        <f>AR13*CU$3</f>
        <v/>
      </c>
      <c r="CV13" s="286">
        <f>AS13*CV$3</f>
        <v/>
      </c>
      <c r="CW13" s="286">
        <f>AT13*CW$3</f>
        <v/>
      </c>
      <c r="CX13" s="286">
        <f>AU13*CX$3</f>
        <v/>
      </c>
      <c r="CY13" s="286" t="n"/>
      <c r="CZ13" s="286" t="n"/>
      <c r="DA13" s="286" t="n"/>
      <c r="DB13" s="286" t="n"/>
      <c r="DC13" s="286" t="n"/>
      <c r="DD13" s="286" t="n"/>
      <c r="DE13" s="286" t="n"/>
      <c r="DF13" s="286" t="n"/>
    </row>
    <row r="14">
      <c r="A14" s="18" t="inlineStr">
        <is>
          <t>Провод МГШВ 1,5 кв.мм синий</t>
        </is>
      </c>
      <c r="B14" s="228" t="n"/>
      <c r="C14" s="228" t="n"/>
      <c r="D14" s="228" t="n"/>
      <c r="E14" s="228" t="n"/>
      <c r="F14" s="228" t="n"/>
      <c r="G14" s="228" t="n"/>
      <c r="H14" s="228" t="n"/>
      <c r="I14" s="228" t="n"/>
      <c r="J14" s="228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86" t="n"/>
      <c r="AC14" s="286" t="n"/>
      <c r="AD14" s="286" t="n"/>
      <c r="AE14" s="286" t="n"/>
      <c r="AF14" s="286" t="n"/>
      <c r="AG14" s="286" t="n"/>
      <c r="AH14" s="286" t="n"/>
      <c r="AI14" s="286" t="n"/>
      <c r="AJ14" s="286" t="n"/>
      <c r="AK14" s="286" t="n"/>
      <c r="AL14" s="286" t="n"/>
      <c r="AM14" s="286" t="n"/>
      <c r="AN14" s="286" t="n"/>
      <c r="AO14" s="286" t="n"/>
      <c r="AP14" s="286" t="n"/>
      <c r="AQ14" s="286" t="n"/>
      <c r="AR14" s="286" t="n"/>
      <c r="AS14" s="286" t="n"/>
      <c r="AT14" s="286" t="n"/>
      <c r="AU14" s="286" t="n"/>
      <c r="AV14" s="197" t="n"/>
      <c r="AW14" s="197" t="n"/>
      <c r="AX14" s="197" t="n"/>
      <c r="AY14" s="286" t="n"/>
      <c r="AZ14" s="286" t="n">
        <v>0.2</v>
      </c>
      <c r="BA14" s="286" t="n">
        <v>1</v>
      </c>
      <c r="BB14" s="286" t="n"/>
      <c r="BC14" s="198" t="n"/>
      <c r="BD14" s="228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D14" s="286" t="n"/>
      <c r="CE14" s="286" t="n"/>
      <c r="CF14" s="286" t="n"/>
      <c r="CG14" s="286" t="n"/>
      <c r="CH14" s="286" t="n"/>
      <c r="CI14" s="286" t="n"/>
      <c r="CJ14" s="286" t="n"/>
      <c r="CK14" s="286" t="n"/>
      <c r="CL14" s="286" t="n"/>
      <c r="CM14" s="286" t="n"/>
      <c r="CN14" s="286" t="n"/>
      <c r="CO14" s="286" t="n"/>
      <c r="CP14" s="286" t="n"/>
      <c r="CQ14" s="286">
        <f>AN14*CQ$3</f>
        <v/>
      </c>
      <c r="CR14" s="286">
        <f>AO14*CR$3</f>
        <v/>
      </c>
      <c r="CS14" s="286">
        <f>AP14*CS$3</f>
        <v/>
      </c>
      <c r="CT14" s="286">
        <f>AQ14*CT$3</f>
        <v/>
      </c>
      <c r="CU14" s="286">
        <f>AR14*CU$3</f>
        <v/>
      </c>
      <c r="CV14" s="286">
        <f>AS14*CV$3</f>
        <v/>
      </c>
      <c r="CW14" s="286">
        <f>AT14*CW$3</f>
        <v/>
      </c>
      <c r="CX14" s="286">
        <f>AU14*CX$3</f>
        <v/>
      </c>
      <c r="CY14" s="286">
        <f>AV14*CY$3</f>
        <v/>
      </c>
      <c r="CZ14" s="286">
        <f>AW14*CZ$3</f>
        <v/>
      </c>
      <c r="DA14" s="286">
        <f>AX14*DA$3</f>
        <v/>
      </c>
      <c r="DB14" s="286">
        <f>AY14*DB$3</f>
        <v/>
      </c>
      <c r="DC14" s="286">
        <f>AZ14*DC$3</f>
        <v/>
      </c>
      <c r="DD14" s="286">
        <f>BA14*DD$3</f>
        <v/>
      </c>
      <c r="DE14" s="286">
        <f>BB14*DE$3</f>
        <v/>
      </c>
      <c r="DF14" s="286" t="n"/>
      <c r="DG14">
        <f>SUM(BD14:DD14)</f>
        <v/>
      </c>
    </row>
    <row r="15">
      <c r="A15" s="18" t="inlineStr">
        <is>
          <t>Провод ПуГВ 1х1,5 кв.мм желто-зеленый</t>
        </is>
      </c>
      <c r="B15" s="228" t="n"/>
      <c r="C15" s="228" t="n"/>
      <c r="D15" s="228" t="n"/>
      <c r="E15" s="228" t="n"/>
      <c r="F15" s="228" t="n"/>
      <c r="G15" s="286" t="n">
        <v>0.71</v>
      </c>
      <c r="H15" s="286" t="n">
        <v>0.33</v>
      </c>
      <c r="I15" s="286" t="n">
        <v>0.09</v>
      </c>
      <c r="J15" s="286" t="n">
        <v>0.51</v>
      </c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86" t="n"/>
      <c r="AC15" s="286" t="n"/>
      <c r="AD15" s="286" t="n"/>
      <c r="AE15" s="286" t="n"/>
      <c r="AF15" s="286" t="n"/>
      <c r="AG15" s="286" t="n"/>
      <c r="AH15" s="286" t="n"/>
      <c r="AI15" s="286" t="n"/>
      <c r="AJ15" s="286" t="n"/>
      <c r="AK15" s="286" t="n"/>
      <c r="AL15" s="286" t="n"/>
      <c r="AM15" s="286" t="n"/>
      <c r="AN15" s="286" t="n"/>
      <c r="AO15" s="286" t="n"/>
      <c r="AP15" s="286" t="n"/>
      <c r="AQ15" s="286" t="n"/>
      <c r="AR15" s="286" t="n"/>
      <c r="AS15" s="286" t="n">
        <v>1.2</v>
      </c>
      <c r="AT15" s="286" t="n"/>
      <c r="AU15" s="286" t="n"/>
      <c r="AV15" s="197" t="n">
        <v>0.6</v>
      </c>
      <c r="AW15" s="197" t="n">
        <v>0.4</v>
      </c>
      <c r="AX15" s="197" t="n">
        <v>1.1</v>
      </c>
      <c r="AY15" s="286" t="n"/>
      <c r="AZ15" s="286" t="n"/>
      <c r="BA15" s="286" t="n"/>
      <c r="BB15" s="286" t="n"/>
      <c r="BC15" s="198" t="n"/>
      <c r="BD15" s="228" t="n"/>
      <c r="BE15" s="228" t="n"/>
      <c r="BF15" s="228" t="n"/>
      <c r="BG15" s="228" t="n"/>
      <c r="BH15" s="228" t="n"/>
      <c r="BI15" s="286">
        <f>G15*BI3</f>
        <v/>
      </c>
      <c r="BJ15" s="286">
        <f>H15*BJ3</f>
        <v/>
      </c>
      <c r="BK15" s="286">
        <f>I15*BK3</f>
        <v/>
      </c>
      <c r="BL15" s="286">
        <f>J15*BL3</f>
        <v/>
      </c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D15" s="286" t="n"/>
      <c r="CE15" s="286" t="n"/>
      <c r="CF15" s="286" t="n"/>
      <c r="CG15" s="286" t="n"/>
      <c r="CH15" s="286" t="n"/>
      <c r="CI15" s="286" t="n"/>
      <c r="CJ15" s="286" t="n"/>
      <c r="CK15" s="286" t="n"/>
      <c r="CL15" s="286" t="n"/>
      <c r="CM15" s="286" t="n"/>
      <c r="CN15" s="286" t="n"/>
      <c r="CO15" s="286" t="n"/>
      <c r="CP15" s="286" t="n"/>
      <c r="CQ15" s="286">
        <f>AN15*CQ$3</f>
        <v/>
      </c>
      <c r="CR15" s="286">
        <f>AO15*CR$3</f>
        <v/>
      </c>
      <c r="CS15" s="286">
        <f>AP15*CS$3</f>
        <v/>
      </c>
      <c r="CT15" s="286">
        <f>AQ15*CT$3</f>
        <v/>
      </c>
      <c r="CU15" s="286">
        <f>AR15*CU$3</f>
        <v/>
      </c>
      <c r="CV15" s="286">
        <f>AS15*CV$3</f>
        <v/>
      </c>
      <c r="CW15" s="286">
        <f>AT15*CW$3</f>
        <v/>
      </c>
      <c r="CX15" s="286">
        <f>AU15*CX$3</f>
        <v/>
      </c>
      <c r="CY15" s="286">
        <f>AV15*CY$3</f>
        <v/>
      </c>
      <c r="CZ15" s="286">
        <f>AW15*CZ$3</f>
        <v/>
      </c>
      <c r="DA15" s="286">
        <f>AX15*DA$3</f>
        <v/>
      </c>
      <c r="DB15" s="286">
        <f>AY15*DB$3</f>
        <v/>
      </c>
      <c r="DC15" s="286">
        <f>AZ15*DC$3</f>
        <v/>
      </c>
      <c r="DD15" s="286">
        <f>BA15*DD$3</f>
        <v/>
      </c>
      <c r="DE15" s="286">
        <f>BB15*DE$3</f>
        <v/>
      </c>
      <c r="DF15" s="286" t="n"/>
      <c r="DG15">
        <f>SUM(BD15:DD15)</f>
        <v/>
      </c>
    </row>
    <row r="16">
      <c r="A16" s="34" t="inlineStr">
        <is>
          <t>аналоги:</t>
        </is>
      </c>
      <c r="B16" s="228" t="n"/>
      <c r="C16" s="228" t="n"/>
      <c r="D16" s="228" t="n"/>
      <c r="E16" s="228" t="n"/>
      <c r="F16" s="228" t="n"/>
      <c r="G16" s="286" t="n"/>
      <c r="H16" s="286" t="n"/>
      <c r="I16" s="286" t="n"/>
      <c r="J16" s="286" t="n"/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69" t="n"/>
      <c r="AW16" s="69" t="n"/>
      <c r="AX16" s="69" t="n"/>
      <c r="AY16" s="228" t="n"/>
      <c r="AZ16" s="228" t="n"/>
      <c r="BA16" s="228" t="n"/>
      <c r="BB16" s="228" t="n"/>
      <c r="BC16" s="198" t="n"/>
      <c r="BD16" s="228" t="n"/>
      <c r="BE16" s="228" t="n"/>
      <c r="BF16" s="228" t="n"/>
      <c r="BG16" s="228" t="n"/>
      <c r="BH16" s="228" t="n"/>
      <c r="BI16" s="286" t="n"/>
      <c r="BJ16" s="286" t="n"/>
      <c r="BK16" s="286" t="n"/>
      <c r="BL16" s="286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86">
        <f>AN16*CQ$3</f>
        <v/>
      </c>
      <c r="CR16" s="286">
        <f>AO16*CR$3</f>
        <v/>
      </c>
      <c r="CS16" s="286">
        <f>AP16*CS$3</f>
        <v/>
      </c>
      <c r="CT16" s="286">
        <f>AQ16*CT$3</f>
        <v/>
      </c>
      <c r="CU16" s="286">
        <f>AR16*CU$3</f>
        <v/>
      </c>
      <c r="CV16" s="286">
        <f>AS16*CV$3</f>
        <v/>
      </c>
      <c r="CW16" s="286">
        <f>AT16*CW$3</f>
        <v/>
      </c>
      <c r="CX16" s="286">
        <f>AU16*CX$3</f>
        <v/>
      </c>
      <c r="CY16" s="228" t="n"/>
      <c r="CZ16" s="228" t="n"/>
      <c r="DA16" s="228" t="n"/>
      <c r="DB16" s="228" t="n"/>
      <c r="DC16" s="228" t="n"/>
      <c r="DD16" s="228" t="n"/>
      <c r="DE16" s="228" t="n"/>
      <c r="DF16" s="228" t="n"/>
    </row>
    <row r="17">
      <c r="A17" s="34" t="inlineStr">
        <is>
          <t>Провод ПВ3 1х1,5  желто-зеленый</t>
        </is>
      </c>
      <c r="B17" s="286" t="n"/>
      <c r="C17" s="286" t="n"/>
      <c r="D17" s="286" t="n"/>
      <c r="E17" s="286" t="n"/>
      <c r="F17" s="286" t="n"/>
      <c r="G17" s="286" t="n"/>
      <c r="H17" s="286" t="n"/>
      <c r="I17" s="286" t="n"/>
      <c r="J17" s="286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198" t="n"/>
      <c r="BD17" s="286" t="n"/>
      <c r="BE17" s="286" t="n"/>
      <c r="BF17" s="286" t="n"/>
      <c r="BG17" s="286" t="n"/>
      <c r="BH17" s="286" t="n"/>
      <c r="BI17" s="286">
        <f>G17*BI3</f>
        <v/>
      </c>
      <c r="BJ17" s="286">
        <f>H17*BJ3</f>
        <v/>
      </c>
      <c r="BK17" s="286">
        <f>I17*BK3</f>
        <v/>
      </c>
      <c r="BL17" s="286">
        <f>J17*BL3</f>
        <v/>
      </c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86">
        <f>AN17*CQ$3</f>
        <v/>
      </c>
      <c r="CR17" s="286">
        <f>AO17*CR$3</f>
        <v/>
      </c>
      <c r="CS17" s="286">
        <f>AP17*CS$3</f>
        <v/>
      </c>
      <c r="CT17" s="286">
        <f>AQ17*CT$3</f>
        <v/>
      </c>
      <c r="CU17" s="286">
        <f>AR17*CU$3</f>
        <v/>
      </c>
      <c r="CV17" s="286">
        <f>AS17*CV$3</f>
        <v/>
      </c>
      <c r="CW17" s="286">
        <f>AT17*CW$3</f>
        <v/>
      </c>
      <c r="CX17" s="286">
        <f>AU17*CX$3</f>
        <v/>
      </c>
      <c r="CY17" s="228" t="n"/>
      <c r="CZ17" s="228" t="n"/>
      <c r="DA17" s="228" t="n"/>
      <c r="DB17" s="228" t="n"/>
      <c r="DC17" s="228" t="n"/>
      <c r="DD17" s="228" t="n"/>
      <c r="DE17" s="228" t="n"/>
      <c r="DF17" s="228" t="n"/>
      <c r="DG17">
        <f>SUM(BD17:DD17)</f>
        <v/>
      </c>
      <c r="DH17" t="inlineStr">
        <is>
          <t>м</t>
        </is>
      </c>
    </row>
    <row r="18">
      <c r="A18" s="18" t="inlineStr">
        <is>
          <t>Провод НВ-4 0,2 кв.мм синий</t>
        </is>
      </c>
      <c r="B18" s="286" t="n"/>
      <c r="C18" s="286" t="n"/>
      <c r="D18" s="286" t="n"/>
      <c r="E18" s="286" t="n"/>
      <c r="F18" s="286" t="n"/>
      <c r="G18" s="286" t="n"/>
      <c r="H18" s="286" t="n"/>
      <c r="I18" s="286" t="n"/>
      <c r="J18" s="286" t="n"/>
      <c r="K18" s="228" t="n"/>
      <c r="L18" s="228" t="n"/>
      <c r="M18" s="228" t="n"/>
      <c r="N18" s="228" t="n"/>
      <c r="O18" s="228" t="n"/>
      <c r="P18" s="228" t="n"/>
      <c r="Q18" s="228" t="n"/>
      <c r="R18" s="228" t="n"/>
      <c r="S18" s="228" t="n"/>
      <c r="T18" s="228" t="n"/>
      <c r="U18" s="228" t="n"/>
      <c r="V18" s="228" t="n"/>
      <c r="W18" s="228" t="n"/>
      <c r="X18" s="228" t="n"/>
      <c r="Y18" s="228" t="n"/>
      <c r="Z18" s="228" t="n"/>
      <c r="AA18" s="228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28" t="n"/>
      <c r="AK18" s="228" t="n"/>
      <c r="AL18" s="228" t="n"/>
      <c r="AM18" s="228" t="n"/>
      <c r="AN18" s="228" t="n"/>
      <c r="AO18" s="228" t="n"/>
      <c r="AP18" s="228" t="n"/>
      <c r="AQ18" s="228" t="n">
        <v>0.7</v>
      </c>
      <c r="AR18" s="228" t="n"/>
      <c r="AS18" s="228" t="n"/>
      <c r="AT18" s="228" t="n"/>
      <c r="AU18" s="228" t="n"/>
      <c r="AV18" s="228" t="n"/>
      <c r="AW18" s="228" t="n"/>
      <c r="AX18" s="228" t="n"/>
      <c r="AY18" s="228" t="n"/>
      <c r="AZ18" s="228" t="n"/>
      <c r="BA18" s="228" t="n"/>
      <c r="BB18" s="228" t="n"/>
      <c r="BC18" s="198" t="n"/>
      <c r="BD18" s="286" t="n"/>
      <c r="BE18" s="286" t="n"/>
      <c r="BF18" s="286" t="n"/>
      <c r="BG18" s="286" t="n"/>
      <c r="BH18" s="286" t="n"/>
      <c r="BI18" s="286" t="n"/>
      <c r="BJ18" s="286" t="n"/>
      <c r="BK18" s="286" t="n"/>
      <c r="BL18" s="286" t="n"/>
      <c r="BM18" s="228" t="n"/>
      <c r="BN18" s="228" t="n"/>
      <c r="BO18" s="228" t="n"/>
      <c r="BP18" s="228" t="n"/>
      <c r="BQ18" s="228" t="n"/>
      <c r="BR18" s="228" t="n"/>
      <c r="BS18" s="228" t="n"/>
      <c r="BT18" s="228" t="n"/>
      <c r="BU18" s="228" t="n"/>
      <c r="BV18" s="228" t="n"/>
      <c r="BW18" s="228" t="n"/>
      <c r="BX18" s="228" t="n"/>
      <c r="BY18" s="228" t="n"/>
      <c r="BZ18" s="228" t="n"/>
      <c r="CA18" s="228" t="n"/>
      <c r="CB18" s="228" t="n"/>
      <c r="CC18" s="228" t="n"/>
      <c r="CD18" s="228" t="n"/>
      <c r="CE18" s="228" t="n"/>
      <c r="CF18" s="228" t="n"/>
      <c r="CG18" s="228" t="n"/>
      <c r="CH18" s="228" t="n"/>
      <c r="CI18" s="228" t="n"/>
      <c r="CJ18" s="228" t="n"/>
      <c r="CK18" s="228" t="n"/>
      <c r="CL18" s="228" t="n"/>
      <c r="CM18" s="228" t="n"/>
      <c r="CN18" s="228" t="n"/>
      <c r="CO18" s="228" t="n"/>
      <c r="CP18" s="228" t="n"/>
      <c r="CQ18" s="286">
        <f>AN18*CQ$3</f>
        <v/>
      </c>
      <c r="CR18" s="286">
        <f>AO18*CR$3</f>
        <v/>
      </c>
      <c r="CS18" s="286">
        <f>AP18*CS$3</f>
        <v/>
      </c>
      <c r="CT18" s="286">
        <f>AQ18*CT$3</f>
        <v/>
      </c>
      <c r="CU18" s="286">
        <f>AR18*CU$3</f>
        <v/>
      </c>
      <c r="CV18" s="286">
        <f>AS18*CV$3</f>
        <v/>
      </c>
      <c r="CW18" s="286">
        <f>AT18*CW$3</f>
        <v/>
      </c>
      <c r="CX18" s="286">
        <f>AU18*CX$3</f>
        <v/>
      </c>
      <c r="CY18" s="228" t="n"/>
      <c r="CZ18" s="228" t="n"/>
      <c r="DA18" s="228" t="n"/>
      <c r="DB18" s="228" t="n"/>
      <c r="DC18" s="228" t="n"/>
      <c r="DD18" s="228" t="n"/>
      <c r="DE18" s="228" t="n"/>
      <c r="DF18" s="228" t="n"/>
    </row>
    <row r="19">
      <c r="A19" s="18" t="inlineStr">
        <is>
          <t>Провод НВ-4 0,75 кв.мм зеленый</t>
        </is>
      </c>
      <c r="B19" s="286" t="n"/>
      <c r="C19" s="286" t="n"/>
      <c r="D19" s="286" t="n"/>
      <c r="E19" s="286" t="n"/>
      <c r="F19" s="286" t="n"/>
      <c r="G19" s="286" t="n"/>
      <c r="H19" s="286" t="n"/>
      <c r="I19" s="286" t="n"/>
      <c r="J19" s="286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>
        <v>1.8</v>
      </c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198" t="n"/>
      <c r="BD19" s="286" t="n"/>
      <c r="BE19" s="286" t="n"/>
      <c r="BF19" s="286" t="n"/>
      <c r="BG19" s="286" t="n"/>
      <c r="BH19" s="286" t="n"/>
      <c r="BI19" s="286" t="n"/>
      <c r="BJ19" s="286" t="n"/>
      <c r="BK19" s="286" t="n"/>
      <c r="BL19" s="286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86">
        <f>AN19*CQ$3</f>
        <v/>
      </c>
      <c r="CR19" s="286">
        <f>AO19*CR$3</f>
        <v/>
      </c>
      <c r="CS19" s="286">
        <f>AP19*CS$3</f>
        <v/>
      </c>
      <c r="CT19" s="286">
        <f>AQ19*CT$3</f>
        <v/>
      </c>
      <c r="CU19" s="286">
        <f>AR19*CU$3</f>
        <v/>
      </c>
      <c r="CV19" s="286">
        <f>AS19*CV$3</f>
        <v/>
      </c>
      <c r="CW19" s="286">
        <f>AT19*CW$3</f>
        <v/>
      </c>
      <c r="CX19" s="286">
        <f>AU19*CX$3</f>
        <v/>
      </c>
      <c r="CY19" s="228" t="n"/>
      <c r="CZ19" s="228" t="n"/>
      <c r="DA19" s="228" t="n"/>
      <c r="DB19" s="228" t="n"/>
      <c r="DC19" s="228" t="n"/>
      <c r="DD19" s="228" t="n"/>
      <c r="DE19" s="228" t="n"/>
      <c r="DF19" s="228" t="n"/>
    </row>
    <row r="20">
      <c r="A20" s="18" t="inlineStr">
        <is>
          <t>Провод НВ-4 0,75 кв.мм желтый</t>
        </is>
      </c>
      <c r="B20" s="286" t="n"/>
      <c r="C20" s="286" t="n"/>
      <c r="D20" s="286" t="n"/>
      <c r="E20" s="286" t="n"/>
      <c r="F20" s="286" t="n"/>
      <c r="G20" s="286" t="n"/>
      <c r="H20" s="286" t="n"/>
      <c r="I20" s="286" t="n"/>
      <c r="J20" s="286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28" t="n"/>
      <c r="AC20" s="228" t="n"/>
      <c r="AD20" s="228" t="n"/>
      <c r="AE20" s="228" t="n"/>
      <c r="AF20" s="228" t="n"/>
      <c r="AG20" s="228" t="n"/>
      <c r="AH20" s="228" t="n"/>
      <c r="AI20" s="228" t="n"/>
      <c r="AJ20" s="228" t="n"/>
      <c r="AK20" s="228" t="n"/>
      <c r="AL20" s="228" t="n"/>
      <c r="AM20" s="228" t="n"/>
      <c r="AN20" s="228" t="n"/>
      <c r="AO20" s="228" t="n">
        <v>2.4</v>
      </c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198" t="n"/>
      <c r="BD20" s="286" t="n"/>
      <c r="BE20" s="286" t="n"/>
      <c r="BF20" s="286" t="n"/>
      <c r="BG20" s="286" t="n"/>
      <c r="BH20" s="286" t="n"/>
      <c r="BI20" s="286" t="n"/>
      <c r="BJ20" s="286" t="n"/>
      <c r="BK20" s="286" t="n"/>
      <c r="BL20" s="286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V20" s="228" t="n"/>
      <c r="BW20" s="228" t="n"/>
      <c r="BX20" s="228" t="n"/>
      <c r="BY20" s="228" t="n"/>
      <c r="BZ20" s="228" t="n"/>
      <c r="CA20" s="228" t="n"/>
      <c r="CB20" s="228" t="n"/>
      <c r="CC20" s="228" t="n"/>
      <c r="CD20" s="228" t="n"/>
      <c r="CE20" s="228" t="n"/>
      <c r="CF20" s="228" t="n"/>
      <c r="CG20" s="228" t="n"/>
      <c r="CH20" s="228" t="n"/>
      <c r="CI20" s="228" t="n"/>
      <c r="CJ20" s="228" t="n"/>
      <c r="CK20" s="228" t="n"/>
      <c r="CL20" s="228" t="n"/>
      <c r="CM20" s="228" t="n"/>
      <c r="CN20" s="228" t="n"/>
      <c r="CO20" s="228" t="n"/>
      <c r="CP20" s="228" t="n"/>
      <c r="CQ20" s="286">
        <f>AN20*CQ$3</f>
        <v/>
      </c>
      <c r="CR20" s="286">
        <f>AO20*CR$3</f>
        <v/>
      </c>
      <c r="CS20" s="286">
        <f>AP20*CS$3</f>
        <v/>
      </c>
      <c r="CT20" s="286">
        <f>AQ20*CT$3</f>
        <v/>
      </c>
      <c r="CU20" s="286">
        <f>AR20*CU$3</f>
        <v/>
      </c>
      <c r="CV20" s="286">
        <f>AS20*CV$3</f>
        <v/>
      </c>
      <c r="CW20" s="286">
        <f>AT20*CW$3</f>
        <v/>
      </c>
      <c r="CX20" s="286">
        <f>AU20*CX$3</f>
        <v/>
      </c>
      <c r="CY20" s="228" t="n"/>
      <c r="CZ20" s="228" t="n"/>
      <c r="DA20" s="228" t="n"/>
      <c r="DB20" s="228" t="n"/>
      <c r="DC20" s="228" t="n"/>
      <c r="DD20" s="228" t="n"/>
      <c r="DE20" s="228" t="n"/>
      <c r="DF20" s="228" t="n"/>
    </row>
    <row r="21">
      <c r="A21" s="199" t="n"/>
      <c r="B21" s="286" t="n"/>
      <c r="C21" s="286" t="n"/>
      <c r="D21" s="286" t="n"/>
      <c r="E21" s="286" t="n"/>
      <c r="F21" s="286" t="n"/>
      <c r="G21" s="286" t="n"/>
      <c r="H21" s="286" t="n"/>
      <c r="I21" s="286" t="n"/>
      <c r="J21" s="286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28" t="n"/>
      <c r="AI21" s="228" t="n"/>
      <c r="AJ21" s="228" t="n"/>
      <c r="AK21" s="228" t="n"/>
      <c r="AL21" s="228" t="n"/>
      <c r="AM21" s="228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198" t="n"/>
      <c r="BD21" s="286" t="n"/>
      <c r="BE21" s="286" t="n"/>
      <c r="BF21" s="286" t="n"/>
      <c r="BG21" s="286" t="n"/>
      <c r="BH21" s="286" t="n"/>
      <c r="BI21" s="286" t="n"/>
      <c r="BJ21" s="286" t="n"/>
      <c r="BK21" s="286" t="n"/>
      <c r="BL21" s="286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V21" s="228" t="n"/>
      <c r="BW21" s="228" t="n"/>
      <c r="BX21" s="228" t="n"/>
      <c r="BY21" s="228" t="n"/>
      <c r="BZ21" s="228" t="n"/>
      <c r="CA21" s="228" t="n"/>
      <c r="CB21" s="228" t="n"/>
      <c r="CC21" s="228" t="n"/>
      <c r="CD21" s="228" t="n"/>
      <c r="CE21" s="228" t="n"/>
      <c r="CF21" s="228" t="n"/>
      <c r="CG21" s="228" t="n"/>
      <c r="CH21" s="228" t="n"/>
      <c r="CI21" s="228" t="n"/>
      <c r="CJ21" s="228" t="n"/>
      <c r="CK21" s="228" t="n"/>
      <c r="CL21" s="228" t="n"/>
      <c r="CM21" s="228" t="n"/>
      <c r="CN21" s="228" t="n"/>
      <c r="CO21" s="228" t="n"/>
      <c r="CP21" s="228" t="n"/>
      <c r="CQ21" s="286">
        <f>AN21*CQ$3</f>
        <v/>
      </c>
      <c r="CR21" s="286">
        <f>AO21*CR$3</f>
        <v/>
      </c>
      <c r="CS21" s="286">
        <f>AP21*CS$3</f>
        <v/>
      </c>
      <c r="CT21" s="286">
        <f>AQ21*CT$3</f>
        <v/>
      </c>
      <c r="CU21" s="286">
        <f>AR21*CU$3</f>
        <v/>
      </c>
      <c r="CV21" s="286">
        <f>AS21*CV$3</f>
        <v/>
      </c>
      <c r="CW21" s="286">
        <f>AT21*CW$3</f>
        <v/>
      </c>
      <c r="CX21" s="286">
        <f>AU21*CX$3</f>
        <v/>
      </c>
      <c r="CY21" s="228" t="n"/>
      <c r="CZ21" s="228" t="n"/>
      <c r="DA21" s="228" t="n"/>
      <c r="DB21" s="228" t="n"/>
      <c r="DC21" s="228" t="n"/>
      <c r="DD21" s="228" t="n"/>
      <c r="DE21" s="228" t="n"/>
      <c r="DF21" s="228" t="n"/>
    </row>
    <row r="22">
      <c r="A22" s="18" t="inlineStr">
        <is>
          <t>Провод ВНМ-0,2 ТУ16-505.460-73</t>
        </is>
      </c>
      <c r="B22" s="286" t="n">
        <v>0.61</v>
      </c>
      <c r="C22" s="286" t="n">
        <v>1.11</v>
      </c>
      <c r="D22" s="286" t="n">
        <v>1.41</v>
      </c>
      <c r="E22" s="286" t="n">
        <v>0.31</v>
      </c>
      <c r="F22" s="286" t="n">
        <v>0.46</v>
      </c>
      <c r="K22" s="45" t="n">
        <v>0.8</v>
      </c>
      <c r="L22" s="45" t="n">
        <v>0.8</v>
      </c>
      <c r="M22" s="45" t="n">
        <v>0.8</v>
      </c>
      <c r="N22" s="45" t="n">
        <v>0.9</v>
      </c>
      <c r="O22" s="45" t="n">
        <v>0.8</v>
      </c>
      <c r="P22" s="45" t="n">
        <v>0.9</v>
      </c>
      <c r="Q22" s="45" t="n">
        <v>0.9</v>
      </c>
      <c r="R22" s="45" t="n">
        <v>0.7</v>
      </c>
      <c r="S22" s="45" t="n">
        <v>1.35</v>
      </c>
      <c r="T22" s="45" t="n">
        <v>1.45</v>
      </c>
      <c r="U22" s="45" t="n">
        <v>0.75</v>
      </c>
      <c r="V22" s="45" t="n">
        <v>0.55</v>
      </c>
      <c r="W22" s="45" t="n">
        <v>0.55</v>
      </c>
      <c r="X22" s="45" t="n">
        <v>1.4</v>
      </c>
      <c r="Y22" s="45" t="n">
        <v>1.5</v>
      </c>
      <c r="Z22" s="45" t="n">
        <v>1.4</v>
      </c>
      <c r="AA22" s="46" t="n">
        <v>1.85</v>
      </c>
      <c r="AB22" s="64" t="n"/>
      <c r="AC22" s="64" t="n"/>
      <c r="AD22" s="64" t="n"/>
      <c r="AF22" s="64" t="n"/>
      <c r="AG22" s="64" t="n"/>
      <c r="BD22" s="286">
        <f>B22*BD$3</f>
        <v/>
      </c>
      <c r="BE22" s="286">
        <f>C22*BE$3</f>
        <v/>
      </c>
      <c r="BF22" s="286">
        <f>D22*BF$3</f>
        <v/>
      </c>
      <c r="BG22" s="286">
        <f>E22*BG$3</f>
        <v/>
      </c>
      <c r="BH22" s="286">
        <f>F22*BH$3</f>
        <v/>
      </c>
      <c r="BM22" s="286">
        <f>K22*BM$3</f>
        <v/>
      </c>
      <c r="BN22" s="286">
        <f>L22*BN$3</f>
        <v/>
      </c>
      <c r="BO22" s="286">
        <f>M22*BO$3</f>
        <v/>
      </c>
      <c r="BP22" s="286">
        <f>N22*BP$3</f>
        <v/>
      </c>
      <c r="BQ22" s="286">
        <f>O22*BQ$3</f>
        <v/>
      </c>
      <c r="BR22" s="286">
        <f>P22*BR$3</f>
        <v/>
      </c>
      <c r="BS22" s="286" t="n"/>
      <c r="BT22" s="286">
        <f>R22*BT$3</f>
        <v/>
      </c>
      <c r="BU22" s="286">
        <f>S22*BU$3</f>
        <v/>
      </c>
      <c r="BV22" s="286">
        <f>T22*BV$3</f>
        <v/>
      </c>
      <c r="BW22" s="286">
        <f>U22*BW$3</f>
        <v/>
      </c>
      <c r="BX22" s="286">
        <f>V22*BX$3</f>
        <v/>
      </c>
      <c r="BY22" s="286">
        <f>W22*BY$3</f>
        <v/>
      </c>
      <c r="BZ22" s="286">
        <f>X22*BZ$3</f>
        <v/>
      </c>
      <c r="CA22" s="286">
        <f>Y22*CA$3</f>
        <v/>
      </c>
      <c r="CB22" s="286">
        <f>Z22*CB$3</f>
        <v/>
      </c>
      <c r="CC22" s="286">
        <f>AA22*CC$3</f>
        <v/>
      </c>
      <c r="CD22" s="228" t="n"/>
      <c r="CE22" s="228" t="n"/>
      <c r="CF22" s="228" t="n"/>
      <c r="CG22" s="228" t="n"/>
      <c r="CH22" s="228" t="n"/>
      <c r="CI22" s="228" t="n"/>
      <c r="CJ22" s="228" t="n"/>
      <c r="CK22" s="228" t="n"/>
      <c r="CL22" s="228" t="n"/>
      <c r="CM22" s="228" t="n"/>
      <c r="CN22" s="228" t="n"/>
      <c r="CO22" s="228" t="n"/>
      <c r="CP22" s="228" t="n"/>
      <c r="CQ22" s="286">
        <f>AN22*CQ$3</f>
        <v/>
      </c>
      <c r="CR22" s="286">
        <f>AO22*CR$3</f>
        <v/>
      </c>
      <c r="CS22" s="286">
        <f>AP22*CS$3</f>
        <v/>
      </c>
      <c r="CT22" s="286">
        <f>AQ22*CT$3</f>
        <v/>
      </c>
      <c r="CU22" s="286">
        <f>AR22*CU$3</f>
        <v/>
      </c>
      <c r="CV22" s="286">
        <f>AS22*CV$3</f>
        <v/>
      </c>
      <c r="CW22" s="286">
        <f>AT22*CW$3</f>
        <v/>
      </c>
      <c r="CX22" s="286">
        <f>AU22*CX$3</f>
        <v/>
      </c>
      <c r="CY22" s="228" t="n"/>
      <c r="CZ22" s="228" t="n"/>
      <c r="DA22" s="228" t="n"/>
      <c r="DB22" s="228" t="n"/>
      <c r="DC22" s="228" t="n"/>
      <c r="DD22" s="228" t="n"/>
      <c r="DF22" s="228" t="n"/>
      <c r="DG22">
        <f>SUM(BD22:DD22)</f>
        <v/>
      </c>
    </row>
    <row r="23">
      <c r="A23" s="34" t="inlineStr">
        <is>
          <t>аналоги:</t>
        </is>
      </c>
      <c r="K23" s="45" t="n"/>
      <c r="L23" s="45" t="n"/>
      <c r="M23" s="45" t="n"/>
      <c r="N23" s="45" t="n"/>
      <c r="O23" s="45" t="n"/>
      <c r="P23" s="45" t="n"/>
      <c r="Q23" s="45" t="n"/>
      <c r="R23" s="45" t="n"/>
      <c r="S23" s="75" t="n"/>
      <c r="T23" s="46" t="n"/>
      <c r="U23" s="45" t="n"/>
      <c r="V23" s="45" t="n"/>
      <c r="W23" s="45" t="n"/>
      <c r="X23" s="45" t="n"/>
      <c r="Y23" s="45" t="n"/>
      <c r="Z23" s="45" t="n"/>
      <c r="AA23" s="46" t="n"/>
      <c r="AB23" s="64" t="n"/>
      <c r="AC23" s="64" t="n"/>
      <c r="AD23" s="64" t="n"/>
      <c r="AF23" s="64" t="n"/>
      <c r="AG23" s="64" t="n"/>
      <c r="CQ23" s="286">
        <f>AN23*CQ$3</f>
        <v/>
      </c>
      <c r="CR23" s="286">
        <f>AO23*CR$3</f>
        <v/>
      </c>
      <c r="CS23" s="286">
        <f>AP23*CS$3</f>
        <v/>
      </c>
      <c r="CT23" s="286">
        <f>AQ23*CT$3</f>
        <v/>
      </c>
      <c r="CU23" s="286">
        <f>AR23*CU$3</f>
        <v/>
      </c>
      <c r="CV23" s="286">
        <f>AS23*CV$3</f>
        <v/>
      </c>
      <c r="CW23" s="286">
        <f>AT23*CW$3</f>
        <v/>
      </c>
      <c r="CX23" s="286">
        <f>AU23*CX$3</f>
        <v/>
      </c>
    </row>
    <row r="24">
      <c r="A24" s="34" t="inlineStr">
        <is>
          <t>Провод ВНМ-0,35 ТУ16-505.460-73</t>
        </is>
      </c>
      <c r="K24" s="45" t="n"/>
      <c r="L24" s="45" t="n"/>
      <c r="M24" s="45" t="n"/>
      <c r="N24" s="45" t="n"/>
      <c r="O24" s="45" t="n"/>
      <c r="P24" s="45" t="n"/>
      <c r="Q24" s="45" t="n"/>
      <c r="R24" s="45" t="n"/>
      <c r="S24" s="75" t="n"/>
      <c r="T24" s="46" t="n"/>
      <c r="U24" s="45" t="n"/>
      <c r="V24" s="45" t="n"/>
      <c r="W24" s="45" t="n"/>
      <c r="X24" s="45" t="n"/>
      <c r="Y24" s="45" t="n"/>
      <c r="Z24" s="45" t="n"/>
      <c r="AA24" s="46" t="n"/>
      <c r="AB24" s="64" t="n"/>
      <c r="AC24" s="64" t="n"/>
      <c r="AD24" s="64" t="n"/>
      <c r="AF24" s="64" t="n"/>
      <c r="AG24" s="64" t="n"/>
      <c r="BM24" s="286">
        <f>K24*BM$3</f>
        <v/>
      </c>
      <c r="BN24" s="286">
        <f>L24*BN$3</f>
        <v/>
      </c>
      <c r="BO24" s="286">
        <f>M24*BO$3</f>
        <v/>
      </c>
      <c r="BP24" s="286">
        <f>N24*BP$3</f>
        <v/>
      </c>
      <c r="BQ24" s="286" t="n"/>
      <c r="BR24" s="286">
        <f>P24*BR$3</f>
        <v/>
      </c>
      <c r="BS24" s="286" t="n"/>
      <c r="BT24" s="286" t="n"/>
      <c r="BU24" s="286">
        <f>S24*BU$3</f>
        <v/>
      </c>
      <c r="BV24" s="286">
        <f>T24*BV$3</f>
        <v/>
      </c>
      <c r="BW24" s="286" t="n"/>
      <c r="BX24" s="286">
        <f>V24*BX$3</f>
        <v/>
      </c>
      <c r="BY24" s="286" t="n"/>
      <c r="BZ24" s="286" t="n"/>
      <c r="CA24" s="286" t="n"/>
      <c r="CB24" s="286" t="n"/>
      <c r="CC24" s="286" t="n"/>
      <c r="CD24" s="228" t="n"/>
      <c r="CE24" s="228" t="n"/>
      <c r="CF24" s="228" t="n"/>
      <c r="CG24" s="228" t="n"/>
      <c r="CH24" s="228" t="n"/>
      <c r="CI24" s="228" t="n"/>
      <c r="CJ24" s="228" t="n"/>
      <c r="CK24" s="228" t="n"/>
      <c r="CL24" s="228" t="n"/>
      <c r="CM24" s="228" t="n"/>
      <c r="CN24" s="228" t="n"/>
      <c r="CO24" s="228" t="n"/>
      <c r="CP24" s="228" t="n"/>
      <c r="CQ24" s="286">
        <f>AN24*CQ$3</f>
        <v/>
      </c>
      <c r="CR24" s="286">
        <f>AO24*CR$3</f>
        <v/>
      </c>
      <c r="CS24" s="286">
        <f>AP24*CS$3</f>
        <v/>
      </c>
      <c r="CT24" s="286">
        <f>AQ24*CT$3</f>
        <v/>
      </c>
      <c r="CU24" s="286">
        <f>AR24*CU$3</f>
        <v/>
      </c>
      <c r="CV24" s="286">
        <f>AS24*CV$3</f>
        <v/>
      </c>
      <c r="CW24" s="286">
        <f>AT24*CW$3</f>
        <v/>
      </c>
      <c r="CX24" s="286">
        <f>AU24*CX$3</f>
        <v/>
      </c>
      <c r="CY24" s="228" t="n"/>
      <c r="CZ24" s="228" t="n"/>
      <c r="DA24" s="228" t="n"/>
      <c r="DB24" s="228" t="n"/>
      <c r="DC24" s="228" t="n"/>
      <c r="DD24" s="228" t="n"/>
      <c r="DF24" s="228" t="n"/>
    </row>
    <row r="25">
      <c r="A25" s="18" t="inlineStr">
        <is>
          <t>Провод НВ-4-0.2 ГОСТ 22483-77</t>
        </is>
      </c>
      <c r="K25" s="45" t="n">
        <v>0.55</v>
      </c>
      <c r="L25" s="45" t="n">
        <v>1.35</v>
      </c>
      <c r="M25" s="45" t="n">
        <v>2.5</v>
      </c>
      <c r="N25" s="45" t="n">
        <v>2.6</v>
      </c>
      <c r="O25" s="45" t="n">
        <v>3.9</v>
      </c>
      <c r="P25" s="45" t="n">
        <v>4.1</v>
      </c>
      <c r="Q25" s="45" t="n">
        <v>5.9</v>
      </c>
      <c r="R25" s="45" t="n">
        <v>3.9</v>
      </c>
      <c r="S25" s="45" t="n">
        <v>8.9</v>
      </c>
      <c r="T25" s="45" t="n">
        <v>7.8</v>
      </c>
      <c r="U25" s="45" t="n">
        <v>1.2</v>
      </c>
      <c r="V25" s="45" t="n">
        <v>2.1</v>
      </c>
      <c r="W25" s="45" t="n">
        <v>3.7</v>
      </c>
      <c r="X25" s="45" t="n">
        <v>5.2</v>
      </c>
      <c r="Y25" s="45" t="n">
        <v>4.9</v>
      </c>
      <c r="Z25" s="45" t="n">
        <v>7.1</v>
      </c>
      <c r="AA25" s="46" t="n">
        <v>9.5</v>
      </c>
      <c r="AB25" s="64" t="n"/>
      <c r="AC25" s="64" t="n"/>
      <c r="AD25" s="64" t="n"/>
      <c r="AF25" s="64" t="n"/>
      <c r="AG25" s="64" t="n"/>
      <c r="BM25" s="286">
        <f>K25*BM$3</f>
        <v/>
      </c>
      <c r="BN25" s="286">
        <f>L25*BN$3</f>
        <v/>
      </c>
      <c r="BO25" s="286">
        <f>M25*BO$3</f>
        <v/>
      </c>
      <c r="BP25" s="286">
        <f>N25*BP$3</f>
        <v/>
      </c>
      <c r="BQ25" s="286">
        <f>O25*BQ$3</f>
        <v/>
      </c>
      <c r="BR25" s="286">
        <f>P25*BR$3</f>
        <v/>
      </c>
      <c r="BS25" s="286" t="n"/>
      <c r="BT25" s="286">
        <f>R25*BT$3</f>
        <v/>
      </c>
      <c r="BU25" s="286">
        <f>S25*BU$3</f>
        <v/>
      </c>
      <c r="BV25" s="286">
        <f>T25*BV$3</f>
        <v/>
      </c>
      <c r="BW25" s="286">
        <f>U25*BW$3</f>
        <v/>
      </c>
      <c r="BX25" s="286">
        <f>V25*BX$3</f>
        <v/>
      </c>
      <c r="BY25" s="286">
        <f>W25*BY$3</f>
        <v/>
      </c>
      <c r="BZ25" s="286">
        <f>X25*BZ$3</f>
        <v/>
      </c>
      <c r="CA25" s="286">
        <f>Y25*CA$3</f>
        <v/>
      </c>
      <c r="CB25" s="286">
        <f>Z25*CB$3</f>
        <v/>
      </c>
      <c r="CC25" s="286">
        <f>AA25*CC$3</f>
        <v/>
      </c>
      <c r="CD25" s="228" t="n"/>
      <c r="CE25" s="228" t="n"/>
      <c r="CF25" s="228" t="n"/>
      <c r="CG25" s="228" t="n"/>
      <c r="CH25" s="228" t="n"/>
      <c r="CI25" s="228" t="n"/>
      <c r="CJ25" s="228" t="n"/>
      <c r="CK25" s="228" t="n"/>
      <c r="CL25" s="228" t="n"/>
      <c r="CM25" s="228" t="n"/>
      <c r="CN25" s="228" t="n"/>
      <c r="CO25" s="228" t="n"/>
      <c r="CP25" s="228" t="n"/>
      <c r="CQ25" s="286">
        <f>AN25*CQ$3</f>
        <v/>
      </c>
      <c r="CR25" s="286">
        <f>AO25*CR$3</f>
        <v/>
      </c>
      <c r="CS25" s="286">
        <f>AP25*CS$3</f>
        <v/>
      </c>
      <c r="CT25" s="286">
        <f>AQ25*CT$3</f>
        <v/>
      </c>
      <c r="CU25" s="286">
        <f>AR25*CU$3</f>
        <v/>
      </c>
      <c r="CV25" s="286">
        <f>AS25*CV$3</f>
        <v/>
      </c>
      <c r="CW25" s="286">
        <f>AT25*CW$3</f>
        <v/>
      </c>
      <c r="CX25" s="286">
        <f>AU25*CX$3</f>
        <v/>
      </c>
      <c r="CY25" s="228" t="n"/>
      <c r="CZ25" s="228" t="n"/>
      <c r="DA25" s="228" t="n"/>
      <c r="DB25" s="228" t="n"/>
      <c r="DC25" s="228" t="n"/>
      <c r="DD25" s="228" t="n"/>
      <c r="DF25" s="228" t="n"/>
      <c r="DG25">
        <f>SUM(BD25:DD25)</f>
        <v/>
      </c>
    </row>
    <row r="26">
      <c r="A26" s="34" t="inlineStr">
        <is>
          <t>аналоги:</t>
        </is>
      </c>
      <c r="K26" s="45" t="n"/>
      <c r="L26" s="45" t="n"/>
      <c r="M26" s="45" t="n"/>
      <c r="N26" s="45" t="n"/>
      <c r="O26" s="45" t="n"/>
      <c r="P26" s="45" t="n"/>
      <c r="Q26" s="45" t="n"/>
      <c r="R26" s="45" t="n"/>
      <c r="S26" s="75" t="n"/>
      <c r="T26" s="46" t="n"/>
      <c r="U26" s="45" t="n"/>
      <c r="V26" s="45" t="n"/>
      <c r="W26" s="45" t="n"/>
      <c r="X26" s="45" t="n"/>
      <c r="Y26" s="45" t="n"/>
      <c r="Z26" s="45" t="n"/>
      <c r="AA26" s="46" t="n"/>
      <c r="AB26" s="64" t="n"/>
      <c r="AC26" s="64" t="n"/>
      <c r="AD26" s="64" t="n"/>
      <c r="AF26" s="64" t="n"/>
      <c r="AG26" s="64" t="n"/>
      <c r="CQ26" s="286">
        <f>AN26*CQ$3</f>
        <v/>
      </c>
      <c r="CR26" s="286">
        <f>AO26*CR$3</f>
        <v/>
      </c>
      <c r="CS26" s="286">
        <f>AP26*CS$3</f>
        <v/>
      </c>
      <c r="CT26" s="286">
        <f>AQ26*CT$3</f>
        <v/>
      </c>
      <c r="CU26" s="286">
        <f>AR26*CU$3</f>
        <v/>
      </c>
      <c r="CV26" s="286">
        <f>AS26*CV$3</f>
        <v/>
      </c>
      <c r="CW26" s="286">
        <f>AT26*CW$3</f>
        <v/>
      </c>
      <c r="CX26" s="286">
        <f>AU26*CX$3</f>
        <v/>
      </c>
    </row>
    <row r="27">
      <c r="A27" s="34" t="inlineStr">
        <is>
          <t>Провод НВ-3-0.2 ГОСТ 22483-77</t>
        </is>
      </c>
      <c r="K27" s="45" t="n"/>
      <c r="L27" s="45" t="n"/>
      <c r="M27" s="45" t="n"/>
      <c r="N27" s="45" t="n"/>
      <c r="O27" s="45" t="n"/>
      <c r="P27" s="45" t="n"/>
      <c r="Q27" s="45" t="n"/>
      <c r="R27" s="45" t="n"/>
      <c r="S27" s="75" t="n"/>
      <c r="T27" s="46" t="n"/>
      <c r="U27" s="45" t="n"/>
      <c r="V27" s="45" t="n"/>
      <c r="W27" s="45" t="n"/>
      <c r="X27" s="45" t="n"/>
      <c r="Y27" s="45" t="n"/>
      <c r="Z27" s="45" t="n"/>
      <c r="AA27" s="46" t="n"/>
      <c r="AB27" s="64" t="n"/>
      <c r="AC27" s="64" t="n"/>
      <c r="AD27" s="64" t="n"/>
      <c r="AF27" s="64" t="n"/>
      <c r="AG27" s="64" t="n"/>
      <c r="CQ27" s="286">
        <f>AN27*CQ$3</f>
        <v/>
      </c>
      <c r="CR27" s="286">
        <f>AO27*CR$3</f>
        <v/>
      </c>
      <c r="CS27" s="286">
        <f>AP27*CS$3</f>
        <v/>
      </c>
      <c r="CT27" s="286">
        <f>AQ27*CT$3</f>
        <v/>
      </c>
      <c r="CU27" s="286">
        <f>AR27*CU$3</f>
        <v/>
      </c>
      <c r="CV27" s="286">
        <f>AS27*CV$3</f>
        <v/>
      </c>
      <c r="CW27" s="286">
        <f>AT27*CW$3</f>
        <v/>
      </c>
      <c r="CX27" s="286">
        <f>AU27*CX$3</f>
        <v/>
      </c>
    </row>
    <row r="28">
      <c r="A28" s="34" t="inlineStr">
        <is>
          <t>Провод НВ-5-0.2 ГОСТ 22483-77</t>
        </is>
      </c>
      <c r="K28" s="45" t="n"/>
      <c r="L28" s="45" t="n"/>
      <c r="M28" s="45" t="n"/>
      <c r="N28" s="45" t="n"/>
      <c r="O28" s="45" t="n"/>
      <c r="P28" s="45" t="n"/>
      <c r="Q28" s="45" t="n"/>
      <c r="R28" s="45" t="n"/>
      <c r="S28" s="75" t="n"/>
      <c r="T28" s="46" t="n"/>
      <c r="U28" s="45" t="n"/>
      <c r="V28" s="45" t="n"/>
      <c r="W28" s="45" t="n"/>
      <c r="X28" s="45" t="n"/>
      <c r="Y28" s="45" t="n"/>
      <c r="Z28" s="45" t="n"/>
      <c r="AA28" s="46" t="n"/>
      <c r="AB28" s="64" t="n"/>
      <c r="AC28" s="64" t="n"/>
      <c r="AD28" s="64" t="n"/>
      <c r="AF28" s="64" t="n"/>
      <c r="AG28" s="64" t="n"/>
      <c r="CQ28" s="286">
        <f>AN28*CQ$3</f>
        <v/>
      </c>
      <c r="CR28" s="286">
        <f>AO28*CR$3</f>
        <v/>
      </c>
      <c r="CS28" s="286">
        <f>AP28*CS$3</f>
        <v/>
      </c>
      <c r="CT28" s="286">
        <f>AQ28*CT$3</f>
        <v/>
      </c>
      <c r="CU28" s="286">
        <f>AR28*CU$3</f>
        <v/>
      </c>
      <c r="CV28" s="286">
        <f>AS28*CV$3</f>
        <v/>
      </c>
      <c r="CW28" s="286">
        <f>AT28*CW$3</f>
        <v/>
      </c>
      <c r="CX28" s="286">
        <f>AU28*CX$3</f>
        <v/>
      </c>
    </row>
    <row r="29" customFormat="1" s="85">
      <c r="A29" s="82" t="n"/>
      <c r="B29" s="84" t="n"/>
      <c r="C29" s="84" t="n"/>
      <c r="D29" s="84" t="n"/>
      <c r="E29" s="84" t="n"/>
      <c r="F29" s="84" t="n"/>
      <c r="G29" s="84" t="n"/>
      <c r="H29" s="84" t="n"/>
      <c r="I29" s="84" t="n"/>
      <c r="J29" s="84" t="n"/>
      <c r="K29" s="84" t="n"/>
      <c r="L29" s="84" t="n"/>
      <c r="M29" s="84" t="n"/>
      <c r="N29" s="84" t="n"/>
      <c r="O29" s="84" t="n"/>
      <c r="P29" s="84" t="n"/>
      <c r="Q29" s="84" t="n"/>
      <c r="R29" s="84" t="n"/>
      <c r="S29" s="84" t="n"/>
      <c r="T29" s="84" t="n"/>
      <c r="U29" s="84" t="n"/>
      <c r="V29" s="84" t="n"/>
      <c r="W29" s="84" t="n"/>
      <c r="X29" s="84" t="n"/>
      <c r="Y29" s="84" t="n"/>
      <c r="Z29" s="84" t="n"/>
      <c r="AA29" s="84" t="n"/>
      <c r="AB29" s="84" t="n"/>
      <c r="AC29" s="84" t="n"/>
      <c r="AD29" s="84" t="n"/>
      <c r="AE29" s="84" t="n"/>
      <c r="AF29" s="84" t="n"/>
      <c r="AG29" s="84" t="n"/>
      <c r="AH29" s="84" t="n"/>
      <c r="AI29" s="84" t="n"/>
      <c r="AJ29" s="84" t="n"/>
      <c r="AK29" s="84" t="n"/>
      <c r="AL29" s="84" t="n"/>
      <c r="AM29" s="84" t="n"/>
      <c r="AN29" s="84" t="n"/>
      <c r="AO29" s="84" t="n"/>
      <c r="AP29" s="84" t="n"/>
      <c r="AQ29" s="84" t="n"/>
      <c r="AR29" s="84" t="n"/>
      <c r="AS29" s="84" t="n"/>
      <c r="AT29" s="84" t="n"/>
      <c r="AU29" s="84" t="n"/>
      <c r="AV29" s="84" t="n"/>
      <c r="AW29" s="84" t="n"/>
      <c r="AX29" s="84" t="n"/>
      <c r="AY29" s="84" t="n"/>
      <c r="AZ29" s="84" t="n"/>
      <c r="BA29" s="84" t="n"/>
      <c r="BB29" s="84" t="n"/>
      <c r="BC29" s="198" t="n"/>
      <c r="BD29" s="84" t="n"/>
      <c r="BE29" s="84" t="n"/>
      <c r="BF29" s="84" t="n"/>
      <c r="BG29" s="84" t="n"/>
      <c r="BH29" s="84" t="n"/>
      <c r="BI29" s="84" t="n"/>
      <c r="BJ29" s="84" t="n"/>
      <c r="BK29" s="84" t="n"/>
      <c r="BL29" s="84" t="n"/>
      <c r="BM29" s="84" t="n"/>
      <c r="BN29" s="84" t="n"/>
      <c r="BO29" s="84" t="n"/>
      <c r="BP29" s="84" t="n"/>
      <c r="BQ29" s="84" t="n"/>
      <c r="BR29" s="84" t="n"/>
      <c r="BS29" s="84" t="n"/>
      <c r="BT29" s="84" t="n"/>
      <c r="BU29" s="84" t="n"/>
      <c r="BV29" s="84" t="n"/>
      <c r="BW29" s="84" t="n"/>
      <c r="BX29" s="84" t="n"/>
      <c r="BY29" s="84" t="n"/>
      <c r="BZ29" s="84" t="n"/>
      <c r="CA29" s="84" t="n"/>
      <c r="CB29" s="84" t="n"/>
      <c r="CC29" s="84" t="n"/>
      <c r="CD29" s="84" t="n"/>
      <c r="CE29" s="84" t="n"/>
      <c r="CF29" s="84" t="n"/>
      <c r="CG29" s="84" t="n"/>
      <c r="CH29" s="84" t="n"/>
      <c r="CI29" s="84" t="n"/>
      <c r="CJ29" s="84" t="n"/>
      <c r="CK29" s="84" t="n"/>
      <c r="CL29" s="84" t="n"/>
      <c r="CM29" s="84" t="n"/>
      <c r="CN29" s="84" t="n"/>
      <c r="CO29" s="84" t="n"/>
      <c r="CP29" s="84" t="n"/>
      <c r="CQ29" s="286">
        <f>AN29*CQ$3</f>
        <v/>
      </c>
      <c r="CR29" s="286">
        <f>AO29*CR$3</f>
        <v/>
      </c>
      <c r="CS29" s="286">
        <f>AP29*CS$3</f>
        <v/>
      </c>
      <c r="CT29" s="286">
        <f>AQ29*CT$3</f>
        <v/>
      </c>
      <c r="CU29" s="286">
        <f>AR29*CU$3</f>
        <v/>
      </c>
      <c r="CV29" s="286">
        <f>AS29*CV$3</f>
        <v/>
      </c>
      <c r="CW29" s="286">
        <f>AT29*CW$3</f>
        <v/>
      </c>
      <c r="CX29" s="286">
        <f>AU29*CX$3</f>
        <v/>
      </c>
      <c r="CY29" s="84" t="n"/>
      <c r="CZ29" s="84" t="n"/>
      <c r="DA29" s="84" t="n"/>
      <c r="DB29" s="84" t="n"/>
      <c r="DC29" s="84" t="n"/>
      <c r="DD29" s="84" t="n"/>
      <c r="DE29" s="84" t="n"/>
      <c r="DF29" s="84" t="n"/>
      <c r="DI29" s="108" t="n"/>
    </row>
    <row r="30" s="107">
      <c r="A30" s="199" t="n"/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28" t="n"/>
      <c r="AC30" s="228" t="n"/>
      <c r="AD30" s="228" t="n"/>
      <c r="AE30" s="228" t="n"/>
      <c r="AF30" s="228" t="n"/>
      <c r="AG30" s="228" t="n"/>
      <c r="AH30" s="228" t="n"/>
      <c r="AI30" s="228" t="n"/>
      <c r="AJ30" s="228" t="n"/>
      <c r="AK30" s="228" t="n"/>
      <c r="AL30" s="228" t="n"/>
      <c r="AM30" s="228" t="n"/>
      <c r="AN30" s="228" t="n"/>
      <c r="AO30" s="228" t="n"/>
      <c r="AP30" s="228" t="n"/>
      <c r="AQ30" s="228" t="n"/>
      <c r="AR30" s="228" t="n"/>
      <c r="AS30" s="228" t="n"/>
      <c r="AT30" s="228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19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V30" s="228" t="n"/>
      <c r="BW30" s="228" t="n"/>
      <c r="BX30" s="228" t="n"/>
      <c r="BY30" s="228" t="n"/>
      <c r="BZ30" s="228" t="n"/>
      <c r="CA30" s="228" t="n"/>
      <c r="CB30" s="228" t="n"/>
      <c r="CC30" s="228" t="n"/>
      <c r="CD30" s="228" t="n"/>
      <c r="CE30" s="228" t="n"/>
      <c r="CF30" s="228" t="n"/>
      <c r="CG30" s="228" t="n"/>
      <c r="CH30" s="228" t="n"/>
      <c r="CI30" s="228" t="n"/>
      <c r="CJ30" s="228" t="n"/>
      <c r="CK30" s="228" t="n"/>
      <c r="CL30" s="228" t="n"/>
      <c r="CM30" s="228" t="n"/>
      <c r="CN30" s="228" t="n"/>
      <c r="CO30" s="228" t="n"/>
      <c r="CP30" s="228" t="n"/>
      <c r="CQ30" s="286">
        <f>AN30*CQ$3</f>
        <v/>
      </c>
      <c r="CR30" s="286">
        <f>AO30*CR$3</f>
        <v/>
      </c>
      <c r="CS30" s="286">
        <f>AP30*CS$3</f>
        <v/>
      </c>
      <c r="CT30" s="286">
        <f>AQ30*CT$3</f>
        <v/>
      </c>
      <c r="CU30" s="286">
        <f>AR30*CU$3</f>
        <v/>
      </c>
      <c r="CV30" s="286">
        <f>AS30*CV$3</f>
        <v/>
      </c>
      <c r="CW30" s="286">
        <f>AT30*CW$3</f>
        <v/>
      </c>
      <c r="CX30" s="286">
        <f>AU30*CX$3</f>
        <v/>
      </c>
      <c r="CY30" s="228" t="n"/>
      <c r="CZ30" s="228" t="n"/>
      <c r="DA30" s="228" t="n"/>
      <c r="DB30" s="228" t="n"/>
      <c r="DC30" s="228" t="n"/>
      <c r="DD30" s="228" t="n"/>
      <c r="DE30" s="228" t="n"/>
      <c r="DF30" s="228" t="n"/>
    </row>
    <row r="31">
      <c r="A31" s="18" t="inlineStr">
        <is>
          <t xml:space="preserve">Наконечник штыревой втулочный изолированный НШВИ 0,75-8 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>
        <v>4</v>
      </c>
      <c r="AJ31" s="286" t="n"/>
      <c r="AK31" s="286" t="n"/>
      <c r="AL31" s="286" t="n"/>
      <c r="AM31" s="286" t="n"/>
      <c r="AN31" s="228" t="n"/>
      <c r="AO31" s="228" t="n"/>
      <c r="AP31" s="228" t="n"/>
      <c r="AQ31" s="228" t="n"/>
      <c r="AR31" s="228" t="n"/>
      <c r="AS31" s="228" t="n"/>
      <c r="AT31" s="228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19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V31" s="228" t="n"/>
      <c r="BW31" s="228" t="n"/>
      <c r="BX31" s="228" t="n"/>
      <c r="BY31" s="228" t="n"/>
      <c r="BZ31" s="228" t="n"/>
      <c r="CA31" s="228" t="n"/>
      <c r="CB31" s="228" t="n"/>
      <c r="CD31" s="286">
        <f>AB31*CD$3</f>
        <v/>
      </c>
      <c r="CE31" s="286">
        <f>AC31*CE$3</f>
        <v/>
      </c>
      <c r="CF31" s="286">
        <f>AD31*CF$3</f>
        <v/>
      </c>
      <c r="CG31" s="286">
        <f>AE31*CG$3</f>
        <v/>
      </c>
      <c r="CH31" s="286">
        <f>AF31*CH$3</f>
        <v/>
      </c>
      <c r="CI31" s="286">
        <f>AG31*CI$3</f>
        <v/>
      </c>
      <c r="CJ31" s="286">
        <f>AH31*CJ$3</f>
        <v/>
      </c>
      <c r="CK31" s="286">
        <f>AI31*CK$3</f>
        <v/>
      </c>
      <c r="CL31" s="286">
        <f>AJ31*CL$3</f>
        <v/>
      </c>
      <c r="CM31" s="286">
        <f>AK31*CM$3</f>
        <v/>
      </c>
      <c r="CN31" s="286">
        <f>AL31*CN$3</f>
        <v/>
      </c>
      <c r="CO31" s="286">
        <f>AM31*CO$3</f>
        <v/>
      </c>
      <c r="CP31" s="286" t="n"/>
      <c r="CQ31" s="286">
        <f>AN31*CQ$3</f>
        <v/>
      </c>
      <c r="CR31" s="286">
        <f>AO31*CR$3</f>
        <v/>
      </c>
      <c r="CS31" s="286">
        <f>AP31*CS$3</f>
        <v/>
      </c>
      <c r="CT31" s="286">
        <f>AQ31*CT$3</f>
        <v/>
      </c>
      <c r="CU31" s="286">
        <f>AR31*CU$3</f>
        <v/>
      </c>
      <c r="CV31" s="286">
        <f>AS31*CV$3</f>
        <v/>
      </c>
      <c r="CW31" s="286">
        <f>AT31*CW$3</f>
        <v/>
      </c>
      <c r="CX31" s="286">
        <f>AU31*CX$3</f>
        <v/>
      </c>
      <c r="CY31" s="286">
        <f>AV31*CY$3</f>
        <v/>
      </c>
      <c r="CZ31" s="286">
        <f>AW31*CZ$3</f>
        <v/>
      </c>
      <c r="DA31" s="286">
        <f>AX31*DA$3</f>
        <v/>
      </c>
      <c r="DB31" s="286">
        <f>AY31*DB$3</f>
        <v/>
      </c>
      <c r="DC31" s="286">
        <f>AZ31*DC$3</f>
        <v/>
      </c>
      <c r="DD31" s="286">
        <f>BA31*DD$3</f>
        <v/>
      </c>
      <c r="DE31" s="286">
        <f>BB31*DE$3</f>
        <v/>
      </c>
      <c r="DF31" s="286" t="n"/>
      <c r="DG31">
        <f>SUM(BD31:DD31)</f>
        <v/>
      </c>
    </row>
    <row r="32">
      <c r="A32" s="34" t="inlineStr">
        <is>
          <t>аналоги: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28" t="n"/>
      <c r="AO32" s="228" t="n"/>
      <c r="AP32" s="228" t="n"/>
      <c r="AQ32" s="228" t="n"/>
      <c r="AR32" s="228" t="n"/>
      <c r="AS32" s="228" t="n"/>
      <c r="AT32" s="228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19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V32" s="228" t="n"/>
      <c r="BW32" s="228" t="n"/>
      <c r="BX32" s="228" t="n"/>
      <c r="BY32" s="228" t="n"/>
      <c r="BZ32" s="228" t="n"/>
      <c r="CA32" s="228" t="n"/>
      <c r="CB32" s="228" t="n"/>
      <c r="CD32" s="286">
        <f>AB32*CD$3</f>
        <v/>
      </c>
      <c r="CE32" s="286">
        <f>AC32*CE$3</f>
        <v/>
      </c>
      <c r="CF32" s="286">
        <f>AD32*CF$3</f>
        <v/>
      </c>
      <c r="CG32" s="286">
        <f>AE32*CG$3</f>
        <v/>
      </c>
      <c r="CH32" s="286">
        <f>AF32*CH$3</f>
        <v/>
      </c>
      <c r="CI32" s="286">
        <f>AG32*CI$3</f>
        <v/>
      </c>
      <c r="CJ32" s="286">
        <f>AH32*CJ$3</f>
        <v/>
      </c>
      <c r="CK32" s="286">
        <f>AI32*CK$3</f>
        <v/>
      </c>
      <c r="CL32" s="286">
        <f>AJ32*CL$3</f>
        <v/>
      </c>
      <c r="CM32" s="286">
        <f>AK32*CM$3</f>
        <v/>
      </c>
      <c r="CN32" s="286">
        <f>AL32*CN$3</f>
        <v/>
      </c>
      <c r="CO32" s="286">
        <f>AM32*CO$3</f>
        <v/>
      </c>
      <c r="CP32" s="286" t="n"/>
      <c r="CQ32" s="286">
        <f>AN32*CQ$3</f>
        <v/>
      </c>
      <c r="CR32" s="286">
        <f>AO32*CR$3</f>
        <v/>
      </c>
      <c r="CS32" s="286">
        <f>AP32*CS$3</f>
        <v/>
      </c>
      <c r="CT32" s="286">
        <f>AQ32*CT$3</f>
        <v/>
      </c>
      <c r="CU32" s="286">
        <f>AR32*CU$3</f>
        <v/>
      </c>
      <c r="CV32" s="286">
        <f>AS32*CV$3</f>
        <v/>
      </c>
      <c r="CW32" s="286">
        <f>AT32*CW$3</f>
        <v/>
      </c>
      <c r="CX32" s="286">
        <f>AU32*CX$3</f>
        <v/>
      </c>
      <c r="CY32" s="286">
        <f>AV32*CY$3</f>
        <v/>
      </c>
      <c r="CZ32" s="286">
        <f>AW32*CZ$3</f>
        <v/>
      </c>
      <c r="DA32" s="286">
        <f>AX32*DA$3</f>
        <v/>
      </c>
      <c r="DB32" s="286">
        <f>AY32*DB$3</f>
        <v/>
      </c>
      <c r="DC32" s="286">
        <f>AZ32*DC$3</f>
        <v/>
      </c>
      <c r="DD32" s="286">
        <f>BA32*DD$3</f>
        <v/>
      </c>
      <c r="DE32" s="286">
        <f>BB32*DE$3</f>
        <v/>
      </c>
      <c r="DF32" s="286" t="n"/>
    </row>
    <row r="33">
      <c r="A33" s="34" t="inlineStr">
        <is>
          <t xml:space="preserve">Наконечник штыревой втулочный изолированный НШВИ 1,0-8 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/>
      <c r="AO33" s="286" t="n"/>
      <c r="AP33" s="286" t="n"/>
      <c r="AQ33" s="286" t="n"/>
      <c r="AR33" s="286" t="n"/>
      <c r="AS33" s="286" t="n">
        <v>1</v>
      </c>
      <c r="AT33" s="286" t="n"/>
      <c r="AU33" s="286" t="n">
        <v>4</v>
      </c>
      <c r="AV33" s="286" t="n"/>
      <c r="AW33" s="286" t="n"/>
      <c r="AX33" s="286" t="n"/>
      <c r="AY33" s="286" t="n"/>
      <c r="AZ33" s="286" t="n"/>
      <c r="BA33" s="286" t="n"/>
      <c r="BB33" s="286" t="n"/>
      <c r="BC33" s="19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V33" s="228" t="n"/>
      <c r="BW33" s="228" t="n"/>
      <c r="BX33" s="228" t="n"/>
      <c r="BY33" s="228" t="n"/>
      <c r="BZ33" s="228" t="n"/>
      <c r="CA33" s="228" t="n"/>
      <c r="CB33" s="228" t="n"/>
      <c r="CD33" s="286">
        <f>AB33*CD$3</f>
        <v/>
      </c>
      <c r="CE33" s="286">
        <f>AC33*CE$3</f>
        <v/>
      </c>
      <c r="CF33" s="286">
        <f>AD33*CF$3</f>
        <v/>
      </c>
      <c r="CG33" s="286">
        <f>AE33*CG$3</f>
        <v/>
      </c>
      <c r="CH33" s="286">
        <f>AF33*CH$3</f>
        <v/>
      </c>
      <c r="CI33" s="286">
        <f>AG33*CI$3</f>
        <v/>
      </c>
      <c r="CJ33" s="286">
        <f>AH33*CJ$3</f>
        <v/>
      </c>
      <c r="CK33" s="286">
        <f>AI33*CK$3</f>
        <v/>
      </c>
      <c r="CL33" s="286">
        <f>AJ33*CL$3</f>
        <v/>
      </c>
      <c r="CM33" s="286">
        <f>AK33*CM$3</f>
        <v/>
      </c>
      <c r="CN33" s="286">
        <f>AL33*CN$3</f>
        <v/>
      </c>
      <c r="CO33" s="286">
        <f>AM33*CO$3</f>
        <v/>
      </c>
      <c r="CP33" s="286" t="n"/>
      <c r="CQ33" s="286">
        <f>AN33*CQ$3</f>
        <v/>
      </c>
      <c r="CR33" s="286">
        <f>AO33*CR$3</f>
        <v/>
      </c>
      <c r="CS33" s="286">
        <f>AP33*CS$3</f>
        <v/>
      </c>
      <c r="CT33" s="286">
        <f>AQ33*CT$3</f>
        <v/>
      </c>
      <c r="CU33" s="286">
        <f>AR33*CU$3</f>
        <v/>
      </c>
      <c r="CV33" s="286">
        <f>AS33*CV$3</f>
        <v/>
      </c>
      <c r="CW33" s="286">
        <f>AT33*CW$3</f>
        <v/>
      </c>
      <c r="CX33" s="286">
        <f>AU33*CX$3</f>
        <v/>
      </c>
      <c r="CY33" s="286">
        <f>AV33*CY$3</f>
        <v/>
      </c>
      <c r="CZ33" s="286">
        <f>AW33*CZ$3</f>
        <v/>
      </c>
      <c r="DA33" s="286">
        <f>AX33*DA$3</f>
        <v/>
      </c>
      <c r="DB33" s="286">
        <f>AY33*DB$3</f>
        <v/>
      </c>
      <c r="DC33" s="286">
        <f>AZ33*DC$3</f>
        <v/>
      </c>
      <c r="DD33" s="286">
        <f>BA33*DD$3</f>
        <v/>
      </c>
      <c r="DE33" s="286">
        <f>BB33*DE$3</f>
        <v/>
      </c>
      <c r="DF33" s="286" t="n"/>
      <c r="DG33">
        <f>SUM(BD33:DD33)</f>
        <v/>
      </c>
    </row>
    <row r="34">
      <c r="A34" s="18" t="inlineStr">
        <is>
          <t xml:space="preserve">Наконечник штыревой втулочный изолированный НШВИ 1,5-8 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4</v>
      </c>
      <c r="AC34" s="286" t="n">
        <v>4</v>
      </c>
      <c r="AD34" s="286" t="n"/>
      <c r="AE34" s="286" t="n"/>
      <c r="AF34" s="286" t="n">
        <v>4</v>
      </c>
      <c r="AG34" s="286" t="n"/>
      <c r="AH34" s="286" t="n">
        <v>4</v>
      </c>
      <c r="AI34" s="286" t="n"/>
      <c r="AJ34" s="286" t="n">
        <v>4</v>
      </c>
      <c r="AK34" s="286" t="n">
        <v>4</v>
      </c>
      <c r="AL34" s="286" t="n"/>
      <c r="AM34" s="286" t="n"/>
      <c r="AN34" s="286" t="n"/>
      <c r="AO34" s="286" t="n"/>
      <c r="AP34" s="286" t="n">
        <v>5</v>
      </c>
      <c r="AQ34" s="286" t="n"/>
      <c r="AR34" s="286" t="n">
        <v>4</v>
      </c>
      <c r="AS34" s="286" t="n"/>
      <c r="AT34" s="286" t="n">
        <v>4</v>
      </c>
      <c r="AU34" s="286" t="n"/>
      <c r="AV34" s="286" t="n">
        <v>2</v>
      </c>
      <c r="AW34" s="286" t="n">
        <v>2</v>
      </c>
      <c r="AX34" s="286" t="n">
        <v>2</v>
      </c>
      <c r="AY34" s="286" t="n">
        <v>4</v>
      </c>
      <c r="AZ34" s="286" t="n">
        <v>2</v>
      </c>
      <c r="BA34" s="286" t="n">
        <v>2</v>
      </c>
      <c r="BB34" s="286" t="n">
        <v>6</v>
      </c>
      <c r="BC34" s="19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V34" s="228" t="n"/>
      <c r="BW34" s="228" t="n"/>
      <c r="BX34" s="228" t="n"/>
      <c r="BY34" s="228" t="n"/>
      <c r="BZ34" s="228" t="n"/>
      <c r="CA34" s="228" t="n"/>
      <c r="CB34" s="228" t="n"/>
      <c r="CD34" s="286">
        <f>AB34*CD$3</f>
        <v/>
      </c>
      <c r="CE34" s="286">
        <f>AC34*CE$3</f>
        <v/>
      </c>
      <c r="CF34" s="286">
        <f>AD34*CF$3</f>
        <v/>
      </c>
      <c r="CG34" s="286">
        <f>AE34*CG$3</f>
        <v/>
      </c>
      <c r="CH34" s="286">
        <f>AF34*CH$3</f>
        <v/>
      </c>
      <c r="CI34" s="286">
        <f>AG34*CI$3</f>
        <v/>
      </c>
      <c r="CJ34" s="286">
        <f>AH34*CJ$3</f>
        <v/>
      </c>
      <c r="CK34" s="286">
        <f>AI34*CK$3</f>
        <v/>
      </c>
      <c r="CL34" s="286">
        <f>AJ34*CL$3</f>
        <v/>
      </c>
      <c r="CM34" s="286">
        <f>AK34*CM$3</f>
        <v/>
      </c>
      <c r="CN34" s="286">
        <f>AL34*CN$3</f>
        <v/>
      </c>
      <c r="CO34" s="286">
        <f>AM34*CO$3</f>
        <v/>
      </c>
      <c r="CP34" s="286" t="n"/>
      <c r="CQ34" s="286">
        <f>AN34*CQ$3</f>
        <v/>
      </c>
      <c r="CR34" s="286">
        <f>AO34*CR$3</f>
        <v/>
      </c>
      <c r="CS34" s="286">
        <f>AP34*CS$3</f>
        <v/>
      </c>
      <c r="CT34" s="286">
        <f>AQ34*CT$3</f>
        <v/>
      </c>
      <c r="CU34" s="286">
        <f>AR34*CU$3</f>
        <v/>
      </c>
      <c r="CV34" s="286">
        <f>AS34*CV$3</f>
        <v/>
      </c>
      <c r="CW34" s="286">
        <f>AT34*CW$3</f>
        <v/>
      </c>
      <c r="CX34" s="286">
        <f>AU34*CX$3</f>
        <v/>
      </c>
      <c r="CY34" s="286">
        <f>AV34*CY$3</f>
        <v/>
      </c>
      <c r="CZ34" s="286">
        <f>AW34*CZ$3</f>
        <v/>
      </c>
      <c r="DA34" s="286">
        <f>AX34*DA$3</f>
        <v/>
      </c>
      <c r="DB34" s="286">
        <f>AY34*DB$3</f>
        <v/>
      </c>
      <c r="DC34" s="286">
        <f>AZ34*DC$3</f>
        <v/>
      </c>
      <c r="DD34" s="286">
        <f>BA34*DD$3</f>
        <v/>
      </c>
      <c r="DE34" s="286">
        <f>BB34*DE$3</f>
        <v/>
      </c>
      <c r="DF34" s="286" t="n"/>
      <c r="DG34">
        <f>SUM(BD34:DD34)</f>
        <v/>
      </c>
    </row>
    <row r="35">
      <c r="A35" s="18" t="inlineStr">
        <is>
          <t>Клемма типа "О" 3,2 мм НКИ 1.5-3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45" t="n">
        <v>1</v>
      </c>
      <c r="L35" s="45" t="n">
        <v>2</v>
      </c>
      <c r="M35" s="45" t="n">
        <v>3</v>
      </c>
      <c r="N35" s="45" t="n">
        <v>3</v>
      </c>
      <c r="O35" s="45" t="n">
        <v>4</v>
      </c>
      <c r="P35" s="45" t="n">
        <v>4</v>
      </c>
      <c r="Q35" s="45" t="n">
        <v>5</v>
      </c>
      <c r="R35" s="45" t="n">
        <v>5</v>
      </c>
      <c r="S35" s="45" t="n">
        <v>5</v>
      </c>
      <c r="T35" s="45" t="n">
        <v>5</v>
      </c>
      <c r="U35" s="45" t="n">
        <v>1</v>
      </c>
      <c r="V35" s="45" t="n">
        <v>2</v>
      </c>
      <c r="W35" s="45" t="n">
        <v>3</v>
      </c>
      <c r="X35" s="45" t="n">
        <v>3</v>
      </c>
      <c r="Y35" s="45" t="n">
        <v>3</v>
      </c>
      <c r="Z35" s="45" t="n">
        <v>4</v>
      </c>
      <c r="AA35" s="74" t="n">
        <v>5</v>
      </c>
      <c r="AB35" s="64" t="n"/>
      <c r="AC35" s="64" t="n"/>
      <c r="AD35" s="64" t="n"/>
      <c r="AE35" s="228" t="n"/>
      <c r="AF35" s="64" t="n"/>
      <c r="AG35" s="64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>
        <v>2</v>
      </c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19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86">
        <f>K35*BM$3</f>
        <v/>
      </c>
      <c r="BN35" s="286">
        <f>L35*BN$3</f>
        <v/>
      </c>
      <c r="BO35" s="286">
        <f>M35*BO$3</f>
        <v/>
      </c>
      <c r="BP35" s="286">
        <f>N35*BP$3</f>
        <v/>
      </c>
      <c r="BQ35" s="286">
        <f>O35*BQ$3</f>
        <v/>
      </c>
      <c r="BR35" s="286">
        <f>P35*BR$3</f>
        <v/>
      </c>
      <c r="BS35" s="286" t="n"/>
      <c r="BT35" s="286">
        <f>R35*BT$3</f>
        <v/>
      </c>
      <c r="BU35" s="286">
        <f>S35*BU$3</f>
        <v/>
      </c>
      <c r="BV35" s="286">
        <f>T35*BV$3</f>
        <v/>
      </c>
      <c r="BW35" s="286">
        <f>U35*BW$3</f>
        <v/>
      </c>
      <c r="BX35" s="286">
        <f>V35*BX$3</f>
        <v/>
      </c>
      <c r="BY35" s="286">
        <f>W35*BY$3</f>
        <v/>
      </c>
      <c r="BZ35" s="286">
        <f>X35*BZ$3</f>
        <v/>
      </c>
      <c r="CA35" s="286">
        <f>Y35*CA$3</f>
        <v/>
      </c>
      <c r="CB35" s="286">
        <f>Z35*CB$3</f>
        <v/>
      </c>
      <c r="CC35" s="286">
        <f>AA35*CC$3</f>
        <v/>
      </c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  <c r="CP35" s="228" t="n"/>
      <c r="CQ35" s="286">
        <f>AN35*CQ$3</f>
        <v/>
      </c>
      <c r="CR35" s="286">
        <f>AO35*CR$3</f>
        <v/>
      </c>
      <c r="CS35" s="286">
        <f>AP35*CS$3</f>
        <v/>
      </c>
      <c r="CT35" s="286">
        <f>AQ35*CT$3</f>
        <v/>
      </c>
      <c r="CU35" s="286">
        <f>AR35*CU$3</f>
        <v/>
      </c>
      <c r="CV35" s="286">
        <f>AS35*CV$3</f>
        <v/>
      </c>
      <c r="CW35" s="286">
        <f>AT35*CW$3</f>
        <v/>
      </c>
      <c r="CX35" s="286">
        <f>AU35*CX$3</f>
        <v/>
      </c>
      <c r="CY35" s="228" t="n"/>
      <c r="CZ35" s="228" t="n"/>
      <c r="DA35" s="228" t="n"/>
      <c r="DB35" s="228" t="n"/>
      <c r="DC35" s="228" t="n"/>
      <c r="DD35" s="228" t="n"/>
      <c r="DE35" s="228" t="n"/>
      <c r="DF35" s="228" t="n"/>
      <c r="DG35">
        <f>SUM(BD35:DD35)</f>
        <v/>
      </c>
    </row>
    <row r="36">
      <c r="A36" s="34" t="inlineStr">
        <is>
          <t>аналоги:</t>
        </is>
      </c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73" t="n"/>
      <c r="T36" s="74" t="n"/>
      <c r="U36" s="45" t="n"/>
      <c r="V36" s="45" t="n"/>
      <c r="W36" s="45" t="n"/>
      <c r="X36" s="45" t="n"/>
      <c r="Y36" s="45" t="n"/>
      <c r="Z36" s="45" t="n"/>
      <c r="AA36" s="74" t="n"/>
      <c r="AB36" s="64" t="n"/>
      <c r="AC36" s="64" t="n"/>
      <c r="AD36" s="64" t="n"/>
      <c r="AE36" s="228" t="n"/>
      <c r="AF36" s="64" t="n"/>
      <c r="AG36" s="64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19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86">
        <f>AN36*CQ$3</f>
        <v/>
      </c>
      <c r="CR36" s="286">
        <f>AO36*CR$3</f>
        <v/>
      </c>
      <c r="CS36" s="286">
        <f>AP36*CS$3</f>
        <v/>
      </c>
      <c r="CT36" s="286">
        <f>AQ36*CT$3</f>
        <v/>
      </c>
      <c r="CU36" s="286">
        <f>AR36*CU$3</f>
        <v/>
      </c>
      <c r="CV36" s="286">
        <f>AS36*CV$3</f>
        <v/>
      </c>
      <c r="CW36" s="286">
        <f>AT36*CW$3</f>
        <v/>
      </c>
      <c r="CX36" s="286">
        <f>AU36*CX$3</f>
        <v/>
      </c>
      <c r="CY36" s="228" t="n"/>
      <c r="CZ36" s="228" t="n"/>
      <c r="DA36" s="228" t="n"/>
      <c r="DB36" s="228" t="n"/>
      <c r="DC36" s="228" t="n"/>
      <c r="DD36" s="228" t="n"/>
      <c r="DE36" s="228" t="n"/>
      <c r="DF36" s="228" t="n"/>
    </row>
    <row r="37">
      <c r="A37" s="34" t="inlineStr">
        <is>
          <t>Наконечник кабельный НКИ 1.25-3 красный (100шт)</t>
        </is>
      </c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45" t="n">
        <v>0.01</v>
      </c>
      <c r="L37" s="45" t="n">
        <v>0.01</v>
      </c>
      <c r="M37" s="45" t="n">
        <v>0.03</v>
      </c>
      <c r="N37" s="45" t="n">
        <v>0.03</v>
      </c>
      <c r="O37" s="45" t="n">
        <v>0.04</v>
      </c>
      <c r="P37" s="45" t="n">
        <v>0.04</v>
      </c>
      <c r="Q37" s="45" t="n">
        <v>0.05</v>
      </c>
      <c r="R37" s="45" t="n">
        <v>0.05</v>
      </c>
      <c r="S37" s="45" t="n">
        <v>0.05</v>
      </c>
      <c r="T37" s="45" t="n">
        <v>0.05</v>
      </c>
      <c r="U37" s="45" t="n">
        <v>0.01</v>
      </c>
      <c r="V37" s="45" t="n">
        <v>0.02</v>
      </c>
      <c r="W37" s="45" t="n">
        <v>0.03</v>
      </c>
      <c r="X37" s="45" t="n">
        <v>0.03</v>
      </c>
      <c r="Y37" s="45" t="n">
        <v>0.03</v>
      </c>
      <c r="Z37" s="45" t="n">
        <v>0.04</v>
      </c>
      <c r="AA37" s="46" t="n">
        <v>0.05</v>
      </c>
      <c r="AB37" s="64" t="n"/>
      <c r="AC37" s="64" t="n"/>
      <c r="AD37" s="64" t="n"/>
      <c r="AE37" s="228" t="n"/>
      <c r="AF37" s="64" t="n"/>
      <c r="AG37" s="64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19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86">
        <f>K37*BM$3</f>
        <v/>
      </c>
      <c r="BN37" s="286">
        <f>L37*BN$3</f>
        <v/>
      </c>
      <c r="BO37" s="286">
        <f>M37*BO$3</f>
        <v/>
      </c>
      <c r="BP37" s="286">
        <f>N37*BP$3</f>
        <v/>
      </c>
      <c r="BQ37" s="286">
        <f>O37*BQ$3</f>
        <v/>
      </c>
      <c r="BR37" s="286">
        <f>P37*BR$3</f>
        <v/>
      </c>
      <c r="BS37" s="286" t="n"/>
      <c r="BT37" s="286">
        <f>R37*BT$3</f>
        <v/>
      </c>
      <c r="BU37" s="286">
        <f>S37*BU$3</f>
        <v/>
      </c>
      <c r="BV37" s="286">
        <f>T37*BV$3</f>
        <v/>
      </c>
      <c r="BW37" s="286">
        <f>U37*BW$3</f>
        <v/>
      </c>
      <c r="BX37" s="286">
        <f>V37*BX$3</f>
        <v/>
      </c>
      <c r="BY37" s="286">
        <f>W37*BY$3</f>
        <v/>
      </c>
      <c r="BZ37" s="286">
        <f>X37*BZ$3</f>
        <v/>
      </c>
      <c r="CA37" s="286">
        <f>Y37*CA$3</f>
        <v/>
      </c>
      <c r="CB37" s="286">
        <f>Z37*CB$3</f>
        <v/>
      </c>
      <c r="CC37" s="286">
        <f>AA37*CC$3</f>
        <v/>
      </c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  <c r="CP37" s="228" t="n"/>
      <c r="CQ37" s="286">
        <f>AN37*CQ$3</f>
        <v/>
      </c>
      <c r="CR37" s="286">
        <f>AO37*CR$3</f>
        <v/>
      </c>
      <c r="CS37" s="286">
        <f>AP37*CS$3</f>
        <v/>
      </c>
      <c r="CT37" s="286">
        <f>AQ37*CT$3</f>
        <v/>
      </c>
      <c r="CU37" s="286">
        <f>AR37*CU$3</f>
        <v/>
      </c>
      <c r="CV37" s="286">
        <f>AS37*CV$3</f>
        <v/>
      </c>
      <c r="CW37" s="286">
        <f>AT37*CW$3</f>
        <v/>
      </c>
      <c r="CX37" s="286">
        <f>AU37*CX$3</f>
        <v/>
      </c>
      <c r="CY37" s="228" t="n"/>
      <c r="CZ37" s="228" t="n"/>
      <c r="DA37" s="228" t="n"/>
      <c r="DB37" s="228" t="n"/>
      <c r="DC37" s="228" t="n"/>
      <c r="DD37" s="228" t="n"/>
      <c r="DE37" s="228" t="n"/>
      <c r="DF37" s="228" t="n"/>
    </row>
    <row r="38">
      <c r="A38" s="18" t="inlineStr">
        <is>
          <t>Клемма типа "О" 5,3 мм НКИ 1.5-5</t>
        </is>
      </c>
      <c r="B38" s="286" t="n">
        <v>2</v>
      </c>
      <c r="C38" s="286" t="n">
        <v>2</v>
      </c>
      <c r="D38" s="286" t="n">
        <v>2</v>
      </c>
      <c r="E38" s="286" t="n">
        <v>2</v>
      </c>
      <c r="F38" s="286" t="n">
        <v>2</v>
      </c>
      <c r="G38" s="286" t="n">
        <v>2</v>
      </c>
      <c r="H38" s="286" t="n">
        <v>2</v>
      </c>
      <c r="I38" s="286" t="n">
        <v>2</v>
      </c>
      <c r="J38" s="286" t="n">
        <v>2</v>
      </c>
      <c r="K38" s="45" t="n">
        <v>1</v>
      </c>
      <c r="L38" s="45" t="n">
        <v>1</v>
      </c>
      <c r="M38" s="45" t="n">
        <v>1</v>
      </c>
      <c r="N38" s="45" t="n">
        <v>1</v>
      </c>
      <c r="O38" s="45" t="n">
        <v>1</v>
      </c>
      <c r="P38" s="45" t="n">
        <v>1</v>
      </c>
      <c r="Q38" s="45" t="n">
        <v>1</v>
      </c>
      <c r="R38" s="45" t="n">
        <v>1</v>
      </c>
      <c r="S38" s="45" t="n">
        <v>1</v>
      </c>
      <c r="T38" s="45" t="n">
        <v>1</v>
      </c>
      <c r="U38" s="45" t="n">
        <v>1</v>
      </c>
      <c r="V38" s="45" t="n">
        <v>1</v>
      </c>
      <c r="W38" s="45" t="n">
        <v>1</v>
      </c>
      <c r="X38" s="45" t="n">
        <v>1</v>
      </c>
      <c r="Y38" s="45" t="n">
        <v>1</v>
      </c>
      <c r="Z38" s="45" t="n">
        <v>1</v>
      </c>
      <c r="AA38" s="74" t="n">
        <v>1</v>
      </c>
      <c r="AB38" s="64" t="n"/>
      <c r="AC38" s="64" t="n"/>
      <c r="AD38" s="64" t="n"/>
      <c r="AE38" s="228" t="n"/>
      <c r="AF38" s="64" t="n"/>
      <c r="AG38" s="64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86" t="n">
        <v>1</v>
      </c>
      <c r="AQ38" s="228" t="n"/>
      <c r="AR38" s="228" t="n"/>
      <c r="AS38" s="228" t="n">
        <v>1</v>
      </c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198" t="n"/>
      <c r="BD38" s="286">
        <f>B38*BD$3</f>
        <v/>
      </c>
      <c r="BE38" s="286">
        <f>C38*BE$3</f>
        <v/>
      </c>
      <c r="BF38" s="286">
        <f>D38*BF$3</f>
        <v/>
      </c>
      <c r="BG38" s="286">
        <f>E38*BG$3</f>
        <v/>
      </c>
      <c r="BH38" s="286">
        <f>F38*BH$3</f>
        <v/>
      </c>
      <c r="BI38" s="286">
        <f>G38*BI$3</f>
        <v/>
      </c>
      <c r="BJ38" s="286">
        <f>H38*BJ$3</f>
        <v/>
      </c>
      <c r="BK38" s="286">
        <f>I38*BK$3</f>
        <v/>
      </c>
      <c r="BL38" s="286">
        <f>J38*BL$3</f>
        <v/>
      </c>
      <c r="BM38" s="286">
        <f>K38*BM$3</f>
        <v/>
      </c>
      <c r="BN38" s="286">
        <f>L38*BN$3</f>
        <v/>
      </c>
      <c r="BO38" s="286">
        <f>M38*BO$3</f>
        <v/>
      </c>
      <c r="BP38" s="286">
        <f>N38*BP$3</f>
        <v/>
      </c>
      <c r="BQ38" s="286">
        <f>O38*BQ$3</f>
        <v/>
      </c>
      <c r="BR38" s="286">
        <f>P38*BR$3</f>
        <v/>
      </c>
      <c r="BS38" s="286" t="n"/>
      <c r="BT38" s="286">
        <f>R38*BT$3</f>
        <v/>
      </c>
      <c r="BU38" s="286">
        <f>S38*BU$3</f>
        <v/>
      </c>
      <c r="BV38" s="286">
        <f>T38*BV$3</f>
        <v/>
      </c>
      <c r="BW38" s="286">
        <f>U38*BW$3</f>
        <v/>
      </c>
      <c r="BX38" s="286">
        <f>V38*BX$3</f>
        <v/>
      </c>
      <c r="BY38" s="286">
        <f>W38*BY$3</f>
        <v/>
      </c>
      <c r="BZ38" s="286">
        <f>X38*BZ$3</f>
        <v/>
      </c>
      <c r="CA38" s="286">
        <f>Y38*CA$3</f>
        <v/>
      </c>
      <c r="CB38" s="286">
        <f>Z38*CB$3</f>
        <v/>
      </c>
      <c r="CC38" s="286">
        <f>AA38*CC$3</f>
        <v/>
      </c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86">
        <f>AN38*CQ$3</f>
        <v/>
      </c>
      <c r="CR38" s="286">
        <f>AO38*CR$3</f>
        <v/>
      </c>
      <c r="CS38" s="286">
        <f>AP38*CS$3</f>
        <v/>
      </c>
      <c r="CT38" s="286">
        <f>AQ38*CT$3</f>
        <v/>
      </c>
      <c r="CU38" s="286">
        <f>AR38*CU$3</f>
        <v/>
      </c>
      <c r="CV38" s="286">
        <f>AS38*CV$3</f>
        <v/>
      </c>
      <c r="CW38" s="286">
        <f>AT38*CW$3</f>
        <v/>
      </c>
      <c r="CX38" s="286">
        <f>AU38*CX$3</f>
        <v/>
      </c>
      <c r="CY38" s="228" t="n"/>
      <c r="CZ38" s="228" t="n"/>
      <c r="DA38" s="228" t="n"/>
      <c r="DB38" s="228" t="n"/>
      <c r="DC38" s="228" t="n"/>
      <c r="DD38" s="228" t="n"/>
      <c r="DE38" s="228" t="n"/>
      <c r="DF38" s="228" t="n"/>
      <c r="DG38">
        <f>SUM(BD38:DD38)</f>
        <v/>
      </c>
    </row>
    <row r="39">
      <c r="A39" s="18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73" t="n"/>
      <c r="T39" s="74" t="n"/>
      <c r="U39" s="45" t="n"/>
      <c r="V39" s="45" t="n"/>
      <c r="W39" s="45" t="n"/>
      <c r="X39" s="45" t="n"/>
      <c r="Y39" s="45" t="n"/>
      <c r="Z39" s="45" t="n"/>
      <c r="AA39" s="74" t="n"/>
      <c r="AB39" s="64" t="n"/>
      <c r="AC39" s="64" t="n"/>
      <c r="AD39" s="64" t="n"/>
      <c r="AF39" s="64" t="n"/>
      <c r="AG39" s="64" t="n"/>
      <c r="CQ39" s="286">
        <f>AN39*CQ$3</f>
        <v/>
      </c>
      <c r="CR39" s="286">
        <f>AO39*CR$3</f>
        <v/>
      </c>
      <c r="CS39" s="286">
        <f>AP39*CS$3</f>
        <v/>
      </c>
      <c r="CT39" s="286">
        <f>AQ39*CT$3</f>
        <v/>
      </c>
      <c r="CU39" s="286">
        <f>AR39*CU$3</f>
        <v/>
      </c>
      <c r="CV39" s="286">
        <f>AS39*CV$3</f>
        <v/>
      </c>
      <c r="CW39" s="286">
        <f>AT39*CW$3</f>
        <v/>
      </c>
      <c r="CX39" s="286">
        <f>AU39*CX$3</f>
        <v/>
      </c>
    </row>
    <row r="40">
      <c r="CQ40" s="286">
        <f>AN40*CQ$3</f>
        <v/>
      </c>
      <c r="CR40" s="286">
        <f>AO40*CR$3</f>
        <v/>
      </c>
      <c r="CS40" s="286">
        <f>AP40*CS$3</f>
        <v/>
      </c>
      <c r="CT40" s="286">
        <f>AQ40*CT$3</f>
        <v/>
      </c>
      <c r="CU40" s="286">
        <f>AR40*CU$3</f>
        <v/>
      </c>
      <c r="CV40" s="286">
        <f>AS40*CV$3</f>
        <v/>
      </c>
      <c r="CW40" s="286">
        <f>AT40*CW$3</f>
        <v/>
      </c>
      <c r="CX40" s="286">
        <f>AU40*CX$3</f>
        <v/>
      </c>
    </row>
    <row r="41">
      <c r="CQ41" s="286">
        <f>AN41*CQ$3</f>
        <v/>
      </c>
      <c r="CR41" s="286">
        <f>AO41*CR$3</f>
        <v/>
      </c>
      <c r="CS41" s="286">
        <f>AP41*CS$3</f>
        <v/>
      </c>
      <c r="CT41" s="286">
        <f>AQ41*CT$3</f>
        <v/>
      </c>
      <c r="CU41" s="286">
        <f>AR41*CU$3</f>
        <v/>
      </c>
      <c r="CV41" s="286">
        <f>AS41*CV$3</f>
        <v/>
      </c>
      <c r="CW41" s="286">
        <f>AT41*CW$3</f>
        <v/>
      </c>
      <c r="CX41" s="286">
        <f>AU41*CX$3</f>
        <v/>
      </c>
    </row>
    <row r="42">
      <c r="CQ42" s="286">
        <f>AN42*CQ$3</f>
        <v/>
      </c>
      <c r="CR42" s="286">
        <f>AO42*CR$3</f>
        <v/>
      </c>
      <c r="CS42" s="286">
        <f>AP42*CS$3</f>
        <v/>
      </c>
      <c r="CT42" s="286">
        <f>AQ42*CT$3</f>
        <v/>
      </c>
      <c r="CU42" s="286">
        <f>AR42*CU$3</f>
        <v/>
      </c>
      <c r="CV42" s="286">
        <f>AS42*CV$3</f>
        <v/>
      </c>
      <c r="CW42" s="286">
        <f>AT42*CW$3</f>
        <v/>
      </c>
      <c r="CX42" s="286">
        <f>AU42*CX$3</f>
        <v/>
      </c>
    </row>
    <row r="43">
      <c r="CQ43" s="286">
        <f>AN43*CQ$3</f>
        <v/>
      </c>
      <c r="CR43" s="286">
        <f>AO43*CR$3</f>
        <v/>
      </c>
      <c r="CS43" s="286">
        <f>AP43*CS$3</f>
        <v/>
      </c>
      <c r="CT43" s="286">
        <f>AQ43*CT$3</f>
        <v/>
      </c>
      <c r="CU43" s="286">
        <f>AR43*CU$3</f>
        <v/>
      </c>
      <c r="CV43" s="286">
        <f>AS43*CV$3</f>
        <v/>
      </c>
      <c r="CW43" s="286">
        <f>AT43*CW$3</f>
        <v/>
      </c>
      <c r="CX43" s="286">
        <f>AU43*CX$3</f>
        <v/>
      </c>
    </row>
    <row r="44">
      <c r="A44" s="41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64" t="n"/>
      <c r="AC44" s="64" t="n"/>
      <c r="AD44" s="64" t="n"/>
      <c r="AF44" s="64" t="n"/>
      <c r="AG44" s="64" t="n"/>
      <c r="CQ44" s="286">
        <f>AN44*CQ$3</f>
        <v/>
      </c>
      <c r="CR44" s="286">
        <f>AO44*CR$3</f>
        <v/>
      </c>
      <c r="CS44" s="286">
        <f>AP44*CS$3</f>
        <v/>
      </c>
      <c r="CT44" s="286">
        <f>AQ44*CT$3</f>
        <v/>
      </c>
      <c r="CU44" s="286">
        <f>AR44*CU$3</f>
        <v/>
      </c>
      <c r="CV44" s="286">
        <f>AS44*CV$3</f>
        <v/>
      </c>
      <c r="CW44" s="286">
        <f>AT44*CW$3</f>
        <v/>
      </c>
      <c r="CX44" s="286">
        <f>AU44*CX$3</f>
        <v/>
      </c>
    </row>
    <row r="45">
      <c r="A45" s="18" t="inlineStr">
        <is>
          <t>Розетка кабельная с контактами 5.08 мм MHU-3 (DS1074-3 F)</t>
        </is>
      </c>
      <c r="K45" s="45" t="n">
        <v>1</v>
      </c>
      <c r="L45" s="45" t="n">
        <v>1</v>
      </c>
      <c r="M45" s="45" t="n">
        <v>1</v>
      </c>
      <c r="N45" s="45" t="n">
        <v>1</v>
      </c>
      <c r="O45" s="45" t="n">
        <v>1</v>
      </c>
      <c r="P45" s="45" t="n">
        <v>1</v>
      </c>
      <c r="Q45" s="45" t="n">
        <v>1</v>
      </c>
      <c r="R45" s="45" t="n">
        <v>1</v>
      </c>
      <c r="S45" s="45" t="n">
        <v>1</v>
      </c>
      <c r="T45" s="45" t="n">
        <v>1</v>
      </c>
      <c r="U45" s="45" t="n">
        <v>1</v>
      </c>
      <c r="V45" s="45" t="n">
        <v>1</v>
      </c>
      <c r="W45" s="45" t="n">
        <v>1</v>
      </c>
      <c r="X45" s="45" t="n">
        <v>1</v>
      </c>
      <c r="Y45" s="45" t="n">
        <v>1</v>
      </c>
      <c r="Z45" s="45" t="n">
        <v>1</v>
      </c>
      <c r="AA45" s="74" t="n">
        <v>1</v>
      </c>
      <c r="AB45" s="64" t="n"/>
      <c r="AC45" s="64" t="n"/>
      <c r="AD45" s="64" t="n"/>
      <c r="AF45" s="64" t="n"/>
      <c r="AG45" s="64" t="n"/>
      <c r="BM45" s="286">
        <f>K45*BM$3</f>
        <v/>
      </c>
      <c r="BN45" s="286">
        <f>L45*BN$3</f>
        <v/>
      </c>
      <c r="BO45" s="286">
        <f>M45*BO$3</f>
        <v/>
      </c>
      <c r="BP45" s="286">
        <f>N45*BP$3</f>
        <v/>
      </c>
      <c r="BQ45" s="286">
        <f>O45*BQ$3</f>
        <v/>
      </c>
      <c r="BR45" s="286">
        <f>P45*BR$3</f>
        <v/>
      </c>
      <c r="BS45" s="286" t="n"/>
      <c r="BT45" s="286">
        <f>R45*BT$3</f>
        <v/>
      </c>
      <c r="BU45" s="286">
        <f>S45*BU$3</f>
        <v/>
      </c>
      <c r="BV45" s="286">
        <f>T45*BV$3</f>
        <v/>
      </c>
      <c r="BW45" s="286">
        <f>U45*BW$3</f>
        <v/>
      </c>
      <c r="BX45" s="286">
        <f>V45*BX$3</f>
        <v/>
      </c>
      <c r="BY45" s="286">
        <f>W45*BY$3</f>
        <v/>
      </c>
      <c r="BZ45" s="286">
        <f>X45*BZ$3</f>
        <v/>
      </c>
      <c r="CA45" s="286">
        <f>Y45*CA$3</f>
        <v/>
      </c>
      <c r="CB45" s="286">
        <f>Z45*CB$3</f>
        <v/>
      </c>
      <c r="CC45" s="286">
        <f>AA45*CC$3</f>
        <v/>
      </c>
      <c r="CD45" s="228" t="n"/>
      <c r="CE45" s="228" t="n"/>
      <c r="CF45" s="228" t="n"/>
      <c r="CG45" s="228" t="n"/>
      <c r="CH45" s="228" t="n"/>
      <c r="CI45" s="228" t="n"/>
      <c r="CJ45" s="228" t="n"/>
      <c r="CK45" s="228" t="n"/>
      <c r="CL45" s="228" t="n"/>
      <c r="CM45" s="228" t="n"/>
      <c r="CN45" s="228" t="n"/>
      <c r="CO45" s="228" t="n"/>
      <c r="CP45" s="228" t="n"/>
      <c r="CQ45" s="286">
        <f>AN45*CQ$3</f>
        <v/>
      </c>
      <c r="CR45" s="286">
        <f>AO45*CR$3</f>
        <v/>
      </c>
      <c r="CS45" s="286">
        <f>AP45*CS$3</f>
        <v/>
      </c>
      <c r="CT45" s="286">
        <f>AQ45*CT$3</f>
        <v/>
      </c>
      <c r="CU45" s="286">
        <f>AR45*CU$3</f>
        <v/>
      </c>
      <c r="CV45" s="286">
        <f>AS45*CV$3</f>
        <v/>
      </c>
      <c r="CW45" s="286">
        <f>AT45*CW$3</f>
        <v/>
      </c>
      <c r="CX45" s="286">
        <f>AU45*CX$3</f>
        <v/>
      </c>
      <c r="CY45" s="228" t="n"/>
      <c r="CZ45" s="228" t="n"/>
      <c r="DA45" s="228" t="n"/>
      <c r="DB45" s="228" t="n"/>
      <c r="DC45" s="228" t="n"/>
      <c r="DD45" s="228" t="n"/>
      <c r="DF45" s="228" t="n"/>
      <c r="DG45">
        <f>SUM(BD45:DD45)</f>
        <v/>
      </c>
    </row>
    <row r="46">
      <c r="A46" s="18" t="inlineStr">
        <is>
          <t>контакт в MHU-3</t>
        </is>
      </c>
      <c r="K46" s="45" t="n"/>
      <c r="L46" s="45" t="n">
        <v>2</v>
      </c>
      <c r="M46" s="45" t="n">
        <v>3</v>
      </c>
      <c r="N46" s="45" t="n">
        <v>3</v>
      </c>
      <c r="O46" s="45" t="n">
        <v>3</v>
      </c>
      <c r="P46" s="45" t="n">
        <v>3</v>
      </c>
      <c r="Q46" s="45" t="n">
        <v>3</v>
      </c>
      <c r="R46" s="45" t="n">
        <v>3</v>
      </c>
      <c r="S46" s="73" t="n">
        <v>3</v>
      </c>
      <c r="T46" s="74" t="n">
        <v>3</v>
      </c>
      <c r="U46" s="45" t="n">
        <v>1</v>
      </c>
      <c r="V46" s="45" t="n">
        <v>2</v>
      </c>
      <c r="W46" s="45" t="n">
        <v>3</v>
      </c>
      <c r="X46" s="45" t="n">
        <v>3</v>
      </c>
      <c r="Y46" s="45" t="n">
        <v>3</v>
      </c>
      <c r="Z46" s="45" t="n">
        <v>3</v>
      </c>
      <c r="AA46" s="74" t="n">
        <v>3</v>
      </c>
      <c r="AB46" s="64" t="n"/>
      <c r="AC46" s="64" t="n"/>
      <c r="AD46" s="64" t="n"/>
      <c r="AF46" s="64" t="n"/>
      <c r="AG46" s="64" t="n"/>
      <c r="BM46" s="286">
        <f>K46*BM$3</f>
        <v/>
      </c>
      <c r="BN46" s="286">
        <f>L46*BN$3</f>
        <v/>
      </c>
      <c r="BO46" s="286">
        <f>M46*BO$3</f>
        <v/>
      </c>
      <c r="BP46" s="286">
        <f>N46*BP$3</f>
        <v/>
      </c>
      <c r="BQ46" s="286">
        <f>O46*BQ$3</f>
        <v/>
      </c>
      <c r="BR46" s="286">
        <f>P46*BR$3</f>
        <v/>
      </c>
      <c r="BS46" s="286" t="n"/>
      <c r="BT46" s="286">
        <f>R46*BT$3</f>
        <v/>
      </c>
      <c r="BU46" s="286">
        <f>S46*BU$3</f>
        <v/>
      </c>
      <c r="BV46" s="286">
        <f>T46*BV$3</f>
        <v/>
      </c>
      <c r="BW46" s="286">
        <f>U46*BW$3</f>
        <v/>
      </c>
      <c r="BX46" s="286">
        <f>V46*BX$3</f>
        <v/>
      </c>
      <c r="BY46" s="286">
        <f>W46*BY$3</f>
        <v/>
      </c>
      <c r="BZ46" s="286">
        <f>X46*BZ$3</f>
        <v/>
      </c>
      <c r="CA46" s="286">
        <f>Y46*CA$3</f>
        <v/>
      </c>
      <c r="CB46" s="286">
        <f>Z46*CB$3</f>
        <v/>
      </c>
      <c r="CC46" s="286">
        <f>AA46*CC$3</f>
        <v/>
      </c>
      <c r="CD46" s="228" t="n"/>
      <c r="CE46" s="228" t="n"/>
      <c r="CF46" s="228" t="n"/>
      <c r="CG46" s="228" t="n"/>
      <c r="CH46" s="228" t="n"/>
      <c r="CI46" s="228" t="n"/>
      <c r="CJ46" s="228" t="n"/>
      <c r="CK46" s="228" t="n"/>
      <c r="CL46" s="228" t="n"/>
      <c r="CM46" s="228" t="n"/>
      <c r="CN46" s="228" t="n"/>
      <c r="CO46" s="228" t="n"/>
      <c r="CP46" s="228" t="n"/>
      <c r="CQ46" s="286">
        <f>AN46*CQ$3</f>
        <v/>
      </c>
      <c r="CR46" s="286">
        <f>AO46*CR$3</f>
        <v/>
      </c>
      <c r="CS46" s="286">
        <f>AP46*CS$3</f>
        <v/>
      </c>
      <c r="CT46" s="286">
        <f>AQ46*CT$3</f>
        <v/>
      </c>
      <c r="CU46" s="286">
        <f>AR46*CU$3</f>
        <v/>
      </c>
      <c r="CV46" s="286">
        <f>AS46*CV$3</f>
        <v/>
      </c>
      <c r="CW46" s="286">
        <f>AT46*CW$3</f>
        <v/>
      </c>
      <c r="CX46" s="286">
        <f>AU46*CX$3</f>
        <v/>
      </c>
      <c r="CY46" s="228" t="n"/>
      <c r="CZ46" s="228" t="n"/>
      <c r="DA46" s="228" t="n"/>
      <c r="DB46" s="228" t="n"/>
      <c r="DC46" s="228" t="n"/>
      <c r="DD46" s="228" t="n"/>
      <c r="DF46" s="228" t="n"/>
      <c r="DG46">
        <f>SUM(BD46:DD46)</f>
        <v/>
      </c>
    </row>
    <row r="47">
      <c r="A47" s="18" t="inlineStr">
        <is>
          <t>Розетка кабельная с контактами 5.08 мм MHU-2 (DS1074-2 F)</t>
        </is>
      </c>
      <c r="K47" s="45" t="n">
        <v>0</v>
      </c>
      <c r="L47" s="45" t="n">
        <v>0</v>
      </c>
      <c r="M47" s="45" t="n">
        <v>0</v>
      </c>
      <c r="N47" s="45" t="n">
        <v>0</v>
      </c>
      <c r="O47" s="45" t="n">
        <v>1</v>
      </c>
      <c r="P47" s="45" t="n">
        <v>1</v>
      </c>
      <c r="Q47" s="45" t="n">
        <v>1</v>
      </c>
      <c r="R47" s="45" t="n">
        <v>1</v>
      </c>
      <c r="S47" s="45" t="n">
        <v>1</v>
      </c>
      <c r="T47" s="45" t="n">
        <v>1</v>
      </c>
      <c r="U47" s="45" t="n">
        <v>0</v>
      </c>
      <c r="V47" s="45" t="n">
        <v>0</v>
      </c>
      <c r="W47" s="45" t="n">
        <v>0</v>
      </c>
      <c r="X47" s="45" t="n">
        <v>0</v>
      </c>
      <c r="Y47" s="45" t="n">
        <v>0</v>
      </c>
      <c r="Z47" s="45" t="n">
        <v>1</v>
      </c>
      <c r="AA47" s="74" t="n">
        <v>1</v>
      </c>
      <c r="AB47" s="64" t="n"/>
      <c r="AC47" s="64" t="n"/>
      <c r="AD47" s="64" t="n"/>
      <c r="AF47" s="64" t="n"/>
      <c r="AG47" s="64" t="n"/>
      <c r="BM47" s="286">
        <f>K47*BM$3</f>
        <v/>
      </c>
      <c r="BN47" s="286">
        <f>L47*BN$3</f>
        <v/>
      </c>
      <c r="BO47" s="286">
        <f>M47*BO$3</f>
        <v/>
      </c>
      <c r="BP47" s="286">
        <f>N47*BP$3</f>
        <v/>
      </c>
      <c r="BQ47" s="286">
        <f>O47*BQ$3</f>
        <v/>
      </c>
      <c r="BR47" s="286">
        <f>P47*BR$3</f>
        <v/>
      </c>
      <c r="BS47" s="286" t="n"/>
      <c r="BT47" s="286">
        <f>R47*BT$3</f>
        <v/>
      </c>
      <c r="BU47" s="286">
        <f>S47*BU$3</f>
        <v/>
      </c>
      <c r="BV47" s="286">
        <f>T47*BV$3</f>
        <v/>
      </c>
      <c r="BW47" s="286">
        <f>U47*BW$3</f>
        <v/>
      </c>
      <c r="BX47" s="286">
        <f>V47*BX$3</f>
        <v/>
      </c>
      <c r="BY47" s="286">
        <f>W47*BY$3</f>
        <v/>
      </c>
      <c r="BZ47" s="286">
        <f>X47*BZ$3</f>
        <v/>
      </c>
      <c r="CA47" s="286">
        <f>Y47*CA$3</f>
        <v/>
      </c>
      <c r="CB47" s="286">
        <f>Z47*CB$3</f>
        <v/>
      </c>
      <c r="CC47" s="286">
        <f>AA47*CC$3</f>
        <v/>
      </c>
      <c r="CD47" s="228" t="n"/>
      <c r="CE47" s="228" t="n"/>
      <c r="CF47" s="228" t="n"/>
      <c r="CG47" s="228" t="n"/>
      <c r="CH47" s="228" t="n"/>
      <c r="CI47" s="228" t="n"/>
      <c r="CJ47" s="228" t="n"/>
      <c r="CK47" s="228" t="n"/>
      <c r="CL47" s="228" t="n"/>
      <c r="CM47" s="228" t="n"/>
      <c r="CN47" s="228" t="n"/>
      <c r="CO47" s="228" t="n"/>
      <c r="CP47" s="228" t="n"/>
      <c r="CQ47" s="286">
        <f>AN47*CQ$3</f>
        <v/>
      </c>
      <c r="CR47" s="286">
        <f>AO47*CR$3</f>
        <v/>
      </c>
      <c r="CS47" s="286">
        <f>AP47*CS$3</f>
        <v/>
      </c>
      <c r="CT47" s="286">
        <f>AQ47*CT$3</f>
        <v/>
      </c>
      <c r="CU47" s="286">
        <f>AR47*CU$3</f>
        <v/>
      </c>
      <c r="CV47" s="286">
        <f>AS47*CV$3</f>
        <v/>
      </c>
      <c r="CW47" s="286">
        <f>AT47*CW$3</f>
        <v/>
      </c>
      <c r="CX47" s="286">
        <f>AU47*CX$3</f>
        <v/>
      </c>
      <c r="CY47" s="228" t="n"/>
      <c r="CZ47" s="228" t="n"/>
      <c r="DA47" s="228" t="n"/>
      <c r="DB47" s="228" t="n"/>
      <c r="DC47" s="228" t="n"/>
      <c r="DD47" s="228" t="n"/>
      <c r="DF47" s="228" t="n"/>
      <c r="DG47">
        <f>SUM(BD47:DD47)</f>
        <v/>
      </c>
    </row>
    <row r="48">
      <c r="A48" s="18" t="inlineStr">
        <is>
          <t>контакт в  MHU-2</t>
        </is>
      </c>
      <c r="K48" s="45" t="n"/>
      <c r="L48" s="45" t="n">
        <v>0</v>
      </c>
      <c r="M48" s="45" t="n">
        <v>0</v>
      </c>
      <c r="N48" s="45" t="n">
        <v>0</v>
      </c>
      <c r="O48" s="45" t="n">
        <v>1</v>
      </c>
      <c r="P48" s="45" t="n">
        <v>1</v>
      </c>
      <c r="Q48" s="45" t="n">
        <v>2</v>
      </c>
      <c r="R48" s="45" t="n">
        <v>2</v>
      </c>
      <c r="S48" s="73" t="n">
        <v>2</v>
      </c>
      <c r="T48" s="74" t="n">
        <v>2</v>
      </c>
      <c r="U48" s="45" t="n"/>
      <c r="V48" s="45" t="n">
        <v>0</v>
      </c>
      <c r="W48" s="45" t="n"/>
      <c r="X48" s="45" t="n"/>
      <c r="Y48" s="45" t="n"/>
      <c r="Z48" s="45" t="n">
        <v>1</v>
      </c>
      <c r="AA48" s="74" t="n">
        <v>2</v>
      </c>
      <c r="AB48" s="64" t="n"/>
      <c r="AC48" s="64" t="n"/>
      <c r="AD48" s="64" t="n"/>
      <c r="AF48" s="64" t="n"/>
      <c r="AG48" s="64" t="n"/>
      <c r="BM48" s="286">
        <f>K48*BM$3</f>
        <v/>
      </c>
      <c r="BN48" s="286">
        <f>L48*BN$3</f>
        <v/>
      </c>
      <c r="BO48" s="286">
        <f>M48*BO$3</f>
        <v/>
      </c>
      <c r="BP48" s="286">
        <f>N48*BP$3</f>
        <v/>
      </c>
      <c r="BQ48" s="286">
        <f>O48*BQ$3</f>
        <v/>
      </c>
      <c r="BR48" s="286">
        <f>P48*BR$3</f>
        <v/>
      </c>
      <c r="BS48" s="286" t="n"/>
      <c r="BT48" s="286">
        <f>R48*BT$3</f>
        <v/>
      </c>
      <c r="BU48" s="286">
        <f>S48*BU$3</f>
        <v/>
      </c>
      <c r="BV48" s="286">
        <f>T48*BV$3</f>
        <v/>
      </c>
      <c r="BW48" s="286">
        <f>U48*BW$3</f>
        <v/>
      </c>
      <c r="BX48" s="286">
        <f>V48*BX$3</f>
        <v/>
      </c>
      <c r="BY48" s="286">
        <f>W48*BY$3</f>
        <v/>
      </c>
      <c r="BZ48" s="286">
        <f>X48*BZ$3</f>
        <v/>
      </c>
      <c r="CA48" s="286">
        <f>Y48*CA$3</f>
        <v/>
      </c>
      <c r="CB48" s="286">
        <f>Z48*CB$3</f>
        <v/>
      </c>
      <c r="CC48" s="286">
        <f>AA48*CC$3</f>
        <v/>
      </c>
      <c r="CD48" s="228" t="n"/>
      <c r="CE48" s="228" t="n"/>
      <c r="CF48" s="228" t="n"/>
      <c r="CG48" s="228" t="n"/>
      <c r="CH48" s="228" t="n"/>
      <c r="CI48" s="228" t="n"/>
      <c r="CJ48" s="228" t="n"/>
      <c r="CK48" s="228" t="n"/>
      <c r="CL48" s="228" t="n"/>
      <c r="CM48" s="228" t="n"/>
      <c r="CN48" s="228" t="n"/>
      <c r="CO48" s="228" t="n"/>
      <c r="CP48" s="228" t="n"/>
      <c r="CQ48" s="286">
        <f>AN48*CQ$3</f>
        <v/>
      </c>
      <c r="CR48" s="286">
        <f>AO48*CR$3</f>
        <v/>
      </c>
      <c r="CS48" s="286">
        <f>AP48*CS$3</f>
        <v/>
      </c>
      <c r="CT48" s="286">
        <f>AQ48*CT$3</f>
        <v/>
      </c>
      <c r="CU48" s="286">
        <f>AR48*CU$3</f>
        <v/>
      </c>
      <c r="CV48" s="286">
        <f>AS48*CV$3</f>
        <v/>
      </c>
      <c r="CW48" s="286">
        <f>AT48*CW$3</f>
        <v/>
      </c>
      <c r="CX48" s="286">
        <f>AU48*CX$3</f>
        <v/>
      </c>
      <c r="CY48" s="228" t="n"/>
      <c r="CZ48" s="228" t="n"/>
      <c r="DA48" s="228" t="n"/>
      <c r="DB48" s="228" t="n"/>
      <c r="DC48" s="228" t="n"/>
      <c r="DD48" s="228" t="n"/>
      <c r="DF48" s="228" t="n"/>
      <c r="DG48">
        <f>SUM(BD48:DD48)</f>
        <v/>
      </c>
    </row>
    <row r="49">
      <c r="A49" s="18" t="inlineStr">
        <is>
          <t>Разъем Mini-Universal 172165-1 (MF-2x1F)</t>
        </is>
      </c>
      <c r="K49" s="45" t="n">
        <v>1</v>
      </c>
      <c r="L49" s="45" t="n">
        <v>1</v>
      </c>
      <c r="M49" s="45" t="n">
        <v>1</v>
      </c>
      <c r="N49" s="45" t="n">
        <v>1</v>
      </c>
      <c r="O49" s="45" t="n">
        <v>1</v>
      </c>
      <c r="P49" s="45" t="n">
        <v>1</v>
      </c>
      <c r="Q49" s="45" t="n">
        <v>1</v>
      </c>
      <c r="R49" s="45" t="n">
        <v>1</v>
      </c>
      <c r="S49" s="45" t="n">
        <v>1</v>
      </c>
      <c r="T49" s="45" t="n">
        <v>1</v>
      </c>
      <c r="U49" s="45" t="n">
        <v>1</v>
      </c>
      <c r="V49" s="45" t="n">
        <v>1</v>
      </c>
      <c r="W49" s="45" t="n">
        <v>1</v>
      </c>
      <c r="X49" s="45" t="n">
        <v>1</v>
      </c>
      <c r="Y49" s="45" t="n">
        <v>1</v>
      </c>
      <c r="Z49" s="45" t="n">
        <v>1</v>
      </c>
      <c r="AA49" s="74" t="n">
        <v>1</v>
      </c>
      <c r="AB49" s="64" t="n"/>
      <c r="AC49" s="64" t="n"/>
      <c r="AD49" s="64" t="n"/>
      <c r="AF49" s="64" t="n"/>
      <c r="AG49" s="64" t="n"/>
      <c r="BM49" s="286">
        <f>K49*BM$3</f>
        <v/>
      </c>
      <c r="BN49" s="286">
        <f>L49*BN$3</f>
        <v/>
      </c>
      <c r="BO49" s="286">
        <f>M49*BO$3</f>
        <v/>
      </c>
      <c r="BP49" s="286">
        <f>N49*BP$3</f>
        <v/>
      </c>
      <c r="BQ49" s="286">
        <f>O49*BQ$3</f>
        <v/>
      </c>
      <c r="BR49" s="286">
        <f>P49*BR$3</f>
        <v/>
      </c>
      <c r="BS49" s="286" t="n"/>
      <c r="BT49" s="286">
        <f>R49*BT$3</f>
        <v/>
      </c>
      <c r="BU49" s="286">
        <f>S49*BU$3</f>
        <v/>
      </c>
      <c r="BV49" s="286">
        <f>T49*BV$3</f>
        <v/>
      </c>
      <c r="BW49" s="286">
        <f>U49*BW$3</f>
        <v/>
      </c>
      <c r="BX49" s="286">
        <f>V49*BX$3</f>
        <v/>
      </c>
      <c r="BY49" s="286">
        <f>W49*BY$3</f>
        <v/>
      </c>
      <c r="BZ49" s="286">
        <f>X49*BZ$3</f>
        <v/>
      </c>
      <c r="CA49" s="286">
        <f>Y49*CA$3</f>
        <v/>
      </c>
      <c r="CB49" s="286">
        <f>Z49*CB$3</f>
        <v/>
      </c>
      <c r="CC49" s="286">
        <f>AA49*CC$3</f>
        <v/>
      </c>
      <c r="CD49" s="228" t="n"/>
      <c r="CE49" s="228" t="n"/>
      <c r="CF49" s="228" t="n"/>
      <c r="CG49" s="228" t="n"/>
      <c r="CH49" s="228" t="n"/>
      <c r="CI49" s="228" t="n"/>
      <c r="CJ49" s="228" t="n"/>
      <c r="CK49" s="228" t="n"/>
      <c r="CL49" s="228" t="n"/>
      <c r="CM49" s="228" t="n"/>
      <c r="CN49" s="228" t="n"/>
      <c r="CO49" s="228" t="n"/>
      <c r="CP49" s="228" t="n"/>
      <c r="CQ49" s="286">
        <f>AN49*CQ$3</f>
        <v/>
      </c>
      <c r="CR49" s="286">
        <f>AO49*CR$3</f>
        <v/>
      </c>
      <c r="CS49" s="286">
        <f>AP49*CS$3</f>
        <v/>
      </c>
      <c r="CT49" s="286">
        <f>AQ49*CT$3</f>
        <v/>
      </c>
      <c r="CU49" s="286">
        <f>AR49*CU$3</f>
        <v/>
      </c>
      <c r="CV49" s="286">
        <f>AS49*CV$3</f>
        <v/>
      </c>
      <c r="CW49" s="286">
        <f>AT49*CW$3</f>
        <v/>
      </c>
      <c r="CX49" s="286">
        <f>AU49*CX$3</f>
        <v/>
      </c>
      <c r="CY49" s="228" t="n"/>
      <c r="CZ49" s="228" t="n"/>
      <c r="DA49" s="228" t="n"/>
      <c r="DB49" s="228" t="n"/>
      <c r="DC49" s="228" t="n"/>
      <c r="DD49" s="228" t="n"/>
      <c r="DF49" s="228" t="n"/>
      <c r="DG49">
        <f>SUM(BD49:DD49)</f>
        <v/>
      </c>
    </row>
    <row r="50">
      <c r="A50" s="18" t="inlineStr">
        <is>
          <t>Контакт-гнездо для разъема Mini-Universal 170362-1 (MF-FT)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M50" s="286">
        <f>K50*BM$3</f>
        <v/>
      </c>
      <c r="BN50" s="286">
        <f>L50*BN$3</f>
        <v/>
      </c>
      <c r="BO50" s="286">
        <f>M50*BO$3</f>
        <v/>
      </c>
      <c r="BP50" s="286">
        <f>N50*BP$3</f>
        <v/>
      </c>
      <c r="BQ50" s="286">
        <f>O50*BQ$3</f>
        <v/>
      </c>
      <c r="BR50" s="286">
        <f>P50*BR$3</f>
        <v/>
      </c>
      <c r="BS50" s="286" t="n"/>
      <c r="BT50" s="286">
        <f>R50*BT$3</f>
        <v/>
      </c>
      <c r="BU50" s="286">
        <f>S50*BU$3</f>
        <v/>
      </c>
      <c r="BV50" s="286">
        <f>T50*BV$3</f>
        <v/>
      </c>
      <c r="BW50" s="286">
        <f>U50*BW$3</f>
        <v/>
      </c>
      <c r="BX50" s="286">
        <f>V50*BX$3</f>
        <v/>
      </c>
      <c r="BY50" s="286">
        <f>W50*BY$3</f>
        <v/>
      </c>
      <c r="BZ50" s="286">
        <f>X50*BZ$3</f>
        <v/>
      </c>
      <c r="CA50" s="286">
        <f>Y50*CA$3</f>
        <v/>
      </c>
      <c r="CB50" s="286">
        <f>Z50*CB$3</f>
        <v/>
      </c>
      <c r="CC50" s="286">
        <f>AA50*CC$3</f>
        <v/>
      </c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 s="228" t="n"/>
      <c r="CQ50" s="286">
        <f>AN50*CQ$3</f>
        <v/>
      </c>
      <c r="CR50" s="286">
        <f>AO50*CR$3</f>
        <v/>
      </c>
      <c r="CS50" s="286">
        <f>AP50*CS$3</f>
        <v/>
      </c>
      <c r="CT50" s="286">
        <f>AQ50*CT$3</f>
        <v/>
      </c>
      <c r="CU50" s="286">
        <f>AR50*CU$3</f>
        <v/>
      </c>
      <c r="CV50" s="286">
        <f>AS50*CV$3</f>
        <v/>
      </c>
      <c r="CW50" s="286">
        <f>AT50*CW$3</f>
        <v/>
      </c>
      <c r="CX50" s="286">
        <f>AU50*CX$3</f>
        <v/>
      </c>
      <c r="CY50" s="228" t="n"/>
      <c r="CZ50" s="228" t="n"/>
      <c r="DA50" s="228" t="n"/>
      <c r="DB50" s="228" t="n"/>
      <c r="DC50" s="228" t="n"/>
      <c r="DD50" s="228" t="n"/>
      <c r="DF50" s="228" t="n"/>
      <c r="DG50">
        <f>SUM(BD50:DD50)</f>
        <v/>
      </c>
    </row>
    <row r="51">
      <c r="A51" s="18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73" t="n"/>
      <c r="T51" s="74" t="n"/>
      <c r="U51" s="45" t="n"/>
      <c r="V51" s="45" t="n"/>
      <c r="W51" s="45" t="n"/>
      <c r="X51" s="45" t="n"/>
      <c r="Y51" s="45" t="n"/>
      <c r="Z51" s="45" t="n"/>
      <c r="AA51" s="74" t="n"/>
      <c r="AB51" s="64" t="n"/>
      <c r="AC51" s="64" t="n"/>
      <c r="AD51" s="64" t="n"/>
      <c r="AF51" s="64" t="n"/>
      <c r="AG51" s="64" t="n"/>
      <c r="CQ51" s="286">
        <f>AN51*CQ$3</f>
        <v/>
      </c>
      <c r="CR51" s="286">
        <f>AO51*CR$3</f>
        <v/>
      </c>
      <c r="CS51" s="286">
        <f>AP51*CS$3</f>
        <v/>
      </c>
      <c r="CT51" s="286">
        <f>AQ51*CT$3</f>
        <v/>
      </c>
      <c r="CU51" s="286">
        <f>AR51*CU$3</f>
        <v/>
      </c>
      <c r="CV51" s="286">
        <f>AS51*CV$3</f>
        <v/>
      </c>
      <c r="CW51" s="286">
        <f>AT51*CW$3</f>
        <v/>
      </c>
      <c r="CX51" s="286">
        <f>AU51*CX$3</f>
        <v/>
      </c>
    </row>
    <row r="52">
      <c r="A52" s="18" t="inlineStr">
        <is>
          <t xml:space="preserve">Сальник STM16 ступенчатый </t>
        </is>
      </c>
      <c r="K52" s="45" t="n"/>
      <c r="L52" s="45" t="n"/>
      <c r="M52" s="45" t="n"/>
      <c r="N52" s="45" t="n"/>
      <c r="O52" s="45" t="n">
        <v>1</v>
      </c>
      <c r="P52" s="45" t="n"/>
      <c r="Q52" s="45" t="n">
        <v>1</v>
      </c>
      <c r="R52" s="45" t="n">
        <v>1</v>
      </c>
      <c r="S52" s="45" t="n"/>
      <c r="T52" s="45" t="n"/>
      <c r="U52" s="45" t="n">
        <v>1</v>
      </c>
      <c r="V52" s="45" t="n">
        <v>1</v>
      </c>
      <c r="W52" s="45" t="n">
        <v>1</v>
      </c>
      <c r="X52" s="45" t="n">
        <v>1</v>
      </c>
      <c r="Y52" s="45" t="n">
        <v>1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M52" s="286">
        <f>K52*BM$3</f>
        <v/>
      </c>
      <c r="BN52" s="286">
        <f>L52*BN$3</f>
        <v/>
      </c>
      <c r="BO52" s="286">
        <f>M52*BO$3</f>
        <v/>
      </c>
      <c r="BP52" s="286">
        <f>N52*BP$3</f>
        <v/>
      </c>
      <c r="BQ52" s="286">
        <f>O52*BQ$3</f>
        <v/>
      </c>
      <c r="BR52" s="286">
        <f>P52*BR$3</f>
        <v/>
      </c>
      <c r="BS52" s="286" t="n"/>
      <c r="BT52" s="286">
        <f>R52*BT$3</f>
        <v/>
      </c>
      <c r="BU52" s="286">
        <f>S52*BU$3</f>
        <v/>
      </c>
      <c r="BV52" s="286">
        <f>T52*BV$3</f>
        <v/>
      </c>
      <c r="BW52" s="286">
        <f>U52*BW$3</f>
        <v/>
      </c>
      <c r="BX52" s="286">
        <f>V52*BX$3</f>
        <v/>
      </c>
      <c r="BY52" s="286">
        <f>W52*BY$3</f>
        <v/>
      </c>
      <c r="BZ52" s="286">
        <f>X52*BZ$3</f>
        <v/>
      </c>
      <c r="CA52" s="286">
        <f>Y52*CA$3</f>
        <v/>
      </c>
      <c r="CB52" s="286">
        <f>Z52*CB$3</f>
        <v/>
      </c>
      <c r="CC52" s="286">
        <f>AA52*CC$3</f>
        <v/>
      </c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 s="228" t="n"/>
      <c r="CQ52" s="286">
        <f>AN52*CQ$3</f>
        <v/>
      </c>
      <c r="CR52" s="286">
        <f>AO52*CR$3</f>
        <v/>
      </c>
      <c r="CS52" s="286">
        <f>AP52*CS$3</f>
        <v/>
      </c>
      <c r="CT52" s="286">
        <f>AQ52*CT$3</f>
        <v/>
      </c>
      <c r="CU52" s="286">
        <f>AR52*CU$3</f>
        <v/>
      </c>
      <c r="CV52" s="286">
        <f>AS52*CV$3</f>
        <v/>
      </c>
      <c r="CW52" s="286">
        <f>AT52*CW$3</f>
        <v/>
      </c>
      <c r="CX52" s="286">
        <f>AU52*CX$3</f>
        <v/>
      </c>
      <c r="CY52" s="228" t="n"/>
      <c r="CZ52" s="228" t="n"/>
      <c r="DA52" s="228" t="n"/>
      <c r="DB52" s="228" t="n"/>
      <c r="DC52" s="228" t="n"/>
      <c r="DD52" s="228" t="n"/>
      <c r="DF52" s="228" t="n"/>
    </row>
    <row r="53">
      <c r="A53" s="34" t="inlineStr">
        <is>
          <t>аналоги:</t>
        </is>
      </c>
      <c r="K53" s="45" t="n"/>
      <c r="L53" s="45" t="n"/>
      <c r="M53" s="45" t="n"/>
      <c r="N53" s="45" t="n"/>
      <c r="O53" s="45" t="n"/>
      <c r="P53" s="45" t="n"/>
      <c r="Q53" s="45" t="n"/>
      <c r="R53" s="45" t="n"/>
      <c r="S53" s="73" t="n"/>
      <c r="T53" s="74" t="n"/>
      <c r="U53" s="45" t="n"/>
      <c r="V53" s="45" t="n"/>
      <c r="W53" s="45" t="n"/>
      <c r="X53" s="45" t="n"/>
      <c r="Y53" s="45" t="n"/>
      <c r="Z53" s="45" t="n"/>
      <c r="AA53" s="74" t="n"/>
      <c r="AB53" s="64" t="n"/>
      <c r="AC53" s="64" t="n"/>
      <c r="AD53" s="64" t="n"/>
      <c r="AF53" s="64" t="n"/>
      <c r="AG53" s="64" t="n"/>
      <c r="CQ53" s="286">
        <f>AN53*CQ$3</f>
        <v/>
      </c>
      <c r="CR53" s="286">
        <f>AO53*CR$3</f>
        <v/>
      </c>
      <c r="CS53" s="286">
        <f>AP53*CS$3</f>
        <v/>
      </c>
      <c r="CT53" s="286">
        <f>AQ53*CT$3</f>
        <v/>
      </c>
      <c r="CU53" s="286">
        <f>AR53*CU$3</f>
        <v/>
      </c>
      <c r="CV53" s="286">
        <f>AS53*CV$3</f>
        <v/>
      </c>
      <c r="CW53" s="286">
        <f>AT53*CW$3</f>
        <v/>
      </c>
      <c r="CX53" s="286">
        <f>AU53*CX$3</f>
        <v/>
      </c>
    </row>
    <row r="54">
      <c r="A54" s="34" t="inlineStr">
        <is>
          <t>Сальник ступенчатый STM 16 3.5-12мм IP 55 Hensel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M54" s="286">
        <f>K54*BM$3</f>
        <v/>
      </c>
      <c r="BN54" s="286">
        <f>L54*BN$3</f>
        <v/>
      </c>
      <c r="BO54" s="286">
        <f>M54*BO$3</f>
        <v/>
      </c>
      <c r="BP54" s="286">
        <f>N54*BP$3</f>
        <v/>
      </c>
      <c r="BQ54" s="286">
        <f>O54*BQ$3</f>
        <v/>
      </c>
      <c r="BR54" s="286">
        <f>P54*BR$3</f>
        <v/>
      </c>
      <c r="BS54" s="286" t="n"/>
      <c r="BT54" s="286">
        <f>R54*BT$3</f>
        <v/>
      </c>
      <c r="BU54" s="286">
        <f>S54*BU$3</f>
        <v/>
      </c>
      <c r="BV54" s="286">
        <f>T54*BV$3</f>
        <v/>
      </c>
      <c r="BW54" s="286">
        <f>U54*BW$3</f>
        <v/>
      </c>
      <c r="BX54" s="286">
        <f>V54*BX$3</f>
        <v/>
      </c>
      <c r="BY54" s="286">
        <f>W54*BY$3</f>
        <v/>
      </c>
      <c r="BZ54" s="286">
        <f>X54*BZ$3</f>
        <v/>
      </c>
      <c r="CA54" s="286">
        <f>Y54*CA$3</f>
        <v/>
      </c>
      <c r="CB54" s="286">
        <f>Z54*CB$3</f>
        <v/>
      </c>
      <c r="CC54" s="286">
        <f>AA54*CC$3</f>
        <v/>
      </c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 s="228" t="n"/>
      <c r="CQ54" s="286">
        <f>AN54*CQ$3</f>
        <v/>
      </c>
      <c r="CR54" s="286">
        <f>AO54*CR$3</f>
        <v/>
      </c>
      <c r="CS54" s="286">
        <f>AP54*CS$3</f>
        <v/>
      </c>
      <c r="CT54" s="286">
        <f>AQ54*CT$3</f>
        <v/>
      </c>
      <c r="CU54" s="286">
        <f>AR54*CU$3</f>
        <v/>
      </c>
      <c r="CV54" s="286">
        <f>AS54*CV$3</f>
        <v/>
      </c>
      <c r="CW54" s="286">
        <f>AT54*CW$3</f>
        <v/>
      </c>
      <c r="CX54" s="286">
        <f>AU54*CX$3</f>
        <v/>
      </c>
      <c r="CY54" s="228" t="n"/>
      <c r="CZ54" s="228" t="n"/>
      <c r="DA54" s="228" t="n"/>
      <c r="DB54" s="228" t="n"/>
      <c r="DC54" s="228" t="n"/>
      <c r="DD54" s="228" t="n"/>
      <c r="DF54" s="228" t="n"/>
      <c r="DG54">
        <f>SUM(BD54:DD54)</f>
        <v/>
      </c>
    </row>
    <row r="55">
      <c r="A55" s="34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  <c r="CQ55" s="286">
        <f>AN55*CQ$3</f>
        <v/>
      </c>
      <c r="CR55" s="286">
        <f>AO55*CR$3</f>
        <v/>
      </c>
      <c r="CS55" s="286">
        <f>AP55*CS$3</f>
        <v/>
      </c>
      <c r="CT55" s="286">
        <f>AQ55*CT$3</f>
        <v/>
      </c>
      <c r="CU55" s="286">
        <f>AR55*CU$3</f>
        <v/>
      </c>
      <c r="CV55" s="286">
        <f>AS55*CV$3</f>
        <v/>
      </c>
      <c r="CW55" s="286">
        <f>AT55*CW$3</f>
        <v/>
      </c>
      <c r="CX55" s="286">
        <f>AU55*CX$3</f>
        <v/>
      </c>
    </row>
    <row r="56">
      <c r="A56" s="18" t="inlineStr">
        <is>
          <t>Гермоввод MGB12S-06G-ST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0</v>
      </c>
      <c r="S56" s="45" t="n">
        <v>0</v>
      </c>
      <c r="T56" s="45" t="n">
        <v>0</v>
      </c>
      <c r="U56" s="14" t="n">
        <v>0</v>
      </c>
      <c r="V56" s="45" t="n"/>
      <c r="W56" s="14" t="n">
        <v>0</v>
      </c>
      <c r="X56" s="14" t="n">
        <v>0</v>
      </c>
      <c r="Y56" s="45" t="n">
        <v>0</v>
      </c>
      <c r="Z56" s="14" t="n">
        <v>0</v>
      </c>
      <c r="AA56" s="74" t="n"/>
      <c r="BM56" s="286">
        <f>K56*BM$3</f>
        <v/>
      </c>
      <c r="BN56" s="286">
        <f>L56*BN$3</f>
        <v/>
      </c>
      <c r="BO56" s="286">
        <f>M56*BO$3</f>
        <v/>
      </c>
      <c r="BP56" s="286">
        <f>N56*BP$3</f>
        <v/>
      </c>
      <c r="BQ56" s="286">
        <f>O56*BQ$3</f>
        <v/>
      </c>
      <c r="BR56" s="286">
        <f>P56*BR$3</f>
        <v/>
      </c>
      <c r="BS56" s="286" t="n"/>
      <c r="BT56" s="286">
        <f>R56*BT$3</f>
        <v/>
      </c>
      <c r="BU56" s="286">
        <f>S56*BU$3</f>
        <v/>
      </c>
      <c r="BV56" s="286">
        <f>T56*BV$3</f>
        <v/>
      </c>
      <c r="BW56" s="286">
        <f>U56*BW$3</f>
        <v/>
      </c>
      <c r="BX56" s="286">
        <f>V56*BX$3</f>
        <v/>
      </c>
      <c r="BY56" s="286">
        <f>W56*BY$3</f>
        <v/>
      </c>
      <c r="BZ56" s="286">
        <f>X56*BZ$3</f>
        <v/>
      </c>
      <c r="CA56" s="286">
        <f>Y56*CA$3</f>
        <v/>
      </c>
      <c r="CB56" s="286">
        <f>Z56*CB$3</f>
        <v/>
      </c>
      <c r="CC56" s="286">
        <f>AA56*CC$3</f>
        <v/>
      </c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 s="228" t="n"/>
      <c r="CQ56" s="286">
        <f>AN56*CQ$3</f>
        <v/>
      </c>
      <c r="CR56" s="286">
        <f>AO56*CR$3</f>
        <v/>
      </c>
      <c r="CS56" s="286">
        <f>AP56*CS$3</f>
        <v/>
      </c>
      <c r="CT56" s="286">
        <f>AQ56*CT$3</f>
        <v/>
      </c>
      <c r="CU56" s="286">
        <f>AR56*CU$3</f>
        <v/>
      </c>
      <c r="CV56" s="286">
        <f>AS56*CV$3</f>
        <v/>
      </c>
      <c r="CW56" s="286">
        <f>AT56*CW$3</f>
        <v/>
      </c>
      <c r="CX56" s="286">
        <f>AU56*CX$3</f>
        <v/>
      </c>
      <c r="CY56" s="228" t="n"/>
      <c r="CZ56" s="228" t="n"/>
      <c r="DA56" s="228" t="n"/>
      <c r="DB56" s="228" t="n"/>
      <c r="DC56" s="228" t="n"/>
      <c r="DD56" s="228" t="n"/>
      <c r="DF56" s="228" t="n"/>
      <c r="DG56">
        <f>SUM(BD56:DD56)</f>
        <v/>
      </c>
    </row>
    <row r="57">
      <c r="A57" s="34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V57" s="45" t="n"/>
      <c r="Y57" s="45" t="n"/>
      <c r="AA57" s="74" t="n"/>
      <c r="CQ57" s="286">
        <f>AN57*CQ$3</f>
        <v/>
      </c>
      <c r="CR57" s="286">
        <f>AO57*CR$3</f>
        <v/>
      </c>
      <c r="CS57" s="286">
        <f>AP57*CS$3</f>
        <v/>
      </c>
      <c r="CT57" s="286">
        <f>AQ57*CT$3</f>
        <v/>
      </c>
      <c r="CU57" s="286">
        <f>AR57*CU$3</f>
        <v/>
      </c>
      <c r="CV57" s="286">
        <f>AS57*CV$3</f>
        <v/>
      </c>
      <c r="CW57" s="286">
        <f>AT57*CW$3</f>
        <v/>
      </c>
      <c r="CX57" s="286">
        <f>AU57*CX$3</f>
        <v/>
      </c>
    </row>
    <row r="58">
      <c r="CQ58" s="286">
        <f>AN58*CQ$3</f>
        <v/>
      </c>
      <c r="CR58" s="286">
        <f>AO58*CR$3</f>
        <v/>
      </c>
      <c r="CS58" s="286">
        <f>AP58*CS$3</f>
        <v/>
      </c>
      <c r="CT58" s="286">
        <f>AQ58*CT$3</f>
        <v/>
      </c>
      <c r="CU58" s="286">
        <f>AR58*CU$3</f>
        <v/>
      </c>
      <c r="CV58" s="286">
        <f>AS58*CV$3</f>
        <v/>
      </c>
      <c r="CW58" s="286">
        <f>AT58*CW$3</f>
        <v/>
      </c>
      <c r="CX58" s="286">
        <f>AU58*CX$3</f>
        <v/>
      </c>
    </row>
    <row r="59">
      <c r="A59" s="34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75" t="n"/>
      <c r="T59" s="46" t="n"/>
      <c r="U59" s="45" t="n"/>
      <c r="V59" s="45" t="n"/>
      <c r="W59" s="45" t="n"/>
      <c r="X59" s="45" t="n"/>
      <c r="Y59" s="45" t="n"/>
      <c r="Z59" s="45" t="n"/>
      <c r="AA59" s="46" t="n"/>
      <c r="AB59" s="64" t="n"/>
      <c r="AC59" s="64" t="n"/>
      <c r="AD59" s="64" t="n"/>
      <c r="AF59" s="64" t="n"/>
      <c r="AG59" s="64" t="n"/>
      <c r="CQ59" s="286">
        <f>AN59*CQ$3</f>
        <v/>
      </c>
      <c r="CR59" s="286">
        <f>AO59*CR$3</f>
        <v/>
      </c>
      <c r="CS59" s="286">
        <f>AP59*CS$3</f>
        <v/>
      </c>
      <c r="CT59" s="286">
        <f>AQ59*CT$3</f>
        <v/>
      </c>
      <c r="CU59" s="286">
        <f>AR59*CU$3</f>
        <v/>
      </c>
      <c r="CV59" s="286">
        <f>AS59*CV$3</f>
        <v/>
      </c>
      <c r="CW59" s="286">
        <f>AT59*CW$3</f>
        <v/>
      </c>
      <c r="CX59" s="286">
        <f>AU59*CX$3</f>
        <v/>
      </c>
    </row>
    <row r="60">
      <c r="A60" s="18" t="inlineStr">
        <is>
          <t>PBF D:3.0/1.5 мм (черная)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5" t="n"/>
      <c r="T60" s="75" t="n"/>
      <c r="U60" s="45" t="n"/>
      <c r="V60" s="45" t="n"/>
      <c r="W60" s="45" t="n"/>
      <c r="X60" s="45" t="n"/>
      <c r="Y60" s="45" t="n"/>
      <c r="Z60" s="45" t="n"/>
      <c r="AA60" s="75" t="n"/>
      <c r="AB60" s="64" t="n"/>
      <c r="AC60" s="64" t="n"/>
      <c r="AD60" s="64" t="n"/>
      <c r="AF60" s="64" t="n"/>
      <c r="AG60" s="64" t="n"/>
      <c r="CQ60" s="286">
        <f>AN60*CQ$3</f>
        <v/>
      </c>
      <c r="CR60" s="286">
        <f>AO60*CR$3</f>
        <v/>
      </c>
      <c r="CS60" s="286">
        <f>AP60*CS$3</f>
        <v/>
      </c>
      <c r="CT60" s="286">
        <f>AQ60*CT$3</f>
        <v/>
      </c>
      <c r="CU60" s="286">
        <f>AR60*CU$3</f>
        <v/>
      </c>
      <c r="CV60" s="286">
        <f>AS60*CV$3</f>
        <v/>
      </c>
      <c r="CW60" s="286">
        <f>AT60*CW$3</f>
        <v/>
      </c>
      <c r="CX60" s="286">
        <f>AU60*CX$3</f>
        <v/>
      </c>
    </row>
    <row r="61">
      <c r="A61" s="34" t="inlineStr">
        <is>
          <t>аналоги:</t>
        </is>
      </c>
      <c r="K61" s="45" t="n"/>
      <c r="L61" s="45" t="n"/>
      <c r="M61" s="45" t="n"/>
      <c r="N61" s="45" t="n"/>
      <c r="O61" s="45" t="n"/>
      <c r="P61" s="45" t="n"/>
      <c r="Q61" s="45" t="n"/>
      <c r="R61" s="45" t="n"/>
      <c r="S61" s="75" t="n"/>
      <c r="T61" s="75" t="n"/>
      <c r="U61" s="45" t="n"/>
      <c r="V61" s="45" t="n"/>
      <c r="W61" s="45" t="n"/>
      <c r="X61" s="45" t="n"/>
      <c r="Y61" s="45" t="n"/>
      <c r="Z61" s="45" t="n"/>
      <c r="AA61" s="75" t="n"/>
      <c r="AB61" s="64" t="n"/>
      <c r="AC61" s="64" t="n"/>
      <c r="AD61" s="64" t="n"/>
      <c r="AF61" s="64" t="n"/>
      <c r="AG61" s="64" t="n"/>
      <c r="BM61" s="286">
        <f>K61*BM$3</f>
        <v/>
      </c>
      <c r="BN61" s="286">
        <f>L61*BN$3</f>
        <v/>
      </c>
      <c r="BO61" s="286">
        <f>M61*BO$3</f>
        <v/>
      </c>
      <c r="BP61" s="286">
        <f>N61*BP$3</f>
        <v/>
      </c>
      <c r="BQ61" s="286" t="n"/>
      <c r="BR61" s="286">
        <f>P61*BR$3</f>
        <v/>
      </c>
      <c r="BS61" s="286" t="n"/>
      <c r="BT61" s="286" t="n"/>
      <c r="BU61" s="286">
        <f>S61*BU$3</f>
        <v/>
      </c>
      <c r="BV61" s="286">
        <f>T61*BV$3</f>
        <v/>
      </c>
      <c r="BW61" s="286" t="n"/>
      <c r="BX61" s="286">
        <f>V61*BX$3</f>
        <v/>
      </c>
      <c r="BY61" s="286" t="n"/>
      <c r="BZ61" s="286" t="n"/>
      <c r="CA61" s="286" t="n"/>
      <c r="CB61" s="286" t="n"/>
      <c r="CC61" s="286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P61" s="228" t="n"/>
      <c r="CQ61" s="286">
        <f>AN61*CQ$3</f>
        <v/>
      </c>
      <c r="CR61" s="286">
        <f>AO61*CR$3</f>
        <v/>
      </c>
      <c r="CS61" s="286">
        <f>AP61*CS$3</f>
        <v/>
      </c>
      <c r="CT61" s="286">
        <f>AQ61*CT$3</f>
        <v/>
      </c>
      <c r="CU61" s="286">
        <f>AR61*CU$3</f>
        <v/>
      </c>
      <c r="CV61" s="286">
        <f>AS61*CV$3</f>
        <v/>
      </c>
      <c r="CW61" s="286">
        <f>AT61*CW$3</f>
        <v/>
      </c>
      <c r="CX61" s="286">
        <f>AU61*CX$3</f>
        <v/>
      </c>
      <c r="CY61" s="228" t="n"/>
      <c r="CZ61" s="228" t="n"/>
      <c r="DA61" s="228" t="n"/>
      <c r="DB61" s="228" t="n"/>
      <c r="DC61" s="228" t="n"/>
      <c r="DD61" s="228" t="n"/>
      <c r="DF61" s="228" t="n"/>
    </row>
    <row r="62" ht="22.5" customHeight="1" s="107">
      <c r="A62" s="41" t="inlineStr">
        <is>
          <t>BNM2RC-1-2.5 BLK Трубка термоусадочная неклеевая, коэффициент
усадки 2Х, размер 2.5, цвет черный</t>
        </is>
      </c>
      <c r="K62" s="45" t="n"/>
      <c r="L62" s="45" t="n"/>
      <c r="M62" s="45" t="n"/>
      <c r="N62" s="45" t="n"/>
      <c r="O62" s="45" t="n"/>
      <c r="P62" s="45" t="n"/>
      <c r="Q62" s="45" t="n"/>
      <c r="R62" s="45" t="n"/>
      <c r="S62" s="75" t="n"/>
      <c r="T62" s="75" t="n"/>
      <c r="U62" s="45" t="n"/>
      <c r="V62" s="45" t="n"/>
      <c r="W62" s="45" t="n"/>
      <c r="X62" s="45" t="n"/>
      <c r="Y62" s="45" t="n"/>
      <c r="Z62" s="45" t="n"/>
      <c r="AA62" s="75" t="n"/>
      <c r="AB62" s="64" t="n"/>
      <c r="AC62" s="64" t="n"/>
      <c r="AD62" s="64" t="n"/>
      <c r="AF62" s="64" t="n"/>
      <c r="AG62" s="64" t="n"/>
      <c r="CQ62" s="286">
        <f>AN62*CQ$3</f>
        <v/>
      </c>
      <c r="CR62" s="286">
        <f>AO62*CR$3</f>
        <v/>
      </c>
      <c r="CS62" s="286">
        <f>AP62*CS$3</f>
        <v/>
      </c>
      <c r="CT62" s="286">
        <f>AQ62*CT$3</f>
        <v/>
      </c>
      <c r="CU62" s="286">
        <f>AR62*CU$3</f>
        <v/>
      </c>
      <c r="CV62" s="286">
        <f>AS62*CV$3</f>
        <v/>
      </c>
      <c r="CW62" s="286">
        <f>AT62*CW$3</f>
        <v/>
      </c>
      <c r="CX62" s="286">
        <f>AU62*CX$3</f>
        <v/>
      </c>
    </row>
    <row r="63" ht="33.75" customHeight="1" s="107">
      <c r="A63" s="41" t="inlineStr">
        <is>
          <t>Термоусаживаемый маркер с ТТ печатью FTTM 3.2/1.6мм, L15мм,
белый, 1 цв.печати (черный), нарезка, тыс.шт.,
FTTM3.2W-L15-TT-cut</t>
        </is>
      </c>
      <c r="K63" s="45" t="n">
        <v>1</v>
      </c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73" t="n"/>
      <c r="AB63" s="64" t="n"/>
      <c r="AC63" s="64" t="n"/>
      <c r="AD63" s="64" t="n"/>
      <c r="AF63" s="64" t="n"/>
      <c r="AG63" s="64" t="n"/>
      <c r="BM63" s="286">
        <f>K63*BM$3</f>
        <v/>
      </c>
      <c r="BN63" s="286">
        <f>L63*BN$3</f>
        <v/>
      </c>
      <c r="BO63" s="286">
        <f>M63*BO$3</f>
        <v/>
      </c>
      <c r="BP63" s="286">
        <f>N63*BP$3</f>
        <v/>
      </c>
      <c r="BQ63" s="286">
        <f>O63*BQ$3</f>
        <v/>
      </c>
      <c r="BR63" s="286">
        <f>P63*BR$3</f>
        <v/>
      </c>
      <c r="BS63" s="286" t="n"/>
      <c r="BT63" s="286">
        <f>R63*BT$3</f>
        <v/>
      </c>
      <c r="BU63" s="286">
        <f>S63*BU$3</f>
        <v/>
      </c>
      <c r="BV63" s="286">
        <f>T63*BV$3</f>
        <v/>
      </c>
      <c r="BW63" s="286">
        <f>U63*BW$3</f>
        <v/>
      </c>
      <c r="BX63" s="286">
        <f>V63*BX$3</f>
        <v/>
      </c>
      <c r="BY63" s="286">
        <f>W63*BY$3</f>
        <v/>
      </c>
      <c r="BZ63" s="286">
        <f>X63*BZ$3</f>
        <v/>
      </c>
      <c r="CA63" s="286">
        <f>Y63*CA$3</f>
        <v/>
      </c>
      <c r="CB63" s="286">
        <f>Z63*CB$3</f>
        <v/>
      </c>
      <c r="CC63" s="286">
        <f>AA63*CC$3</f>
        <v/>
      </c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P63" s="228" t="n"/>
      <c r="CQ63" s="286">
        <f>AN63*CQ$3</f>
        <v/>
      </c>
      <c r="CR63" s="286">
        <f>AO63*CR$3</f>
        <v/>
      </c>
      <c r="CS63" s="286">
        <f>AP63*CS$3</f>
        <v/>
      </c>
      <c r="CT63" s="286">
        <f>AQ63*CT$3</f>
        <v/>
      </c>
      <c r="CU63" s="286">
        <f>AR63*CU$3</f>
        <v/>
      </c>
      <c r="CV63" s="286">
        <f>AS63*CV$3</f>
        <v/>
      </c>
      <c r="CW63" s="286">
        <f>AT63*CW$3</f>
        <v/>
      </c>
      <c r="CX63" s="286">
        <f>AU63*CX$3</f>
        <v/>
      </c>
      <c r="CY63" s="228" t="n"/>
      <c r="CZ63" s="228" t="n"/>
      <c r="DA63" s="228" t="n"/>
      <c r="DB63" s="228" t="n"/>
      <c r="DC63" s="228" t="n"/>
      <c r="DD63" s="228" t="n"/>
      <c r="DF63" s="228" t="n"/>
    </row>
    <row r="64">
      <c r="A64" s="41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73" t="n"/>
      <c r="AB64" s="64" t="n"/>
      <c r="AC64" s="64" t="n"/>
      <c r="AD64" s="64" t="n"/>
      <c r="AF64" s="64" t="n"/>
      <c r="AG64" s="64" t="n"/>
      <c r="BM64" s="228" t="n"/>
      <c r="BN64" s="228" t="n"/>
      <c r="BO64" s="228" t="n"/>
      <c r="BP64" s="228" t="n"/>
      <c r="BQ64" s="228" t="n"/>
      <c r="BR64" s="228" t="n"/>
      <c r="BS64" s="228" t="n"/>
      <c r="BT64" s="228" t="n"/>
      <c r="BU64" s="228" t="n"/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 s="228" t="n"/>
      <c r="CQ64" s="286">
        <f>AN64*CQ$3</f>
        <v/>
      </c>
      <c r="CR64" s="286">
        <f>AO64*CR$3</f>
        <v/>
      </c>
      <c r="CS64" s="286">
        <f>AP64*CS$3</f>
        <v/>
      </c>
      <c r="CT64" s="286">
        <f>AQ64*CT$3</f>
        <v/>
      </c>
      <c r="CU64" s="286">
        <f>AR64*CU$3</f>
        <v/>
      </c>
      <c r="CV64" s="286">
        <f>AS64*CV$3</f>
        <v/>
      </c>
      <c r="CW64" s="286">
        <f>AT64*CW$3</f>
        <v/>
      </c>
      <c r="CX64" s="286">
        <f>AU64*CX$3</f>
        <v/>
      </c>
      <c r="CY64" s="228" t="n"/>
      <c r="CZ64" s="228" t="n"/>
      <c r="DA64" s="228" t="n"/>
      <c r="DB64" s="228" t="n"/>
      <c r="DC64" s="228" t="n"/>
      <c r="DD64" s="228" t="n"/>
      <c r="DF64" s="228" t="n"/>
    </row>
    <row r="65">
      <c r="A65" s="199" t="inlineStr">
        <is>
          <t>PBF D:4.0/2.0 мм (черная)</t>
        </is>
      </c>
      <c r="B65" s="286" t="n"/>
      <c r="C65" s="286" t="n"/>
      <c r="D65" s="286" t="n"/>
      <c r="E65" s="286" t="n"/>
      <c r="F65" s="286" t="n"/>
      <c r="G65" s="286" t="n"/>
      <c r="H65" s="286" t="n"/>
      <c r="I65" s="286" t="n"/>
      <c r="J65" s="286" t="n"/>
      <c r="K65" s="228" t="n"/>
      <c r="L65" s="228" t="n"/>
      <c r="M65" s="228" t="n"/>
      <c r="N65" s="228" t="n"/>
      <c r="O65" s="228" t="n"/>
      <c r="P65" s="228" t="n"/>
      <c r="Q65" s="228" t="n"/>
      <c r="R65" s="228" t="n"/>
      <c r="S65" s="228" t="n"/>
      <c r="T65" s="228" t="n"/>
      <c r="U65" s="228" t="n"/>
      <c r="V65" s="228" t="n"/>
      <c r="W65" s="228" t="n"/>
      <c r="X65" s="228" t="n"/>
      <c r="Y65" s="228" t="n"/>
      <c r="Z65" s="228" t="n"/>
      <c r="AA65" s="228" t="n"/>
      <c r="AB65" s="228" t="n"/>
      <c r="AC65" s="228" t="n"/>
      <c r="AD65" s="228" t="n"/>
      <c r="AE65" s="228" t="n"/>
      <c r="AF65" s="228" t="n"/>
      <c r="AG65" s="228" t="n"/>
      <c r="AH65" s="228" t="n"/>
      <c r="AI65" s="228" t="n"/>
      <c r="AJ65" s="228" t="n"/>
      <c r="AK65" s="228" t="n"/>
      <c r="AL65" s="228" t="n"/>
      <c r="AM65" s="228" t="n"/>
      <c r="AN65" s="228" t="n"/>
      <c r="AO65" s="228" t="n"/>
      <c r="AP65" s="228" t="n"/>
      <c r="AQ65" s="228" t="n"/>
      <c r="AR65" s="228" t="n"/>
      <c r="AS65" s="228" t="n"/>
      <c r="AT65" s="228" t="n"/>
      <c r="AU65" s="228" t="n"/>
      <c r="AV65" s="228" t="n"/>
      <c r="AW65" s="228" t="n"/>
      <c r="AX65" s="228" t="n"/>
      <c r="AY65" s="228" t="n"/>
      <c r="AZ65" s="228" t="n"/>
      <c r="BA65" s="228" t="n"/>
      <c r="BB65" s="228" t="n"/>
      <c r="BC65" s="198" t="n"/>
      <c r="BD65" s="286" t="n"/>
      <c r="BE65" s="286" t="n"/>
      <c r="BF65" s="286" t="n"/>
      <c r="BG65" s="286" t="n"/>
      <c r="BH65" s="286" t="n"/>
      <c r="BI65" s="286" t="n"/>
      <c r="BJ65" s="286" t="n"/>
      <c r="BK65" s="286" t="n"/>
      <c r="BL65" s="286" t="n"/>
      <c r="BM65" s="228" t="n"/>
      <c r="BN65" s="228" t="n"/>
      <c r="BO65" s="228" t="n"/>
      <c r="BP65" s="228" t="n"/>
      <c r="BQ65" s="228" t="n"/>
      <c r="BR65" s="228" t="n"/>
      <c r="BS65" s="228" t="n"/>
      <c r="BT65" s="228" t="n"/>
      <c r="BU65" s="228" t="n"/>
      <c r="BV65" s="228" t="n"/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P65" s="228" t="n"/>
      <c r="CQ65" s="286">
        <f>AN65*CQ$3</f>
        <v/>
      </c>
      <c r="CR65" s="286">
        <f>AO65*CR$3</f>
        <v/>
      </c>
      <c r="CS65" s="286">
        <f>AP65*CS$3</f>
        <v/>
      </c>
      <c r="CT65" s="286">
        <f>AQ65*CT$3</f>
        <v/>
      </c>
      <c r="CU65" s="286">
        <f>AR65*CU$3</f>
        <v/>
      </c>
      <c r="CV65" s="286">
        <f>AS65*CV$3</f>
        <v/>
      </c>
      <c r="CW65" s="286">
        <f>AT65*CW$3</f>
        <v/>
      </c>
      <c r="CX65" s="286">
        <f>AU65*CX$3</f>
        <v/>
      </c>
      <c r="CY65" s="228" t="n"/>
      <c r="CZ65" s="228" t="n"/>
      <c r="DA65" s="228" t="n"/>
      <c r="DB65" s="228" t="n"/>
      <c r="DC65" s="228" t="n"/>
      <c r="DD65" s="228" t="n"/>
      <c r="DE65" s="228" t="n"/>
      <c r="DF65" s="228" t="n"/>
    </row>
    <row r="66">
      <c r="A66" s="52" t="inlineStr">
        <is>
          <t>аналоги:</t>
        </is>
      </c>
      <c r="B66" s="286" t="n"/>
      <c r="C66" s="286" t="n"/>
      <c r="D66" s="286" t="n"/>
      <c r="E66" s="286" t="n"/>
      <c r="F66" s="286" t="n"/>
      <c r="G66" s="286" t="n"/>
      <c r="H66" s="286" t="n"/>
      <c r="I66" s="286" t="n"/>
      <c r="J66" s="286" t="n"/>
      <c r="K66" s="228" t="n"/>
      <c r="L66" s="228" t="n"/>
      <c r="M66" s="228" t="n"/>
      <c r="N66" s="228" t="n"/>
      <c r="O66" s="228" t="n"/>
      <c r="P66" s="228" t="n"/>
      <c r="Q66" s="228" t="n"/>
      <c r="R66" s="228" t="n"/>
      <c r="S66" s="228" t="n"/>
      <c r="T66" s="228" t="n"/>
      <c r="U66" s="228" t="n"/>
      <c r="V66" s="228" t="n"/>
      <c r="W66" s="228" t="n"/>
      <c r="X66" s="228" t="n"/>
      <c r="Y66" s="228" t="n"/>
      <c r="Z66" s="228" t="n"/>
      <c r="AA66" s="228" t="n"/>
      <c r="AB66" s="228" t="n"/>
      <c r="AC66" s="228" t="n"/>
      <c r="AD66" s="228" t="n"/>
      <c r="AE66" s="228" t="n"/>
      <c r="AF66" s="228" t="n"/>
      <c r="AG66" s="228" t="n"/>
      <c r="AH66" s="228" t="n"/>
      <c r="AI66" s="228" t="n"/>
      <c r="AJ66" s="228" t="n"/>
      <c r="AK66" s="228" t="n"/>
      <c r="AL66" s="228" t="n"/>
      <c r="AM66" s="228" t="n"/>
      <c r="AN66" s="228" t="n"/>
      <c r="AO66" s="228" t="n"/>
      <c r="AP66" s="228" t="n"/>
      <c r="AQ66" s="228" t="n"/>
      <c r="AR66" s="228" t="n"/>
      <c r="AS66" s="228" t="n"/>
      <c r="AT66" s="228" t="n"/>
      <c r="AU66" s="228" t="n"/>
      <c r="AV66" s="228" t="n"/>
      <c r="AW66" s="228" t="n"/>
      <c r="AX66" s="228" t="n"/>
      <c r="AY66" s="228" t="n"/>
      <c r="AZ66" s="228" t="n"/>
      <c r="BA66" s="228" t="n"/>
      <c r="BB66" s="228" t="n"/>
      <c r="BC66" s="198" t="n"/>
      <c r="BD66" s="286" t="n"/>
      <c r="BE66" s="286" t="n"/>
      <c r="BF66" s="286" t="n"/>
      <c r="BG66" s="286" t="n"/>
      <c r="BH66" s="286" t="n"/>
      <c r="BI66" s="286" t="n"/>
      <c r="BJ66" s="286" t="n"/>
      <c r="BK66" s="286" t="n"/>
      <c r="BL66" s="286" t="n"/>
      <c r="BM66" s="228" t="n"/>
      <c r="BN66" s="228" t="n"/>
      <c r="BO66" s="228" t="n"/>
      <c r="BP66" s="228" t="n"/>
      <c r="BQ66" s="228" t="n"/>
      <c r="BR66" s="228" t="n"/>
      <c r="BS66" s="228" t="n"/>
      <c r="BT66" s="228" t="n"/>
      <c r="BU66" s="228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  <c r="CP66" s="228" t="n"/>
      <c r="CQ66" s="286">
        <f>AN66*CQ$3</f>
        <v/>
      </c>
      <c r="CR66" s="286">
        <f>AO66*CR$3</f>
        <v/>
      </c>
      <c r="CS66" s="286">
        <f>AP66*CS$3</f>
        <v/>
      </c>
      <c r="CT66" s="286">
        <f>AQ66*CT$3</f>
        <v/>
      </c>
      <c r="CU66" s="286">
        <f>AR66*CU$3</f>
        <v/>
      </c>
      <c r="CV66" s="286">
        <f>AS66*CV$3</f>
        <v/>
      </c>
      <c r="CW66" s="286">
        <f>AT66*CW$3</f>
        <v/>
      </c>
      <c r="CX66" s="286">
        <f>AU66*CX$3</f>
        <v/>
      </c>
      <c r="CY66" s="228" t="n"/>
      <c r="CZ66" s="228" t="n"/>
      <c r="DA66" s="228" t="n"/>
      <c r="DB66" s="228" t="n"/>
      <c r="DC66" s="228" t="n"/>
      <c r="DD66" s="228" t="n"/>
      <c r="DE66" s="228" t="n"/>
      <c r="DF66" s="228" t="n"/>
    </row>
    <row r="67" ht="22.5" customHeight="1" s="107">
      <c r="A67" s="202" t="inlineStr">
        <is>
          <t>BNM2RC-1-4.8 BLK Трубка термоусадочная неклеевая, коэффициент
усадки 2Х, размер 4.8, цвет черный</t>
        </is>
      </c>
      <c r="B67" s="286">
        <f>0.05*B3</f>
        <v/>
      </c>
      <c r="C67" s="286">
        <f>0.05*C3</f>
        <v/>
      </c>
      <c r="D67" s="286">
        <f>0.05*D3</f>
        <v/>
      </c>
      <c r="E67" s="286">
        <f>0.05*E3</f>
        <v/>
      </c>
      <c r="F67" s="286" t="n">
        <v>0.05</v>
      </c>
      <c r="G67" s="286">
        <f>0.05*G3</f>
        <v/>
      </c>
      <c r="H67" s="286" t="n">
        <v>0.05</v>
      </c>
      <c r="I67" s="286">
        <f>0.05*I3</f>
        <v/>
      </c>
      <c r="J67" s="286">
        <f>0.05*J3</f>
        <v/>
      </c>
      <c r="K67" s="228" t="n"/>
      <c r="L67" s="228" t="n"/>
      <c r="M67" s="228" t="n"/>
      <c r="N67" s="228" t="n"/>
      <c r="O67" s="228" t="n"/>
      <c r="P67" s="228" t="n"/>
      <c r="Q67" s="228" t="n"/>
      <c r="R67" s="228" t="n"/>
      <c r="S67" s="228" t="n"/>
      <c r="T67" s="228" t="n"/>
      <c r="U67" s="228" t="n"/>
      <c r="V67" s="228" t="n"/>
      <c r="W67" s="228" t="n"/>
      <c r="X67" s="228" t="n"/>
      <c r="Y67" s="228" t="n"/>
      <c r="Z67" s="228" t="n"/>
      <c r="AA67" s="228" t="n"/>
      <c r="AB67" s="228" t="n"/>
      <c r="AC67" s="228" t="n"/>
      <c r="AD67" s="228" t="n"/>
      <c r="AE67" s="228" t="n"/>
      <c r="AF67" s="228" t="n"/>
      <c r="AG67" s="228" t="n"/>
      <c r="AH67" s="228" t="n"/>
      <c r="AI67" s="228" t="n"/>
      <c r="AJ67" s="228" t="n"/>
      <c r="AK67" s="228" t="n"/>
      <c r="AL67" s="228" t="n"/>
      <c r="AM67" s="228" t="n"/>
      <c r="AN67" s="228" t="n"/>
      <c r="AO67" s="228" t="n"/>
      <c r="AP67" s="228" t="n"/>
      <c r="AQ67" s="228" t="n"/>
      <c r="AR67" s="228" t="n"/>
      <c r="AS67" s="228" t="n"/>
      <c r="AT67" s="228" t="n"/>
      <c r="AU67" s="228" t="n"/>
      <c r="AV67" s="228" t="n"/>
      <c r="AW67" s="228" t="n"/>
      <c r="AX67" s="228" t="n"/>
      <c r="AY67" s="228" t="n"/>
      <c r="AZ67" s="228" t="n"/>
      <c r="BA67" s="228" t="n"/>
      <c r="BB67" s="228" t="n"/>
      <c r="BC67" s="198" t="n"/>
      <c r="BD67" s="286">
        <f>B67*BD3</f>
        <v/>
      </c>
      <c r="BE67" s="286">
        <f>C67*BE3</f>
        <v/>
      </c>
      <c r="BF67" s="286">
        <f>D67*BF3</f>
        <v/>
      </c>
      <c r="BG67" s="286">
        <f>E67*BG3</f>
        <v/>
      </c>
      <c r="BH67" s="286">
        <f>F67*BH3</f>
        <v/>
      </c>
      <c r="BI67" s="286">
        <f>G67*BI3</f>
        <v/>
      </c>
      <c r="BJ67" s="286">
        <f>H67*BJ3</f>
        <v/>
      </c>
      <c r="BK67" s="286">
        <f>I67*BK3</f>
        <v/>
      </c>
      <c r="BL67" s="286">
        <f>J67*BL3</f>
        <v/>
      </c>
      <c r="BM67" s="228" t="n"/>
      <c r="BN67" s="228" t="n"/>
      <c r="BO67" s="228" t="n"/>
      <c r="BP67" s="228" t="n"/>
      <c r="BQ67" s="228" t="n"/>
      <c r="BR67" s="228" t="n"/>
      <c r="BS67" s="228" t="n"/>
      <c r="BT67" s="228" t="n"/>
      <c r="BU67" s="228" t="n"/>
      <c r="BV67" s="228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P67" s="228" t="n"/>
      <c r="CQ67" s="286">
        <f>AN67*CQ$3</f>
        <v/>
      </c>
      <c r="CR67" s="286">
        <f>AO67*CR$3</f>
        <v/>
      </c>
      <c r="CS67" s="286">
        <f>AP67*CS$3</f>
        <v/>
      </c>
      <c r="CT67" s="286">
        <f>AQ67*CT$3</f>
        <v/>
      </c>
      <c r="CU67" s="286">
        <f>AR67*CU$3</f>
        <v/>
      </c>
      <c r="CV67" s="286">
        <f>AS67*CV$3</f>
        <v/>
      </c>
      <c r="CW67" s="286">
        <f>AT67*CW$3</f>
        <v/>
      </c>
      <c r="CX67" s="286">
        <f>AU67*CX$3</f>
        <v/>
      </c>
      <c r="CY67" s="228" t="n"/>
      <c r="CZ67" s="228" t="n"/>
      <c r="DA67" s="228" t="n"/>
      <c r="DB67" s="228" t="n"/>
      <c r="DC67" s="228" t="n"/>
      <c r="DD67" s="228" t="n"/>
      <c r="DE67" s="228" t="n"/>
      <c r="DF67" s="228" t="n"/>
      <c r="DG67">
        <f>SUM(BD67:DD67)</f>
        <v/>
      </c>
      <c r="DH67" t="inlineStr">
        <is>
          <t>м</t>
        </is>
      </c>
    </row>
    <row r="68">
      <c r="A68" s="18" t="inlineStr">
        <is>
          <t>PBF D:4.0/2.0 мм (черная)</t>
        </is>
      </c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75" t="n"/>
      <c r="U68" s="45" t="n"/>
      <c r="V68" s="45" t="n"/>
      <c r="W68" s="45" t="n"/>
      <c r="X68" s="45" t="n"/>
      <c r="Y68" s="45" t="n"/>
      <c r="Z68" s="45" t="n"/>
      <c r="AA68" s="75" t="n"/>
      <c r="AB68" s="64" t="n"/>
      <c r="AC68" s="64" t="n"/>
      <c r="AD68" s="64" t="n"/>
      <c r="AF68" s="64" t="n"/>
      <c r="AG68" s="64" t="n"/>
      <c r="CQ68" s="286">
        <f>AN68*CQ$3</f>
        <v/>
      </c>
      <c r="CR68" s="286">
        <f>AO68*CR$3</f>
        <v/>
      </c>
      <c r="CS68" s="286">
        <f>AP68*CS$3</f>
        <v/>
      </c>
      <c r="CT68" s="286">
        <f>AQ68*CT$3</f>
        <v/>
      </c>
      <c r="CU68" s="286">
        <f>AR68*CU$3</f>
        <v/>
      </c>
      <c r="CV68" s="286">
        <f>AS68*CV$3</f>
        <v/>
      </c>
      <c r="CW68" s="286">
        <f>AT68*CW$3</f>
        <v/>
      </c>
      <c r="CX68" s="286">
        <f>AU68*CX$3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75" t="n"/>
      <c r="U69" s="45" t="n"/>
      <c r="V69" s="45" t="n"/>
      <c r="W69" s="45" t="n"/>
      <c r="X69" s="45" t="n"/>
      <c r="Y69" s="45" t="n"/>
      <c r="Z69" s="45" t="n"/>
      <c r="AA69" s="75" t="n"/>
      <c r="AB69" s="64" t="n"/>
      <c r="AC69" s="64" t="n"/>
      <c r="AD69" s="64" t="n"/>
      <c r="AF69" s="64" t="n"/>
      <c r="AG69" s="64" t="n"/>
      <c r="BM69" s="286">
        <f>K69*BM$3</f>
        <v/>
      </c>
      <c r="BN69" s="286">
        <f>L69*BN$3</f>
        <v/>
      </c>
      <c r="BO69" s="286">
        <f>M69*BO$3</f>
        <v/>
      </c>
      <c r="BP69" s="286">
        <f>N69*BP$3</f>
        <v/>
      </c>
      <c r="BQ69" s="286" t="n"/>
      <c r="BR69" s="286">
        <f>P69*BR$3</f>
        <v/>
      </c>
      <c r="BS69" s="286" t="n"/>
      <c r="BT69" s="286" t="n"/>
      <c r="BU69" s="286">
        <f>S69*BU$3</f>
        <v/>
      </c>
      <c r="BV69" s="286">
        <f>T69*BV$3</f>
        <v/>
      </c>
      <c r="BW69" s="286" t="n"/>
      <c r="BX69" s="286">
        <f>V69*BX$3</f>
        <v/>
      </c>
      <c r="BY69" s="286" t="n"/>
      <c r="BZ69" s="286" t="n"/>
      <c r="CA69" s="286" t="n"/>
      <c r="CB69" s="286" t="n"/>
      <c r="CC69" s="286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P69" s="228" t="n"/>
      <c r="CQ69" s="286">
        <f>AN69*CQ$3</f>
        <v/>
      </c>
      <c r="CR69" s="286">
        <f>AO69*CR$3</f>
        <v/>
      </c>
      <c r="CS69" s="286">
        <f>AP69*CS$3</f>
        <v/>
      </c>
      <c r="CT69" s="286">
        <f>AQ69*CT$3</f>
        <v/>
      </c>
      <c r="CU69" s="286">
        <f>AR69*CU$3</f>
        <v/>
      </c>
      <c r="CV69" s="286">
        <f>AS69*CV$3</f>
        <v/>
      </c>
      <c r="CW69" s="286">
        <f>AT69*CW$3</f>
        <v/>
      </c>
      <c r="CX69" s="286">
        <f>AU69*CX$3</f>
        <v/>
      </c>
      <c r="CY69" s="228" t="n"/>
      <c r="CZ69" s="228" t="n"/>
      <c r="DA69" s="228" t="n"/>
      <c r="DB69" s="228" t="n"/>
      <c r="DC69" s="228" t="n"/>
      <c r="DD69" s="228" t="n"/>
      <c r="DF69" s="228" t="n"/>
    </row>
    <row r="70" ht="22.5" customHeight="1" s="107">
      <c r="A70" s="41" t="inlineStr">
        <is>
          <t>BNM2RC-1-4.0 BLK Трубка термоусадочная неклеевая, коэффициент
усадки 2Х, размер 4.0, цвет черный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75" t="n"/>
      <c r="U70" s="45" t="n"/>
      <c r="V70" s="45" t="n"/>
      <c r="W70" s="45" t="n"/>
      <c r="X70" s="45" t="n"/>
      <c r="Y70" s="45" t="n"/>
      <c r="Z70" s="45" t="n"/>
      <c r="AA70" s="75" t="n"/>
      <c r="AB70" s="64" t="n"/>
      <c r="AC70" s="64" t="n"/>
      <c r="AD70" s="64" t="n"/>
      <c r="AF70" s="64" t="n"/>
      <c r="AG70" s="64" t="n"/>
      <c r="CQ70" s="286">
        <f>AN70*CQ$3</f>
        <v/>
      </c>
      <c r="CR70" s="286">
        <f>AO70*CR$3</f>
        <v/>
      </c>
      <c r="CS70" s="286">
        <f>AP70*CS$3</f>
        <v/>
      </c>
      <c r="CT70" s="286">
        <f>AQ70*CT$3</f>
        <v/>
      </c>
      <c r="CU70" s="286">
        <f>AR70*CU$3</f>
        <v/>
      </c>
      <c r="CV70" s="286">
        <f>AS70*CV$3</f>
        <v/>
      </c>
      <c r="CW70" s="286">
        <f>AT70*CW$3</f>
        <v/>
      </c>
      <c r="CX70" s="286">
        <f>AU70*CX$3</f>
        <v/>
      </c>
    </row>
    <row r="71" ht="33.75" customHeight="1" s="107">
      <c r="A71" s="41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1" s="45" t="n">
        <v>1</v>
      </c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73" t="n"/>
      <c r="AB71" s="64" t="n"/>
      <c r="AC71" s="64" t="n"/>
      <c r="AD71" s="64" t="n"/>
      <c r="AF71" s="64" t="n"/>
      <c r="AG71" s="64" t="n"/>
      <c r="BM71" s="286">
        <f>K71*BM$3</f>
        <v/>
      </c>
      <c r="BN71" s="286">
        <f>L71*BN$3</f>
        <v/>
      </c>
      <c r="BO71" s="286">
        <f>M71*BO$3</f>
        <v/>
      </c>
      <c r="BP71" s="286">
        <f>N71*BP$3</f>
        <v/>
      </c>
      <c r="BQ71" s="286">
        <f>O71*BQ$3</f>
        <v/>
      </c>
      <c r="BR71" s="286">
        <f>P71*BR$3</f>
        <v/>
      </c>
      <c r="BS71" s="286" t="n"/>
      <c r="BT71" s="286">
        <f>R71*BT$3</f>
        <v/>
      </c>
      <c r="BU71" s="286">
        <f>S71*BU$3</f>
        <v/>
      </c>
      <c r="BV71" s="286">
        <f>T71*BV$3</f>
        <v/>
      </c>
      <c r="BW71" s="286">
        <f>U71*BW$3</f>
        <v/>
      </c>
      <c r="BX71" s="286">
        <f>V71*BX$3</f>
        <v/>
      </c>
      <c r="BY71" s="286">
        <f>W71*BY$3</f>
        <v/>
      </c>
      <c r="BZ71" s="286">
        <f>X71*BZ$3</f>
        <v/>
      </c>
      <c r="CA71" s="286">
        <f>Y71*CA$3</f>
        <v/>
      </c>
      <c r="CB71" s="286">
        <f>Z71*CB$3</f>
        <v/>
      </c>
      <c r="CC71" s="286">
        <f>AA71*CC$3</f>
        <v/>
      </c>
      <c r="CD71" s="228" t="n"/>
      <c r="CE71" s="228" t="n"/>
      <c r="CF71" s="228" t="n"/>
      <c r="CG71" s="228" t="n"/>
      <c r="CH71" s="228" t="n"/>
      <c r="CI71" s="228" t="n"/>
      <c r="CJ71" s="228" t="n"/>
      <c r="CK71" s="228" t="n"/>
      <c r="CL71" s="228" t="n"/>
      <c r="CM71" s="228" t="n"/>
      <c r="CN71" s="228" t="n"/>
      <c r="CO71" s="228" t="n"/>
      <c r="CP71" s="228" t="n"/>
      <c r="CQ71" s="286">
        <f>AN71*CQ$3</f>
        <v/>
      </c>
      <c r="CR71" s="286">
        <f>AO71*CR$3</f>
        <v/>
      </c>
      <c r="CS71" s="286">
        <f>AP71*CS$3</f>
        <v/>
      </c>
      <c r="CT71" s="286">
        <f>AQ71*CT$3</f>
        <v/>
      </c>
      <c r="CU71" s="286">
        <f>AR71*CU$3</f>
        <v/>
      </c>
      <c r="CV71" s="286">
        <f>AS71*CV$3</f>
        <v/>
      </c>
      <c r="CW71" s="286">
        <f>AT71*CW$3</f>
        <v/>
      </c>
      <c r="CX71" s="286">
        <f>AU71*CX$3</f>
        <v/>
      </c>
      <c r="CY71" s="228" t="n"/>
      <c r="CZ71" s="228" t="n"/>
      <c r="DA71" s="228" t="n"/>
      <c r="DB71" s="228" t="n"/>
      <c r="DC71" s="228" t="n"/>
      <c r="DD71" s="228" t="n"/>
      <c r="DF71" s="228" t="n"/>
    </row>
    <row r="72">
      <c r="A72" s="3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75" t="n"/>
      <c r="U72" s="45" t="n"/>
      <c r="V72" s="45" t="n"/>
      <c r="W72" s="45" t="n"/>
      <c r="X72" s="45" t="n"/>
      <c r="Y72" s="45" t="n"/>
      <c r="Z72" s="45" t="n"/>
      <c r="AA72" s="75" t="n"/>
      <c r="AB72" s="64" t="n"/>
      <c r="AC72" s="64" t="n"/>
      <c r="AD72" s="64" t="n"/>
      <c r="AF72" s="64" t="n"/>
      <c r="AG72" s="64" t="n"/>
      <c r="CQ72" s="286">
        <f>AN72*CQ$3</f>
        <v/>
      </c>
      <c r="CR72" s="286">
        <f>AO72*CR$3</f>
        <v/>
      </c>
      <c r="CS72" s="286">
        <f>AP72*CS$3</f>
        <v/>
      </c>
      <c r="CT72" s="286">
        <f>AQ72*CT$3</f>
        <v/>
      </c>
      <c r="CU72" s="286">
        <f>AR72*CU$3</f>
        <v/>
      </c>
      <c r="CV72" s="286">
        <f>AS72*CV$3</f>
        <v/>
      </c>
      <c r="CW72" s="286">
        <f>AT72*CW$3</f>
        <v/>
      </c>
      <c r="CX72" s="286">
        <f>AU72*CX$3</f>
        <v/>
      </c>
    </row>
    <row r="73">
      <c r="A73" s="3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  <c r="CQ73" s="286">
        <f>AN73*CQ$3</f>
        <v/>
      </c>
      <c r="CR73" s="286">
        <f>AO73*CR$3</f>
        <v/>
      </c>
      <c r="CS73" s="286">
        <f>AP73*CS$3</f>
        <v/>
      </c>
      <c r="CT73" s="286">
        <f>AQ73*CT$3</f>
        <v/>
      </c>
      <c r="CU73" s="286">
        <f>AR73*CU$3</f>
        <v/>
      </c>
      <c r="CV73" s="286">
        <f>AS73*CV$3</f>
        <v/>
      </c>
      <c r="CW73" s="286">
        <f>AT73*CW$3</f>
        <v/>
      </c>
      <c r="CX73" s="286">
        <f>AU73*CX$3</f>
        <v/>
      </c>
    </row>
    <row r="74">
      <c r="A74" s="18" t="inlineStr">
        <is>
          <t>PBF D:4.8/2.4 мм (черная)</t>
        </is>
      </c>
      <c r="K74" s="46" t="n"/>
      <c r="L74" s="46" t="n"/>
      <c r="M74" s="46" t="n"/>
      <c r="N74" s="46" t="n"/>
      <c r="O74" s="46" t="n"/>
      <c r="P74" s="46" t="n"/>
      <c r="Q74" s="45" t="n"/>
      <c r="R74" s="45" t="n"/>
      <c r="S74" s="75" t="n"/>
      <c r="T74" s="46" t="n"/>
      <c r="U74" s="46" t="n"/>
      <c r="V74" s="46" t="n"/>
      <c r="W74" s="46" t="n"/>
      <c r="X74" s="46" t="n"/>
      <c r="Y74" s="46" t="n"/>
      <c r="Z74" s="46" t="n"/>
      <c r="AA74" s="46" t="n"/>
      <c r="AB74" s="65" t="n"/>
      <c r="AC74" s="65" t="n"/>
      <c r="AD74" s="65" t="n"/>
      <c r="AF74" s="65" t="n"/>
      <c r="AG74" s="65" t="n"/>
      <c r="BM74" s="286">
        <f>K74*BM$3</f>
        <v/>
      </c>
      <c r="BN74" s="286">
        <f>L74*BN$3</f>
        <v/>
      </c>
      <c r="BO74" s="286">
        <f>M74*BO$3</f>
        <v/>
      </c>
      <c r="BP74" s="286">
        <f>N74*BP$3</f>
        <v/>
      </c>
      <c r="BQ74" s="286" t="n"/>
      <c r="BR74" s="286">
        <f>P74*BR$3</f>
        <v/>
      </c>
      <c r="BS74" s="286" t="n"/>
      <c r="BT74" s="286" t="n"/>
      <c r="BU74" s="286">
        <f>S74*BU$3</f>
        <v/>
      </c>
      <c r="BV74" s="286">
        <f>T74*BV$3</f>
        <v/>
      </c>
      <c r="BW74" s="286" t="n"/>
      <c r="BX74" s="286">
        <f>V74*BX$3</f>
        <v/>
      </c>
      <c r="BY74" s="286" t="n"/>
      <c r="BZ74" s="286" t="n"/>
      <c r="CA74" s="286" t="n"/>
      <c r="CB74" s="286" t="n"/>
      <c r="CC74" s="286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  <c r="CP74" s="228" t="n"/>
      <c r="CQ74" s="286">
        <f>AN74*CQ$3</f>
        <v/>
      </c>
      <c r="CR74" s="286">
        <f>AO74*CR$3</f>
        <v/>
      </c>
      <c r="CS74" s="286">
        <f>AP74*CS$3</f>
        <v/>
      </c>
      <c r="CT74" s="286">
        <f>AQ74*CT$3</f>
        <v/>
      </c>
      <c r="CU74" s="286">
        <f>AR74*CU$3</f>
        <v/>
      </c>
      <c r="CV74" s="286">
        <f>AS74*CV$3</f>
        <v/>
      </c>
      <c r="CW74" s="286">
        <f>AT74*CW$3</f>
        <v/>
      </c>
      <c r="CX74" s="286">
        <f>AU74*CX$3</f>
        <v/>
      </c>
      <c r="CY74" s="228" t="n"/>
      <c r="CZ74" s="228" t="n"/>
      <c r="DA74" s="228" t="n"/>
      <c r="DB74" s="228" t="n"/>
      <c r="DC74" s="228" t="n"/>
      <c r="DD74" s="228" t="n"/>
      <c r="DF74" s="228" t="n"/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46" t="n"/>
      <c r="U75" s="45" t="n"/>
      <c r="V75" s="45" t="n"/>
      <c r="W75" s="45" t="n"/>
      <c r="X75" s="45" t="n"/>
      <c r="Y75" s="45" t="n"/>
      <c r="Z75" s="45" t="n"/>
      <c r="AA75" s="77" t="n"/>
      <c r="AB75" s="64" t="n"/>
      <c r="AC75" s="64" t="n"/>
      <c r="AD75" s="64" t="n"/>
      <c r="AF75" s="64" t="n"/>
      <c r="AG75" s="64" t="n"/>
      <c r="CQ75" s="286">
        <f>AN75*CQ$3</f>
        <v/>
      </c>
      <c r="CR75" s="286">
        <f>AO75*CR$3</f>
        <v/>
      </c>
      <c r="CS75" s="286">
        <f>AP75*CS$3</f>
        <v/>
      </c>
      <c r="CT75" s="286">
        <f>AQ75*CT$3</f>
        <v/>
      </c>
      <c r="CU75" s="286">
        <f>AR75*CU$3</f>
        <v/>
      </c>
      <c r="CV75" s="286">
        <f>AS75*CV$3</f>
        <v/>
      </c>
      <c r="CW75" s="286">
        <f>AT75*CW$3</f>
        <v/>
      </c>
      <c r="CX75" s="286">
        <f>AU75*CX$3</f>
        <v/>
      </c>
    </row>
    <row r="76" ht="22.5" customHeight="1" s="107">
      <c r="A76" s="41" t="inlineStr">
        <is>
          <t>BNM2RC-1-5.0 BLK Трубка термоусадочная неклеевая, коэффициент
усадки 2Х, размер 5.0, цвет черный</t>
        </is>
      </c>
      <c r="K76" s="45" t="n">
        <v>0</v>
      </c>
      <c r="L76" s="45" t="n">
        <v>0</v>
      </c>
      <c r="M76" s="45" t="n">
        <v>0.36</v>
      </c>
      <c r="N76" s="45" t="n">
        <v>0.36</v>
      </c>
      <c r="O76" s="45" t="n">
        <v>0.62</v>
      </c>
      <c r="P76" s="45" t="n">
        <v>0.72</v>
      </c>
      <c r="Q76" s="45" t="n">
        <v>1.1</v>
      </c>
      <c r="R76" s="45" t="n">
        <v>0.63</v>
      </c>
      <c r="S76" s="45" t="n">
        <v>0.63</v>
      </c>
      <c r="T76" s="45" t="n">
        <v>0.63</v>
      </c>
      <c r="U76" s="45" t="n">
        <v>0.41</v>
      </c>
      <c r="V76" s="45" t="n">
        <v>0.26</v>
      </c>
      <c r="W76" s="45" t="n">
        <v>0.76</v>
      </c>
      <c r="X76" s="75" t="n">
        <v>0</v>
      </c>
      <c r="Y76" s="75" t="n">
        <v>0</v>
      </c>
      <c r="Z76" s="75" t="n">
        <v>0</v>
      </c>
      <c r="AA76" s="75" t="n">
        <v>0.31</v>
      </c>
      <c r="AB76" s="66" t="n"/>
      <c r="AC76" s="66" t="n"/>
      <c r="AD76" s="66" t="n"/>
      <c r="AF76" s="66" t="n"/>
      <c r="AG76" s="66" t="n"/>
      <c r="BM76" s="286">
        <f>K76*BM$3</f>
        <v/>
      </c>
      <c r="BN76" s="286">
        <f>L76*BN$3</f>
        <v/>
      </c>
      <c r="BO76" s="286">
        <f>M76*BO$3</f>
        <v/>
      </c>
      <c r="BP76" s="286">
        <f>N76*BP$3</f>
        <v/>
      </c>
      <c r="BQ76" s="286">
        <f>O76*BQ$3</f>
        <v/>
      </c>
      <c r="BR76" s="286">
        <f>P76*BR$3</f>
        <v/>
      </c>
      <c r="BS76" s="286" t="n"/>
      <c r="BT76" s="286">
        <f>R76*BT$3</f>
        <v/>
      </c>
      <c r="BU76" s="286">
        <f>S76*BU$3</f>
        <v/>
      </c>
      <c r="BV76" s="286">
        <f>T76*BV$3</f>
        <v/>
      </c>
      <c r="BW76" s="286">
        <f>U76*BW$3</f>
        <v/>
      </c>
      <c r="BX76" s="286">
        <f>V76*BX$3</f>
        <v/>
      </c>
      <c r="BY76" s="286">
        <f>W76*BY$3</f>
        <v/>
      </c>
      <c r="BZ76" s="286">
        <f>X76*BZ$3</f>
        <v/>
      </c>
      <c r="CA76" s="286">
        <f>Y76*CA$3</f>
        <v/>
      </c>
      <c r="CB76" s="286">
        <f>Z76*CB$3</f>
        <v/>
      </c>
      <c r="CC76" s="286">
        <f>AA76*CC$3</f>
        <v/>
      </c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  <c r="CP76" s="228" t="n"/>
      <c r="CQ76" s="286">
        <f>AN76*CQ$3</f>
        <v/>
      </c>
      <c r="CR76" s="286">
        <f>AO76*CR$3</f>
        <v/>
      </c>
      <c r="CS76" s="286">
        <f>AP76*CS$3</f>
        <v/>
      </c>
      <c r="CT76" s="286">
        <f>AQ76*CT$3</f>
        <v/>
      </c>
      <c r="CU76" s="286">
        <f>AR76*CU$3</f>
        <v/>
      </c>
      <c r="CV76" s="286">
        <f>AS76*CV$3</f>
        <v/>
      </c>
      <c r="CW76" s="286">
        <f>AT76*CW$3</f>
        <v/>
      </c>
      <c r="CX76" s="286">
        <f>AU76*CX$3</f>
        <v/>
      </c>
      <c r="CY76" s="228" t="n"/>
      <c r="CZ76" s="228" t="n"/>
      <c r="DA76" s="228" t="n"/>
      <c r="DB76" s="228" t="n"/>
      <c r="DC76" s="228" t="n"/>
      <c r="DD76" s="228" t="n"/>
      <c r="DF76" s="228" t="n"/>
      <c r="DG76">
        <f>SUM(BD76:DD76)</f>
        <v/>
      </c>
    </row>
    <row r="77">
      <c r="A77" s="41" t="n"/>
      <c r="K77" s="46" t="n"/>
      <c r="L77" s="46" t="n"/>
      <c r="M77" s="46" t="n"/>
      <c r="N77" s="46" t="n"/>
      <c r="O77" s="46" t="n"/>
      <c r="P77" s="46" t="n"/>
      <c r="Q77" s="45" t="n"/>
      <c r="R77" s="45" t="n"/>
      <c r="S77" s="75" t="n"/>
      <c r="T77" s="46" t="n"/>
      <c r="U77" s="46" t="n"/>
      <c r="V77" s="46" t="n"/>
      <c r="W77" s="46" t="n"/>
      <c r="X77" s="46" t="n"/>
      <c r="Y77" s="46" t="n"/>
      <c r="Z77" s="46" t="n"/>
      <c r="AA77" s="46" t="n"/>
      <c r="AB77" s="65" t="n"/>
      <c r="AC77" s="65" t="n"/>
      <c r="AD77" s="65" t="n"/>
      <c r="AF77" s="65" t="n"/>
      <c r="AG77" s="65" t="n"/>
      <c r="CQ77" s="286">
        <f>AN77*CQ$3</f>
        <v/>
      </c>
      <c r="CR77" s="286">
        <f>AO77*CR$3</f>
        <v/>
      </c>
      <c r="CS77" s="286">
        <f>AP77*CS$3</f>
        <v/>
      </c>
      <c r="CT77" s="286">
        <f>AQ77*CT$3</f>
        <v/>
      </c>
      <c r="CU77" s="286">
        <f>AR77*CU$3</f>
        <v/>
      </c>
      <c r="CV77" s="286">
        <f>AS77*CV$3</f>
        <v/>
      </c>
      <c r="CW77" s="286">
        <f>AT77*CW$3</f>
        <v/>
      </c>
      <c r="CX77" s="286">
        <f>AU77*CX$3</f>
        <v/>
      </c>
    </row>
    <row r="78">
      <c r="A78" s="18" t="inlineStr">
        <is>
          <t>PBF D:6.4/3.2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46" t="n"/>
      <c r="U78" s="45" t="n"/>
      <c r="V78" s="45" t="n"/>
      <c r="W78" s="45" t="n"/>
      <c r="X78" s="45" t="n"/>
      <c r="Y78" s="45" t="n"/>
      <c r="Z78" s="45" t="n"/>
      <c r="AA78" s="46" t="n"/>
      <c r="AB78" s="64" t="n"/>
      <c r="AC78" s="64" t="n"/>
      <c r="AD78" s="64" t="n"/>
      <c r="AF78" s="64" t="n"/>
      <c r="AG78" s="64" t="n"/>
      <c r="BM78" s="286">
        <f>K78*BM$3</f>
        <v/>
      </c>
      <c r="BN78" s="286">
        <f>L78*BN$3</f>
        <v/>
      </c>
      <c r="BO78" s="286">
        <f>M78*BO$3</f>
        <v/>
      </c>
      <c r="BP78" s="286">
        <f>N78*BP$3</f>
        <v/>
      </c>
      <c r="BQ78" s="286" t="n"/>
      <c r="BR78" s="286">
        <f>P78*BR$3</f>
        <v/>
      </c>
      <c r="BS78" s="286" t="n"/>
      <c r="BT78" s="286" t="n"/>
      <c r="BU78" s="286">
        <f>S78*BU$3</f>
        <v/>
      </c>
      <c r="BV78" s="286">
        <f>T78*BV$3</f>
        <v/>
      </c>
      <c r="BW78" s="286" t="n"/>
      <c r="BX78" s="286">
        <f>V78*BX$3</f>
        <v/>
      </c>
      <c r="BY78" s="286" t="n"/>
      <c r="BZ78" s="286" t="n"/>
      <c r="CA78" s="286" t="n"/>
      <c r="CB78" s="286" t="n"/>
      <c r="CC78" s="286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  <c r="CP78" s="228" t="n"/>
      <c r="CQ78" s="286">
        <f>AN78*CQ$3</f>
        <v/>
      </c>
      <c r="CR78" s="286">
        <f>AO78*CR$3</f>
        <v/>
      </c>
      <c r="CS78" s="286">
        <f>AP78*CS$3</f>
        <v/>
      </c>
      <c r="CT78" s="286">
        <f>AQ78*CT$3</f>
        <v/>
      </c>
      <c r="CU78" s="286">
        <f>AR78*CU$3</f>
        <v/>
      </c>
      <c r="CV78" s="286">
        <f>AS78*CV$3</f>
        <v/>
      </c>
      <c r="CW78" s="286">
        <f>AT78*CW$3</f>
        <v/>
      </c>
      <c r="CX78" s="286">
        <f>AU78*CX$3</f>
        <v/>
      </c>
      <c r="CY78" s="228" t="n"/>
      <c r="CZ78" s="228" t="n"/>
      <c r="DA78" s="228" t="n"/>
      <c r="DB78" s="228" t="n"/>
      <c r="DC78" s="228" t="n"/>
      <c r="DD78" s="228" t="n"/>
      <c r="DF78" s="228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46" t="n"/>
      <c r="U79" s="45" t="n"/>
      <c r="V79" s="45" t="n"/>
      <c r="W79" s="45" t="n"/>
      <c r="X79" s="45" t="n"/>
      <c r="Y79" s="45" t="n"/>
      <c r="Z79" s="45" t="n"/>
      <c r="AA79" s="77" t="n"/>
      <c r="AB79" s="64" t="n"/>
      <c r="AC79" s="64" t="n"/>
      <c r="AD79" s="64" t="n"/>
      <c r="AF79" s="64" t="n"/>
      <c r="AG79" s="64" t="n"/>
      <c r="CQ79" s="286">
        <f>AN79*CQ$3</f>
        <v/>
      </c>
      <c r="CR79" s="286">
        <f>AO79*CR$3</f>
        <v/>
      </c>
      <c r="CS79" s="286">
        <f>AP79*CS$3</f>
        <v/>
      </c>
      <c r="CT79" s="286">
        <f>AQ79*CT$3</f>
        <v/>
      </c>
      <c r="CU79" s="286">
        <f>AR79*CU$3</f>
        <v/>
      </c>
      <c r="CV79" s="286">
        <f>AS79*CV$3</f>
        <v/>
      </c>
      <c r="CW79" s="286">
        <f>AT79*CW$3</f>
        <v/>
      </c>
      <c r="CX79" s="286">
        <f>AU79*CX$3</f>
        <v/>
      </c>
    </row>
    <row r="80" ht="22.5" customHeight="1" s="107">
      <c r="A80" s="41" t="inlineStr">
        <is>
          <t>BNM2RC-1-6.0 BLK Трубка термоусадочная неклеевая, коэффициент
усадки 2Х, размер 6.0, цвет черный</t>
        </is>
      </c>
      <c r="K80" s="45" t="n">
        <v>0.31</v>
      </c>
      <c r="L80" s="45" t="n">
        <v>0.31</v>
      </c>
      <c r="M80" s="45" t="n">
        <v>0.31</v>
      </c>
      <c r="N80" s="45" t="n">
        <v>0.31</v>
      </c>
      <c r="O80" s="45" t="n">
        <v>0.31</v>
      </c>
      <c r="P80" s="45" t="n">
        <v>0.31</v>
      </c>
      <c r="Q80" s="45" t="n">
        <v>0.31</v>
      </c>
      <c r="R80" s="45" t="n">
        <v>0.21</v>
      </c>
      <c r="S80" s="45" t="n">
        <v>0.31</v>
      </c>
      <c r="T80" s="45" t="n">
        <v>0.31</v>
      </c>
      <c r="U80" s="45" t="n"/>
      <c r="V80" s="45" t="n"/>
      <c r="W80" s="45" t="n"/>
      <c r="X80" s="45" t="n">
        <v>0.8100000000000001</v>
      </c>
      <c r="Y80" s="45" t="n">
        <v>1.01</v>
      </c>
      <c r="Z80" s="45" t="n">
        <v>0.8100000000000001</v>
      </c>
      <c r="AA80" s="75" t="n">
        <v>0.91</v>
      </c>
      <c r="AB80" s="64" t="n"/>
      <c r="AC80" s="64" t="n"/>
      <c r="AD80" s="64" t="n"/>
      <c r="AF80" s="64" t="n"/>
      <c r="AG80" s="64" t="n"/>
      <c r="BM80" s="286">
        <f>K80*BM$3</f>
        <v/>
      </c>
      <c r="BN80" s="286">
        <f>L80*BN$3</f>
        <v/>
      </c>
      <c r="BO80" s="286">
        <f>M80*BO$3</f>
        <v/>
      </c>
      <c r="BP80" s="286">
        <f>N80*BP$3</f>
        <v/>
      </c>
      <c r="BQ80" s="286">
        <f>O80*BQ$3</f>
        <v/>
      </c>
      <c r="BR80" s="286">
        <f>P80*BR$3</f>
        <v/>
      </c>
      <c r="BS80" s="286" t="n"/>
      <c r="BT80" s="286">
        <f>R80*BT$3</f>
        <v/>
      </c>
      <c r="BU80" s="286">
        <f>S80*BU$3</f>
        <v/>
      </c>
      <c r="BV80" s="286">
        <f>T80*BV$3</f>
        <v/>
      </c>
      <c r="BW80" s="286">
        <f>U80*BW$3</f>
        <v/>
      </c>
      <c r="BX80" s="286">
        <f>V80*BX$3</f>
        <v/>
      </c>
      <c r="BY80" s="286">
        <f>W80*BY$3</f>
        <v/>
      </c>
      <c r="BZ80" s="286">
        <f>X80*BZ$3</f>
        <v/>
      </c>
      <c r="CA80" s="286">
        <f>Y80*CA$3</f>
        <v/>
      </c>
      <c r="CB80" s="286">
        <f>Z80*CB$3</f>
        <v/>
      </c>
      <c r="CC80" s="286">
        <f>AA80*CC$3</f>
        <v/>
      </c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  <c r="CP80" s="228" t="n"/>
      <c r="CQ80" s="286">
        <f>AN80*CQ$3</f>
        <v/>
      </c>
      <c r="CR80" s="286">
        <f>AO80*CR$3</f>
        <v/>
      </c>
      <c r="CS80" s="286">
        <f>AP80*CS$3</f>
        <v/>
      </c>
      <c r="CT80" s="286">
        <f>AQ80*CT$3</f>
        <v/>
      </c>
      <c r="CU80" s="286">
        <f>AR80*CU$3</f>
        <v/>
      </c>
      <c r="CV80" s="286">
        <f>AS80*CV$3</f>
        <v/>
      </c>
      <c r="CW80" s="286">
        <f>AT80*CW$3</f>
        <v/>
      </c>
      <c r="CX80" s="286">
        <f>AU80*CX$3</f>
        <v/>
      </c>
      <c r="CY80" s="228" t="n"/>
      <c r="CZ80" s="228" t="n"/>
      <c r="DA80" s="228" t="n"/>
      <c r="DB80" s="228" t="n"/>
      <c r="DC80" s="228" t="n"/>
      <c r="DD80" s="228" t="n"/>
      <c r="DF80" s="228" t="n"/>
      <c r="DG80">
        <f>SUM(BD80:DD80)</f>
        <v/>
      </c>
    </row>
    <row r="81" ht="25.5" customHeight="1" s="107">
      <c r="A81" s="86" t="inlineStr">
        <is>
          <t>BAM3RC-1-6.0 BLK Трубка термоусадочная неклеевая, коэффициент усадки 2Х, размер 6, цвет черный</t>
        </is>
      </c>
      <c r="B81" s="228" t="n"/>
      <c r="C81" s="228" t="n"/>
      <c r="D81" s="228" t="n"/>
      <c r="E81" s="228" t="n"/>
      <c r="F81" s="228" t="n"/>
      <c r="G81" s="228" t="n"/>
      <c r="H81" s="228" t="n"/>
      <c r="I81" s="228" t="n"/>
      <c r="J81" s="228" t="n"/>
      <c r="K81" s="228" t="n"/>
      <c r="L81" s="228" t="n"/>
      <c r="M81" s="228" t="n"/>
      <c r="N81" s="228" t="n"/>
      <c r="O81" s="228" t="n"/>
      <c r="P81" s="228" t="n"/>
      <c r="Q81" s="228" t="n"/>
      <c r="R81" s="228" t="n"/>
      <c r="S81" s="228" t="n"/>
      <c r="T81" s="228" t="n"/>
      <c r="U81" s="228" t="n"/>
      <c r="V81" s="228" t="n"/>
      <c r="W81" s="228" t="n"/>
      <c r="X81" s="228" t="n"/>
      <c r="Y81" s="228" t="n"/>
      <c r="Z81" s="228" t="n"/>
      <c r="AA81" s="228" t="n"/>
      <c r="AB81" s="286" t="n"/>
      <c r="AC81" s="286" t="n"/>
      <c r="AD81" s="286" t="n"/>
      <c r="AE81" s="286" t="n"/>
      <c r="AF81" s="286" t="n"/>
      <c r="AG81" s="286" t="n"/>
      <c r="AH81" s="286" t="n"/>
      <c r="AI81" s="286" t="n"/>
      <c r="AJ81" s="286" t="n"/>
      <c r="AK81" s="286" t="n"/>
      <c r="AL81" s="286" t="n"/>
      <c r="AM81" s="286" t="n"/>
      <c r="AN81" s="286" t="n"/>
      <c r="AO81" s="286" t="n"/>
      <c r="AP81" s="286" t="n">
        <v>0.05</v>
      </c>
      <c r="AQ81" s="286" t="n"/>
      <c r="AR81" s="286" t="n">
        <v>0.05</v>
      </c>
      <c r="AS81" s="286" t="n"/>
      <c r="AT81" s="286" t="n">
        <v>0.05</v>
      </c>
      <c r="AU81" s="286" t="n">
        <v>0.04</v>
      </c>
      <c r="AV81" s="286" t="n"/>
      <c r="AW81" s="286" t="n"/>
      <c r="AX81" s="286" t="n"/>
      <c r="AY81" s="286" t="n"/>
      <c r="AZ81" s="286" t="n"/>
      <c r="BA81" s="286" t="n"/>
      <c r="BB81" s="286" t="n"/>
      <c r="BC81" s="198" t="n"/>
      <c r="BD81" s="228" t="n"/>
      <c r="BE81" s="228" t="n"/>
      <c r="BF81" s="228" t="n"/>
      <c r="BG81" s="228" t="n"/>
      <c r="BH81" s="228" t="n"/>
      <c r="BI81" s="228" t="n"/>
      <c r="BJ81" s="228" t="n"/>
      <c r="BK81" s="228" t="n"/>
      <c r="BL81" s="228" t="n"/>
      <c r="BM81" s="228" t="n"/>
      <c r="BN81" s="228" t="n"/>
      <c r="BO81" s="228" t="n"/>
      <c r="BP81" s="228" t="n"/>
      <c r="BQ81" s="228" t="n"/>
      <c r="BR81" s="228" t="n"/>
      <c r="BS81" s="228" t="n"/>
      <c r="BT81" s="228" t="n"/>
      <c r="BU81" s="228" t="n"/>
      <c r="BV81" s="228" t="n"/>
      <c r="BW81" s="228" t="n"/>
      <c r="BX81" s="228" t="n"/>
      <c r="BY81" s="228" t="n"/>
      <c r="BZ81" s="228" t="n"/>
      <c r="CA81" s="228" t="n"/>
      <c r="CB81" s="228" t="n"/>
      <c r="CD81" s="286" t="n"/>
      <c r="CE81" s="286" t="n"/>
      <c r="CF81" s="286" t="n"/>
      <c r="CG81" s="286" t="n"/>
      <c r="CH81" s="286" t="n"/>
      <c r="CI81" s="286" t="n"/>
      <c r="CJ81" s="286" t="n"/>
      <c r="CK81" s="286" t="n"/>
      <c r="CL81" s="286" t="n"/>
      <c r="CM81" s="286" t="n"/>
      <c r="CN81" s="286" t="n"/>
      <c r="CO81" s="286" t="n"/>
      <c r="CP81" s="286" t="n"/>
      <c r="CQ81" s="286">
        <f>AN81*CQ$3</f>
        <v/>
      </c>
      <c r="CR81" s="286">
        <f>AO81*CR$3</f>
        <v/>
      </c>
      <c r="CS81" s="286">
        <f>AP81*CS$3</f>
        <v/>
      </c>
      <c r="CT81" s="286">
        <f>AQ81*CT$3</f>
        <v/>
      </c>
      <c r="CU81" s="286">
        <f>AR81*CU$3</f>
        <v/>
      </c>
      <c r="CV81" s="286">
        <f>AS81*CV$3</f>
        <v/>
      </c>
      <c r="CW81" s="286">
        <f>AT81*CW$3</f>
        <v/>
      </c>
      <c r="CX81" s="286">
        <f>AU81*CX$3</f>
        <v/>
      </c>
      <c r="CY81" s="286">
        <f>AV81*CY$3</f>
        <v/>
      </c>
      <c r="CZ81" s="286">
        <f>AW81*CZ$3</f>
        <v/>
      </c>
      <c r="DA81" s="286">
        <f>AX81*DA$3</f>
        <v/>
      </c>
      <c r="DB81" s="286">
        <f>AY81*DB$3</f>
        <v/>
      </c>
      <c r="DC81" s="286">
        <f>AZ81*DC$3</f>
        <v/>
      </c>
      <c r="DD81" s="286">
        <f>BA81*DD$3</f>
        <v/>
      </c>
      <c r="DE81" s="286">
        <f>BB81*DE$3</f>
        <v/>
      </c>
      <c r="DF81" s="286" t="n"/>
      <c r="DG81">
        <f>SUM(BD81:DD81)</f>
        <v/>
      </c>
    </row>
    <row r="82">
      <c r="A82" s="41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  <c r="BM82" s="228" t="n"/>
      <c r="BN82" s="228" t="n"/>
      <c r="BO82" s="228" t="n"/>
      <c r="BP82" s="228" t="n"/>
      <c r="BQ82" s="228" t="n"/>
      <c r="BR82" s="228" t="n"/>
      <c r="BS82" s="228" t="n"/>
      <c r="BT82" s="228" t="n"/>
      <c r="BU82" s="228" t="n"/>
      <c r="BV82" s="228" t="n"/>
      <c r="BW82" s="228" t="n"/>
      <c r="BX82" s="228" t="n"/>
      <c r="BY82" s="228" t="n"/>
      <c r="BZ82" s="228" t="n"/>
      <c r="CA82" s="228" t="n"/>
      <c r="CB82" s="228" t="n"/>
      <c r="CC82" s="228" t="n"/>
      <c r="CD82" s="228" t="n"/>
      <c r="CE82" s="228" t="n"/>
      <c r="CF82" s="228" t="n"/>
      <c r="CG82" s="228" t="n"/>
      <c r="CH82" s="228" t="n"/>
      <c r="CI82" s="228" t="n"/>
      <c r="CJ82" s="228" t="n"/>
      <c r="CK82" s="228" t="n"/>
      <c r="CL82" s="228" t="n"/>
      <c r="CM82" s="228" t="n"/>
      <c r="CN82" s="228" t="n"/>
      <c r="CO82" s="228" t="n"/>
      <c r="CP82" s="228" t="n"/>
      <c r="CQ82" s="286">
        <f>AN82*CQ$3</f>
        <v/>
      </c>
      <c r="CR82" s="286">
        <f>AO82*CR$3</f>
        <v/>
      </c>
      <c r="CS82" s="286">
        <f>AP82*CS$3</f>
        <v/>
      </c>
      <c r="CT82" s="286">
        <f>AQ82*CT$3</f>
        <v/>
      </c>
      <c r="CU82" s="286">
        <f>AR82*CU$3</f>
        <v/>
      </c>
      <c r="CV82" s="286">
        <f>AS82*CV$3</f>
        <v/>
      </c>
      <c r="CW82" s="286">
        <f>AT82*CW$3</f>
        <v/>
      </c>
      <c r="CX82" s="286">
        <f>AU82*CX$3</f>
        <v/>
      </c>
      <c r="CY82" s="228" t="n"/>
      <c r="CZ82" s="228" t="n"/>
      <c r="DA82" s="228" t="n"/>
      <c r="DB82" s="228" t="n"/>
      <c r="DC82" s="228" t="n"/>
      <c r="DD82" s="228" t="n"/>
      <c r="DF82" s="228" t="n"/>
    </row>
    <row r="83" ht="25.5" customHeight="1" s="107">
      <c r="A83" s="86" t="inlineStr">
        <is>
          <t>BAM3RC-1-9.5 BLK Трубка термоусадочная неклеевая, коэффициент усадки 2Х, размер 9.5, цвет черный</t>
        </is>
      </c>
      <c r="B83" s="228" t="n"/>
      <c r="C83" s="228" t="n"/>
      <c r="D83" s="228" t="n"/>
      <c r="E83" s="228" t="n"/>
      <c r="F83" s="228" t="n"/>
      <c r="G83" s="228" t="n"/>
      <c r="H83" s="228" t="n"/>
      <c r="I83" s="228" t="n"/>
      <c r="J83" s="228" t="n"/>
      <c r="K83" s="228" t="n"/>
      <c r="L83" s="228" t="n"/>
      <c r="M83" s="228" t="n"/>
      <c r="N83" s="228" t="n"/>
      <c r="O83" s="228" t="n"/>
      <c r="P83" s="228" t="n"/>
      <c r="Q83" s="228" t="n"/>
      <c r="R83" s="228" t="n"/>
      <c r="S83" s="228" t="n"/>
      <c r="T83" s="228" t="n"/>
      <c r="U83" s="228" t="n"/>
      <c r="V83" s="228" t="n"/>
      <c r="W83" s="228" t="n"/>
      <c r="X83" s="228" t="n"/>
      <c r="Y83" s="228" t="n"/>
      <c r="Z83" s="228" t="n"/>
      <c r="AA83" s="228" t="n"/>
      <c r="AB83" s="286" t="n">
        <v>0.1</v>
      </c>
      <c r="AC83" s="286" t="n">
        <v>0.1</v>
      </c>
      <c r="AD83" s="286" t="n">
        <v>0.1</v>
      </c>
      <c r="AE83" s="286" t="n">
        <v>0.1</v>
      </c>
      <c r="AF83" s="286" t="n">
        <v>0.1</v>
      </c>
      <c r="AG83" s="286" t="n">
        <v>0.15</v>
      </c>
      <c r="AH83" s="286" t="n">
        <v>0.15</v>
      </c>
      <c r="AI83" s="286" t="n"/>
      <c r="AJ83" s="286" t="n">
        <v>0.1</v>
      </c>
      <c r="AK83" s="286" t="n">
        <v>0.1</v>
      </c>
      <c r="AL83" s="286" t="n">
        <v>0.1</v>
      </c>
      <c r="AM83" s="286" t="n">
        <v>0.1</v>
      </c>
      <c r="AN83" s="286" t="n"/>
      <c r="AO83" s="286" t="n"/>
      <c r="AP83" s="286" t="n"/>
      <c r="AQ83" s="286" t="n"/>
      <c r="AR83" s="286" t="n"/>
      <c r="AS83" s="286" t="n"/>
      <c r="AT83" s="286" t="n"/>
      <c r="AU83" s="14" t="n"/>
      <c r="AV83" s="286" t="n"/>
      <c r="AW83" s="286" t="n"/>
      <c r="AX83" s="286" t="n"/>
      <c r="AY83" s="286" t="n">
        <v>0.05</v>
      </c>
      <c r="AZ83" s="286" t="n"/>
      <c r="BA83" s="286" t="n"/>
      <c r="BB83" s="286" t="n">
        <v>0.05</v>
      </c>
      <c r="BC83" s="198" t="n"/>
      <c r="BD83" s="228" t="n"/>
      <c r="BE83" s="228" t="n"/>
      <c r="BF83" s="228" t="n"/>
      <c r="BG83" s="228" t="n"/>
      <c r="BH83" s="228" t="n"/>
      <c r="BI83" s="228" t="n"/>
      <c r="BJ83" s="228" t="n"/>
      <c r="BK83" s="228" t="n"/>
      <c r="BL83" s="228" t="n"/>
      <c r="BM83" s="228" t="n"/>
      <c r="BN83" s="228" t="n"/>
      <c r="BO83" s="228" t="n"/>
      <c r="BP83" s="228" t="n"/>
      <c r="BQ83" s="228" t="n"/>
      <c r="BR83" s="228" t="n"/>
      <c r="BS83" s="228" t="n"/>
      <c r="BT83" s="228" t="n"/>
      <c r="BU83" s="228" t="n"/>
      <c r="BV83" s="228" t="n"/>
      <c r="BW83" s="228" t="n"/>
      <c r="BX83" s="228" t="n"/>
      <c r="BY83" s="228" t="n"/>
      <c r="BZ83" s="228" t="n"/>
      <c r="CA83" s="228" t="n"/>
      <c r="CB83" s="228" t="n"/>
      <c r="CD83" s="286">
        <f>AB83*CD$3</f>
        <v/>
      </c>
      <c r="CE83" s="286">
        <f>AC83*CE$3</f>
        <v/>
      </c>
      <c r="CF83" s="286">
        <f>AD83*CF$3</f>
        <v/>
      </c>
      <c r="CG83" s="286">
        <f>AE83*CG$3</f>
        <v/>
      </c>
      <c r="CH83" s="286">
        <f>AF83*CH$3</f>
        <v/>
      </c>
      <c r="CI83" s="286">
        <f>AG83*CI$3</f>
        <v/>
      </c>
      <c r="CJ83" s="286">
        <f>AH83*CJ$3</f>
        <v/>
      </c>
      <c r="CK83" s="286">
        <f>AI83*CK$3</f>
        <v/>
      </c>
      <c r="CL83" s="286">
        <f>AJ83*CL$3</f>
        <v/>
      </c>
      <c r="CM83" s="286">
        <f>AK83*CM$3</f>
        <v/>
      </c>
      <c r="CN83" s="286">
        <f>AL83*CN$3</f>
        <v/>
      </c>
      <c r="CO83" s="286">
        <f>AM83*CO$3</f>
        <v/>
      </c>
      <c r="CP83" s="286" t="n"/>
      <c r="CQ83" s="286">
        <f>AN83*CQ$3</f>
        <v/>
      </c>
      <c r="CR83" s="286">
        <f>AO83*CR$3</f>
        <v/>
      </c>
      <c r="CS83" s="286">
        <f>AP83*CS$3</f>
        <v/>
      </c>
      <c r="CT83" s="286">
        <f>AQ83*CT$3</f>
        <v/>
      </c>
      <c r="CU83" s="286">
        <f>AR83*CU$3</f>
        <v/>
      </c>
      <c r="CV83" s="286">
        <f>AS83*CV$3</f>
        <v/>
      </c>
      <c r="CW83" s="286">
        <f>AT83*CW$3</f>
        <v/>
      </c>
      <c r="CX83" s="286">
        <f>AU83*CX$3</f>
        <v/>
      </c>
      <c r="CY83" s="286">
        <f>AV83*CY$3</f>
        <v/>
      </c>
      <c r="CZ83" s="286">
        <f>AW83*CZ$3</f>
        <v/>
      </c>
      <c r="DA83" s="286">
        <f>AX83*DA$3</f>
        <v/>
      </c>
      <c r="DB83" s="286">
        <f>AY83*DB$3</f>
        <v/>
      </c>
      <c r="DC83" s="286">
        <f>AZ83*DC$3</f>
        <v/>
      </c>
      <c r="DD83" s="286">
        <f>BA83*DD$3</f>
        <v/>
      </c>
      <c r="DE83" s="286">
        <f>BB83*DE$3</f>
        <v/>
      </c>
      <c r="DF83" s="286" t="n"/>
      <c r="DG83">
        <f>SUM(BD83:DD83)</f>
        <v/>
      </c>
    </row>
    <row r="84">
      <c r="CQ84" s="286">
        <f>AN84*CQ$3</f>
        <v/>
      </c>
      <c r="CR84" s="286">
        <f>AO84*CR$3</f>
        <v/>
      </c>
      <c r="CS84" s="286">
        <f>AP84*CS$3</f>
        <v/>
      </c>
      <c r="CT84" s="286">
        <f>AQ84*CT$3</f>
        <v/>
      </c>
      <c r="CU84" s="286">
        <f>AR84*CU$3</f>
        <v/>
      </c>
      <c r="CV84" s="286">
        <f>AS84*CV$3</f>
        <v/>
      </c>
      <c r="CW84" s="286">
        <f>AT84*CW$3</f>
        <v/>
      </c>
      <c r="CX84" s="286">
        <f>AU84*CX$3</f>
        <v/>
      </c>
    </row>
    <row r="85">
      <c r="A85" s="18" t="inlineStr">
        <is>
          <t>PBF D:13.0/6.0 мм (черная)</t>
        </is>
      </c>
      <c r="B85" s="228" t="n"/>
      <c r="C85" s="228" t="n"/>
      <c r="D85" s="228" t="n"/>
      <c r="E85" s="228" t="n"/>
      <c r="F85" s="228" t="n"/>
      <c r="G85" s="228" t="n"/>
      <c r="H85" s="228" t="n"/>
      <c r="I85" s="228" t="n"/>
      <c r="J85" s="228" t="n"/>
      <c r="K85" s="228" t="n"/>
      <c r="L85" s="228" t="n"/>
      <c r="M85" s="228" t="n"/>
      <c r="N85" s="228" t="n"/>
      <c r="O85" s="228" t="n"/>
      <c r="P85" s="228" t="n"/>
      <c r="Q85" s="228" t="n"/>
      <c r="R85" s="228" t="n"/>
      <c r="S85" s="228" t="n"/>
      <c r="T85" s="228" t="n"/>
      <c r="U85" s="228" t="n"/>
      <c r="V85" s="228" t="n"/>
      <c r="W85" s="228" t="n"/>
      <c r="X85" s="228" t="n"/>
      <c r="Y85" s="228" t="n"/>
      <c r="Z85" s="228" t="n"/>
      <c r="AA85" s="228" t="n"/>
      <c r="AB85" s="286" t="n"/>
      <c r="AC85" s="286" t="n"/>
      <c r="AD85" s="286" t="n"/>
      <c r="AE85" s="286" t="n"/>
      <c r="AF85" s="286" t="n"/>
      <c r="AG85" s="286" t="n"/>
      <c r="AH85" s="286" t="n"/>
      <c r="AI85" s="286" t="n"/>
      <c r="AJ85" s="286" t="n"/>
      <c r="AK85" s="286" t="n"/>
      <c r="AL85" s="286" t="n"/>
      <c r="AM85" s="286" t="n"/>
      <c r="AN85" s="286" t="n"/>
      <c r="AO85" s="286" t="n"/>
      <c r="AP85" s="286" t="n"/>
      <c r="AQ85" s="286" t="n"/>
      <c r="AR85" s="286" t="n"/>
      <c r="AS85" s="286" t="n"/>
      <c r="AT85" s="286" t="n"/>
      <c r="AU85" s="286" t="n"/>
      <c r="AV85" s="286" t="n"/>
      <c r="AW85" s="286" t="n"/>
      <c r="AX85" s="286" t="n"/>
      <c r="AY85" s="286" t="n"/>
      <c r="AZ85" s="286" t="n"/>
      <c r="BA85" s="286" t="n"/>
      <c r="BB85" s="286" t="n"/>
      <c r="BC85" s="198" t="n"/>
      <c r="BD85" s="228" t="n"/>
      <c r="BE85" s="228" t="n"/>
      <c r="BF85" s="228" t="n"/>
      <c r="BG85" s="228" t="n"/>
      <c r="BH85" s="228" t="n"/>
      <c r="BI85" s="228" t="n"/>
      <c r="BJ85" s="228" t="n"/>
      <c r="BK85" s="228" t="n"/>
      <c r="BL85" s="228" t="n"/>
      <c r="BM85" s="228" t="n"/>
      <c r="BN85" s="228" t="n"/>
      <c r="BO85" s="228" t="n"/>
      <c r="BP85" s="228" t="n"/>
      <c r="BQ85" s="228" t="n"/>
      <c r="BR85" s="228" t="n"/>
      <c r="BS85" s="228" t="n"/>
      <c r="BT85" s="228" t="n"/>
      <c r="BU85" s="228" t="n"/>
      <c r="BV85" s="228" t="n"/>
      <c r="BW85" s="228" t="n"/>
      <c r="BX85" s="228" t="n"/>
      <c r="BY85" s="228" t="n"/>
      <c r="BZ85" s="228" t="n"/>
      <c r="CA85" s="228" t="n"/>
      <c r="CB85" s="228" t="n"/>
      <c r="CD85" s="286">
        <f>AB85*CD$3</f>
        <v/>
      </c>
      <c r="CE85" s="286">
        <f>AC85*CE$3</f>
        <v/>
      </c>
      <c r="CF85" s="286">
        <f>AD85*CF$3</f>
        <v/>
      </c>
      <c r="CG85" s="286">
        <f>AE85*CG$3</f>
        <v/>
      </c>
      <c r="CH85" s="286">
        <f>AF85*CH$3</f>
        <v/>
      </c>
      <c r="CI85" s="286">
        <f>AG85*CI$3</f>
        <v/>
      </c>
      <c r="CJ85" s="286">
        <f>AH85*CJ$3</f>
        <v/>
      </c>
      <c r="CK85" s="286">
        <f>AI85*CK$3</f>
        <v/>
      </c>
      <c r="CL85" s="286">
        <f>AJ85*CL$3</f>
        <v/>
      </c>
      <c r="CM85" s="286">
        <f>AK85*CM$3</f>
        <v/>
      </c>
      <c r="CN85" s="286">
        <f>AL85*CN$3</f>
        <v/>
      </c>
      <c r="CO85" s="286">
        <f>AM85*CO$3</f>
        <v/>
      </c>
      <c r="CP85" s="286" t="n"/>
      <c r="CQ85" s="286">
        <f>AN85*CQ$3</f>
        <v/>
      </c>
      <c r="CR85" s="286">
        <f>AO85*CR$3</f>
        <v/>
      </c>
      <c r="CS85" s="286">
        <f>AP85*CS$3</f>
        <v/>
      </c>
      <c r="CT85" s="286">
        <f>AQ85*CT$3</f>
        <v/>
      </c>
      <c r="CU85" s="286">
        <f>AR85*CU$3</f>
        <v/>
      </c>
      <c r="CV85" s="286">
        <f>AS85*CV$3</f>
        <v/>
      </c>
      <c r="CW85" s="286">
        <f>AT85*CW$3</f>
        <v/>
      </c>
      <c r="CX85" s="286">
        <f>AU85*CX$3</f>
        <v/>
      </c>
      <c r="CY85" s="286">
        <f>AV85*CY$3</f>
        <v/>
      </c>
      <c r="CZ85" s="286">
        <f>AW85*CZ$3</f>
        <v/>
      </c>
      <c r="DA85" s="286">
        <f>AX85*DA$3</f>
        <v/>
      </c>
      <c r="DB85" s="286">
        <f>AY85*DB$3</f>
        <v/>
      </c>
      <c r="DC85" s="286">
        <f>AZ85*DC$3</f>
        <v/>
      </c>
      <c r="DD85" s="286">
        <f>BA85*DD$3</f>
        <v/>
      </c>
      <c r="DE85" s="286">
        <f>BB85*DE$3</f>
        <v/>
      </c>
      <c r="DF85" s="286" t="n"/>
      <c r="DG85">
        <f>SUM(BD85:DD85)</f>
        <v/>
      </c>
    </row>
    <row r="86">
      <c r="A86" s="18" t="n"/>
      <c r="B86" s="228" t="n"/>
      <c r="C86" s="228" t="n"/>
      <c r="D86" s="228" t="n"/>
      <c r="E86" s="228" t="n"/>
      <c r="F86" s="228" t="n"/>
      <c r="G86" s="228" t="n"/>
      <c r="H86" s="228" t="n"/>
      <c r="I86" s="228" t="n"/>
      <c r="J86" s="228" t="n"/>
      <c r="K86" s="228" t="n"/>
      <c r="L86" s="228" t="n"/>
      <c r="M86" s="228" t="n"/>
      <c r="N86" s="228" t="n"/>
      <c r="O86" s="228" t="n"/>
      <c r="P86" s="228" t="n"/>
      <c r="Q86" s="228" t="n"/>
      <c r="R86" s="228" t="n"/>
      <c r="S86" s="228" t="n"/>
      <c r="T86" s="228" t="n"/>
      <c r="U86" s="228" t="n"/>
      <c r="V86" s="228" t="n"/>
      <c r="W86" s="228" t="n"/>
      <c r="X86" s="228" t="n"/>
      <c r="Y86" s="228" t="n"/>
      <c r="Z86" s="228" t="n"/>
      <c r="AA86" s="228" t="n"/>
      <c r="AB86" s="228" t="n"/>
      <c r="AC86" s="228" t="n"/>
      <c r="AD86" s="228" t="n"/>
      <c r="AE86" s="228" t="n"/>
      <c r="AF86" s="228" t="n"/>
      <c r="AG86" s="228" t="n"/>
      <c r="AH86" s="228" t="n"/>
      <c r="AI86" s="228" t="n"/>
      <c r="AJ86" s="228" t="n"/>
      <c r="AK86" s="228" t="n"/>
      <c r="AL86" s="228" t="n"/>
      <c r="AM86" s="228" t="n"/>
      <c r="AN86" s="228" t="n"/>
      <c r="AO86" s="228" t="n"/>
      <c r="AP86" s="228" t="n"/>
      <c r="AQ86" s="228" t="n"/>
      <c r="AR86" s="228" t="n"/>
      <c r="AS86" s="228" t="n"/>
      <c r="AT86" s="228" t="n"/>
      <c r="AU86" s="228" t="n"/>
      <c r="AV86" s="228" t="n"/>
      <c r="AW86" s="228" t="n"/>
      <c r="AX86" s="228" t="n"/>
      <c r="AY86" s="228" t="n"/>
      <c r="AZ86" s="228" t="n"/>
      <c r="BA86" s="228" t="n"/>
      <c r="BB86" s="228" t="n"/>
      <c r="BC86" s="198" t="n"/>
      <c r="BD86" s="228" t="n"/>
      <c r="BE86" s="228" t="n"/>
      <c r="BF86" s="228" t="n"/>
      <c r="BG86" s="228" t="n"/>
      <c r="BH86" s="228" t="n"/>
      <c r="BI86" s="228" t="n"/>
      <c r="BJ86" s="228" t="n"/>
      <c r="BK86" s="228" t="n"/>
      <c r="BL86" s="228" t="n"/>
      <c r="BM86" s="228" t="n"/>
      <c r="BN86" s="228" t="n"/>
      <c r="BO86" s="228" t="n"/>
      <c r="BP86" s="228" t="n"/>
      <c r="BQ86" s="228" t="n"/>
      <c r="BR86" s="228" t="n"/>
      <c r="BS86" s="228" t="n"/>
      <c r="BT86" s="228" t="n"/>
      <c r="BU86" s="228" t="n"/>
      <c r="BV86" s="228" t="n"/>
      <c r="BW86" s="228" t="n"/>
      <c r="BX86" s="228" t="n"/>
      <c r="BY86" s="228" t="n"/>
      <c r="BZ86" s="228" t="n"/>
      <c r="CA86" s="228" t="n"/>
      <c r="CB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P86" s="228" t="n"/>
      <c r="CQ86" s="286">
        <f>AN86*CQ$3</f>
        <v/>
      </c>
      <c r="CR86" s="286">
        <f>AO86*CR$3</f>
        <v/>
      </c>
      <c r="CS86" s="286">
        <f>AP86*CS$3</f>
        <v/>
      </c>
      <c r="CT86" s="286">
        <f>AQ86*CT$3</f>
        <v/>
      </c>
      <c r="CU86" s="286">
        <f>AR86*CU$3</f>
        <v/>
      </c>
      <c r="CV86" s="286">
        <f>AS86*CV$3</f>
        <v/>
      </c>
      <c r="CW86" s="286">
        <f>AT86*CW$3</f>
        <v/>
      </c>
      <c r="CX86" s="286">
        <f>AU86*CX$3</f>
        <v/>
      </c>
      <c r="CY86" s="228" t="n"/>
      <c r="CZ86" s="228" t="n"/>
      <c r="DA86" s="228" t="n"/>
      <c r="DB86" s="228" t="n"/>
      <c r="DC86" s="228" t="n"/>
      <c r="DD86" s="228" t="n"/>
      <c r="DE86" s="228" t="n"/>
      <c r="DF86" s="228" t="n"/>
    </row>
    <row r="87">
      <c r="A87" s="18" t="inlineStr">
        <is>
          <t>Маркировка 1813130000 (Weidmuller)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3" t="n"/>
      <c r="T87" s="74" t="n"/>
      <c r="U87" s="45" t="n"/>
      <c r="V87" s="45" t="n"/>
      <c r="W87" s="45" t="n"/>
      <c r="X87" s="45" t="n"/>
      <c r="Y87" s="45" t="n"/>
      <c r="Z87" s="45" t="n"/>
      <c r="AA87" s="74" t="n"/>
      <c r="AB87" s="64" t="n"/>
      <c r="AC87" s="64" t="n"/>
      <c r="AD87" s="64" t="n"/>
      <c r="AF87" s="64" t="n"/>
      <c r="AG87" s="64" t="n"/>
      <c r="CQ87" s="286">
        <f>AN87*CQ$3</f>
        <v/>
      </c>
      <c r="CR87" s="286">
        <f>AO87*CR$3</f>
        <v/>
      </c>
      <c r="CS87" s="286">
        <f>AP87*CS$3</f>
        <v/>
      </c>
      <c r="CT87" s="286">
        <f>AQ87*CT$3</f>
        <v/>
      </c>
      <c r="CU87" s="286">
        <f>AR87*CU$3</f>
        <v/>
      </c>
      <c r="CV87" s="286">
        <f>AS87*CV$3</f>
        <v/>
      </c>
      <c r="CW87" s="286">
        <f>AT87*CW$3</f>
        <v/>
      </c>
      <c r="CX87" s="286">
        <f>AU87*CX$3</f>
        <v/>
      </c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  <c r="CQ88" s="286">
        <f>AN88*CQ$3</f>
        <v/>
      </c>
      <c r="CR88" s="286">
        <f>AO88*CR$3</f>
        <v/>
      </c>
      <c r="CS88" s="286">
        <f>AP88*CS$3</f>
        <v/>
      </c>
      <c r="CT88" s="286">
        <f>AQ88*CT$3</f>
        <v/>
      </c>
      <c r="CU88" s="286">
        <f>AR88*CU$3</f>
        <v/>
      </c>
      <c r="CV88" s="286">
        <f>AS88*CV$3</f>
        <v/>
      </c>
      <c r="CW88" s="286">
        <f>AT88*CW$3</f>
        <v/>
      </c>
      <c r="CX88" s="286">
        <f>AU88*CX$3</f>
        <v/>
      </c>
    </row>
    <row r="89">
      <c r="A89" s="41" t="inlineStr">
        <is>
          <t>BROTHER HSe-211 картридж с термоусадочной трубкой 5,8 мм, дл1,5м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64" t="n"/>
      <c r="AC89" s="64" t="n"/>
      <c r="AD89" s="64" t="n"/>
      <c r="AF89" s="64" t="n"/>
      <c r="AG89" s="64" t="n"/>
      <c r="CQ89" s="286">
        <f>AN89*CQ$3</f>
        <v/>
      </c>
      <c r="CR89" s="286">
        <f>AO89*CR$3</f>
        <v/>
      </c>
      <c r="CS89" s="286">
        <f>AP89*CS$3</f>
        <v/>
      </c>
      <c r="CT89" s="286">
        <f>AQ89*CT$3</f>
        <v/>
      </c>
      <c r="CU89" s="286">
        <f>AR89*CU$3</f>
        <v/>
      </c>
      <c r="CV89" s="286">
        <f>AS89*CV$3</f>
        <v/>
      </c>
      <c r="CW89" s="286">
        <f>AT89*CW$3</f>
        <v/>
      </c>
      <c r="CX89" s="286">
        <f>AU89*CX$3</f>
        <v/>
      </c>
    </row>
    <row r="90">
      <c r="A90" s="41" t="inlineStr">
        <is>
          <t>BROTHER HSe-221 картридж с термоусадочной трубкой 8,8 мм дл.1,5м</t>
        </is>
      </c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64" t="n"/>
      <c r="AC90" s="64" t="n"/>
      <c r="AD90" s="64" t="n"/>
      <c r="AF90" s="64" t="n"/>
      <c r="AG90" s="64" t="n"/>
      <c r="CQ90" s="286">
        <f>AN90*CQ$3</f>
        <v/>
      </c>
      <c r="CR90" s="286">
        <f>AO90*CR$3</f>
        <v/>
      </c>
      <c r="CS90" s="286">
        <f>AP90*CS$3</f>
        <v/>
      </c>
      <c r="CT90" s="286">
        <f>AQ90*CT$3</f>
        <v/>
      </c>
      <c r="CU90" s="286">
        <f>AR90*CU$3</f>
        <v/>
      </c>
      <c r="CV90" s="286">
        <f>AS90*CV$3</f>
        <v/>
      </c>
      <c r="CW90" s="286">
        <f>AT90*CW$3</f>
        <v/>
      </c>
      <c r="CX90" s="286">
        <f>AU90*CX$3</f>
        <v/>
      </c>
    </row>
    <row r="91">
      <c r="A91" s="18" t="n"/>
      <c r="B91" s="228" t="n"/>
      <c r="C91" s="228" t="n"/>
      <c r="D91" s="228" t="n"/>
      <c r="E91" s="228" t="n"/>
      <c r="F91" s="228" t="n"/>
      <c r="G91" s="228" t="n"/>
      <c r="H91" s="228" t="n"/>
      <c r="I91" s="228" t="n"/>
      <c r="J91" s="228" t="n"/>
      <c r="K91" s="228" t="n"/>
      <c r="L91" s="228" t="n"/>
      <c r="M91" s="228" t="n"/>
      <c r="N91" s="228" t="n"/>
      <c r="O91" s="228" t="n"/>
      <c r="P91" s="228" t="n"/>
      <c r="Q91" s="228" t="n"/>
      <c r="R91" s="228" t="n"/>
      <c r="S91" s="228" t="n"/>
      <c r="T91" s="228" t="n"/>
      <c r="U91" s="228" t="n"/>
      <c r="V91" s="228" t="n"/>
      <c r="W91" s="228" t="n"/>
      <c r="X91" s="228" t="n"/>
      <c r="Y91" s="228" t="n"/>
      <c r="Z91" s="228" t="n"/>
      <c r="AA91" s="228" t="n"/>
      <c r="AB91" s="228" t="n"/>
      <c r="AC91" s="228" t="n"/>
      <c r="AD91" s="228" t="n"/>
      <c r="AE91" s="228" t="n"/>
      <c r="AF91" s="228" t="n"/>
      <c r="AG91" s="228" t="n"/>
      <c r="AH91" s="228" t="n"/>
      <c r="AI91" s="228" t="n"/>
      <c r="AJ91" s="228" t="n"/>
      <c r="AK91" s="228" t="n"/>
      <c r="AL91" s="228" t="n"/>
      <c r="AM91" s="228" t="n"/>
      <c r="AN91" s="228" t="n"/>
      <c r="AO91" s="228" t="n"/>
      <c r="AP91" s="228" t="n"/>
      <c r="AQ91" s="228" t="n"/>
      <c r="AR91" s="228" t="n"/>
      <c r="AS91" s="228" t="n"/>
      <c r="AT91" s="228" t="n"/>
      <c r="AU91" s="228" t="n"/>
      <c r="AV91" s="228" t="n"/>
      <c r="AW91" s="228" t="n"/>
      <c r="AX91" s="228" t="n"/>
      <c r="AY91" s="228" t="n"/>
      <c r="AZ91" s="228" t="n"/>
      <c r="BA91" s="228" t="n"/>
      <c r="BB91" s="228" t="n"/>
      <c r="BC91" s="198" t="n"/>
      <c r="BD91" s="228" t="n"/>
      <c r="BE91" s="228" t="n"/>
      <c r="BF91" s="228" t="n"/>
      <c r="BG91" s="228" t="n"/>
      <c r="BH91" s="228" t="n"/>
      <c r="BI91" s="228" t="n"/>
      <c r="BJ91" s="228" t="n"/>
      <c r="BK91" s="228" t="n"/>
      <c r="BL91" s="228" t="n"/>
      <c r="BM91" s="228" t="n"/>
      <c r="BN91" s="228" t="n"/>
      <c r="BO91" s="228" t="n"/>
      <c r="BP91" s="228" t="n"/>
      <c r="BQ91" s="228" t="n"/>
      <c r="BR91" s="228" t="n"/>
      <c r="BS91" s="228" t="n"/>
      <c r="BT91" s="228" t="n"/>
      <c r="BU91" s="228" t="n"/>
      <c r="BV91" s="228" t="n"/>
      <c r="BW91" s="228" t="n"/>
      <c r="BX91" s="228" t="n"/>
      <c r="BY91" s="228" t="n"/>
      <c r="BZ91" s="228" t="n"/>
      <c r="CA91" s="228" t="n"/>
      <c r="CB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 s="228" t="n"/>
      <c r="CQ91" s="286">
        <f>AN91*CQ$3</f>
        <v/>
      </c>
      <c r="CR91" s="286">
        <f>AO91*CR$3</f>
        <v/>
      </c>
      <c r="CS91" s="286">
        <f>AP91*CS$3</f>
        <v/>
      </c>
      <c r="CT91" s="286">
        <f>AQ91*CT$3</f>
        <v/>
      </c>
      <c r="CU91" s="286">
        <f>AR91*CU$3</f>
        <v/>
      </c>
      <c r="CV91" s="286">
        <f>AS91*CV$3</f>
        <v/>
      </c>
      <c r="CW91" s="286">
        <f>AT91*CW$3</f>
        <v/>
      </c>
      <c r="CX91" s="286">
        <f>AU91*CX$3</f>
        <v/>
      </c>
      <c r="CY91" s="228" t="n"/>
      <c r="CZ91" s="228" t="n"/>
      <c r="DA91" s="228" t="n"/>
      <c r="DB91" s="228" t="n"/>
      <c r="DC91" s="228" t="n"/>
      <c r="DD91" s="228" t="n"/>
      <c r="DE91" s="228" t="n"/>
      <c r="DF91" s="228" t="n"/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M92" s="286">
        <f>K92*BM$3</f>
        <v/>
      </c>
      <c r="BN92" s="286">
        <f>L92*BN$3</f>
        <v/>
      </c>
      <c r="BO92" s="286">
        <f>M92*BO$3</f>
        <v/>
      </c>
      <c r="BP92" s="286">
        <f>N92*BP$3</f>
        <v/>
      </c>
      <c r="BQ92" s="286">
        <f>O92*BQ$3</f>
        <v/>
      </c>
      <c r="BR92" s="286">
        <f>P92*BR$3</f>
        <v/>
      </c>
      <c r="BS92" s="286" t="n"/>
      <c r="BT92" s="286">
        <f>R92*BT$3</f>
        <v/>
      </c>
      <c r="BU92" s="286">
        <f>S92*BU$3</f>
        <v/>
      </c>
      <c r="BV92" s="286">
        <f>T92*BV$3</f>
        <v/>
      </c>
      <c r="BW92" s="286">
        <f>U92*BW$3</f>
        <v/>
      </c>
      <c r="BX92" s="286">
        <f>V92*BX$3</f>
        <v/>
      </c>
      <c r="BY92" s="286">
        <f>W92*BY$3</f>
        <v/>
      </c>
      <c r="BZ92" s="286">
        <f>X92*BZ$3</f>
        <v/>
      </c>
      <c r="CA92" s="286">
        <f>Y92*CA$3</f>
        <v/>
      </c>
      <c r="CB92" s="286">
        <f>Z92*CB$3</f>
        <v/>
      </c>
      <c r="CC92" s="286">
        <f>AA92*CC$3</f>
        <v/>
      </c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P92" s="228" t="n"/>
      <c r="CQ92" s="286">
        <f>AN92*CQ$3</f>
        <v/>
      </c>
      <c r="CR92" s="286">
        <f>AO92*CR$3</f>
        <v/>
      </c>
      <c r="CS92" s="286">
        <f>AP92*CS$3</f>
        <v/>
      </c>
      <c r="CT92" s="286">
        <f>AQ92*CT$3</f>
        <v/>
      </c>
      <c r="CU92" s="286">
        <f>AR92*CU$3</f>
        <v/>
      </c>
      <c r="CV92" s="286">
        <f>AS92*CV$3</f>
        <v/>
      </c>
      <c r="CW92" s="286">
        <f>AT92*CW$3</f>
        <v/>
      </c>
      <c r="CX92" s="286">
        <f>AU92*CX$3</f>
        <v/>
      </c>
      <c r="CY92" s="228" t="n"/>
      <c r="CZ92" s="228" t="n"/>
      <c r="DA92" s="228" t="n"/>
      <c r="DB92" s="228" t="n"/>
      <c r="DC92" s="228" t="n"/>
      <c r="DD92" s="228" t="n"/>
      <c r="DF92" s="228" t="n"/>
      <c r="DG92">
        <f>SUM(BD92:DD92)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M93" s="286">
        <f>K93*BM$3</f>
        <v/>
      </c>
      <c r="BN93" s="286">
        <f>L93*BN$3</f>
        <v/>
      </c>
      <c r="BO93" s="286">
        <f>M93*BO$3</f>
        <v/>
      </c>
      <c r="BP93" s="286">
        <f>N93*BP$3</f>
        <v/>
      </c>
      <c r="BQ93" s="286" t="n"/>
      <c r="BR93" s="286">
        <f>P93*BR$3</f>
        <v/>
      </c>
      <c r="BS93" s="286" t="n"/>
      <c r="BT93" s="286" t="n"/>
      <c r="BU93" s="286">
        <f>S93*BU$3</f>
        <v/>
      </c>
      <c r="BV93" s="286">
        <f>T93*BV$3</f>
        <v/>
      </c>
      <c r="BW93" s="286" t="n"/>
      <c r="BX93" s="286">
        <f>V93*BX$3</f>
        <v/>
      </c>
      <c r="BY93" s="286" t="n"/>
      <c r="BZ93" s="286" t="n"/>
      <c r="CA93" s="286" t="n"/>
      <c r="CB93" s="286" t="n"/>
      <c r="CC93" s="286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P93" s="228" t="n"/>
      <c r="CQ93" s="286">
        <f>AN93*CQ$3</f>
        <v/>
      </c>
      <c r="CR93" s="286">
        <f>AO93*CR$3</f>
        <v/>
      </c>
      <c r="CS93" s="286">
        <f>AP93*CS$3</f>
        <v/>
      </c>
      <c r="CT93" s="286">
        <f>AQ93*CT$3</f>
        <v/>
      </c>
      <c r="CU93" s="286">
        <f>AR93*CU$3</f>
        <v/>
      </c>
      <c r="CV93" s="286">
        <f>AS93*CV$3</f>
        <v/>
      </c>
      <c r="CW93" s="286">
        <f>AT93*CW$3</f>
        <v/>
      </c>
      <c r="CX93" s="286">
        <f>AU93*CX$3</f>
        <v/>
      </c>
      <c r="CY93" s="228" t="n"/>
      <c r="CZ93" s="228" t="n"/>
      <c r="DA93" s="228" t="n"/>
      <c r="DB93" s="228" t="n"/>
      <c r="DC93" s="228" t="n"/>
      <c r="DD93" s="228" t="n"/>
      <c r="DF93" s="228" t="n"/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  <c r="CQ94" s="286">
        <f>AN94*CQ$3</f>
        <v/>
      </c>
      <c r="CR94" s="286">
        <f>AO94*CR$3</f>
        <v/>
      </c>
      <c r="CS94" s="286">
        <f>AP94*CS$3</f>
        <v/>
      </c>
      <c r="CT94" s="286">
        <f>AQ94*CT$3</f>
        <v/>
      </c>
      <c r="CU94" s="286">
        <f>AR94*CU$3</f>
        <v/>
      </c>
      <c r="CV94" s="286">
        <f>AS94*CV$3</f>
        <v/>
      </c>
      <c r="CW94" s="286">
        <f>AT94*CW$3</f>
        <v/>
      </c>
      <c r="CX94" s="286">
        <f>AU94*CX$3</f>
        <v/>
      </c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M95" s="286">
        <f>K95*BM$3</f>
        <v/>
      </c>
      <c r="BN95" s="286">
        <f>L95*BN$3</f>
        <v/>
      </c>
      <c r="BO95" s="286">
        <f>M95*BO$3</f>
        <v/>
      </c>
      <c r="BP95" s="286">
        <f>N95*BP$3</f>
        <v/>
      </c>
      <c r="BQ95" s="286">
        <f>O95*BQ$3</f>
        <v/>
      </c>
      <c r="BR95" s="286">
        <f>P95*BR$3</f>
        <v/>
      </c>
      <c r="BS95" s="286" t="n"/>
      <c r="BT95" s="286">
        <f>R95*BT$3</f>
        <v/>
      </c>
      <c r="BU95" s="286">
        <f>S95*BU$3</f>
        <v/>
      </c>
      <c r="BV95" s="286">
        <f>T95*BV$3</f>
        <v/>
      </c>
      <c r="BW95" s="286">
        <f>U95*BW$3</f>
        <v/>
      </c>
      <c r="BX95" s="286">
        <f>V95*BX$3</f>
        <v/>
      </c>
      <c r="BY95" s="286">
        <f>W95*BY$3</f>
        <v/>
      </c>
      <c r="BZ95" s="286">
        <f>X95*BZ$3</f>
        <v/>
      </c>
      <c r="CA95" s="286">
        <f>Y95*CA$3</f>
        <v/>
      </c>
      <c r="CB95" s="286">
        <f>Z95*CB$3</f>
        <v/>
      </c>
      <c r="CC95" s="286">
        <f>AA95*CC$3</f>
        <v/>
      </c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P95" s="228" t="n"/>
      <c r="CQ95" s="286">
        <f>AN95*CQ$3</f>
        <v/>
      </c>
      <c r="CR95" s="286">
        <f>AO95*CR$3</f>
        <v/>
      </c>
      <c r="CS95" s="286">
        <f>AP95*CS$3</f>
        <v/>
      </c>
      <c r="CT95" s="286">
        <f>AQ95*CT$3</f>
        <v/>
      </c>
      <c r="CU95" s="286">
        <f>AR95*CU$3</f>
        <v/>
      </c>
      <c r="CV95" s="286">
        <f>AS95*CV$3</f>
        <v/>
      </c>
      <c r="CW95" s="286">
        <f>AT95*CW$3</f>
        <v/>
      </c>
      <c r="CX95" s="286">
        <f>AU95*CX$3</f>
        <v/>
      </c>
      <c r="CY95" s="228" t="n"/>
      <c r="CZ95" s="228" t="n"/>
      <c r="DA95" s="228" t="n"/>
      <c r="DB95" s="228" t="n"/>
      <c r="DC95" s="228" t="n"/>
      <c r="DD95" s="228" t="n"/>
      <c r="DF95" s="228" t="n"/>
      <c r="DG95">
        <f>SUM(BD95:DD95)</f>
        <v/>
      </c>
    </row>
    <row r="96">
      <c r="A96" s="18" t="inlineStr">
        <is>
          <t>Стяжка c площадкой КСМ 3х100</t>
        </is>
      </c>
      <c r="B96" s="228" t="n"/>
      <c r="C96" s="228" t="n"/>
      <c r="D96" s="228" t="n"/>
      <c r="E96" s="228" t="n"/>
      <c r="F96" s="228" t="n"/>
      <c r="G96" s="228" t="n"/>
      <c r="H96" s="228" t="n"/>
      <c r="I96" s="228" t="n"/>
      <c r="J96" s="228" t="n"/>
      <c r="K96" s="228" t="n"/>
      <c r="L96" s="228" t="n"/>
      <c r="M96" s="228" t="n"/>
      <c r="N96" s="228" t="n"/>
      <c r="O96" s="228" t="n"/>
      <c r="P96" s="228" t="n"/>
      <c r="Q96" s="228" t="n"/>
      <c r="R96" s="228" t="n"/>
      <c r="S96" s="228" t="n"/>
      <c r="T96" s="228" t="n"/>
      <c r="U96" s="228" t="n"/>
      <c r="V96" s="228" t="n"/>
      <c r="W96" s="228" t="n"/>
      <c r="X96" s="228" t="n"/>
      <c r="Y96" s="228" t="n"/>
      <c r="Z96" s="228" t="n"/>
      <c r="AA96" s="228" t="n"/>
      <c r="AB96" s="286" t="n">
        <v>1</v>
      </c>
      <c r="AC96" s="286" t="n">
        <v>1</v>
      </c>
      <c r="AD96" s="286" t="n">
        <v>1</v>
      </c>
      <c r="AE96" s="286" t="n">
        <v>1</v>
      </c>
      <c r="AF96" s="286" t="n">
        <v>1</v>
      </c>
      <c r="AG96" s="286" t="n">
        <v>1</v>
      </c>
      <c r="AH96" s="286" t="n">
        <v>1</v>
      </c>
      <c r="AI96" s="286" t="n">
        <v>1</v>
      </c>
      <c r="AJ96" s="286" t="n">
        <v>1</v>
      </c>
      <c r="AK96" s="286" t="n">
        <v>1</v>
      </c>
      <c r="AL96" s="286" t="n">
        <v>1</v>
      </c>
      <c r="AM96" s="286" t="n">
        <v>1</v>
      </c>
      <c r="AN96" s="286" t="n">
        <v>1</v>
      </c>
      <c r="AO96" s="286" t="n">
        <v>1</v>
      </c>
      <c r="AP96" s="286" t="n">
        <v>1</v>
      </c>
      <c r="AQ96" s="286" t="n"/>
      <c r="AR96" s="286" t="n">
        <v>1</v>
      </c>
      <c r="AS96" s="286" t="n">
        <v>1</v>
      </c>
      <c r="AT96" s="286" t="n">
        <v>1</v>
      </c>
      <c r="AU96" s="286" t="n">
        <v>1</v>
      </c>
      <c r="AV96" s="286" t="n">
        <v>1</v>
      </c>
      <c r="AW96" s="286" t="n">
        <v>1</v>
      </c>
      <c r="AX96" s="286" t="n">
        <v>1</v>
      </c>
      <c r="AY96" s="286" t="n">
        <v>1</v>
      </c>
      <c r="AZ96" s="286" t="n">
        <v>1</v>
      </c>
      <c r="BA96" s="286" t="n">
        <v>1</v>
      </c>
      <c r="BB96" s="286" t="n">
        <v>1</v>
      </c>
      <c r="BC96" s="198" t="n"/>
      <c r="BD96" s="228" t="n"/>
      <c r="BE96" s="228" t="n"/>
      <c r="BF96" s="228" t="n"/>
      <c r="BG96" s="228" t="n"/>
      <c r="BH96" s="228" t="n"/>
      <c r="BI96" s="228" t="n"/>
      <c r="BJ96" s="228" t="n"/>
      <c r="BK96" s="228" t="n"/>
      <c r="BL96" s="228" t="n"/>
      <c r="BM96" s="228" t="n"/>
      <c r="BN96" s="228" t="n"/>
      <c r="BO96" s="228" t="n"/>
      <c r="BP96" s="228" t="n"/>
      <c r="BQ96" s="228" t="n"/>
      <c r="BR96" s="228" t="n"/>
      <c r="BS96" s="228" t="n"/>
      <c r="BT96" s="228" t="n"/>
      <c r="BU96" s="228" t="n"/>
      <c r="BV96" s="228" t="n"/>
      <c r="BW96" s="228" t="n"/>
      <c r="BX96" s="228" t="n"/>
      <c r="BY96" s="228" t="n"/>
      <c r="BZ96" s="228" t="n"/>
      <c r="CA96" s="228" t="n"/>
      <c r="CB96" s="228" t="n"/>
      <c r="CD96" s="286">
        <f>AB96*CD$3</f>
        <v/>
      </c>
      <c r="CE96" s="286">
        <f>AC96*CE$3</f>
        <v/>
      </c>
      <c r="CF96" s="286">
        <f>AD96*CF$3</f>
        <v/>
      </c>
      <c r="CG96" s="286">
        <f>AE96*CG$3</f>
        <v/>
      </c>
      <c r="CH96" s="286">
        <f>AF96*CH$3</f>
        <v/>
      </c>
      <c r="CI96" s="286">
        <f>AG96*CI$3</f>
        <v/>
      </c>
      <c r="CJ96" s="286">
        <f>AH96*CJ$3</f>
        <v/>
      </c>
      <c r="CK96" s="286">
        <f>AI96*CK$3</f>
        <v/>
      </c>
      <c r="CL96" s="286">
        <f>AJ96*CL$3</f>
        <v/>
      </c>
      <c r="CM96" s="286">
        <f>AK96*CM$3</f>
        <v/>
      </c>
      <c r="CN96" s="286">
        <f>AL96*CN$3</f>
        <v/>
      </c>
      <c r="CO96" s="286">
        <f>AM96*CO$3</f>
        <v/>
      </c>
      <c r="CP96" s="286" t="n"/>
      <c r="CQ96" s="286">
        <f>AN96*CQ$3</f>
        <v/>
      </c>
      <c r="CR96" s="286">
        <f>AO96*CR$3</f>
        <v/>
      </c>
      <c r="CS96" s="286">
        <f>AP96*CS$3</f>
        <v/>
      </c>
      <c r="CT96" s="286">
        <f>AQ96*CT$3</f>
        <v/>
      </c>
      <c r="CU96" s="286">
        <f>AR96*CU$3</f>
        <v/>
      </c>
      <c r="CV96" s="286">
        <f>AS96*CV$3</f>
        <v/>
      </c>
      <c r="CW96" s="286">
        <f>AT96*CW$3</f>
        <v/>
      </c>
      <c r="CX96" s="286">
        <f>AU96*CX$3</f>
        <v/>
      </c>
      <c r="CY96" s="286">
        <f>AV96*CY$3</f>
        <v/>
      </c>
      <c r="CZ96" s="286">
        <f>AW96*CZ$3</f>
        <v/>
      </c>
      <c r="DA96" s="286">
        <f>AX96*DA$3</f>
        <v/>
      </c>
      <c r="DB96" s="286">
        <f>AY96*DB$3</f>
        <v/>
      </c>
      <c r="DC96" s="286">
        <f>AZ96*DC$3</f>
        <v/>
      </c>
      <c r="DD96" s="286">
        <f>BA96*DD$3</f>
        <v/>
      </c>
      <c r="DE96" s="286">
        <f>BB96*DE$3</f>
        <v/>
      </c>
      <c r="DF96" s="286" t="n"/>
      <c r="DG96">
        <f>SUM(BD96:DD96)</f>
        <v/>
      </c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M97" s="286">
        <f>K97*BM$3</f>
        <v/>
      </c>
      <c r="BN97" s="286">
        <f>L97*BN$3</f>
        <v/>
      </c>
      <c r="BO97" s="286">
        <f>M97*BO$3</f>
        <v/>
      </c>
      <c r="BP97" s="286">
        <f>N97*BP$3</f>
        <v/>
      </c>
      <c r="BQ97" s="286">
        <f>O97*BQ$3</f>
        <v/>
      </c>
      <c r="BR97" s="286">
        <f>P97*BR$3</f>
        <v/>
      </c>
      <c r="BS97" s="286" t="n"/>
      <c r="BT97" s="286">
        <f>R97*BT$3</f>
        <v/>
      </c>
      <c r="BU97" s="286">
        <f>S97*BU$3</f>
        <v/>
      </c>
      <c r="BV97" s="286">
        <f>T97*BV$3</f>
        <v/>
      </c>
      <c r="BW97" s="286">
        <f>U97*BW$3</f>
        <v/>
      </c>
      <c r="BX97" s="286">
        <f>V97*BX$3</f>
        <v/>
      </c>
      <c r="BY97" s="286">
        <f>W97*BY$3</f>
        <v/>
      </c>
      <c r="BZ97" s="286">
        <f>X97*BZ$3</f>
        <v/>
      </c>
      <c r="CA97" s="286">
        <f>Y97*CA$3</f>
        <v/>
      </c>
      <c r="CB97" s="286">
        <f>Z97*CB$3</f>
        <v/>
      </c>
      <c r="CC97" s="286">
        <f>AA97*CC$3</f>
        <v/>
      </c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 s="228" t="n"/>
      <c r="CQ97" s="286">
        <f>AN97*CQ$3</f>
        <v/>
      </c>
      <c r="CR97" s="286">
        <f>AO97*CR$3</f>
        <v/>
      </c>
      <c r="CS97" s="286">
        <f>AP97*CS$3</f>
        <v/>
      </c>
      <c r="CT97" s="286">
        <f>AQ97*CT$3</f>
        <v/>
      </c>
      <c r="CU97" s="286">
        <f>AR97*CU$3</f>
        <v/>
      </c>
      <c r="CV97" s="286">
        <f>AS97*CV$3</f>
        <v/>
      </c>
      <c r="CW97" s="286">
        <f>AT97*CW$3</f>
        <v/>
      </c>
      <c r="CX97" s="286">
        <f>AU97*CX$3</f>
        <v/>
      </c>
      <c r="CY97" s="228" t="n"/>
      <c r="CZ97" s="228" t="n"/>
      <c r="DA97" s="228" t="n"/>
      <c r="DB97" s="228" t="n"/>
      <c r="DC97" s="228" t="n"/>
      <c r="DD97" s="228" t="n"/>
      <c r="DF97" s="228" t="n"/>
      <c r="DG97">
        <f>SUM(BD97:DD97)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M98" s="286">
        <f>K98*BM$3</f>
        <v/>
      </c>
      <c r="BN98" s="286">
        <f>L98*BN$3</f>
        <v/>
      </c>
      <c r="BO98" s="286">
        <f>M98*BO$3</f>
        <v/>
      </c>
      <c r="BP98" s="286">
        <f>N98*BP$3</f>
        <v/>
      </c>
      <c r="BQ98" s="286">
        <f>O98*BQ$3</f>
        <v/>
      </c>
      <c r="BR98" s="286">
        <f>P98*BR$3</f>
        <v/>
      </c>
      <c r="BS98" s="286" t="n"/>
      <c r="BT98" s="286">
        <f>R98*BT$3</f>
        <v/>
      </c>
      <c r="BU98" s="286">
        <f>S98*BU$3</f>
        <v/>
      </c>
      <c r="BV98" s="286">
        <f>T98*BV$3</f>
        <v/>
      </c>
      <c r="BW98" s="286">
        <f>U98*BW$3</f>
        <v/>
      </c>
      <c r="BX98" s="286">
        <f>V98*BX$3</f>
        <v/>
      </c>
      <c r="BY98" s="286">
        <f>W98*BY$3</f>
        <v/>
      </c>
      <c r="BZ98" s="286">
        <f>X98*BZ$3</f>
        <v/>
      </c>
      <c r="CA98" s="286">
        <f>Y98*CA$3</f>
        <v/>
      </c>
      <c r="CB98" s="286">
        <f>Z98*CB$3</f>
        <v/>
      </c>
      <c r="CC98" s="286">
        <f>AA98*CC$3</f>
        <v/>
      </c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 s="228" t="n"/>
      <c r="CQ98" s="286">
        <f>AN98*CQ$3</f>
        <v/>
      </c>
      <c r="CR98" s="286">
        <f>AO98*CR$3</f>
        <v/>
      </c>
      <c r="CS98" s="286">
        <f>AP98*CS$3</f>
        <v/>
      </c>
      <c r="CT98" s="286">
        <f>AQ98*CT$3</f>
        <v/>
      </c>
      <c r="CU98" s="286">
        <f>AR98*CU$3</f>
        <v/>
      </c>
      <c r="CV98" s="286">
        <f>AS98*CV$3</f>
        <v/>
      </c>
      <c r="CW98" s="286">
        <f>AT98*CW$3</f>
        <v/>
      </c>
      <c r="CX98" s="286">
        <f>AU98*CX$3</f>
        <v/>
      </c>
      <c r="CY98" s="228" t="n"/>
      <c r="CZ98" s="228" t="n"/>
      <c r="DA98" s="228" t="n"/>
      <c r="DB98" s="228" t="n"/>
      <c r="DC98" s="228" t="n"/>
      <c r="DD98" s="228" t="n"/>
      <c r="DF98" s="228" t="n"/>
      <c r="DG98">
        <f>SUM(BD98:DD98)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M99" s="286">
        <f>K99*BM$3</f>
        <v/>
      </c>
      <c r="BN99" s="286">
        <f>L99*BN$3</f>
        <v/>
      </c>
      <c r="BO99" s="286">
        <f>M99*BO$3</f>
        <v/>
      </c>
      <c r="BP99" s="286">
        <f>N99*BP$3</f>
        <v/>
      </c>
      <c r="BQ99" s="286">
        <f>O99*BQ$3</f>
        <v/>
      </c>
      <c r="BR99" s="286">
        <f>P99*BR$3</f>
        <v/>
      </c>
      <c r="BS99" s="286" t="n"/>
      <c r="BT99" s="286">
        <f>R99*BT$3</f>
        <v/>
      </c>
      <c r="BU99" s="286">
        <f>S99*BU$3</f>
        <v/>
      </c>
      <c r="BV99" s="286">
        <f>T99*BV$3</f>
        <v/>
      </c>
      <c r="BW99" s="286">
        <f>U99*BW$3</f>
        <v/>
      </c>
      <c r="BX99" s="286">
        <f>V99*BX$3</f>
        <v/>
      </c>
      <c r="BY99" s="286">
        <f>W99*BY$3</f>
        <v/>
      </c>
      <c r="BZ99" s="286">
        <f>X99*BZ$3</f>
        <v/>
      </c>
      <c r="CA99" s="286">
        <f>Y99*CA$3</f>
        <v/>
      </c>
      <c r="CB99" s="286">
        <f>Z99*CB$3</f>
        <v/>
      </c>
      <c r="CC99" s="286">
        <f>AA99*CC$3</f>
        <v/>
      </c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 s="228" t="n"/>
      <c r="CQ99" s="286">
        <f>AN99*CQ$3</f>
        <v/>
      </c>
      <c r="CR99" s="286">
        <f>AO99*CR$3</f>
        <v/>
      </c>
      <c r="CS99" s="286">
        <f>AP99*CS$3</f>
        <v/>
      </c>
      <c r="CT99" s="286">
        <f>AQ99*CT$3</f>
        <v/>
      </c>
      <c r="CU99" s="286">
        <f>AR99*CU$3</f>
        <v/>
      </c>
      <c r="CV99" s="286">
        <f>AS99*CV$3</f>
        <v/>
      </c>
      <c r="CW99" s="286">
        <f>AT99*CW$3</f>
        <v/>
      </c>
      <c r="CX99" s="286">
        <f>AU99*CX$3</f>
        <v/>
      </c>
      <c r="CY99" s="228" t="n"/>
      <c r="CZ99" s="228" t="n"/>
      <c r="DA99" s="228" t="n"/>
      <c r="DB99" s="228" t="n"/>
      <c r="DC99" s="228" t="n"/>
      <c r="DD99" s="228" t="n"/>
      <c r="DF99" s="228" t="n"/>
      <c r="DG99">
        <f>SUM(BD99:DD99)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M100" s="286">
        <f>K100*BM$3</f>
        <v/>
      </c>
      <c r="BN100" s="286">
        <f>L100*BN$3</f>
        <v/>
      </c>
      <c r="BO100" s="286">
        <f>M100*BO$3</f>
        <v/>
      </c>
      <c r="BP100" s="286">
        <f>N100*BP$3</f>
        <v/>
      </c>
      <c r="BQ100" s="286">
        <f>O100*BQ$3</f>
        <v/>
      </c>
      <c r="BR100" s="286">
        <f>P100*BR$3</f>
        <v/>
      </c>
      <c r="BS100" s="286" t="n"/>
      <c r="BT100" s="286">
        <f>R100*BT$3</f>
        <v/>
      </c>
      <c r="BU100" s="286">
        <f>S100*BU$3</f>
        <v/>
      </c>
      <c r="BV100" s="286">
        <f>T100*BV$3</f>
        <v/>
      </c>
      <c r="BW100" s="286">
        <f>U100*BW$3</f>
        <v/>
      </c>
      <c r="BX100" s="286">
        <f>V100*BX$3</f>
        <v/>
      </c>
      <c r="BY100" s="286">
        <f>W100*BY$3</f>
        <v/>
      </c>
      <c r="BZ100" s="286">
        <f>X100*BZ$3</f>
        <v/>
      </c>
      <c r="CA100" s="286">
        <f>Y100*CA$3</f>
        <v/>
      </c>
      <c r="CB100" s="286">
        <f>Z100*CB$3</f>
        <v/>
      </c>
      <c r="CC100" s="286">
        <f>AA100*CC$3</f>
        <v/>
      </c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 s="228" t="n"/>
      <c r="CQ100" s="286">
        <f>AN100*CQ$3</f>
        <v/>
      </c>
      <c r="CR100" s="286">
        <f>AO100*CR$3</f>
        <v/>
      </c>
      <c r="CS100" s="286">
        <f>AP100*CS$3</f>
        <v/>
      </c>
      <c r="CT100" s="286">
        <f>AQ100*CT$3</f>
        <v/>
      </c>
      <c r="CU100" s="286">
        <f>AR100*CU$3</f>
        <v/>
      </c>
      <c r="CV100" s="286">
        <f>AS100*CV$3</f>
        <v/>
      </c>
      <c r="CW100" s="286">
        <f>AT100*CW$3</f>
        <v/>
      </c>
      <c r="CX100" s="286">
        <f>AU100*CX$3</f>
        <v/>
      </c>
      <c r="CY100" s="228" t="n"/>
      <c r="CZ100" s="228" t="n"/>
      <c r="DA100" s="228" t="n"/>
      <c r="DB100" s="228" t="n"/>
      <c r="DC100" s="228" t="n"/>
      <c r="DD100" s="228" t="n"/>
      <c r="DF100" s="228" t="n"/>
      <c r="DG100">
        <f>SUM(BD100:DD100)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M101" s="286">
        <f>K101*BM$3</f>
        <v/>
      </c>
      <c r="BN101" s="286">
        <f>L101*BN$3</f>
        <v/>
      </c>
      <c r="BO101" s="286">
        <f>M101*BO$3</f>
        <v/>
      </c>
      <c r="BP101" s="286">
        <f>N101*BP$3</f>
        <v/>
      </c>
      <c r="BQ101" s="286">
        <f>O101*BQ$3</f>
        <v/>
      </c>
      <c r="BR101" s="286">
        <f>P101*BR$3</f>
        <v/>
      </c>
      <c r="BS101" s="286" t="n"/>
      <c r="BT101" s="286">
        <f>R101*BT$3</f>
        <v/>
      </c>
      <c r="BU101" s="286">
        <f>S101*BU$3</f>
        <v/>
      </c>
      <c r="BV101" s="286">
        <f>T101*BV$3</f>
        <v/>
      </c>
      <c r="BW101" s="286">
        <f>U101*BW$3</f>
        <v/>
      </c>
      <c r="BX101" s="286">
        <f>V101*BX$3</f>
        <v/>
      </c>
      <c r="BY101" s="286">
        <f>W101*BY$3</f>
        <v/>
      </c>
      <c r="BZ101" s="286">
        <f>X101*BZ$3</f>
        <v/>
      </c>
      <c r="CA101" s="286">
        <f>Y101*CA$3</f>
        <v/>
      </c>
      <c r="CB101" s="286">
        <f>Z101*CB$3</f>
        <v/>
      </c>
      <c r="CC101" s="286">
        <f>AA101*CC$3</f>
        <v/>
      </c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 s="228" t="n"/>
      <c r="CQ101" s="286">
        <f>AN101*CQ$3</f>
        <v/>
      </c>
      <c r="CR101" s="286">
        <f>AO101*CR$3</f>
        <v/>
      </c>
      <c r="CS101" s="286">
        <f>AP101*CS$3</f>
        <v/>
      </c>
      <c r="CT101" s="286">
        <f>AQ101*CT$3</f>
        <v/>
      </c>
      <c r="CU101" s="286">
        <f>AR101*CU$3</f>
        <v/>
      </c>
      <c r="CV101" s="286">
        <f>AS101*CV$3</f>
        <v/>
      </c>
      <c r="CW101" s="286">
        <f>AT101*CW$3</f>
        <v/>
      </c>
      <c r="CX101" s="286">
        <f>AU101*CX$3</f>
        <v/>
      </c>
      <c r="CY101" s="228" t="n"/>
      <c r="CZ101" s="228" t="n"/>
      <c r="DA101" s="228" t="n"/>
      <c r="DB101" s="228" t="n"/>
      <c r="DC101" s="228" t="n"/>
      <c r="DD101" s="228" t="n"/>
      <c r="DF101" s="228" t="n"/>
      <c r="DG101">
        <f>SUM(BD101:DD101)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M102" s="286">
        <f>K102*BM$3</f>
        <v/>
      </c>
      <c r="BN102" s="286">
        <f>L102*BN$3</f>
        <v/>
      </c>
      <c r="BO102" s="286">
        <f>M102*BO$3</f>
        <v/>
      </c>
      <c r="BP102" s="286">
        <f>N102*BP$3</f>
        <v/>
      </c>
      <c r="BQ102" s="286">
        <f>O102*BQ$3</f>
        <v/>
      </c>
      <c r="BR102" s="286">
        <f>P102*BR$3</f>
        <v/>
      </c>
      <c r="BS102" s="286" t="n"/>
      <c r="BT102" s="286">
        <f>R102*BT$3</f>
        <v/>
      </c>
      <c r="BU102" s="286">
        <f>S102*BU$3</f>
        <v/>
      </c>
      <c r="BV102" s="286">
        <f>T102*BV$3</f>
        <v/>
      </c>
      <c r="BW102" s="286">
        <f>U102*BW$3</f>
        <v/>
      </c>
      <c r="BX102" s="286">
        <f>V102*BX$3</f>
        <v/>
      </c>
      <c r="BY102" s="286">
        <f>W102*BY$3</f>
        <v/>
      </c>
      <c r="BZ102" s="286">
        <f>X102*BZ$3</f>
        <v/>
      </c>
      <c r="CA102" s="286">
        <f>Y102*CA$3</f>
        <v/>
      </c>
      <c r="CB102" s="286">
        <f>Z102*CB$3</f>
        <v/>
      </c>
      <c r="CC102" s="286">
        <f>AA102*CC$3</f>
        <v/>
      </c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P102" s="228" t="n"/>
      <c r="CQ102" s="286">
        <f>AN102*CQ$3</f>
        <v/>
      </c>
      <c r="CR102" s="286">
        <f>AO102*CR$3</f>
        <v/>
      </c>
      <c r="CS102" s="286">
        <f>AP102*CS$3</f>
        <v/>
      </c>
      <c r="CT102" s="286">
        <f>AQ102*CT$3</f>
        <v/>
      </c>
      <c r="CU102" s="286">
        <f>AR102*CU$3</f>
        <v/>
      </c>
      <c r="CV102" s="286">
        <f>AS102*CV$3</f>
        <v/>
      </c>
      <c r="CW102" s="286">
        <f>AT102*CW$3</f>
        <v/>
      </c>
      <c r="CX102" s="286">
        <f>AU102*CX$3</f>
        <v/>
      </c>
      <c r="CY102" s="228" t="n"/>
      <c r="CZ102" s="228" t="n"/>
      <c r="DA102" s="228" t="n"/>
      <c r="DB102" s="228" t="n"/>
      <c r="DC102" s="228" t="n"/>
      <c r="DD102" s="228" t="n"/>
      <c r="DF102" s="228" t="n"/>
      <c r="DG102">
        <f>SUM(BD102:DD102)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T102"/>
  <sheetViews>
    <sheetView workbookViewId="0">
      <pane xSplit="1" ySplit="3" topLeftCell="CQ85" activePane="bottomRight" state="frozen"/>
      <selection pane="topRight" activeCell="B1" sqref="B1"/>
      <selection pane="bottomLeft" activeCell="A4" sqref="A4"/>
      <selection pane="bottomRight" activeCell="A98" sqref="A98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8"/>
    <col width="11.7109375" customWidth="1" style="107" min="49" max="49"/>
    <col width="12.140625" customWidth="1" style="107" min="50" max="53"/>
    <col width="10.7109375" customWidth="1" style="107" min="54" max="56"/>
    <col width="10.85546875" customWidth="1" style="107" min="57" max="93"/>
    <col width="11.42578125" customWidth="1" style="107" min="94" max="94"/>
    <col width="3.28515625" customWidth="1" style="107" min="95" max="95"/>
    <col width="9.140625" customWidth="1" style="107" min="96" max="97"/>
    <col width="9.140625" customWidth="1" style="108" min="98" max="98"/>
    <col width="9.140625" customWidth="1" style="107" min="99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inlineStr">
        <is>
          <t>спецификация</t>
        </is>
      </c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P1" s="37" t="n"/>
      <c r="CQ1" s="37" t="n"/>
      <c r="CT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71" t="inlineStr">
        <is>
          <t>Кабель питания вентилятора 
РМ-420.09.000</t>
        </is>
      </c>
      <c r="AV2" s="38" t="n"/>
      <c r="AW2" s="70" t="inlineStr">
        <is>
          <t>Перемычка ПТКА.685621. 004</t>
        </is>
      </c>
      <c r="AX2" s="70" t="inlineStr">
        <is>
          <t>Перемычка ПТКА.685621. 004-01</t>
        </is>
      </c>
      <c r="AY2" s="70" t="inlineStr">
        <is>
          <t>Перемычка ПТКА.685621. 004-02</t>
        </is>
      </c>
      <c r="AZ2" s="70" t="inlineStr">
        <is>
          <t>Перемычка ПТКА.685621. 004-03</t>
        </is>
      </c>
      <c r="BA2" s="70" t="inlineStr">
        <is>
          <t>Перемычка ПТКА.685621. 004-04</t>
        </is>
      </c>
      <c r="BB2" s="38" t="inlineStr">
        <is>
          <t>Провод заземления ПТКА.685621. 005</t>
        </is>
      </c>
      <c r="BC2" s="38" t="inlineStr">
        <is>
          <t>Провод заземления ПТКА.685621.  005-01</t>
        </is>
      </c>
      <c r="BD2" s="38" t="inlineStr">
        <is>
          <t>Провод заземления ПТКА.685621.  005-02</t>
        </is>
      </c>
      <c r="BE2" s="38" t="inlineStr">
        <is>
          <t>Провод заземления ПТКА.685621.  005-03</t>
        </is>
      </c>
      <c r="BF2" s="71" t="inlineStr">
        <is>
          <t>Жгут ПТКА.685621.001-01.111</t>
        </is>
      </c>
      <c r="BG2" s="71" t="inlineStr">
        <is>
          <t>Жгут ПТКА.685621. 001-02.121</t>
        </is>
      </c>
      <c r="BH2" s="71" t="inlineStr">
        <is>
          <t>Жгут ПТКА.685621.001-03.131</t>
        </is>
      </c>
      <c r="BI2" s="71" t="inlineStr">
        <is>
          <t>Жгут ПТКА.685621. 001-03.331</t>
        </is>
      </c>
      <c r="BJ2" s="71" t="inlineStr">
        <is>
          <t>Жгут ПТКА.685621. 001-04.141</t>
        </is>
      </c>
      <c r="BK2" s="71" t="inlineStr">
        <is>
          <t>Жгут ПТКА.685621. 001-04.341</t>
        </is>
      </c>
      <c r="BL2" s="71" t="inlineStr">
        <is>
          <t>Жгут ПТКА.685621. 001-05.351</t>
        </is>
      </c>
      <c r="BM2" s="71" t="inlineStr">
        <is>
          <t>Жгут ПТКА.685621. 001-05.602</t>
        </is>
      </c>
      <c r="BN2" s="71" t="inlineStr">
        <is>
          <t>Жгут ПТКА.685621. 001-05.072(1)</t>
        </is>
      </c>
      <c r="BO2" s="71" t="inlineStr">
        <is>
          <t>Жгут ПТКА.685621. 001-05.072(2)</t>
        </is>
      </c>
      <c r="BP2" s="72" t="inlineStr">
        <is>
          <t>Жгут ПТКА.685621. 002-01.281</t>
        </is>
      </c>
      <c r="BQ2" s="72" t="inlineStr">
        <is>
          <t>Жгут ПТКА.685621. 002-02.221</t>
        </is>
      </c>
      <c r="BR2" s="72" t="inlineStr">
        <is>
          <t>Жгут ПТКА.685621. 002-03.231</t>
        </is>
      </c>
      <c r="BS2" s="38" t="inlineStr">
        <is>
          <t>Жгут ПТКА.685621. 003-03.071</t>
        </is>
      </c>
      <c r="BT2" s="38" t="inlineStr">
        <is>
          <t>Жгут ПТКА.685621. 003-03.091</t>
        </is>
      </c>
      <c r="BU2" s="38" t="inlineStr">
        <is>
          <t>Жгут ПТКА.685621. 003-04.071</t>
        </is>
      </c>
      <c r="BV2" s="38" t="inlineStr">
        <is>
          <t>Жгут ПТКА.685621. 003-05.481</t>
        </is>
      </c>
      <c r="BW2" s="38" t="inlineStr">
        <is>
          <t>Кабель питания 9451.051. 03.00.000</t>
        </is>
      </c>
      <c r="BX2" s="38" t="inlineStr">
        <is>
          <t>Кабель питания 9451.631. 07.00.000</t>
        </is>
      </c>
      <c r="BY2" s="38" t="inlineStr">
        <is>
          <t>Кабель для передачи данных 9451.051. 04.00.000</t>
        </is>
      </c>
      <c r="BZ2" s="38" t="inlineStr">
        <is>
          <t>Кабель для передачи данных 9451.631. 09.00.000</t>
        </is>
      </c>
      <c r="CA2" s="70" t="inlineStr">
        <is>
          <t>Кабель питания 9451.541.
00.100</t>
        </is>
      </c>
      <c r="CB2" s="70" t="inlineStr">
        <is>
          <t>Кабель для передачи данных 9451.541.
00.200</t>
        </is>
      </c>
      <c r="CC2" s="110" t="inlineStr">
        <is>
          <t>Кабель питания 9451.621.06.00.000</t>
        </is>
      </c>
      <c r="CD2" s="110" t="inlineStr">
        <is>
          <t>Кабель для передачи данных 9451.621.07.00.000</t>
        </is>
      </c>
      <c r="CE2" s="111" t="inlineStr">
        <is>
          <t>Кабель питания 9451.641.06.00.000</t>
        </is>
      </c>
      <c r="CF2" s="111" t="inlineStr">
        <is>
          <t>Кабель питания 9451.641.07.00.000</t>
        </is>
      </c>
      <c r="CG2" s="111" t="inlineStr">
        <is>
          <t>Кабель для передачи данных 9451.641.08.00.000</t>
        </is>
      </c>
      <c r="CH2" s="111" t="inlineStr">
        <is>
          <t>Кабель для передачи данных 9451.641.09.00.000</t>
        </is>
      </c>
      <c r="CI2" s="71" t="inlineStr">
        <is>
          <t>Кабель датчика давления 
РМ-420.03.000</t>
        </is>
      </c>
      <c r="CJ2" s="71" t="inlineStr">
        <is>
          <t>Провод РЕ  
РМ-420.04.000</t>
        </is>
      </c>
      <c r="CK2" s="71" t="inlineStr">
        <is>
          <t>Провод РЕ 1 
РМ-420.04.000</t>
        </is>
      </c>
      <c r="CL2" s="71" t="inlineStr">
        <is>
          <t>Провод РЕ 2 
РМ-420.08.000</t>
        </is>
      </c>
      <c r="CM2" s="71" t="inlineStr">
        <is>
          <t>Кабель 220В 
РМ-420.05.000</t>
        </is>
      </c>
      <c r="CN2" s="71" t="inlineStr">
        <is>
          <t>Перемычка 
РМ-420.06.000</t>
        </is>
      </c>
      <c r="CO2" s="71" t="inlineStr">
        <is>
          <t>Провод контактора 
РМ-420.07.000</t>
        </is>
      </c>
      <c r="CP2" s="71" t="inlineStr">
        <is>
          <t>Кабель питания вентилятора 
РМ-420.09.000</t>
        </is>
      </c>
      <c r="CQ2" s="38" t="n"/>
      <c r="CR2" s="38" t="inlineStr">
        <is>
          <t>Сумма</t>
        </is>
      </c>
      <c r="CS2" s="40" t="n"/>
      <c r="CT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>
        <v>1</v>
      </c>
      <c r="AV3" s="228" t="n"/>
      <c r="AW3" s="286" t="n">
        <v>147</v>
      </c>
      <c r="AX3" s="286" t="n">
        <v>168</v>
      </c>
      <c r="AY3" s="286" t="n"/>
      <c r="AZ3" s="286" t="n"/>
      <c r="BA3" s="286" t="n">
        <v>180</v>
      </c>
      <c r="BB3" s="286" t="n"/>
      <c r="BC3" s="286" t="n"/>
      <c r="BD3" s="286" t="n">
        <v>12</v>
      </c>
      <c r="BE3" s="286" t="n"/>
      <c r="BF3" s="286" t="n"/>
      <c r="BG3" s="286" t="n">
        <v>25</v>
      </c>
      <c r="BH3" s="286" t="n"/>
      <c r="BI3" s="286" t="n"/>
      <c r="BJ3" s="286" t="n"/>
      <c r="BK3" s="286" t="n">
        <v>12</v>
      </c>
      <c r="BL3" s="286" t="n">
        <v>1</v>
      </c>
      <c r="BM3" s="286" t="n"/>
      <c r="BN3" s="286" t="n">
        <v>25</v>
      </c>
      <c r="BO3" s="286" t="n">
        <v>25</v>
      </c>
      <c r="BP3" s="286" t="n"/>
      <c r="BQ3" s="286" t="n">
        <v>5</v>
      </c>
      <c r="BR3" s="286" t="n">
        <v>1</v>
      </c>
      <c r="BS3" s="286" t="n"/>
      <c r="BT3" s="286" t="n">
        <v>2</v>
      </c>
      <c r="BU3" s="286" t="n">
        <v>8</v>
      </c>
      <c r="BV3" s="286" t="n"/>
      <c r="BW3" s="286" t="n"/>
      <c r="BX3" s="286" t="n">
        <v>50</v>
      </c>
      <c r="BY3" s="286" t="n"/>
      <c r="BZ3" s="286" t="n">
        <v>50</v>
      </c>
      <c r="CA3" s="286" t="n"/>
      <c r="CB3" s="286" t="n"/>
      <c r="CC3" s="286" t="n"/>
      <c r="CD3" s="286" t="n"/>
      <c r="CE3" s="286" t="n"/>
      <c r="CF3" s="286" t="n"/>
      <c r="CG3" s="286" t="n"/>
      <c r="CH3" s="286" t="n"/>
      <c r="CI3" s="286" t="n"/>
      <c r="CJ3" s="286" t="n"/>
      <c r="CK3" s="286" t="n"/>
      <c r="CL3" s="286" t="n"/>
      <c r="CM3" s="286" t="n"/>
      <c r="CN3" s="286" t="n"/>
      <c r="CO3" s="286" t="n"/>
      <c r="CP3" s="228" t="n"/>
      <c r="CQ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  <c r="CP4" s="228" t="n"/>
      <c r="CQ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  <c r="CP5" s="228" t="n"/>
      <c r="CQ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  <c r="CP6" s="228" t="n"/>
      <c r="CQ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28" t="n"/>
      <c r="AW7" s="286">
        <f>B7*AW3</f>
        <v/>
      </c>
      <c r="AX7" s="286">
        <f>C7*AX3</f>
        <v/>
      </c>
      <c r="AY7" s="286">
        <f>D7*AY3</f>
        <v/>
      </c>
      <c r="AZ7" s="286">
        <f>E7*AZ3</f>
        <v/>
      </c>
      <c r="BA7" s="286">
        <f>F7*BA3</f>
        <v/>
      </c>
      <c r="BB7" s="286">
        <f>G7*BB3</f>
        <v/>
      </c>
      <c r="BC7" s="286">
        <f>H7*BC3</f>
        <v/>
      </c>
      <c r="BD7" s="286">
        <f>I7*BD3</f>
        <v/>
      </c>
      <c r="BE7" s="286">
        <f>J7*BE3</f>
        <v/>
      </c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 s="228" t="n"/>
      <c r="CQ7" s="228" t="n"/>
      <c r="CR7">
        <f>SUM(AW7:BZ7)</f>
        <v/>
      </c>
      <c r="CS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28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86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  <c r="CP8" s="228" t="n"/>
      <c r="CQ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28" t="n"/>
      <c r="AW9" s="286">
        <f>B9*AW3</f>
        <v/>
      </c>
      <c r="AX9" s="286">
        <f>C9*AX3</f>
        <v/>
      </c>
      <c r="AY9" s="286">
        <f>D9*AY3</f>
        <v/>
      </c>
      <c r="AZ9" s="286">
        <f>E9*AZ3</f>
        <v/>
      </c>
      <c r="BA9" s="286">
        <f>F9*BA3</f>
        <v/>
      </c>
      <c r="BB9" s="286" t="n"/>
      <c r="BC9" s="286" t="n"/>
      <c r="BD9" s="286" t="n"/>
      <c r="BE9" s="286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 s="228" t="n"/>
      <c r="CQ9" s="228" t="n"/>
      <c r="CR9">
        <f>SUM(AW9:BZ9)</f>
        <v/>
      </c>
      <c r="CS9" t="inlineStr">
        <is>
          <t>м</t>
        </is>
      </c>
      <c r="CT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28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86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  <c r="CP10" s="228" t="n"/>
      <c r="CQ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28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86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  <c r="CP11" s="228" t="n"/>
      <c r="CQ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28" t="n"/>
      <c r="AW12" s="286">
        <f>B12*AW3</f>
        <v/>
      </c>
      <c r="AX12" s="286">
        <f>C12*AX3</f>
        <v/>
      </c>
      <c r="AY12" s="286">
        <f>D12*AY3</f>
        <v/>
      </c>
      <c r="AZ12" s="286">
        <f>E12*AZ3</f>
        <v/>
      </c>
      <c r="BA12" s="286">
        <f>F12*BA3</f>
        <v/>
      </c>
      <c r="BB12" s="286">
        <f>G12*BB3</f>
        <v/>
      </c>
      <c r="BC12" s="286">
        <f>H12*BC3</f>
        <v/>
      </c>
      <c r="BD12" s="286">
        <f>I12*BD3</f>
        <v/>
      </c>
      <c r="BE12" s="286">
        <f>J12*BE3</f>
        <v/>
      </c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 s="228" t="n"/>
      <c r="CQ12" s="228" t="n"/>
      <c r="CR12">
        <f>SUM(AW12:CO12)</f>
        <v/>
      </c>
      <c r="CS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28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86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  <c r="CP13" s="228" t="n"/>
      <c r="CQ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28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86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  <c r="CP14" s="228" t="n"/>
      <c r="CQ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28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86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  <c r="CP15" s="228" t="n"/>
      <c r="CQ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28" t="n"/>
      <c r="AW16" s="286" t="n"/>
      <c r="AX16" s="286" t="n"/>
      <c r="AY16" s="286" t="n"/>
      <c r="AZ16" s="286" t="n"/>
      <c r="BA16" s="286" t="n"/>
      <c r="BB16" s="286">
        <f>G16*BB3</f>
        <v/>
      </c>
      <c r="BC16" s="286">
        <f>H16*BC3</f>
        <v/>
      </c>
      <c r="BD16" s="286">
        <f>I16*BD3</f>
        <v/>
      </c>
      <c r="BE16" s="286">
        <f>J16*BE3</f>
        <v/>
      </c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 s="228" t="n"/>
      <c r="CQ16" s="228" t="n"/>
      <c r="CR16">
        <f>SUM(AW16:CO16)</f>
        <v/>
      </c>
      <c r="CS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  <c r="CP17" s="228" t="n"/>
      <c r="CQ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P18" s="84" t="n"/>
      <c r="CQ18" s="84" t="n"/>
      <c r="CT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  <c r="CP19" s="228" t="n"/>
      <c r="CQ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U20" s="228" t="n"/>
      <c r="BW20" s="286">
        <f>AB20*BW$3</f>
        <v/>
      </c>
      <c r="BX20" s="286">
        <f>AC20*BX$3</f>
        <v/>
      </c>
      <c r="BY20" s="286">
        <f>AD20*BY$3</f>
        <v/>
      </c>
      <c r="BZ20" s="286">
        <f>AE20*BZ$3</f>
        <v/>
      </c>
      <c r="CA20" s="286">
        <f>AF20*CA$3</f>
        <v/>
      </c>
      <c r="CB20" s="286">
        <f>AG20*CB$3</f>
        <v/>
      </c>
      <c r="CC20" s="286">
        <f>AH20*CC$3</f>
        <v/>
      </c>
      <c r="CD20" s="286">
        <f>AI20*CD$3</f>
        <v/>
      </c>
      <c r="CE20" s="286">
        <f>AJ20*CE$3</f>
        <v/>
      </c>
      <c r="CF20" s="286">
        <f>AK20*CF$3</f>
        <v/>
      </c>
      <c r="CG20" s="286">
        <f>AL20*CG$3</f>
        <v/>
      </c>
      <c r="CH20" s="286">
        <f>AM20*CH$3</f>
        <v/>
      </c>
      <c r="CI20" s="286">
        <f>AN20*CI$3</f>
        <v/>
      </c>
      <c r="CJ20" s="286">
        <f>AO20*CJ$3</f>
        <v/>
      </c>
      <c r="CK20" s="286">
        <f>AP20*CK$3</f>
        <v/>
      </c>
      <c r="CL20" s="286">
        <f>AQ20*CL$3</f>
        <v/>
      </c>
      <c r="CM20" s="286">
        <f>AR20*CM$3</f>
        <v/>
      </c>
      <c r="CN20" s="286">
        <f>AS20*CN$3</f>
        <v/>
      </c>
      <c r="CO20" s="286">
        <f>AT20*CO$3</f>
        <v/>
      </c>
      <c r="CP20" s="286">
        <f>AU20*CP$3</f>
        <v/>
      </c>
      <c r="CQ20" s="286" t="n"/>
      <c r="CR20">
        <f>SUM(AW20:CO20)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U21" s="228" t="n"/>
      <c r="BW21" s="286">
        <f>AB21*BW$3</f>
        <v/>
      </c>
      <c r="BX21" s="286">
        <f>AC21*BX$3</f>
        <v/>
      </c>
      <c r="BY21" s="286">
        <f>AD21*BY$3</f>
        <v/>
      </c>
      <c r="BZ21" s="286">
        <f>AE21*BZ$3</f>
        <v/>
      </c>
      <c r="CA21" s="286">
        <f>AF21*CA$3</f>
        <v/>
      </c>
      <c r="CB21" s="286">
        <f>AG21*CB$3</f>
        <v/>
      </c>
      <c r="CC21" s="286">
        <f>AH21*CC$3</f>
        <v/>
      </c>
      <c r="CD21" s="286">
        <f>AI21*CD$3</f>
        <v/>
      </c>
      <c r="CE21" s="286">
        <f>AJ21*CE$3</f>
        <v/>
      </c>
      <c r="CF21" s="286">
        <f>AK21*CF$3</f>
        <v/>
      </c>
      <c r="CG21" s="286">
        <f>AL21*CG$3</f>
        <v/>
      </c>
      <c r="CH21" s="286">
        <f>AM21*CH$3</f>
        <v/>
      </c>
      <c r="CI21" s="286">
        <f>AN21*CI$3</f>
        <v/>
      </c>
      <c r="CJ21" s="286">
        <f>AO21*CJ$3</f>
        <v/>
      </c>
      <c r="CK21" s="286">
        <f>AP21*CK$3</f>
        <v/>
      </c>
      <c r="CL21" s="286">
        <f>AQ21*CL$3</f>
        <v/>
      </c>
      <c r="CM21" s="286">
        <f>AR21*CM$3</f>
        <v/>
      </c>
      <c r="CN21" s="286">
        <f>AS21*CN$3</f>
        <v/>
      </c>
      <c r="CO21" s="286">
        <f>AT21*CO$3</f>
        <v/>
      </c>
      <c r="CP21" s="286">
        <f>AU21*CP$3</f>
        <v/>
      </c>
      <c r="CQ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86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U22" s="228" t="n"/>
      <c r="BW22" s="286">
        <f>AB22*BW$3</f>
        <v/>
      </c>
      <c r="BX22" s="286">
        <f>AC22*BX$3</f>
        <v/>
      </c>
      <c r="BY22" s="286">
        <f>AD22*BY$3</f>
        <v/>
      </c>
      <c r="BZ22" s="286">
        <f>AE22*BZ$3</f>
        <v/>
      </c>
      <c r="CA22" s="286">
        <f>AF22*CA$3</f>
        <v/>
      </c>
      <c r="CB22" s="286">
        <f>AG22*CB$3</f>
        <v/>
      </c>
      <c r="CC22" s="286">
        <f>AH22*CC$3</f>
        <v/>
      </c>
      <c r="CD22" s="286">
        <f>AI22*CD$3</f>
        <v/>
      </c>
      <c r="CE22" s="286">
        <f>AJ22*CE$3</f>
        <v/>
      </c>
      <c r="CF22" s="286">
        <f>AK22*CF$3</f>
        <v/>
      </c>
      <c r="CG22" s="286">
        <f>AL22*CG$3</f>
        <v/>
      </c>
      <c r="CH22" s="286">
        <f>AM22*CH$3</f>
        <v/>
      </c>
      <c r="CI22" s="286">
        <f>AN22*CI$3</f>
        <v/>
      </c>
      <c r="CJ22" s="286">
        <f>AO22*CJ$3</f>
        <v/>
      </c>
      <c r="CK22" s="286">
        <f>AP22*CK$3</f>
        <v/>
      </c>
      <c r="CL22" s="286">
        <f>AQ22*CL$3</f>
        <v/>
      </c>
      <c r="CM22" s="286">
        <f>AR22*CM$3</f>
        <v/>
      </c>
      <c r="CN22" s="286">
        <f>AS22*CN$3</f>
        <v/>
      </c>
      <c r="CO22" s="286">
        <f>AT22*CO$3</f>
        <v/>
      </c>
      <c r="CP22" s="286">
        <f>AU22*CP$3</f>
        <v/>
      </c>
      <c r="CQ22" s="286" t="n"/>
      <c r="CR22">
        <f>SUM(AW22:CO22)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86" t="n">
        <v>6</v>
      </c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U23" s="228" t="n"/>
      <c r="BW23" s="286">
        <f>AB23*BW$3</f>
        <v/>
      </c>
      <c r="BX23" s="286">
        <f>AC23*BX$3</f>
        <v/>
      </c>
      <c r="BY23" s="286">
        <f>AD23*BY$3</f>
        <v/>
      </c>
      <c r="BZ23" s="286">
        <f>AE23*BZ$3</f>
        <v/>
      </c>
      <c r="CA23" s="286">
        <f>AF23*CA$3</f>
        <v/>
      </c>
      <c r="CB23" s="286">
        <f>AG23*CB$3</f>
        <v/>
      </c>
      <c r="CC23" s="286">
        <f>AH23*CC$3</f>
        <v/>
      </c>
      <c r="CD23" s="286">
        <f>AI23*CD$3</f>
        <v/>
      </c>
      <c r="CE23" s="286">
        <f>AJ23*CE$3</f>
        <v/>
      </c>
      <c r="CF23" s="286">
        <f>AK23*CF$3</f>
        <v/>
      </c>
      <c r="CG23" s="286">
        <f>AL23*CG$3</f>
        <v/>
      </c>
      <c r="CH23" s="286">
        <f>AM23*CH$3</f>
        <v/>
      </c>
      <c r="CI23" s="286">
        <f>AN23*CI$3</f>
        <v/>
      </c>
      <c r="CJ23" s="286">
        <f>AO23*CJ$3</f>
        <v/>
      </c>
      <c r="CK23" s="286">
        <f>AP23*CK$3</f>
        <v/>
      </c>
      <c r="CL23" s="286">
        <f>AQ23*CL$3</f>
        <v/>
      </c>
      <c r="CM23" s="286">
        <f>AR23*CM$3</f>
        <v/>
      </c>
      <c r="CN23" s="286">
        <f>AS23*CN$3</f>
        <v/>
      </c>
      <c r="CO23" s="286">
        <f>AT23*CO$3</f>
        <v/>
      </c>
      <c r="CP23" s="286">
        <f>AU23*CP$3</f>
        <v/>
      </c>
      <c r="CQ23" s="286" t="n"/>
      <c r="CR23">
        <f>SUM(AW23:CO23)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86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U24" s="228" t="n"/>
      <c r="BW24" s="286">
        <f>AB24*BW$3</f>
        <v/>
      </c>
      <c r="BX24" s="286">
        <f>AC24*BX$3</f>
        <v/>
      </c>
      <c r="BY24" s="286">
        <f>AD24*BY$3</f>
        <v/>
      </c>
      <c r="BZ24" s="286">
        <f>AE24*BZ$3</f>
        <v/>
      </c>
      <c r="CA24" s="286">
        <f>AF24*CA$3</f>
        <v/>
      </c>
      <c r="CB24" s="286">
        <f>AG24*CB$3</f>
        <v/>
      </c>
      <c r="CC24" s="286">
        <f>AH24*CC$3</f>
        <v/>
      </c>
      <c r="CD24" s="286">
        <f>AI24*CD$3</f>
        <v/>
      </c>
      <c r="CE24" s="286">
        <f>AJ24*CE$3</f>
        <v/>
      </c>
      <c r="CF24" s="286">
        <f>AK24*CF$3</f>
        <v/>
      </c>
      <c r="CG24" s="286">
        <f>AL24*CG$3</f>
        <v/>
      </c>
      <c r="CH24" s="286">
        <f>AM24*CH$3</f>
        <v/>
      </c>
      <c r="CI24" s="286">
        <f>AN24*CI$3</f>
        <v/>
      </c>
      <c r="CJ24" s="286">
        <f>AO24*CJ$3</f>
        <v/>
      </c>
      <c r="CK24" s="286">
        <f>AP24*CK$3</f>
        <v/>
      </c>
      <c r="CL24" s="286">
        <f>AQ24*CL$3</f>
        <v/>
      </c>
      <c r="CM24" s="286">
        <f>AR24*CM$3</f>
        <v/>
      </c>
      <c r="CN24" s="286">
        <f>AS24*CN$3</f>
        <v/>
      </c>
      <c r="CO24" s="286">
        <f>AT24*CO$3</f>
        <v/>
      </c>
      <c r="CP24" s="286">
        <f>AU24*CP$3</f>
        <v/>
      </c>
      <c r="CQ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86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U25" s="228" t="n"/>
      <c r="BW25" s="286">
        <f>AB25*BW$3</f>
        <v/>
      </c>
      <c r="BX25" s="286">
        <f>AC25*BX$3</f>
        <v/>
      </c>
      <c r="BY25" s="286">
        <f>AD25*BY$3</f>
        <v/>
      </c>
      <c r="BZ25" s="286">
        <f>AE25*BZ$3</f>
        <v/>
      </c>
      <c r="CA25" s="286">
        <f>AF25*CA$3</f>
        <v/>
      </c>
      <c r="CB25" s="286">
        <f>AG25*CB$3</f>
        <v/>
      </c>
      <c r="CC25" s="286">
        <f>AH25*CC$3</f>
        <v/>
      </c>
      <c r="CD25" s="286">
        <f>AI25*CD$3</f>
        <v/>
      </c>
      <c r="CE25" s="286">
        <f>AJ25*CE$3</f>
        <v/>
      </c>
      <c r="CF25" s="286">
        <f>AK25*CF$3</f>
        <v/>
      </c>
      <c r="CG25" s="286">
        <f>AL25*CG$3</f>
        <v/>
      </c>
      <c r="CH25" s="286">
        <f>AM25*CH$3</f>
        <v/>
      </c>
      <c r="CI25" s="286">
        <f>AN25*CI$3</f>
        <v/>
      </c>
      <c r="CJ25" s="286">
        <f>AO25*CJ$3</f>
        <v/>
      </c>
      <c r="CK25" s="286">
        <f>AP25*CK$3</f>
        <v/>
      </c>
      <c r="CL25" s="286">
        <f>AQ25*CL$3</f>
        <v/>
      </c>
      <c r="CM25" s="286">
        <f>AR25*CM$3</f>
        <v/>
      </c>
      <c r="CN25" s="286">
        <f>AS25*CN$3</f>
        <v/>
      </c>
      <c r="CO25" s="286">
        <f>AT25*CO$3</f>
        <v/>
      </c>
      <c r="CP25" s="286">
        <f>AU25*CP$3</f>
        <v/>
      </c>
      <c r="CQ25" s="286" t="n"/>
      <c r="CR25">
        <f>SUM(AW25:CO25)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86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U26" s="228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 t="n"/>
      <c r="CI26" s="286">
        <f>AN26*CI$3</f>
        <v/>
      </c>
      <c r="CJ26" s="286">
        <f>AO26*CJ$3</f>
        <v/>
      </c>
      <c r="CK26" s="286">
        <f>AP26*CK$3</f>
        <v/>
      </c>
      <c r="CL26" s="286">
        <f>AQ26*CL$3</f>
        <v/>
      </c>
      <c r="CM26" s="286">
        <f>AR26*CM$3</f>
        <v/>
      </c>
      <c r="CN26" s="286">
        <f>AS26*CN$3</f>
        <v/>
      </c>
      <c r="CO26" s="286">
        <f>AT26*CO$3</f>
        <v/>
      </c>
      <c r="CP26" s="286">
        <f>AU26*CP$3</f>
        <v/>
      </c>
      <c r="CQ26" s="286" t="n"/>
      <c r="CR26">
        <f>SUM(AW26:CO26)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86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U27" s="228" t="n"/>
      <c r="BW27" s="286">
        <f>AB27*BW$3</f>
        <v/>
      </c>
      <c r="BX27" s="286">
        <f>AC27*BX$3</f>
        <v/>
      </c>
      <c r="BY27" s="286">
        <f>AD27*BY$3</f>
        <v/>
      </c>
      <c r="BZ27" s="286">
        <f>AE27*BZ$3</f>
        <v/>
      </c>
      <c r="CA27" s="286">
        <f>AF27*CA$3</f>
        <v/>
      </c>
      <c r="CB27" s="286">
        <f>AG27*CB$3</f>
        <v/>
      </c>
      <c r="CC27" s="286">
        <f>AH27*CC$3</f>
        <v/>
      </c>
      <c r="CD27" s="286">
        <f>AI27*CD$3</f>
        <v/>
      </c>
      <c r="CE27" s="286">
        <f>AJ27*CE$3</f>
        <v/>
      </c>
      <c r="CF27" s="286">
        <f>AK27*CF$3</f>
        <v/>
      </c>
      <c r="CG27" s="286">
        <f>AL27*CG$3</f>
        <v/>
      </c>
      <c r="CH27" s="286">
        <f>AM27*CH$3</f>
        <v/>
      </c>
      <c r="CI27" s="286">
        <f>AN27*CI$3</f>
        <v/>
      </c>
      <c r="CJ27" s="286">
        <f>AO27*CJ$3</f>
        <v/>
      </c>
      <c r="CK27" s="286">
        <f>AP27*CK$3</f>
        <v/>
      </c>
      <c r="CL27" s="286">
        <f>AQ27*CL$3</f>
        <v/>
      </c>
      <c r="CM27" s="286">
        <f>AR27*CM$3</f>
        <v/>
      </c>
      <c r="CN27" s="286">
        <f>AS27*CN$3</f>
        <v/>
      </c>
      <c r="CO27" s="286">
        <f>AT27*CO$3</f>
        <v/>
      </c>
      <c r="CP27" s="286">
        <f>AU27*CP$3</f>
        <v/>
      </c>
      <c r="CQ27" s="286" t="n"/>
      <c r="CR27">
        <f>SUM(AW27:CO27)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86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U28" s="228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 t="n"/>
      <c r="CI28" s="286">
        <f>AN28*CI$3</f>
        <v/>
      </c>
      <c r="CJ28" s="286">
        <f>AO28*CJ$3</f>
        <v/>
      </c>
      <c r="CK28" s="286">
        <f>AP28*CK$3</f>
        <v/>
      </c>
      <c r="CL28" s="286">
        <f>AQ28*CL$3</f>
        <v/>
      </c>
      <c r="CM28" s="286">
        <f>AR28*CM$3</f>
        <v/>
      </c>
      <c r="CN28" s="286">
        <f>AS28*CN$3</f>
        <v/>
      </c>
      <c r="CO28" s="286">
        <f>AT28*CO$3</f>
        <v/>
      </c>
      <c r="CP28" s="286">
        <f>AU28*CP$3</f>
        <v/>
      </c>
      <c r="CQ28" s="286" t="n"/>
      <c r="CR28">
        <f>SUM(AW28:CO28)</f>
        <v/>
      </c>
    </row>
    <row r="29">
      <c r="A29" s="18" t="inlineStr">
        <is>
          <t>Провод ПВС 3х1,5 кв.мм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/>
      <c r="AT29" s="286" t="n"/>
      <c r="AU29" s="286" t="n">
        <v>1.1</v>
      </c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U29" s="228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 t="n"/>
      <c r="CI29" s="286" t="n"/>
      <c r="CJ29" s="286" t="n"/>
      <c r="CK29" s="286" t="n"/>
      <c r="CL29" s="286" t="n"/>
      <c r="CM29" s="286" t="n"/>
      <c r="CN29" s="286" t="n"/>
      <c r="CO29" s="286" t="n"/>
      <c r="CP29" s="286">
        <f>AU29*CP$3</f>
        <v/>
      </c>
      <c r="CQ29" s="286" t="n"/>
    </row>
    <row r="30">
      <c r="A30" s="18" t="inlineStr">
        <is>
          <t>Провод МГШВ 1,5 кв.мм синий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/>
      <c r="AP30" s="197" t="n"/>
      <c r="AQ30" s="197" t="n"/>
      <c r="AR30" s="286" t="n"/>
      <c r="AS30" s="286" t="n">
        <v>0.2</v>
      </c>
      <c r="AT30" s="286" t="n">
        <v>1</v>
      </c>
      <c r="AU30" s="286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U30" s="228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 t="n"/>
      <c r="CI30" s="286">
        <f>AN30*CI$3</f>
        <v/>
      </c>
      <c r="CJ30" s="286">
        <f>AO30*CJ$3</f>
        <v/>
      </c>
      <c r="CK30" s="286">
        <f>AP30*CK$3</f>
        <v/>
      </c>
      <c r="CL30" s="286">
        <f>AQ30*CL$3</f>
        <v/>
      </c>
      <c r="CM30" s="286">
        <f>AR30*CM$3</f>
        <v/>
      </c>
      <c r="CN30" s="286">
        <f>AS30*CN$3</f>
        <v/>
      </c>
      <c r="CO30" s="286">
        <f>AT30*CO$3</f>
        <v/>
      </c>
      <c r="CP30" s="286">
        <f>AU30*CP$3</f>
        <v/>
      </c>
      <c r="CQ30" s="286" t="n"/>
      <c r="CR30">
        <f>SUM(AW30:CO30)</f>
        <v/>
      </c>
    </row>
    <row r="31">
      <c r="A31" s="18" t="inlineStr">
        <is>
          <t>Провод ПуГВ 1х1,5 кв.мм желто-зеленый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197" t="n">
        <v>0.6</v>
      </c>
      <c r="AP31" s="197" t="n">
        <v>0.4</v>
      </c>
      <c r="AQ31" s="197" t="n">
        <v>1.1</v>
      </c>
      <c r="AR31" s="286" t="n"/>
      <c r="AS31" s="286" t="n"/>
      <c r="AT31" s="286" t="n"/>
      <c r="AU31" s="286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U31" s="228" t="n"/>
      <c r="BW31" s="286" t="n"/>
      <c r="BX31" s="286" t="n"/>
      <c r="BY31" s="286" t="n"/>
      <c r="BZ31" s="286" t="n"/>
      <c r="CA31" s="286" t="n"/>
      <c r="CB31" s="286" t="n"/>
      <c r="CC31" s="286" t="n"/>
      <c r="CD31" s="286" t="n"/>
      <c r="CE31" s="286" t="n"/>
      <c r="CF31" s="286" t="n"/>
      <c r="CG31" s="286" t="n"/>
      <c r="CH31" s="286" t="n"/>
      <c r="CI31" s="286">
        <f>AN31*CI$3</f>
        <v/>
      </c>
      <c r="CJ31" s="286">
        <f>AO31*CJ$3</f>
        <v/>
      </c>
      <c r="CK31" s="286">
        <f>AP31*CK$3</f>
        <v/>
      </c>
      <c r="CL31" s="286">
        <f>AQ31*CL$3</f>
        <v/>
      </c>
      <c r="CM31" s="286">
        <f>AR31*CM$3</f>
        <v/>
      </c>
      <c r="CN31" s="286">
        <f>AS31*CN$3</f>
        <v/>
      </c>
      <c r="CO31" s="286">
        <f>AT31*CO$3</f>
        <v/>
      </c>
      <c r="CP31" s="286">
        <f>AU31*CP$3</f>
        <v/>
      </c>
      <c r="CQ31" s="286" t="n"/>
      <c r="CR31">
        <f>SUM(AW31:CO31)</f>
        <v/>
      </c>
    </row>
    <row r="32">
      <c r="A32" s="18" t="inlineStr">
        <is>
          <t>PBF D:13.0/6.0 мм (черная)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/>
      <c r="AC32" s="286" t="n"/>
      <c r="AD32" s="286" t="n"/>
      <c r="AE32" s="286" t="n"/>
      <c r="AF32" s="286" t="n"/>
      <c r="AG32" s="286" t="n"/>
      <c r="AH32" s="286" t="n"/>
      <c r="AI32" s="286" t="n"/>
      <c r="AJ32" s="286" t="n"/>
      <c r="AK32" s="286" t="n"/>
      <c r="AL32" s="286" t="n"/>
      <c r="AM32" s="286" t="n"/>
      <c r="AN32" s="286" t="n"/>
      <c r="AO32" s="286" t="n"/>
      <c r="AP32" s="286" t="n"/>
      <c r="AQ32" s="286" t="n"/>
      <c r="AR32" s="286" t="n"/>
      <c r="AS32" s="286" t="n"/>
      <c r="AT32" s="286" t="n"/>
      <c r="AU32" s="286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U32" s="228" t="n"/>
      <c r="BW32" s="286">
        <f>AB32*BW$3</f>
        <v/>
      </c>
      <c r="BX32" s="286">
        <f>AC32*BX$3</f>
        <v/>
      </c>
      <c r="BY32" s="286">
        <f>AD32*BY$3</f>
        <v/>
      </c>
      <c r="BZ32" s="286">
        <f>AE32*BZ$3</f>
        <v/>
      </c>
      <c r="CA32" s="286">
        <f>AF32*CA$3</f>
        <v/>
      </c>
      <c r="CB32" s="286">
        <f>AG32*CB$3</f>
        <v/>
      </c>
      <c r="CC32" s="286">
        <f>AH32*CC$3</f>
        <v/>
      </c>
      <c r="CD32" s="286">
        <f>AI32*CD$3</f>
        <v/>
      </c>
      <c r="CE32" s="286">
        <f>AJ32*CE$3</f>
        <v/>
      </c>
      <c r="CF32" s="286">
        <f>AK32*CF$3</f>
        <v/>
      </c>
      <c r="CG32" s="286">
        <f>AL32*CG$3</f>
        <v/>
      </c>
      <c r="CH32" s="286">
        <f>AM32*CH$3</f>
        <v/>
      </c>
      <c r="CI32" s="286">
        <f>AN32*CI$3</f>
        <v/>
      </c>
      <c r="CJ32" s="286">
        <f>AO32*CJ$3</f>
        <v/>
      </c>
      <c r="CK32" s="286">
        <f>AP32*CK$3</f>
        <v/>
      </c>
      <c r="CL32" s="286">
        <f>AQ32*CL$3</f>
        <v/>
      </c>
      <c r="CM32" s="286">
        <f>AR32*CM$3</f>
        <v/>
      </c>
      <c r="CN32" s="286">
        <f>AS32*CN$3</f>
        <v/>
      </c>
      <c r="CO32" s="286">
        <f>AT32*CO$3</f>
        <v/>
      </c>
      <c r="CP32" s="286">
        <f>AU32*CP$3</f>
        <v/>
      </c>
      <c r="CQ32" s="286" t="n"/>
      <c r="CR32">
        <f>SUM(AW32:CO32)</f>
        <v/>
      </c>
    </row>
    <row r="33" ht="25.5" customHeight="1" s="107">
      <c r="A33" s="86" t="inlineStr">
        <is>
          <t>BAM3RC-1-9.5 BLK Трубка термоусадочная неклеевая, коэффициент усадки 2Х, размер 9.5,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>
        <v>0.1</v>
      </c>
      <c r="AC33" s="286" t="n">
        <v>0.1</v>
      </c>
      <c r="AD33" s="286" t="n">
        <v>0.1</v>
      </c>
      <c r="AE33" s="286" t="n">
        <v>0.1</v>
      </c>
      <c r="AF33" s="286" t="n">
        <v>0.1</v>
      </c>
      <c r="AG33" s="286" t="n">
        <v>0.15</v>
      </c>
      <c r="AH33" s="286" t="n">
        <v>0.15</v>
      </c>
      <c r="AI33" s="286" t="n"/>
      <c r="AJ33" s="286" t="n">
        <v>0.1</v>
      </c>
      <c r="AK33" s="286" t="n">
        <v>0.1</v>
      </c>
      <c r="AL33" s="286" t="n">
        <v>0.1</v>
      </c>
      <c r="AM33" s="286" t="n">
        <v>0.1</v>
      </c>
      <c r="AN33" s="14" t="n"/>
      <c r="AO33" s="286" t="n"/>
      <c r="AP33" s="286" t="n"/>
      <c r="AQ33" s="286" t="n"/>
      <c r="AR33" s="286" t="n">
        <v>0.05</v>
      </c>
      <c r="AS33" s="286" t="n"/>
      <c r="AT33" s="286" t="n"/>
      <c r="AU33" s="286" t="n">
        <v>0.05</v>
      </c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U33" s="228" t="n"/>
      <c r="BW33" s="286">
        <f>AB33*BW$3</f>
        <v/>
      </c>
      <c r="BX33" s="286">
        <f>AC33*BX$3</f>
        <v/>
      </c>
      <c r="BY33" s="286">
        <f>AD33*BY$3</f>
        <v/>
      </c>
      <c r="BZ33" s="286">
        <f>AE33*BZ$3</f>
        <v/>
      </c>
      <c r="CA33" s="286">
        <f>AF33*CA$3</f>
        <v/>
      </c>
      <c r="CB33" s="286">
        <f>AG33*CB$3</f>
        <v/>
      </c>
      <c r="CC33" s="286">
        <f>AH33*CC$3</f>
        <v/>
      </c>
      <c r="CD33" s="286">
        <f>AI33*CD$3</f>
        <v/>
      </c>
      <c r="CE33" s="286">
        <f>AJ33*CE$3</f>
        <v/>
      </c>
      <c r="CF33" s="286">
        <f>AK33*CF$3</f>
        <v/>
      </c>
      <c r="CG33" s="286">
        <f>AL33*CG$3</f>
        <v/>
      </c>
      <c r="CH33" s="286">
        <f>AM33*CH$3</f>
        <v/>
      </c>
      <c r="CI33" s="286">
        <f>AN33*CI$3</f>
        <v/>
      </c>
      <c r="CJ33" s="286">
        <f>AO33*CJ$3</f>
        <v/>
      </c>
      <c r="CK33" s="286">
        <f>AP33*CK$3</f>
        <v/>
      </c>
      <c r="CL33" s="286">
        <f>AQ33*CL$3</f>
        <v/>
      </c>
      <c r="CM33" s="286">
        <f>AR33*CM$3</f>
        <v/>
      </c>
      <c r="CN33" s="286">
        <f>AS33*CN$3</f>
        <v/>
      </c>
      <c r="CO33" s="286">
        <f>AT33*CO$3</f>
        <v/>
      </c>
      <c r="CP33" s="286">
        <f>AU33*CP$3</f>
        <v/>
      </c>
      <c r="CQ33" s="286" t="n"/>
      <c r="CR33">
        <f>SUM(AW33:CO33)</f>
        <v/>
      </c>
    </row>
    <row r="34" ht="25.5" customHeight="1" s="107">
      <c r="A34" s="86" t="inlineStr">
        <is>
          <t>BAM3RC-1-6.0 BLK Трубка термоусадочная неклеевая, коэффициент усадки 2Х, размер 6, цвет черный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/>
      <c r="AC34" s="286" t="n"/>
      <c r="AD34" s="286" t="n"/>
      <c r="AE34" s="286" t="n"/>
      <c r="AF34" s="286" t="n"/>
      <c r="AG34" s="286" t="n"/>
      <c r="AH34" s="286" t="n"/>
      <c r="AI34" s="286" t="n"/>
      <c r="AJ34" s="286" t="n"/>
      <c r="AK34" s="286" t="n"/>
      <c r="AL34" s="286" t="n"/>
      <c r="AM34" s="286" t="n"/>
      <c r="AN34" s="286" t="n">
        <v>0.04</v>
      </c>
      <c r="AO34" s="286" t="n"/>
      <c r="AP34" s="286" t="n"/>
      <c r="AQ34" s="286" t="n"/>
      <c r="AR34" s="286" t="n"/>
      <c r="AS34" s="286" t="n"/>
      <c r="AT34" s="286" t="n"/>
      <c r="AU34" s="286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U34" s="228" t="n"/>
      <c r="BW34" s="286" t="n"/>
      <c r="BX34" s="286" t="n"/>
      <c r="BY34" s="286" t="n"/>
      <c r="BZ34" s="286" t="n"/>
      <c r="CA34" s="286" t="n"/>
      <c r="CB34" s="286" t="n"/>
      <c r="CC34" s="286" t="n"/>
      <c r="CD34" s="286" t="n"/>
      <c r="CE34" s="286" t="n"/>
      <c r="CF34" s="286" t="n"/>
      <c r="CG34" s="286" t="n"/>
      <c r="CH34" s="286" t="n"/>
      <c r="CI34" s="286">
        <f>AN34*CI$3</f>
        <v/>
      </c>
      <c r="CJ34" s="286">
        <f>AO34*CJ$3</f>
        <v/>
      </c>
      <c r="CK34" s="286">
        <f>AP34*CK$3</f>
        <v/>
      </c>
      <c r="CL34" s="286">
        <f>AQ34*CL$3</f>
        <v/>
      </c>
      <c r="CM34" s="286">
        <f>AR34*CM$3</f>
        <v/>
      </c>
      <c r="CN34" s="286">
        <f>AS34*CN$3</f>
        <v/>
      </c>
      <c r="CO34" s="286">
        <f>AT34*CO$3</f>
        <v/>
      </c>
      <c r="CP34" s="286">
        <f>AU34*CP$3</f>
        <v/>
      </c>
      <c r="CQ34" s="286" t="n"/>
      <c r="CR34">
        <f>SUM(AW34:CO34)</f>
        <v/>
      </c>
    </row>
    <row r="35">
      <c r="A35" s="18" t="inlineStr">
        <is>
          <t>Стяжка c площадкой КСМ 3х100</t>
        </is>
      </c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86" t="n">
        <v>1</v>
      </c>
      <c r="AC35" s="286" t="n">
        <v>1</v>
      </c>
      <c r="AD35" s="286" t="n">
        <v>1</v>
      </c>
      <c r="AE35" s="286" t="n">
        <v>1</v>
      </c>
      <c r="AF35" s="286" t="n">
        <v>1</v>
      </c>
      <c r="AG35" s="286" t="n">
        <v>1</v>
      </c>
      <c r="AH35" s="286" t="n">
        <v>1</v>
      </c>
      <c r="AI35" s="286" t="n">
        <v>1</v>
      </c>
      <c r="AJ35" s="286" t="n">
        <v>1</v>
      </c>
      <c r="AK35" s="286" t="n">
        <v>1</v>
      </c>
      <c r="AL35" s="286" t="n">
        <v>1</v>
      </c>
      <c r="AM35" s="286" t="n">
        <v>1</v>
      </c>
      <c r="AN35" s="286" t="n">
        <v>1</v>
      </c>
      <c r="AO35" s="286" t="n">
        <v>1</v>
      </c>
      <c r="AP35" s="286" t="n">
        <v>1</v>
      </c>
      <c r="AQ35" s="286" t="n">
        <v>1</v>
      </c>
      <c r="AR35" s="286" t="n">
        <v>1</v>
      </c>
      <c r="AS35" s="286" t="n">
        <v>1</v>
      </c>
      <c r="AT35" s="286" t="n">
        <v>1</v>
      </c>
      <c r="AU35" s="286" t="n">
        <v>1</v>
      </c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W35" s="286">
        <f>AB35*BW$3</f>
        <v/>
      </c>
      <c r="BX35" s="286">
        <f>AC35*BX$3</f>
        <v/>
      </c>
      <c r="BY35" s="286">
        <f>AD35*BY$3</f>
        <v/>
      </c>
      <c r="BZ35" s="286">
        <f>AE35*BZ$3</f>
        <v/>
      </c>
      <c r="CA35" s="286">
        <f>AF35*CA$3</f>
        <v/>
      </c>
      <c r="CB35" s="286">
        <f>AG35*CB$3</f>
        <v/>
      </c>
      <c r="CC35" s="286">
        <f>AH35*CC$3</f>
        <v/>
      </c>
      <c r="CD35" s="286">
        <f>AI35*CD$3</f>
        <v/>
      </c>
      <c r="CE35" s="286">
        <f>AJ35*CE$3</f>
        <v/>
      </c>
      <c r="CF35" s="286">
        <f>AK35*CF$3</f>
        <v/>
      </c>
      <c r="CG35" s="286">
        <f>AL35*CG$3</f>
        <v/>
      </c>
      <c r="CH35" s="286">
        <f>AM35*CH$3</f>
        <v/>
      </c>
      <c r="CI35" s="286">
        <f>AN35*CI$3</f>
        <v/>
      </c>
      <c r="CJ35" s="286">
        <f>AO35*CJ$3</f>
        <v/>
      </c>
      <c r="CK35" s="286">
        <f>AP35*CK$3</f>
        <v/>
      </c>
      <c r="CL35" s="286">
        <f>AQ35*CL$3</f>
        <v/>
      </c>
      <c r="CM35" s="286">
        <f>AR35*CM$3</f>
        <v/>
      </c>
      <c r="CN35" s="286">
        <f>AS35*CN$3</f>
        <v/>
      </c>
      <c r="CO35" s="286">
        <f>AT35*CO$3</f>
        <v/>
      </c>
      <c r="CP35" s="286">
        <f>AU35*CP$3</f>
        <v/>
      </c>
      <c r="CQ35" s="286" t="n"/>
      <c r="CR35">
        <f>SUM(AW35:CO35)</f>
        <v/>
      </c>
    </row>
    <row r="36">
      <c r="A36" s="199" t="n"/>
      <c r="B36" s="228" t="n"/>
      <c r="C36" s="228" t="n"/>
      <c r="D36" s="228" t="n"/>
      <c r="E36" s="228" t="n"/>
      <c r="F36" s="228" t="n"/>
      <c r="G36" s="228" t="n"/>
      <c r="H36" s="228" t="n"/>
      <c r="I36" s="228" t="n"/>
      <c r="J36" s="228" t="n"/>
      <c r="K36" s="228" t="n"/>
      <c r="L36" s="228" t="n"/>
      <c r="M36" s="228" t="n"/>
      <c r="N36" s="228" t="n"/>
      <c r="O36" s="228" t="n"/>
      <c r="P36" s="228" t="n"/>
      <c r="Q36" s="228" t="n"/>
      <c r="R36" s="228" t="n"/>
      <c r="S36" s="228" t="n"/>
      <c r="T36" s="228" t="n"/>
      <c r="U36" s="228" t="n"/>
      <c r="V36" s="228" t="n"/>
      <c r="W36" s="228" t="n"/>
      <c r="X36" s="228" t="n"/>
      <c r="Y36" s="228" t="n"/>
      <c r="Z36" s="228" t="n"/>
      <c r="AA36" s="228" t="n"/>
      <c r="AB36" s="228" t="n"/>
      <c r="AC36" s="228" t="n"/>
      <c r="AD36" s="228" t="n"/>
      <c r="AE36" s="228" t="n"/>
      <c r="AF36" s="228" t="n"/>
      <c r="AG36" s="228" t="n"/>
      <c r="AH36" s="228" t="n"/>
      <c r="AI36" s="228" t="n"/>
      <c r="AJ36" s="228" t="n"/>
      <c r="AK36" s="228" t="n"/>
      <c r="AL36" s="228" t="n"/>
      <c r="AM36" s="228" t="n"/>
      <c r="AN36" s="228" t="n"/>
      <c r="AO36" s="228" t="n"/>
      <c r="AP36" s="228" t="n"/>
      <c r="AQ36" s="228" t="n"/>
      <c r="AR36" s="228" t="n"/>
      <c r="AS36" s="228" t="n"/>
      <c r="AT36" s="228" t="n"/>
      <c r="AU36" s="228" t="n"/>
      <c r="AV36" s="228" t="n"/>
      <c r="AW36" s="228" t="n"/>
      <c r="AX36" s="228" t="n"/>
      <c r="AY36" s="228" t="n"/>
      <c r="AZ36" s="228" t="n"/>
      <c r="BA36" s="228" t="n"/>
      <c r="BB36" s="228" t="n"/>
      <c r="BC36" s="228" t="n"/>
      <c r="BD36" s="228" t="n"/>
      <c r="BE36" s="228" t="n"/>
      <c r="BF36" s="228" t="n"/>
      <c r="BG36" s="228" t="n"/>
      <c r="BH36" s="228" t="n"/>
      <c r="BI36" s="228" t="n"/>
      <c r="BJ36" s="228" t="n"/>
      <c r="BK36" s="228" t="n"/>
      <c r="BL36" s="228" t="n"/>
      <c r="BM36" s="228" t="n"/>
      <c r="BN36" s="228" t="n"/>
      <c r="BO36" s="228" t="n"/>
      <c r="BP36" s="228" t="n"/>
      <c r="BQ36" s="228" t="n"/>
      <c r="BR36" s="228" t="n"/>
      <c r="BS36" s="228" t="n"/>
      <c r="BT36" s="228" t="n"/>
      <c r="BU36" s="228" t="n"/>
      <c r="BV36" s="228" t="n"/>
      <c r="BW36" s="228" t="n"/>
      <c r="BX36" s="228" t="n"/>
      <c r="BY36" s="228" t="n"/>
      <c r="BZ36" s="228" t="n"/>
      <c r="CA36" s="228" t="n"/>
      <c r="CB36" s="228" t="n"/>
      <c r="CC36" s="228" t="n"/>
      <c r="CD36" s="228" t="n"/>
      <c r="CE36" s="228" t="n"/>
      <c r="CF36" s="228" t="n"/>
      <c r="CG36" s="228" t="n"/>
      <c r="CH36" s="228" t="n"/>
      <c r="CI36" s="228" t="n"/>
      <c r="CJ36" s="228" t="n"/>
      <c r="CK36" s="228" t="n"/>
      <c r="CL36" s="228" t="n"/>
      <c r="CM36" s="228" t="n"/>
      <c r="CN36" s="228" t="n"/>
      <c r="CO36" s="228" t="n"/>
      <c r="CP36" s="228" t="n"/>
      <c r="CQ36" s="228" t="n"/>
    </row>
    <row r="37" customFormat="1" s="85">
      <c r="A37" s="82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4" t="n"/>
      <c r="BZ37" s="84" t="n"/>
      <c r="CA37" s="84" t="n"/>
      <c r="CB37" s="84" t="n"/>
      <c r="CC37" s="84" t="n"/>
      <c r="CD37" s="84" t="n"/>
      <c r="CE37" s="84" t="n"/>
      <c r="CF37" s="84" t="n"/>
      <c r="CG37" s="84" t="n"/>
      <c r="CH37" s="84" t="n"/>
      <c r="CI37" s="84" t="n"/>
      <c r="CJ37" s="84" t="n"/>
      <c r="CK37" s="84" t="n"/>
      <c r="CL37" s="84" t="n"/>
      <c r="CM37" s="84" t="n"/>
      <c r="CN37" s="84" t="n"/>
      <c r="CO37" s="84" t="n"/>
      <c r="CP37" s="84" t="n"/>
      <c r="CQ37" s="84" t="n"/>
      <c r="CT37" s="108" t="n"/>
    </row>
    <row r="38">
      <c r="A38" s="34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  <c r="CP38" s="228" t="n"/>
      <c r="CQ38" s="228" t="n"/>
    </row>
    <row r="39">
      <c r="A39" s="42" t="n"/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228" t="n"/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  <c r="AD39" s="228" t="n"/>
      <c r="AE39" s="228" t="n"/>
      <c r="AF39" s="228" t="n"/>
      <c r="AG39" s="228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28" t="n"/>
      <c r="BF39" s="228" t="n"/>
      <c r="BG39" s="228" t="n"/>
      <c r="BH39" s="228" t="n"/>
      <c r="BI39" s="228" t="n"/>
      <c r="BJ39" s="228" t="n"/>
      <c r="BK39" s="228" t="n"/>
      <c r="BL39" s="228" t="n"/>
      <c r="BM39" s="228" t="n"/>
      <c r="BN39" s="228" t="n"/>
      <c r="BO39" s="228" t="n"/>
      <c r="BP39" s="228" t="n"/>
      <c r="BQ39" s="228" t="n"/>
      <c r="BR39" s="228" t="n"/>
      <c r="BS39" s="228" t="n"/>
      <c r="BT39" s="228" t="n"/>
      <c r="BU39" s="228" t="n"/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 s="228" t="n"/>
      <c r="CQ39" s="228" t="n"/>
    </row>
    <row r="40">
      <c r="A40" s="18" t="inlineStr">
        <is>
          <t>Клемма типа "О" 3,2 мм НКИ 1.5-3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>
        <v>1</v>
      </c>
      <c r="L40" s="45" t="n">
        <v>2</v>
      </c>
      <c r="M40" s="45" t="n">
        <v>3</v>
      </c>
      <c r="N40" s="45" t="n">
        <v>3</v>
      </c>
      <c r="O40" s="45" t="n">
        <v>4</v>
      </c>
      <c r="P40" s="45" t="n">
        <v>4</v>
      </c>
      <c r="Q40" s="45" t="n">
        <v>5</v>
      </c>
      <c r="R40" s="45" t="n">
        <v>5</v>
      </c>
      <c r="S40" s="45" t="n">
        <v>5</v>
      </c>
      <c r="T40" s="45" t="n">
        <v>5</v>
      </c>
      <c r="U40" s="45" t="n">
        <v>1</v>
      </c>
      <c r="V40" s="45" t="n">
        <v>2</v>
      </c>
      <c r="W40" s="45" t="n">
        <v>3</v>
      </c>
      <c r="X40" s="45" t="n">
        <v>3</v>
      </c>
      <c r="Y40" s="45" t="n">
        <v>3</v>
      </c>
      <c r="Z40" s="45" t="n">
        <v>4</v>
      </c>
      <c r="AA40" s="74" t="n">
        <v>5</v>
      </c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86">
        <f>K40*BF$3</f>
        <v/>
      </c>
      <c r="BG40" s="286">
        <f>L40*BG$3</f>
        <v/>
      </c>
      <c r="BH40" s="286">
        <f>M40*BH$3</f>
        <v/>
      </c>
      <c r="BI40" s="286">
        <f>N40*BI$3</f>
        <v/>
      </c>
      <c r="BJ40" s="286">
        <f>O40*BJ$3</f>
        <v/>
      </c>
      <c r="BK40" s="286">
        <f>P40*BK$3</f>
        <v/>
      </c>
      <c r="BL40" s="286" t="n"/>
      <c r="BM40" s="286">
        <f>R40*BM$3</f>
        <v/>
      </c>
      <c r="BN40" s="286">
        <f>S40*BN$3</f>
        <v/>
      </c>
      <c r="BO40" s="286">
        <f>T40*BO$3</f>
        <v/>
      </c>
      <c r="BP40" s="286">
        <f>U40*BP$3</f>
        <v/>
      </c>
      <c r="BQ40" s="286">
        <f>V40*BQ$3</f>
        <v/>
      </c>
      <c r="BR40" s="286">
        <f>W40*BR$3</f>
        <v/>
      </c>
      <c r="BS40" s="286">
        <f>X40*BS$3</f>
        <v/>
      </c>
      <c r="BT40" s="286">
        <f>Y40*BT$3</f>
        <v/>
      </c>
      <c r="BU40" s="286">
        <f>Z40*BU$3</f>
        <v/>
      </c>
      <c r="BV40" s="286">
        <f>AA40*BV$3</f>
        <v/>
      </c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  <c r="CP40" s="228" t="n"/>
      <c r="CQ40" s="228" t="n"/>
      <c r="CR40">
        <f>SUM(AW40:CO40)</f>
        <v/>
      </c>
    </row>
    <row r="41">
      <c r="A41" s="34" t="inlineStr">
        <is>
          <t>аналоги: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73" t="n"/>
      <c r="T41" s="74" t="n"/>
      <c r="U41" s="45" t="n"/>
      <c r="V41" s="45" t="n"/>
      <c r="W41" s="45" t="n"/>
      <c r="X41" s="45" t="n"/>
      <c r="Y41" s="45" t="n"/>
      <c r="Z41" s="45" t="n"/>
      <c r="AA41" s="74" t="n"/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28" t="n"/>
      <c r="BF41" s="228" t="n"/>
      <c r="BG41" s="228" t="n"/>
      <c r="BH41" s="228" t="n"/>
      <c r="BI41" s="228" t="n"/>
      <c r="BJ41" s="228" t="n"/>
      <c r="BK41" s="228" t="n"/>
      <c r="BL41" s="228" t="n"/>
      <c r="BM41" s="228" t="n"/>
      <c r="BN41" s="228" t="n"/>
      <c r="BO41" s="228" t="n"/>
      <c r="BP41" s="228" t="n"/>
      <c r="BQ41" s="228" t="n"/>
      <c r="BR41" s="228" t="n"/>
      <c r="BS41" s="228" t="n"/>
      <c r="BT41" s="228" t="n"/>
      <c r="BU41" s="228" t="n"/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  <c r="CP41" s="228" t="n"/>
      <c r="CQ41" s="228" t="n"/>
    </row>
    <row r="42">
      <c r="A42" s="34" t="inlineStr">
        <is>
          <t>Наконечник кабельный НКИ 1.25-3 красный (100шт)</t>
        </is>
      </c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>
        <v>0.01</v>
      </c>
      <c r="L42" s="45" t="n">
        <v>0.01</v>
      </c>
      <c r="M42" s="45" t="n">
        <v>0.03</v>
      </c>
      <c r="N42" s="45" t="n">
        <v>0.03</v>
      </c>
      <c r="O42" s="45" t="n">
        <v>0.04</v>
      </c>
      <c r="P42" s="45" t="n">
        <v>0.04</v>
      </c>
      <c r="Q42" s="45" t="n">
        <v>0.05</v>
      </c>
      <c r="R42" s="45" t="n">
        <v>0.05</v>
      </c>
      <c r="S42" s="45" t="n">
        <v>0.05</v>
      </c>
      <c r="T42" s="45" t="n">
        <v>0.05</v>
      </c>
      <c r="U42" s="45" t="n">
        <v>0.01</v>
      </c>
      <c r="V42" s="45" t="n">
        <v>0.02</v>
      </c>
      <c r="W42" s="45" t="n">
        <v>0.03</v>
      </c>
      <c r="X42" s="45" t="n">
        <v>0.03</v>
      </c>
      <c r="Y42" s="45" t="n">
        <v>0.03</v>
      </c>
      <c r="Z42" s="45" t="n">
        <v>0.04</v>
      </c>
      <c r="AA42" s="46" t="n">
        <v>0.05</v>
      </c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86">
        <f>K42*BF$3</f>
        <v/>
      </c>
      <c r="BG42" s="286">
        <f>L42*BG$3</f>
        <v/>
      </c>
      <c r="BH42" s="286">
        <f>M42*BH$3</f>
        <v/>
      </c>
      <c r="BI42" s="286">
        <f>N42*BI$3</f>
        <v/>
      </c>
      <c r="BJ42" s="286">
        <f>O42*BJ$3</f>
        <v/>
      </c>
      <c r="BK42" s="286">
        <f>P42*BK$3</f>
        <v/>
      </c>
      <c r="BL42" s="286" t="n"/>
      <c r="BM42" s="286">
        <f>R42*BM$3</f>
        <v/>
      </c>
      <c r="BN42" s="286">
        <f>S42*BN$3</f>
        <v/>
      </c>
      <c r="BO42" s="286">
        <f>T42*BO$3</f>
        <v/>
      </c>
      <c r="BP42" s="286">
        <f>U42*BP$3</f>
        <v/>
      </c>
      <c r="BQ42" s="286">
        <f>V42*BQ$3</f>
        <v/>
      </c>
      <c r="BR42" s="286">
        <f>W42*BR$3</f>
        <v/>
      </c>
      <c r="BS42" s="286">
        <f>X42*BS$3</f>
        <v/>
      </c>
      <c r="BT42" s="286">
        <f>Y42*BT$3</f>
        <v/>
      </c>
      <c r="BU42" s="286">
        <f>Z42*BU$3</f>
        <v/>
      </c>
      <c r="BV42" s="286">
        <f>AA42*BV$3</f>
        <v/>
      </c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  <c r="CP42" s="228" t="n"/>
      <c r="CQ42" s="228" t="n"/>
    </row>
    <row r="43">
      <c r="A43" s="34" t="n"/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6" t="n"/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28" t="n"/>
      <c r="BF43" s="228" t="n"/>
      <c r="BG43" s="228" t="n"/>
      <c r="BH43" s="228" t="n"/>
      <c r="BI43" s="228" t="n"/>
      <c r="BJ43" s="228" t="n"/>
      <c r="BK43" s="228" t="n"/>
      <c r="BL43" s="228" t="n"/>
      <c r="BM43" s="228" t="n"/>
      <c r="BN43" s="228" t="n"/>
      <c r="BO43" s="228" t="n"/>
      <c r="BP43" s="228" t="n"/>
      <c r="BQ43" s="228" t="n"/>
      <c r="BR43" s="228" t="n"/>
      <c r="BS43" s="228" t="n"/>
      <c r="BT43" s="228" t="n"/>
      <c r="BU43" s="228" t="n"/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 s="228" t="n"/>
      <c r="CQ43" s="228" t="n"/>
    </row>
    <row r="44">
      <c r="A44" s="18" t="inlineStr">
        <is>
          <t>Клемма типа "О" 5,3 мм НКИ 1.5-5</t>
        </is>
      </c>
      <c r="B44" s="228" t="n"/>
      <c r="C44" s="228" t="n"/>
      <c r="D44" s="228" t="n"/>
      <c r="E44" s="228" t="n"/>
      <c r="F44" s="228" t="n"/>
      <c r="G44" s="228" t="n"/>
      <c r="H44" s="228" t="n"/>
      <c r="I44" s="228" t="n"/>
      <c r="J44" s="228" t="n"/>
      <c r="K44" s="45" t="n">
        <v>1</v>
      </c>
      <c r="L44" s="45" t="n">
        <v>1</v>
      </c>
      <c r="M44" s="45" t="n">
        <v>1</v>
      </c>
      <c r="N44" s="45" t="n">
        <v>1</v>
      </c>
      <c r="O44" s="45" t="n">
        <v>1</v>
      </c>
      <c r="P44" s="45" t="n">
        <v>1</v>
      </c>
      <c r="Q44" s="45" t="n">
        <v>1</v>
      </c>
      <c r="R44" s="45" t="n">
        <v>1</v>
      </c>
      <c r="S44" s="45" t="n">
        <v>1</v>
      </c>
      <c r="T44" s="45" t="n">
        <v>1</v>
      </c>
      <c r="U44" s="45" t="n">
        <v>1</v>
      </c>
      <c r="V44" s="45" t="n">
        <v>1</v>
      </c>
      <c r="W44" s="45" t="n">
        <v>1</v>
      </c>
      <c r="X44" s="45" t="n">
        <v>1</v>
      </c>
      <c r="Y44" s="45" t="n">
        <v>1</v>
      </c>
      <c r="Z44" s="45" t="n">
        <v>1</v>
      </c>
      <c r="AA44" s="74" t="n">
        <v>1</v>
      </c>
      <c r="AB44" s="64" t="n"/>
      <c r="AC44" s="64" t="n"/>
      <c r="AD44" s="64" t="n"/>
      <c r="AE44" s="228" t="n"/>
      <c r="AF44" s="64" t="n"/>
      <c r="AG44" s="64" t="n"/>
      <c r="AH44" s="228" t="n"/>
      <c r="AI44" s="228" t="n"/>
      <c r="AJ44" s="228" t="n"/>
      <c r="AK44" s="228" t="n"/>
      <c r="AL44" s="228" t="n"/>
      <c r="AM44" s="228" t="n"/>
      <c r="AN44" s="228" t="n"/>
      <c r="AO44" s="228" t="n"/>
      <c r="AP44" s="228" t="n"/>
      <c r="AQ44" s="228" t="n"/>
      <c r="AR44" s="228" t="n"/>
      <c r="AS44" s="228" t="n"/>
      <c r="AT44" s="228" t="n"/>
      <c r="AU44" s="228" t="n"/>
      <c r="AV44" s="228" t="n"/>
      <c r="AW44" s="228" t="n"/>
      <c r="AX44" s="228" t="n"/>
      <c r="AY44" s="228" t="n"/>
      <c r="AZ44" s="228" t="n"/>
      <c r="BA44" s="228" t="n"/>
      <c r="BB44" s="228" t="n"/>
      <c r="BC44" s="228" t="n"/>
      <c r="BD44" s="228" t="n"/>
      <c r="BE44" s="228" t="n"/>
      <c r="BF44" s="286">
        <f>K44*BF$3</f>
        <v/>
      </c>
      <c r="BG44" s="286">
        <f>L44*BG$3</f>
        <v/>
      </c>
      <c r="BH44" s="286">
        <f>M44*BH$3</f>
        <v/>
      </c>
      <c r="BI44" s="286">
        <f>N44*BI$3</f>
        <v/>
      </c>
      <c r="BJ44" s="286">
        <f>O44*BJ$3</f>
        <v/>
      </c>
      <c r="BK44" s="286">
        <f>P44*BK$3</f>
        <v/>
      </c>
      <c r="BL44" s="286" t="n"/>
      <c r="BM44" s="286">
        <f>R44*BM$3</f>
        <v/>
      </c>
      <c r="BN44" s="286">
        <f>S44*BN$3</f>
        <v/>
      </c>
      <c r="BO44" s="286">
        <f>T44*BO$3</f>
        <v/>
      </c>
      <c r="BP44" s="286">
        <f>U44*BP$3</f>
        <v/>
      </c>
      <c r="BQ44" s="286">
        <f>V44*BQ$3</f>
        <v/>
      </c>
      <c r="BR44" s="286">
        <f>W44*BR$3</f>
        <v/>
      </c>
      <c r="BS44" s="286">
        <f>X44*BS$3</f>
        <v/>
      </c>
      <c r="BT44" s="286">
        <f>Y44*BT$3</f>
        <v/>
      </c>
      <c r="BU44" s="286">
        <f>Z44*BU$3</f>
        <v/>
      </c>
      <c r="BV44" s="286">
        <f>AA44*BV$3</f>
        <v/>
      </c>
      <c r="BW44" s="228" t="n"/>
      <c r="BX44" s="228" t="n"/>
      <c r="BY44" s="228" t="n"/>
      <c r="BZ44" s="228" t="n"/>
      <c r="CA44" s="228" t="n"/>
      <c r="CB44" s="228" t="n"/>
      <c r="CC44" s="228" t="n"/>
      <c r="CD44" s="228" t="n"/>
      <c r="CE44" s="228" t="n"/>
      <c r="CF44" s="228" t="n"/>
      <c r="CG44" s="228" t="n"/>
      <c r="CH44" s="228" t="n"/>
      <c r="CI44" s="228" t="n"/>
      <c r="CJ44" s="228" t="n"/>
      <c r="CK44" s="228" t="n"/>
      <c r="CL44" s="228" t="n"/>
      <c r="CM44" s="228" t="n"/>
      <c r="CN44" s="228" t="n"/>
      <c r="CO44" s="228" t="n"/>
      <c r="CP44" s="228" t="n"/>
      <c r="CQ44" s="228" t="n"/>
      <c r="CR44">
        <f>SUM(AW44:CO44)</f>
        <v/>
      </c>
    </row>
    <row r="45">
      <c r="A45" s="18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18" t="inlineStr">
        <is>
          <t>Маркировка 1813130000 (Weidmuller)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3" t="n"/>
      <c r="T46" s="74" t="n"/>
      <c r="U46" s="45" t="n"/>
      <c r="V46" s="45" t="n"/>
      <c r="W46" s="45" t="n"/>
      <c r="X46" s="45" t="n"/>
      <c r="Y46" s="45" t="n"/>
      <c r="Z46" s="45" t="n"/>
      <c r="AA46" s="74" t="n"/>
      <c r="AB46" s="64" t="n"/>
      <c r="AC46" s="64" t="n"/>
      <c r="AD46" s="64" t="n"/>
      <c r="AF46" s="64" t="n"/>
      <c r="AG46" s="64" t="n"/>
    </row>
    <row r="47">
      <c r="A47" s="34" t="inlineStr">
        <is>
          <t>аналоги: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75" t="n"/>
      <c r="T47" s="46" t="n"/>
      <c r="U47" s="45" t="n"/>
      <c r="V47" s="45" t="n"/>
      <c r="W47" s="45" t="n"/>
      <c r="X47" s="45" t="n"/>
      <c r="Y47" s="45" t="n"/>
      <c r="Z47" s="45" t="n"/>
      <c r="AA47" s="77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HSe-211 картридж с термоусадочной трубкой 5,8 мм, дл1,5м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inlineStr">
        <is>
          <t>BROTHER HSe-221 картридж с термоусадочной трубкой 8,8 мм дл.1,5м</t>
        </is>
      </c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41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64" t="n"/>
      <c r="AC50" s="64" t="n"/>
      <c r="AD50" s="64" t="n"/>
      <c r="AF50" s="64" t="n"/>
      <c r="AG50" s="64" t="n"/>
    </row>
    <row r="51">
      <c r="A51" s="18" t="inlineStr">
        <is>
          <t>Розетка кабельная с контактами 5.08 мм MHU-3 (DS1074-3 F)</t>
        </is>
      </c>
      <c r="K51" s="45" t="n">
        <v>1</v>
      </c>
      <c r="L51" s="45" t="n">
        <v>1</v>
      </c>
      <c r="M51" s="45" t="n">
        <v>1</v>
      </c>
      <c r="N51" s="45" t="n">
        <v>1</v>
      </c>
      <c r="O51" s="45" t="n">
        <v>1</v>
      </c>
      <c r="P51" s="45" t="n">
        <v>1</v>
      </c>
      <c r="Q51" s="45" t="n">
        <v>1</v>
      </c>
      <c r="R51" s="45" t="n">
        <v>1</v>
      </c>
      <c r="S51" s="45" t="n">
        <v>1</v>
      </c>
      <c r="T51" s="45" t="n">
        <v>1</v>
      </c>
      <c r="U51" s="45" t="n">
        <v>1</v>
      </c>
      <c r="V51" s="45" t="n">
        <v>1</v>
      </c>
      <c r="W51" s="45" t="n">
        <v>1</v>
      </c>
      <c r="X51" s="45" t="n">
        <v>1</v>
      </c>
      <c r="Y51" s="45" t="n">
        <v>1</v>
      </c>
      <c r="Z51" s="45" t="n">
        <v>1</v>
      </c>
      <c r="AA51" s="74" t="n">
        <v>1</v>
      </c>
      <c r="AB51" s="64" t="n"/>
      <c r="AC51" s="64" t="n"/>
      <c r="AD51" s="64" t="n"/>
      <c r="AF51" s="64" t="n"/>
      <c r="AG51" s="64" t="n"/>
      <c r="BF51" s="286">
        <f>K51*BF$3</f>
        <v/>
      </c>
      <c r="BG51" s="286">
        <f>L51*BG$3</f>
        <v/>
      </c>
      <c r="BH51" s="286">
        <f>M51*BH$3</f>
        <v/>
      </c>
      <c r="BI51" s="286">
        <f>N51*BI$3</f>
        <v/>
      </c>
      <c r="BJ51" s="286">
        <f>O51*BJ$3</f>
        <v/>
      </c>
      <c r="BK51" s="286">
        <f>P51*BK$3</f>
        <v/>
      </c>
      <c r="BL51" s="286" t="n"/>
      <c r="BM51" s="286">
        <f>R51*BM$3</f>
        <v/>
      </c>
      <c r="BN51" s="286">
        <f>S51*BN$3</f>
        <v/>
      </c>
      <c r="BO51" s="286">
        <f>T51*BO$3</f>
        <v/>
      </c>
      <c r="BP51" s="286">
        <f>U51*BP$3</f>
        <v/>
      </c>
      <c r="BQ51" s="286">
        <f>V51*BQ$3</f>
        <v/>
      </c>
      <c r="BR51" s="286">
        <f>W51*BR$3</f>
        <v/>
      </c>
      <c r="BS51" s="286">
        <f>X51*BS$3</f>
        <v/>
      </c>
      <c r="BT51" s="286">
        <f>Y51*BT$3</f>
        <v/>
      </c>
      <c r="BU51" s="286">
        <f>Z51*BU$3</f>
        <v/>
      </c>
      <c r="BV51" s="286">
        <f>AA51*BV$3</f>
        <v/>
      </c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Q51" s="228" t="n"/>
      <c r="CR51">
        <f>SUM(AW51:CO51)</f>
        <v/>
      </c>
    </row>
    <row r="52">
      <c r="A52" s="18" t="inlineStr">
        <is>
          <t>контакт в MHU-3</t>
        </is>
      </c>
      <c r="K52" s="45" t="n"/>
      <c r="L52" s="45" t="n">
        <v>2</v>
      </c>
      <c r="M52" s="45" t="n">
        <v>3</v>
      </c>
      <c r="N52" s="45" t="n">
        <v>3</v>
      </c>
      <c r="O52" s="45" t="n">
        <v>3</v>
      </c>
      <c r="P52" s="45" t="n">
        <v>3</v>
      </c>
      <c r="Q52" s="45" t="n">
        <v>3</v>
      </c>
      <c r="R52" s="45" t="n">
        <v>3</v>
      </c>
      <c r="S52" s="73" t="n">
        <v>3</v>
      </c>
      <c r="T52" s="74" t="n">
        <v>3</v>
      </c>
      <c r="U52" s="45" t="n">
        <v>1</v>
      </c>
      <c r="V52" s="45" t="n">
        <v>2</v>
      </c>
      <c r="W52" s="45" t="n">
        <v>3</v>
      </c>
      <c r="X52" s="45" t="n">
        <v>3</v>
      </c>
      <c r="Y52" s="45" t="n">
        <v>3</v>
      </c>
      <c r="Z52" s="45" t="n">
        <v>3</v>
      </c>
      <c r="AA52" s="74" t="n">
        <v>3</v>
      </c>
      <c r="AB52" s="64" t="n"/>
      <c r="AC52" s="64" t="n"/>
      <c r="AD52" s="64" t="n"/>
      <c r="AF52" s="64" t="n"/>
      <c r="AG52" s="64" t="n"/>
      <c r="BF52" s="286">
        <f>K52*BF$3</f>
        <v/>
      </c>
      <c r="BG52" s="286">
        <f>L52*BG$3</f>
        <v/>
      </c>
      <c r="BH52" s="286">
        <f>M52*BH$3</f>
        <v/>
      </c>
      <c r="BI52" s="286">
        <f>N52*BI$3</f>
        <v/>
      </c>
      <c r="BJ52" s="286">
        <f>O52*BJ$3</f>
        <v/>
      </c>
      <c r="BK52" s="286">
        <f>P52*BK$3</f>
        <v/>
      </c>
      <c r="BL52" s="286" t="n"/>
      <c r="BM52" s="286">
        <f>R52*BM$3</f>
        <v/>
      </c>
      <c r="BN52" s="286">
        <f>S52*BN$3</f>
        <v/>
      </c>
      <c r="BO52" s="286">
        <f>T52*BO$3</f>
        <v/>
      </c>
      <c r="BP52" s="286">
        <f>U52*BP$3</f>
        <v/>
      </c>
      <c r="BQ52" s="286">
        <f>V52*BQ$3</f>
        <v/>
      </c>
      <c r="BR52" s="286">
        <f>W52*BR$3</f>
        <v/>
      </c>
      <c r="BS52" s="286">
        <f>X52*BS$3</f>
        <v/>
      </c>
      <c r="BT52" s="286">
        <f>Y52*BT$3</f>
        <v/>
      </c>
      <c r="BU52" s="286">
        <f>Z52*BU$3</f>
        <v/>
      </c>
      <c r="BV52" s="286">
        <f>AA52*BV$3</f>
        <v/>
      </c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Q52" s="228" t="n"/>
      <c r="CR52">
        <f>SUM(AW52:CO52)</f>
        <v/>
      </c>
    </row>
    <row r="53">
      <c r="A53" s="18" t="inlineStr">
        <is>
          <t>Розетка кабельная с контактами 5.08 мм MHU-2 (DS1074-2 F)</t>
        </is>
      </c>
      <c r="K53" s="45" t="n">
        <v>0</v>
      </c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1</v>
      </c>
      <c r="R53" s="45" t="n">
        <v>1</v>
      </c>
      <c r="S53" s="45" t="n">
        <v>1</v>
      </c>
      <c r="T53" s="45" t="n">
        <v>1</v>
      </c>
      <c r="U53" s="45" t="n">
        <v>0</v>
      </c>
      <c r="V53" s="45" t="n">
        <v>0</v>
      </c>
      <c r="W53" s="45" t="n">
        <v>0</v>
      </c>
      <c r="X53" s="45" t="n">
        <v>0</v>
      </c>
      <c r="Y53" s="45" t="n">
        <v>0</v>
      </c>
      <c r="Z53" s="45" t="n">
        <v>1</v>
      </c>
      <c r="AA53" s="74" t="n">
        <v>1</v>
      </c>
      <c r="AB53" s="64" t="n"/>
      <c r="AC53" s="64" t="n"/>
      <c r="AD53" s="64" t="n"/>
      <c r="AF53" s="64" t="n"/>
      <c r="AG53" s="64" t="n"/>
      <c r="BF53" s="286">
        <f>K53*BF$3</f>
        <v/>
      </c>
      <c r="BG53" s="286">
        <f>L53*BG$3</f>
        <v/>
      </c>
      <c r="BH53" s="286">
        <f>M53*BH$3</f>
        <v/>
      </c>
      <c r="BI53" s="286">
        <f>N53*BI$3</f>
        <v/>
      </c>
      <c r="BJ53" s="286">
        <f>O53*BJ$3</f>
        <v/>
      </c>
      <c r="BK53" s="286">
        <f>P53*BK$3</f>
        <v/>
      </c>
      <c r="BL53" s="286" t="n"/>
      <c r="BM53" s="286">
        <f>R53*BM$3</f>
        <v/>
      </c>
      <c r="BN53" s="286">
        <f>S53*BN$3</f>
        <v/>
      </c>
      <c r="BO53" s="286">
        <f>T53*BO$3</f>
        <v/>
      </c>
      <c r="BP53" s="286">
        <f>U53*BP$3</f>
        <v/>
      </c>
      <c r="BQ53" s="286">
        <f>V53*BQ$3</f>
        <v/>
      </c>
      <c r="BR53" s="286">
        <f>W53*BR$3</f>
        <v/>
      </c>
      <c r="BS53" s="286">
        <f>X53*BS$3</f>
        <v/>
      </c>
      <c r="BT53" s="286">
        <f>Y53*BT$3</f>
        <v/>
      </c>
      <c r="BU53" s="286">
        <f>Z53*BU$3</f>
        <v/>
      </c>
      <c r="BV53" s="286">
        <f>AA53*BV$3</f>
        <v/>
      </c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Q53" s="228" t="n"/>
      <c r="CR53">
        <f>SUM(AW53:CO53)</f>
        <v/>
      </c>
    </row>
    <row r="54">
      <c r="A54" s="18" t="inlineStr">
        <is>
          <t>контакт в  MHU-2</t>
        </is>
      </c>
      <c r="K54" s="45" t="n"/>
      <c r="L54" s="45" t="n">
        <v>0</v>
      </c>
      <c r="M54" s="45" t="n">
        <v>0</v>
      </c>
      <c r="N54" s="45" t="n">
        <v>0</v>
      </c>
      <c r="O54" s="45" t="n">
        <v>1</v>
      </c>
      <c r="P54" s="45" t="n">
        <v>1</v>
      </c>
      <c r="Q54" s="45" t="n">
        <v>2</v>
      </c>
      <c r="R54" s="45" t="n">
        <v>2</v>
      </c>
      <c r="S54" s="73" t="n">
        <v>2</v>
      </c>
      <c r="T54" s="74" t="n">
        <v>2</v>
      </c>
      <c r="U54" s="45" t="n"/>
      <c r="V54" s="45" t="n">
        <v>0</v>
      </c>
      <c r="W54" s="45" t="n"/>
      <c r="X54" s="45" t="n"/>
      <c r="Y54" s="45" t="n"/>
      <c r="Z54" s="45" t="n">
        <v>1</v>
      </c>
      <c r="AA54" s="74" t="n">
        <v>2</v>
      </c>
      <c r="AB54" s="64" t="n"/>
      <c r="AC54" s="64" t="n"/>
      <c r="AD54" s="64" t="n"/>
      <c r="AF54" s="64" t="n"/>
      <c r="AG54" s="64" t="n"/>
      <c r="BF54" s="286">
        <f>K54*BF$3</f>
        <v/>
      </c>
      <c r="BG54" s="286">
        <f>L54*BG$3</f>
        <v/>
      </c>
      <c r="BH54" s="286">
        <f>M54*BH$3</f>
        <v/>
      </c>
      <c r="BI54" s="286">
        <f>N54*BI$3</f>
        <v/>
      </c>
      <c r="BJ54" s="286">
        <f>O54*BJ$3</f>
        <v/>
      </c>
      <c r="BK54" s="286">
        <f>P54*BK$3</f>
        <v/>
      </c>
      <c r="BL54" s="286" t="n"/>
      <c r="BM54" s="286">
        <f>R54*BM$3</f>
        <v/>
      </c>
      <c r="BN54" s="286">
        <f>S54*BN$3</f>
        <v/>
      </c>
      <c r="BO54" s="286">
        <f>T54*BO$3</f>
        <v/>
      </c>
      <c r="BP54" s="286">
        <f>U54*BP$3</f>
        <v/>
      </c>
      <c r="BQ54" s="286">
        <f>V54*BQ$3</f>
        <v/>
      </c>
      <c r="BR54" s="286">
        <f>W54*BR$3</f>
        <v/>
      </c>
      <c r="BS54" s="286">
        <f>X54*BS$3</f>
        <v/>
      </c>
      <c r="BT54" s="286">
        <f>Y54*BT$3</f>
        <v/>
      </c>
      <c r="BU54" s="286">
        <f>Z54*BU$3</f>
        <v/>
      </c>
      <c r="BV54" s="286">
        <f>AA54*BV$3</f>
        <v/>
      </c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Q54" s="228" t="n"/>
      <c r="CR54">
        <f>SUM(AW54:CO54)</f>
        <v/>
      </c>
    </row>
    <row r="55">
      <c r="A55" s="18" t="inlineStr">
        <is>
          <t>Разъем Mini-Universal 172165-1 (MF-2x1F)</t>
        </is>
      </c>
      <c r="K55" s="45" t="n">
        <v>1</v>
      </c>
      <c r="L55" s="45" t="n">
        <v>1</v>
      </c>
      <c r="M55" s="45" t="n">
        <v>1</v>
      </c>
      <c r="N55" s="45" t="n">
        <v>1</v>
      </c>
      <c r="O55" s="45" t="n">
        <v>1</v>
      </c>
      <c r="P55" s="45" t="n">
        <v>1</v>
      </c>
      <c r="Q55" s="45" t="n">
        <v>1</v>
      </c>
      <c r="R55" s="45" t="n">
        <v>1</v>
      </c>
      <c r="S55" s="45" t="n">
        <v>1</v>
      </c>
      <c r="T55" s="45" t="n">
        <v>1</v>
      </c>
      <c r="U55" s="45" t="n">
        <v>1</v>
      </c>
      <c r="V55" s="45" t="n">
        <v>1</v>
      </c>
      <c r="W55" s="45" t="n">
        <v>1</v>
      </c>
      <c r="X55" s="45" t="n">
        <v>1</v>
      </c>
      <c r="Y55" s="45" t="n">
        <v>1</v>
      </c>
      <c r="Z55" s="45" t="n">
        <v>1</v>
      </c>
      <c r="AA55" s="74" t="n">
        <v>1</v>
      </c>
      <c r="AB55" s="64" t="n"/>
      <c r="AC55" s="64" t="n"/>
      <c r="AD55" s="64" t="n"/>
      <c r="AF55" s="64" t="n"/>
      <c r="AG55" s="64" t="n"/>
      <c r="BF55" s="286">
        <f>K55*BF$3</f>
        <v/>
      </c>
      <c r="BG55" s="286">
        <f>L55*BG$3</f>
        <v/>
      </c>
      <c r="BH55" s="286">
        <f>M55*BH$3</f>
        <v/>
      </c>
      <c r="BI55" s="286">
        <f>N55*BI$3</f>
        <v/>
      </c>
      <c r="BJ55" s="286">
        <f>O55*BJ$3</f>
        <v/>
      </c>
      <c r="BK55" s="286">
        <f>P55*BK$3</f>
        <v/>
      </c>
      <c r="BL55" s="286" t="n"/>
      <c r="BM55" s="286">
        <f>R55*BM$3</f>
        <v/>
      </c>
      <c r="BN55" s="286">
        <f>S55*BN$3</f>
        <v/>
      </c>
      <c r="BO55" s="286">
        <f>T55*BO$3</f>
        <v/>
      </c>
      <c r="BP55" s="286">
        <f>U55*BP$3</f>
        <v/>
      </c>
      <c r="BQ55" s="286">
        <f>V55*BQ$3</f>
        <v/>
      </c>
      <c r="BR55" s="286">
        <f>W55*BR$3</f>
        <v/>
      </c>
      <c r="BS55" s="286">
        <f>X55*BS$3</f>
        <v/>
      </c>
      <c r="BT55" s="286">
        <f>Y55*BT$3</f>
        <v/>
      </c>
      <c r="BU55" s="286">
        <f>Z55*BU$3</f>
        <v/>
      </c>
      <c r="BV55" s="286">
        <f>AA55*BV$3</f>
        <v/>
      </c>
      <c r="BW55" s="228" t="n"/>
      <c r="BX55" s="228" t="n"/>
      <c r="BY55" s="228" t="n"/>
      <c r="BZ55" s="228" t="n"/>
      <c r="CA55" s="228" t="n"/>
      <c r="CB55" s="228" t="n"/>
      <c r="CC55" s="228" t="n"/>
      <c r="CD55" s="228" t="n"/>
      <c r="CE55" s="228" t="n"/>
      <c r="CF55" s="228" t="n"/>
      <c r="CG55" s="228" t="n"/>
      <c r="CH55" s="228" t="n"/>
      <c r="CI55" s="228" t="n"/>
      <c r="CJ55" s="228" t="n"/>
      <c r="CK55" s="228" t="n"/>
      <c r="CL55" s="228" t="n"/>
      <c r="CM55" s="228" t="n"/>
      <c r="CN55" s="228" t="n"/>
      <c r="CO55" s="228" t="n"/>
      <c r="CQ55" s="228" t="n"/>
      <c r="CR55">
        <f>SUM(AW55:CO55)</f>
        <v/>
      </c>
    </row>
    <row r="56">
      <c r="A56" s="18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73" t="n"/>
      <c r="T56" s="74" t="n"/>
      <c r="U56" s="45" t="n"/>
      <c r="V56" s="45" t="n"/>
      <c r="W56" s="45" t="n"/>
      <c r="X56" s="45" t="n"/>
      <c r="Y56" s="45" t="n"/>
      <c r="Z56" s="45" t="n"/>
      <c r="AA56" s="74" t="n"/>
      <c r="AB56" s="64" t="n"/>
      <c r="AC56" s="64" t="n"/>
      <c r="AD56" s="64" t="n"/>
      <c r="AF56" s="64" t="n"/>
      <c r="AG56" s="64" t="n"/>
    </row>
    <row r="57">
      <c r="A57" s="18" t="inlineStr">
        <is>
          <t>Контакт-гнездо для разъема Mini-Universal 170362-1 (MF-FT)</t>
        </is>
      </c>
      <c r="K57" s="45" t="n">
        <v>1</v>
      </c>
      <c r="L57" s="45" t="n">
        <v>1</v>
      </c>
      <c r="M57" s="45" t="n">
        <v>1</v>
      </c>
      <c r="N57" s="45" t="n">
        <v>1</v>
      </c>
      <c r="O57" s="45" t="n">
        <v>1</v>
      </c>
      <c r="P57" s="45" t="n">
        <v>1</v>
      </c>
      <c r="Q57" s="45" t="n">
        <v>1</v>
      </c>
      <c r="R57" s="45" t="n">
        <v>1</v>
      </c>
      <c r="S57" s="45" t="n">
        <v>1</v>
      </c>
      <c r="T57" s="45" t="n">
        <v>1</v>
      </c>
      <c r="U57" s="45" t="n">
        <v>1</v>
      </c>
      <c r="V57" s="45" t="n">
        <v>1</v>
      </c>
      <c r="W57" s="45" t="n">
        <v>1</v>
      </c>
      <c r="X57" s="45" t="n">
        <v>1</v>
      </c>
      <c r="Y57" s="45" t="n">
        <v>1</v>
      </c>
      <c r="Z57" s="45" t="n">
        <v>1</v>
      </c>
      <c r="AA57" s="74" t="n">
        <v>1</v>
      </c>
      <c r="AB57" s="64" t="n"/>
      <c r="AC57" s="64" t="n"/>
      <c r="AD57" s="64" t="n"/>
      <c r="AF57" s="64" t="n"/>
      <c r="AG57" s="64" t="n"/>
      <c r="BF57" s="286">
        <f>K57*BF$3</f>
        <v/>
      </c>
      <c r="BG57" s="286">
        <f>L57*BG$3</f>
        <v/>
      </c>
      <c r="BH57" s="286">
        <f>M57*BH$3</f>
        <v/>
      </c>
      <c r="BI57" s="286">
        <f>N57*BI$3</f>
        <v/>
      </c>
      <c r="BJ57" s="286">
        <f>O57*BJ$3</f>
        <v/>
      </c>
      <c r="BK57" s="286">
        <f>P57*BK$3</f>
        <v/>
      </c>
      <c r="BL57" s="286" t="n"/>
      <c r="BM57" s="286">
        <f>R57*BM$3</f>
        <v/>
      </c>
      <c r="BN57" s="286">
        <f>S57*BN$3</f>
        <v/>
      </c>
      <c r="BO57" s="286">
        <f>T57*BO$3</f>
        <v/>
      </c>
      <c r="BP57" s="286">
        <f>U57*BP$3</f>
        <v/>
      </c>
      <c r="BQ57" s="286">
        <f>V57*BQ$3</f>
        <v/>
      </c>
      <c r="BR57" s="286">
        <f>W57*BR$3</f>
        <v/>
      </c>
      <c r="BS57" s="286">
        <f>X57*BS$3</f>
        <v/>
      </c>
      <c r="BT57" s="286">
        <f>Y57*BT$3</f>
        <v/>
      </c>
      <c r="BU57" s="286">
        <f>Z57*BU$3</f>
        <v/>
      </c>
      <c r="BV57" s="286">
        <f>AA57*BV$3</f>
        <v/>
      </c>
      <c r="BW57" s="228" t="n"/>
      <c r="BX57" s="228" t="n"/>
      <c r="BY57" s="228" t="n"/>
      <c r="BZ57" s="228" t="n"/>
      <c r="CA57" s="228" t="n"/>
      <c r="CB57" s="228" t="n"/>
      <c r="CC57" s="228" t="n"/>
      <c r="CD57" s="228" t="n"/>
      <c r="CE57" s="228" t="n"/>
      <c r="CF57" s="228" t="n"/>
      <c r="CG57" s="228" t="n"/>
      <c r="CH57" s="228" t="n"/>
      <c r="CI57" s="228" t="n"/>
      <c r="CJ57" s="228" t="n"/>
      <c r="CK57" s="228" t="n"/>
      <c r="CL57" s="228" t="n"/>
      <c r="CM57" s="228" t="n"/>
      <c r="CN57" s="228" t="n"/>
      <c r="CO57" s="228" t="n"/>
      <c r="CQ57" s="228" t="n"/>
      <c r="CR57">
        <f>SUM(AW57:CO57)</f>
        <v/>
      </c>
    </row>
    <row r="58">
      <c r="A58" s="18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73" t="n"/>
      <c r="T58" s="74" t="n"/>
      <c r="U58" s="45" t="n"/>
      <c r="V58" s="45" t="n"/>
      <c r="W58" s="45" t="n"/>
      <c r="X58" s="45" t="n"/>
      <c r="Y58" s="45" t="n"/>
      <c r="Z58" s="45" t="n"/>
      <c r="AA58" s="74" t="n"/>
      <c r="AB58" s="64" t="n"/>
      <c r="AC58" s="64" t="n"/>
      <c r="AD58" s="64" t="n"/>
      <c r="AF58" s="64" t="n"/>
      <c r="AG58" s="64" t="n"/>
    </row>
    <row r="59">
      <c r="A59" s="18" t="inlineStr">
        <is>
          <t xml:space="preserve">Сальник STM16 ступенчатый </t>
        </is>
      </c>
      <c r="K59" s="45" t="n"/>
      <c r="L59" s="45" t="n"/>
      <c r="M59" s="45" t="n"/>
      <c r="N59" s="45" t="n"/>
      <c r="O59" s="45" t="n">
        <v>1</v>
      </c>
      <c r="P59" s="45" t="n"/>
      <c r="Q59" s="45" t="n">
        <v>1</v>
      </c>
      <c r="R59" s="45" t="n">
        <v>1</v>
      </c>
      <c r="S59" s="45" t="n"/>
      <c r="T59" s="45" t="n"/>
      <c r="U59" s="45" t="n">
        <v>1</v>
      </c>
      <c r="V59" s="45" t="n">
        <v>1</v>
      </c>
      <c r="W59" s="45" t="n">
        <v>1</v>
      </c>
      <c r="X59" s="45" t="n">
        <v>1</v>
      </c>
      <c r="Y59" s="45" t="n">
        <v>1</v>
      </c>
      <c r="Z59" s="45" t="n">
        <v>1</v>
      </c>
      <c r="AA59" s="74" t="n">
        <v>1</v>
      </c>
      <c r="AB59" s="64" t="n"/>
      <c r="AC59" s="64" t="n"/>
      <c r="AD59" s="64" t="n"/>
      <c r="AF59" s="64" t="n"/>
      <c r="AG59" s="64" t="n"/>
      <c r="BF59" s="286">
        <f>K59*BF$3</f>
        <v/>
      </c>
      <c r="BG59" s="286">
        <f>L59*BG$3</f>
        <v/>
      </c>
      <c r="BH59" s="286">
        <f>M59*BH$3</f>
        <v/>
      </c>
      <c r="BI59" s="286">
        <f>N59*BI$3</f>
        <v/>
      </c>
      <c r="BJ59" s="286">
        <f>O59*BJ$3</f>
        <v/>
      </c>
      <c r="BK59" s="286">
        <f>P59*BK$3</f>
        <v/>
      </c>
      <c r="BL59" s="286" t="n"/>
      <c r="BM59" s="286">
        <f>R59*BM$3</f>
        <v/>
      </c>
      <c r="BN59" s="286">
        <f>S59*BN$3</f>
        <v/>
      </c>
      <c r="BO59" s="286">
        <f>T59*BO$3</f>
        <v/>
      </c>
      <c r="BP59" s="286">
        <f>U59*BP$3</f>
        <v/>
      </c>
      <c r="BQ59" s="286">
        <f>V59*BQ$3</f>
        <v/>
      </c>
      <c r="BR59" s="286">
        <f>W59*BR$3</f>
        <v/>
      </c>
      <c r="BS59" s="286">
        <f>X59*BS$3</f>
        <v/>
      </c>
      <c r="BT59" s="286">
        <f>Y59*BT$3</f>
        <v/>
      </c>
      <c r="BU59" s="286">
        <f>Z59*BU$3</f>
        <v/>
      </c>
      <c r="BV59" s="286">
        <f>AA59*BV$3</f>
        <v/>
      </c>
      <c r="BW59" s="228" t="n"/>
      <c r="BX59" s="228" t="n"/>
      <c r="BY59" s="228" t="n"/>
      <c r="BZ59" s="228" t="n"/>
      <c r="CA59" s="228" t="n"/>
      <c r="CB59" s="228" t="n"/>
      <c r="CC59" s="228" t="n"/>
      <c r="CD59" s="228" t="n"/>
      <c r="CE59" s="228" t="n"/>
      <c r="CF59" s="228" t="n"/>
      <c r="CG59" s="228" t="n"/>
      <c r="CH59" s="228" t="n"/>
      <c r="CI59" s="228" t="n"/>
      <c r="CJ59" s="228" t="n"/>
      <c r="CK59" s="228" t="n"/>
      <c r="CL59" s="228" t="n"/>
      <c r="CM59" s="228" t="n"/>
      <c r="CN59" s="228" t="n"/>
      <c r="CO59" s="228" t="n"/>
      <c r="CQ59" s="228" t="n"/>
    </row>
    <row r="60">
      <c r="A60" s="34" t="inlineStr">
        <is>
          <t>аналоги:</t>
        </is>
      </c>
      <c r="K60" s="45" t="n"/>
      <c r="L60" s="45" t="n"/>
      <c r="M60" s="45" t="n"/>
      <c r="N60" s="45" t="n"/>
      <c r="O60" s="45" t="n"/>
      <c r="P60" s="45" t="n"/>
      <c r="Q60" s="45" t="n"/>
      <c r="R60" s="45" t="n"/>
      <c r="S60" s="73" t="n"/>
      <c r="T60" s="74" t="n"/>
      <c r="U60" s="45" t="n"/>
      <c r="V60" s="45" t="n"/>
      <c r="W60" s="45" t="n"/>
      <c r="X60" s="45" t="n"/>
      <c r="Y60" s="45" t="n"/>
      <c r="Z60" s="45" t="n"/>
      <c r="AA60" s="74" t="n"/>
      <c r="AB60" s="64" t="n"/>
      <c r="AC60" s="64" t="n"/>
      <c r="AD60" s="64" t="n"/>
      <c r="AF60" s="64" t="n"/>
      <c r="AG60" s="64" t="n"/>
    </row>
    <row r="61">
      <c r="A61" s="34" t="inlineStr">
        <is>
          <t>Сальник ступенчатый STM 16 3.5-12мм IP 55 Hensel</t>
        </is>
      </c>
      <c r="K61" s="45" t="n">
        <v>1</v>
      </c>
      <c r="L61" s="45" t="n">
        <v>1</v>
      </c>
      <c r="M61" s="45" t="n">
        <v>1</v>
      </c>
      <c r="N61" s="45" t="n">
        <v>1</v>
      </c>
      <c r="O61" s="45" t="n">
        <v>1</v>
      </c>
      <c r="P61" s="45" t="n">
        <v>1</v>
      </c>
      <c r="Q61" s="45" t="n">
        <v>1</v>
      </c>
      <c r="R61" s="45" t="n">
        <v>1</v>
      </c>
      <c r="S61" s="45" t="n">
        <v>1</v>
      </c>
      <c r="T61" s="45" t="n">
        <v>1</v>
      </c>
      <c r="U61" s="45" t="n">
        <v>1</v>
      </c>
      <c r="V61" s="45" t="n">
        <v>1</v>
      </c>
      <c r="W61" s="45" t="n">
        <v>1</v>
      </c>
      <c r="X61" s="45" t="n">
        <v>1</v>
      </c>
      <c r="Y61" s="45" t="n">
        <v>1</v>
      </c>
      <c r="Z61" s="45" t="n">
        <v>1</v>
      </c>
      <c r="AA61" s="74" t="n">
        <v>1</v>
      </c>
      <c r="AB61" s="64" t="n"/>
      <c r="AC61" s="64" t="n"/>
      <c r="AD61" s="64" t="n"/>
      <c r="AF61" s="64" t="n"/>
      <c r="AG61" s="64" t="n"/>
      <c r="BF61" s="286">
        <f>K61*BF$3</f>
        <v/>
      </c>
      <c r="BG61" s="286">
        <f>L61*BG$3</f>
        <v/>
      </c>
      <c r="BH61" s="286">
        <f>M61*BH$3</f>
        <v/>
      </c>
      <c r="BI61" s="286">
        <f>N61*BI$3</f>
        <v/>
      </c>
      <c r="BJ61" s="286">
        <f>O61*BJ$3</f>
        <v/>
      </c>
      <c r="BK61" s="286">
        <f>P61*BK$3</f>
        <v/>
      </c>
      <c r="BL61" s="286" t="n"/>
      <c r="BM61" s="286">
        <f>R61*BM$3</f>
        <v/>
      </c>
      <c r="BN61" s="286">
        <f>S61*BN$3</f>
        <v/>
      </c>
      <c r="BO61" s="286">
        <f>T61*BO$3</f>
        <v/>
      </c>
      <c r="BP61" s="286">
        <f>U61*BP$3</f>
        <v/>
      </c>
      <c r="BQ61" s="286">
        <f>V61*BQ$3</f>
        <v/>
      </c>
      <c r="BR61" s="286">
        <f>W61*BR$3</f>
        <v/>
      </c>
      <c r="BS61" s="286">
        <f>X61*BS$3</f>
        <v/>
      </c>
      <c r="BT61" s="286">
        <f>Y61*BT$3</f>
        <v/>
      </c>
      <c r="BU61" s="286">
        <f>Z61*BU$3</f>
        <v/>
      </c>
      <c r="BV61" s="286">
        <f>AA61*BV$3</f>
        <v/>
      </c>
      <c r="BW61" s="228" t="n"/>
      <c r="BX61" s="228" t="n"/>
      <c r="BY61" s="228" t="n"/>
      <c r="BZ61" s="228" t="n"/>
      <c r="CA61" s="228" t="n"/>
      <c r="CB61" s="228" t="n"/>
      <c r="CC61" s="228" t="n"/>
      <c r="CD61" s="228" t="n"/>
      <c r="CE61" s="228" t="n"/>
      <c r="CF61" s="228" t="n"/>
      <c r="CG61" s="228" t="n"/>
      <c r="CH61" s="228" t="n"/>
      <c r="CI61" s="228" t="n"/>
      <c r="CJ61" s="228" t="n"/>
      <c r="CK61" s="228" t="n"/>
      <c r="CL61" s="228" t="n"/>
      <c r="CM61" s="228" t="n"/>
      <c r="CN61" s="228" t="n"/>
      <c r="CO61" s="228" t="n"/>
      <c r="CQ61" s="228" t="n"/>
      <c r="CR61">
        <f>SUM(AW61:CO61)</f>
        <v/>
      </c>
    </row>
    <row r="62">
      <c r="A62" s="34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73" t="n"/>
      <c r="T62" s="74" t="n"/>
      <c r="U62" s="45" t="n"/>
      <c r="V62" s="45" t="n"/>
      <c r="W62" s="45" t="n"/>
      <c r="X62" s="45" t="n"/>
      <c r="Y62" s="45" t="n"/>
      <c r="Z62" s="45" t="n"/>
      <c r="AA62" s="74" t="n"/>
      <c r="AB62" s="64" t="n"/>
      <c r="AC62" s="64" t="n"/>
      <c r="AD62" s="64" t="n"/>
      <c r="AF62" s="64" t="n"/>
      <c r="AG62" s="64" t="n"/>
    </row>
    <row r="63">
      <c r="A63" s="18" t="inlineStr">
        <is>
          <t>Гермоввод MGB12S-06G-ST</t>
        </is>
      </c>
      <c r="K63" s="45" t="n">
        <v>1</v>
      </c>
      <c r="L63" s="45" t="n">
        <v>1</v>
      </c>
      <c r="M63" s="45" t="n">
        <v>1</v>
      </c>
      <c r="N63" s="45" t="n">
        <v>1</v>
      </c>
      <c r="O63" s="45" t="n">
        <v>1</v>
      </c>
      <c r="P63" s="45" t="n">
        <v>1</v>
      </c>
      <c r="Q63" s="45" t="n">
        <v>1</v>
      </c>
      <c r="R63" s="45" t="n">
        <v>0</v>
      </c>
      <c r="S63" s="45" t="n">
        <v>0</v>
      </c>
      <c r="T63" s="45" t="n">
        <v>0</v>
      </c>
      <c r="U63" s="14" t="n">
        <v>0</v>
      </c>
      <c r="V63" s="45" t="n"/>
      <c r="W63" s="14" t="n">
        <v>0</v>
      </c>
      <c r="X63" s="14" t="n">
        <v>0</v>
      </c>
      <c r="Y63" s="45" t="n">
        <v>0</v>
      </c>
      <c r="Z63" s="14" t="n">
        <v>0</v>
      </c>
      <c r="AA63" s="74" t="n"/>
      <c r="BF63" s="286">
        <f>K63*BF$3</f>
        <v/>
      </c>
      <c r="BG63" s="286">
        <f>L63*BG$3</f>
        <v/>
      </c>
      <c r="BH63" s="286">
        <f>M63*BH$3</f>
        <v/>
      </c>
      <c r="BI63" s="286">
        <f>N63*BI$3</f>
        <v/>
      </c>
      <c r="BJ63" s="286">
        <f>O63*BJ$3</f>
        <v/>
      </c>
      <c r="BK63" s="286">
        <f>P63*BK$3</f>
        <v/>
      </c>
      <c r="BL63" s="286" t="n"/>
      <c r="BM63" s="286">
        <f>R63*BM$3</f>
        <v/>
      </c>
      <c r="BN63" s="286">
        <f>S63*BN$3</f>
        <v/>
      </c>
      <c r="BO63" s="286">
        <f>T63*BO$3</f>
        <v/>
      </c>
      <c r="BP63" s="286">
        <f>U63*BP$3</f>
        <v/>
      </c>
      <c r="BQ63" s="286">
        <f>V63*BQ$3</f>
        <v/>
      </c>
      <c r="BR63" s="286">
        <f>W63*BR$3</f>
        <v/>
      </c>
      <c r="BS63" s="286">
        <f>X63*BS$3</f>
        <v/>
      </c>
      <c r="BT63" s="286">
        <f>Y63*BT$3</f>
        <v/>
      </c>
      <c r="BU63" s="286">
        <f>Z63*BU$3</f>
        <v/>
      </c>
      <c r="BV63" s="286">
        <f>AA63*BV$3</f>
        <v/>
      </c>
      <c r="BW63" s="228" t="n"/>
      <c r="BX63" s="228" t="n"/>
      <c r="BY63" s="228" t="n"/>
      <c r="BZ63" s="228" t="n"/>
      <c r="CA63" s="228" t="n"/>
      <c r="CB63" s="228" t="n"/>
      <c r="CC63" s="228" t="n"/>
      <c r="CD63" s="228" t="n"/>
      <c r="CE63" s="228" t="n"/>
      <c r="CF63" s="228" t="n"/>
      <c r="CG63" s="228" t="n"/>
      <c r="CH63" s="228" t="n"/>
      <c r="CI63" s="228" t="n"/>
      <c r="CJ63" s="228" t="n"/>
      <c r="CK63" s="228" t="n"/>
      <c r="CL63" s="228" t="n"/>
      <c r="CM63" s="228" t="n"/>
      <c r="CN63" s="228" t="n"/>
      <c r="CO63" s="228" t="n"/>
      <c r="CQ63" s="228" t="n"/>
      <c r="CR63">
        <f>SUM(AW63:CO63)</f>
        <v/>
      </c>
    </row>
    <row r="64">
      <c r="A64" s="34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73" t="n"/>
      <c r="T64" s="74" t="n"/>
      <c r="V64" s="45" t="n"/>
      <c r="Y64" s="45" t="n"/>
      <c r="AA64" s="74" t="n"/>
    </row>
    <row r="65">
      <c r="A65" s="18" t="inlineStr">
        <is>
          <t>Провод ВНМ-0,2 ТУ16-505.460-73</t>
        </is>
      </c>
      <c r="K65" s="45" t="n">
        <v>0.8</v>
      </c>
      <c r="L65" s="45" t="n">
        <v>0.8</v>
      </c>
      <c r="M65" s="45" t="n">
        <v>0.8</v>
      </c>
      <c r="N65" s="45" t="n">
        <v>0.9</v>
      </c>
      <c r="O65" s="45" t="n">
        <v>0.8</v>
      </c>
      <c r="P65" s="45" t="n">
        <v>0.9</v>
      </c>
      <c r="Q65" s="45" t="n">
        <v>0.9</v>
      </c>
      <c r="R65" s="45" t="n">
        <v>0.7</v>
      </c>
      <c r="S65" s="45" t="n">
        <v>1.35</v>
      </c>
      <c r="T65" s="45" t="n">
        <v>1.45</v>
      </c>
      <c r="U65" s="45" t="n">
        <v>0.75</v>
      </c>
      <c r="V65" s="45" t="n">
        <v>0.55</v>
      </c>
      <c r="W65" s="45" t="n">
        <v>0.55</v>
      </c>
      <c r="X65" s="45" t="n">
        <v>1.4</v>
      </c>
      <c r="Y65" s="45" t="n">
        <v>1.5</v>
      </c>
      <c r="Z65" s="45" t="n">
        <v>1.4</v>
      </c>
      <c r="AA65" s="46" t="n">
        <v>1.85</v>
      </c>
      <c r="AB65" s="64" t="n"/>
      <c r="AC65" s="64" t="n"/>
      <c r="AD65" s="64" t="n"/>
      <c r="AF65" s="64" t="n"/>
      <c r="AG65" s="64" t="n"/>
      <c r="BF65" s="286">
        <f>K65*BF$3</f>
        <v/>
      </c>
      <c r="BG65" s="286">
        <f>L65*BG$3</f>
        <v/>
      </c>
      <c r="BH65" s="286">
        <f>M65*BH$3</f>
        <v/>
      </c>
      <c r="BI65" s="286">
        <f>N65*BI$3</f>
        <v/>
      </c>
      <c r="BJ65" s="286">
        <f>O65*BJ$3</f>
        <v/>
      </c>
      <c r="BK65" s="286">
        <f>P65*BK$3</f>
        <v/>
      </c>
      <c r="BL65" s="286" t="n"/>
      <c r="BM65" s="286">
        <f>R65*BM$3</f>
        <v/>
      </c>
      <c r="BN65" s="286">
        <f>S65*BN$3</f>
        <v/>
      </c>
      <c r="BO65" s="286">
        <f>T65*BO$3</f>
        <v/>
      </c>
      <c r="BP65" s="286">
        <f>U65*BP$3</f>
        <v/>
      </c>
      <c r="BQ65" s="286">
        <f>V65*BQ$3</f>
        <v/>
      </c>
      <c r="BR65" s="286">
        <f>W65*BR$3</f>
        <v/>
      </c>
      <c r="BS65" s="286">
        <f>X65*BS$3</f>
        <v/>
      </c>
      <c r="BT65" s="286">
        <f>Y65*BT$3</f>
        <v/>
      </c>
      <c r="BU65" s="286">
        <f>Z65*BU$3</f>
        <v/>
      </c>
      <c r="BV65" s="286">
        <f>AA65*BV$3</f>
        <v/>
      </c>
      <c r="BW65" s="228" t="n"/>
      <c r="BX65" s="228" t="n"/>
      <c r="BY65" s="228" t="n"/>
      <c r="BZ65" s="228" t="n"/>
      <c r="CA65" s="228" t="n"/>
      <c r="CB65" s="228" t="n"/>
      <c r="CC65" s="228" t="n"/>
      <c r="CD65" s="228" t="n"/>
      <c r="CE65" s="228" t="n"/>
      <c r="CF65" s="228" t="n"/>
      <c r="CG65" s="228" t="n"/>
      <c r="CH65" s="228" t="n"/>
      <c r="CI65" s="228" t="n"/>
      <c r="CJ65" s="228" t="n"/>
      <c r="CK65" s="228" t="n"/>
      <c r="CL65" s="228" t="n"/>
      <c r="CM65" s="228" t="n"/>
      <c r="CN65" s="228" t="n"/>
      <c r="CO65" s="228" t="n"/>
      <c r="CQ65" s="228" t="n"/>
      <c r="CR65">
        <f>SUM(AW65:CO65)</f>
        <v/>
      </c>
    </row>
    <row r="66">
      <c r="A66" s="34" t="inlineStr">
        <is>
          <t>аналоги: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</row>
    <row r="67">
      <c r="A67" s="34" t="inlineStr">
        <is>
          <t>Провод ВНМ-0,35 ТУ16-505.460-73</t>
        </is>
      </c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  <c r="BF67" s="286">
        <f>K67*BF$3</f>
        <v/>
      </c>
      <c r="BG67" s="286">
        <f>L67*BG$3</f>
        <v/>
      </c>
      <c r="BH67" s="286">
        <f>M67*BH$3</f>
        <v/>
      </c>
      <c r="BI67" s="286">
        <f>N67*BI$3</f>
        <v/>
      </c>
      <c r="BJ67" s="286" t="n"/>
      <c r="BK67" s="286">
        <f>P67*BK$3</f>
        <v/>
      </c>
      <c r="BL67" s="286" t="n"/>
      <c r="BM67" s="286" t="n"/>
      <c r="BN67" s="286">
        <f>S67*BN$3</f>
        <v/>
      </c>
      <c r="BO67" s="286">
        <f>T67*BO$3</f>
        <v/>
      </c>
      <c r="BP67" s="286" t="n"/>
      <c r="BQ67" s="286">
        <f>V67*BQ$3</f>
        <v/>
      </c>
      <c r="BR67" s="286" t="n"/>
      <c r="BS67" s="286" t="n"/>
      <c r="BT67" s="286" t="n"/>
      <c r="BU67" s="286" t="n"/>
      <c r="BV67" s="286" t="n"/>
      <c r="BW67" s="228" t="n"/>
      <c r="BX67" s="228" t="n"/>
      <c r="BY67" s="228" t="n"/>
      <c r="BZ67" s="228" t="n"/>
      <c r="CA67" s="228" t="n"/>
      <c r="CB67" s="228" t="n"/>
      <c r="CC67" s="228" t="n"/>
      <c r="CD67" s="228" t="n"/>
      <c r="CE67" s="228" t="n"/>
      <c r="CF67" s="228" t="n"/>
      <c r="CG67" s="228" t="n"/>
      <c r="CH67" s="228" t="n"/>
      <c r="CI67" s="228" t="n"/>
      <c r="CJ67" s="228" t="n"/>
      <c r="CK67" s="228" t="n"/>
      <c r="CL67" s="228" t="n"/>
      <c r="CM67" s="228" t="n"/>
      <c r="CN67" s="228" t="n"/>
      <c r="CO67" s="228" t="n"/>
      <c r="CQ67" s="228" t="n"/>
    </row>
    <row r="68">
      <c r="A68" s="34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75" t="n"/>
      <c r="T68" s="46" t="n"/>
      <c r="U68" s="45" t="n"/>
      <c r="V68" s="45" t="n"/>
      <c r="W68" s="45" t="n"/>
      <c r="X68" s="45" t="n"/>
      <c r="Y68" s="45" t="n"/>
      <c r="Z68" s="45" t="n"/>
      <c r="AA68" s="46" t="n"/>
      <c r="AB68" s="64" t="n"/>
      <c r="AC68" s="64" t="n"/>
      <c r="AD68" s="64" t="n"/>
      <c r="AF68" s="64" t="n"/>
      <c r="AG68" s="64" t="n"/>
    </row>
    <row r="69">
      <c r="A69" s="18" t="inlineStr">
        <is>
          <t>Провод НВ-4-0.2 ГОСТ 22483-77</t>
        </is>
      </c>
      <c r="K69" s="45" t="n">
        <v>0.55</v>
      </c>
      <c r="L69" s="45" t="n">
        <v>1.35</v>
      </c>
      <c r="M69" s="45" t="n">
        <v>2.5</v>
      </c>
      <c r="N69" s="45" t="n">
        <v>2.6</v>
      </c>
      <c r="O69" s="45" t="n">
        <v>3.9</v>
      </c>
      <c r="P69" s="45" t="n">
        <v>4.1</v>
      </c>
      <c r="Q69" s="45" t="n">
        <v>5.9</v>
      </c>
      <c r="R69" s="45" t="n">
        <v>3.9</v>
      </c>
      <c r="S69" s="45" t="n">
        <v>8.9</v>
      </c>
      <c r="T69" s="45" t="n">
        <v>7.8</v>
      </c>
      <c r="U69" s="45" t="n">
        <v>1.2</v>
      </c>
      <c r="V69" s="45" t="n">
        <v>2.1</v>
      </c>
      <c r="W69" s="45" t="n">
        <v>3.7</v>
      </c>
      <c r="X69" s="45" t="n">
        <v>5.2</v>
      </c>
      <c r="Y69" s="45" t="n">
        <v>4.9</v>
      </c>
      <c r="Z69" s="45" t="n">
        <v>7.1</v>
      </c>
      <c r="AA69" s="46" t="n">
        <v>9.5</v>
      </c>
      <c r="AB69" s="64" t="n"/>
      <c r="AC69" s="64" t="n"/>
      <c r="AD69" s="64" t="n"/>
      <c r="AF69" s="64" t="n"/>
      <c r="AG69" s="64" t="n"/>
      <c r="BF69" s="286">
        <f>K69*BF$3</f>
        <v/>
      </c>
      <c r="BG69" s="286">
        <f>L69*BG$3</f>
        <v/>
      </c>
      <c r="BH69" s="286">
        <f>M69*BH$3</f>
        <v/>
      </c>
      <c r="BI69" s="286">
        <f>N69*BI$3</f>
        <v/>
      </c>
      <c r="BJ69" s="286">
        <f>O69*BJ$3</f>
        <v/>
      </c>
      <c r="BK69" s="286">
        <f>P69*BK$3</f>
        <v/>
      </c>
      <c r="BL69" s="286" t="n"/>
      <c r="BM69" s="286">
        <f>R69*BM$3</f>
        <v/>
      </c>
      <c r="BN69" s="286">
        <f>S69*BN$3</f>
        <v/>
      </c>
      <c r="BO69" s="286">
        <f>T69*BO$3</f>
        <v/>
      </c>
      <c r="BP69" s="286">
        <f>U69*BP$3</f>
        <v/>
      </c>
      <c r="BQ69" s="286">
        <f>V69*BQ$3</f>
        <v/>
      </c>
      <c r="BR69" s="286">
        <f>W69*BR$3</f>
        <v/>
      </c>
      <c r="BS69" s="286">
        <f>X69*BS$3</f>
        <v/>
      </c>
      <c r="BT69" s="286">
        <f>Y69*BT$3</f>
        <v/>
      </c>
      <c r="BU69" s="286">
        <f>Z69*BU$3</f>
        <v/>
      </c>
      <c r="BV69" s="286">
        <f>AA69*BV$3</f>
        <v/>
      </c>
      <c r="BW69" s="228" t="n"/>
      <c r="BX69" s="228" t="n"/>
      <c r="BY69" s="228" t="n"/>
      <c r="BZ69" s="228" t="n"/>
      <c r="CA69" s="228" t="n"/>
      <c r="CB69" s="228" t="n"/>
      <c r="CC69" s="228" t="n"/>
      <c r="CD69" s="228" t="n"/>
      <c r="CE69" s="228" t="n"/>
      <c r="CF69" s="228" t="n"/>
      <c r="CG69" s="228" t="n"/>
      <c r="CH69" s="228" t="n"/>
      <c r="CI69" s="228" t="n"/>
      <c r="CJ69" s="228" t="n"/>
      <c r="CK69" s="228" t="n"/>
      <c r="CL69" s="228" t="n"/>
      <c r="CM69" s="228" t="n"/>
      <c r="CN69" s="228" t="n"/>
      <c r="CO69" s="228" t="n"/>
      <c r="CQ69" s="228" t="n"/>
      <c r="CR69">
        <f>SUM(AW69:CO69)</f>
        <v/>
      </c>
    </row>
    <row r="70">
      <c r="A70" s="34" t="inlineStr">
        <is>
          <t>аналоги: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НВ-3-0.2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inlineStr">
        <is>
          <t>Провод НВ-5-0.2 ГОСТ 22483-77</t>
        </is>
      </c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34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46" t="n"/>
      <c r="U73" s="45" t="n"/>
      <c r="V73" s="45" t="n"/>
      <c r="W73" s="45" t="n"/>
      <c r="X73" s="45" t="n"/>
      <c r="Y73" s="45" t="n"/>
      <c r="Z73" s="45" t="n"/>
      <c r="AA73" s="46" t="n"/>
      <c r="AB73" s="64" t="n"/>
      <c r="AC73" s="64" t="n"/>
      <c r="AD73" s="64" t="n"/>
      <c r="AF73" s="64" t="n"/>
      <c r="AG73" s="64" t="n"/>
    </row>
    <row r="74">
      <c r="A74" s="42" t="inlineStr">
        <is>
          <t>PBF D:3.0/1.5 мм (черная)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</row>
    <row r="75">
      <c r="A75" s="34" t="inlineStr">
        <is>
          <t>аналоги: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  <c r="BF75" s="286">
        <f>K75*BF$3</f>
        <v/>
      </c>
      <c r="BG75" s="286">
        <f>L75*BG$3</f>
        <v/>
      </c>
      <c r="BH75" s="286">
        <f>M75*BH$3</f>
        <v/>
      </c>
      <c r="BI75" s="286">
        <f>N75*BI$3</f>
        <v/>
      </c>
      <c r="BJ75" s="286" t="n"/>
      <c r="BK75" s="286">
        <f>P75*BK$3</f>
        <v/>
      </c>
      <c r="BL75" s="286" t="n"/>
      <c r="BM75" s="286" t="n"/>
      <c r="BN75" s="286">
        <f>S75*BN$3</f>
        <v/>
      </c>
      <c r="BO75" s="286">
        <f>T75*BO$3</f>
        <v/>
      </c>
      <c r="BP75" s="286" t="n"/>
      <c r="BQ75" s="286">
        <f>V75*BQ$3</f>
        <v/>
      </c>
      <c r="BR75" s="286" t="n"/>
      <c r="BS75" s="286" t="n"/>
      <c r="BT75" s="286" t="n"/>
      <c r="BU75" s="286" t="n"/>
      <c r="BV75" s="286" t="n"/>
      <c r="BW75" s="228" t="n"/>
      <c r="BX75" s="228" t="n"/>
      <c r="BY75" s="228" t="n"/>
      <c r="BZ75" s="228" t="n"/>
      <c r="CA75" s="228" t="n"/>
      <c r="CB75" s="228" t="n"/>
      <c r="CC75" s="228" t="n"/>
      <c r="CD75" s="228" t="n"/>
      <c r="CE75" s="228" t="n"/>
      <c r="CF75" s="228" t="n"/>
      <c r="CG75" s="228" t="n"/>
      <c r="CH75" s="228" t="n"/>
      <c r="CI75" s="228" t="n"/>
      <c r="CJ75" s="228" t="n"/>
      <c r="CK75" s="228" t="n"/>
      <c r="CL75" s="228" t="n"/>
      <c r="CM75" s="228" t="n"/>
      <c r="CN75" s="228" t="n"/>
      <c r="CO75" s="228" t="n"/>
      <c r="CQ75" s="228" t="n"/>
    </row>
    <row r="76" ht="22.5" customHeight="1" s="107">
      <c r="A76" s="35" t="inlineStr">
        <is>
          <t>BNM2RC-1-2.5 BLK Трубка термоусадочная неклеевая, коэффициент
усадки 2Х, размер 2.5, цвет черный</t>
        </is>
      </c>
      <c r="K76" s="45" t="n"/>
      <c r="L76" s="45" t="n"/>
      <c r="M76" s="45" t="n"/>
      <c r="N76" s="45" t="n"/>
      <c r="O76" s="45" t="n"/>
      <c r="P76" s="45" t="n"/>
      <c r="Q76" s="45" t="n"/>
      <c r="R76" s="45" t="n"/>
      <c r="S76" s="75" t="n"/>
      <c r="T76" s="75" t="n"/>
      <c r="U76" s="45" t="n"/>
      <c r="V76" s="45" t="n"/>
      <c r="W76" s="45" t="n"/>
      <c r="X76" s="45" t="n"/>
      <c r="Y76" s="45" t="n"/>
      <c r="Z76" s="45" t="n"/>
      <c r="AA76" s="75" t="n"/>
      <c r="AB76" s="64" t="n"/>
      <c r="AC76" s="64" t="n"/>
      <c r="AD76" s="64" t="n"/>
      <c r="AF76" s="64" t="n"/>
      <c r="AG76" s="64" t="n"/>
    </row>
    <row r="77" ht="33.75" customHeight="1" s="107">
      <c r="A77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7" s="45" t="n">
        <v>1</v>
      </c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73" t="n"/>
      <c r="AB77" s="64" t="n"/>
      <c r="AC77" s="64" t="n"/>
      <c r="AD77" s="64" t="n"/>
      <c r="AF77" s="64" t="n"/>
      <c r="AG77" s="64" t="n"/>
      <c r="BF77" s="286">
        <f>K77*BF$3</f>
        <v/>
      </c>
      <c r="BG77" s="286">
        <f>L77*BG$3</f>
        <v/>
      </c>
      <c r="BH77" s="286">
        <f>M77*BH$3</f>
        <v/>
      </c>
      <c r="BI77" s="286">
        <f>N77*BI$3</f>
        <v/>
      </c>
      <c r="BJ77" s="286">
        <f>O77*BJ$3</f>
        <v/>
      </c>
      <c r="BK77" s="286">
        <f>P77*BK$3</f>
        <v/>
      </c>
      <c r="BL77" s="286" t="n"/>
      <c r="BM77" s="286">
        <f>R77*BM$3</f>
        <v/>
      </c>
      <c r="BN77" s="286">
        <f>S77*BN$3</f>
        <v/>
      </c>
      <c r="BO77" s="286">
        <f>T77*BO$3</f>
        <v/>
      </c>
      <c r="BP77" s="286">
        <f>U77*BP$3</f>
        <v/>
      </c>
      <c r="BQ77" s="286">
        <f>V77*BQ$3</f>
        <v/>
      </c>
      <c r="BR77" s="286">
        <f>W77*BR$3</f>
        <v/>
      </c>
      <c r="BS77" s="286">
        <f>X77*BS$3</f>
        <v/>
      </c>
      <c r="BT77" s="286">
        <f>Y77*BT$3</f>
        <v/>
      </c>
      <c r="BU77" s="286">
        <f>Z77*BU$3</f>
        <v/>
      </c>
      <c r="BV77" s="286">
        <f>AA77*BV$3</f>
        <v/>
      </c>
      <c r="BW77" s="228" t="n"/>
      <c r="BX77" s="228" t="n"/>
      <c r="BY77" s="228" t="n"/>
      <c r="BZ77" s="228" t="n"/>
      <c r="CA77" s="228" t="n"/>
      <c r="CB77" s="228" t="n"/>
      <c r="CC77" s="228" t="n"/>
      <c r="CD77" s="228" t="n"/>
      <c r="CE77" s="228" t="n"/>
      <c r="CF77" s="228" t="n"/>
      <c r="CG77" s="228" t="n"/>
      <c r="CH77" s="228" t="n"/>
      <c r="CI77" s="228" t="n"/>
      <c r="CJ77" s="228" t="n"/>
      <c r="CK77" s="228" t="n"/>
      <c r="CL77" s="228" t="n"/>
      <c r="CM77" s="228" t="n"/>
      <c r="CN77" s="228" t="n"/>
      <c r="CO77" s="228" t="n"/>
      <c r="CQ77" s="228" t="n"/>
    </row>
    <row r="78">
      <c r="A78" s="42" t="inlineStr">
        <is>
          <t>PBF D:4.0/2.0 мм (черная)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</row>
    <row r="79">
      <c r="A79" s="34" t="inlineStr">
        <is>
          <t>аналоги: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  <c r="BF79" s="286">
        <f>K79*BF$3</f>
        <v/>
      </c>
      <c r="BG79" s="286">
        <f>L79*BG$3</f>
        <v/>
      </c>
      <c r="BH79" s="286">
        <f>M79*BH$3</f>
        <v/>
      </c>
      <c r="BI79" s="286">
        <f>N79*BI$3</f>
        <v/>
      </c>
      <c r="BJ79" s="286" t="n"/>
      <c r="BK79" s="286">
        <f>P79*BK$3</f>
        <v/>
      </c>
      <c r="BL79" s="286" t="n"/>
      <c r="BM79" s="286" t="n"/>
      <c r="BN79" s="286">
        <f>S79*BN$3</f>
        <v/>
      </c>
      <c r="BO79" s="286">
        <f>T79*BO$3</f>
        <v/>
      </c>
      <c r="BP79" s="286" t="n"/>
      <c r="BQ79" s="286">
        <f>V79*BQ$3</f>
        <v/>
      </c>
      <c r="BR79" s="286" t="n"/>
      <c r="BS79" s="286" t="n"/>
      <c r="BT79" s="286" t="n"/>
      <c r="BU79" s="286" t="n"/>
      <c r="BV79" s="286" t="n"/>
      <c r="BW79" s="228" t="n"/>
      <c r="BX79" s="228" t="n"/>
      <c r="BY79" s="228" t="n"/>
      <c r="BZ79" s="228" t="n"/>
      <c r="CA79" s="228" t="n"/>
      <c r="CB79" s="228" t="n"/>
      <c r="CC79" s="228" t="n"/>
      <c r="CD79" s="228" t="n"/>
      <c r="CE79" s="228" t="n"/>
      <c r="CF79" s="228" t="n"/>
      <c r="CG79" s="228" t="n"/>
      <c r="CH79" s="228" t="n"/>
      <c r="CI79" s="228" t="n"/>
      <c r="CJ79" s="228" t="n"/>
      <c r="CK79" s="228" t="n"/>
      <c r="CL79" s="228" t="n"/>
      <c r="CM79" s="228" t="n"/>
      <c r="CN79" s="228" t="n"/>
      <c r="CO79" s="228" t="n"/>
      <c r="CQ79" s="228" t="n"/>
    </row>
    <row r="80" ht="22.5" customHeight="1" s="107">
      <c r="A80" s="35" t="inlineStr">
        <is>
          <t>BNM2RC-1-4.0 BLK Трубка термоусадочная неклеевая, коэффициент
усадки 2Х, размер 4.0, цвет черный</t>
        </is>
      </c>
      <c r="K80" s="45" t="n"/>
      <c r="L80" s="45" t="n"/>
      <c r="M80" s="45" t="n"/>
      <c r="N80" s="45" t="n"/>
      <c r="O80" s="45" t="n"/>
      <c r="P80" s="45" t="n"/>
      <c r="Q80" s="45" t="n"/>
      <c r="R80" s="45" t="n"/>
      <c r="S80" s="75" t="n"/>
      <c r="T80" s="75" t="n"/>
      <c r="U80" s="45" t="n"/>
      <c r="V80" s="45" t="n"/>
      <c r="W80" s="45" t="n"/>
      <c r="X80" s="45" t="n"/>
      <c r="Y80" s="45" t="n"/>
      <c r="Z80" s="45" t="n"/>
      <c r="AA80" s="75" t="n"/>
      <c r="AB80" s="64" t="n"/>
      <c r="AC80" s="64" t="n"/>
      <c r="AD80" s="64" t="n"/>
      <c r="AF80" s="64" t="n"/>
      <c r="AG80" s="64" t="n"/>
    </row>
    <row r="81" ht="33.75" customHeight="1" s="107">
      <c r="A81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1" s="45" t="n">
        <v>1</v>
      </c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73" t="n"/>
      <c r="AB81" s="64" t="n"/>
      <c r="AC81" s="64" t="n"/>
      <c r="AD81" s="64" t="n"/>
      <c r="AF81" s="64" t="n"/>
      <c r="AG81" s="64" t="n"/>
      <c r="BF81" s="286">
        <f>K81*BF$3</f>
        <v/>
      </c>
      <c r="BG81" s="286">
        <f>L81*BG$3</f>
        <v/>
      </c>
      <c r="BH81" s="286">
        <f>M81*BH$3</f>
        <v/>
      </c>
      <c r="BI81" s="286">
        <f>N81*BI$3</f>
        <v/>
      </c>
      <c r="BJ81" s="286">
        <f>O81*BJ$3</f>
        <v/>
      </c>
      <c r="BK81" s="286">
        <f>P81*BK$3</f>
        <v/>
      </c>
      <c r="BL81" s="286" t="n"/>
      <c r="BM81" s="286">
        <f>R81*BM$3</f>
        <v/>
      </c>
      <c r="BN81" s="286">
        <f>S81*BN$3</f>
        <v/>
      </c>
      <c r="BO81" s="286">
        <f>T81*BO$3</f>
        <v/>
      </c>
      <c r="BP81" s="286">
        <f>U81*BP$3</f>
        <v/>
      </c>
      <c r="BQ81" s="286">
        <f>V81*BQ$3</f>
        <v/>
      </c>
      <c r="BR81" s="286">
        <f>W81*BR$3</f>
        <v/>
      </c>
      <c r="BS81" s="286">
        <f>X81*BS$3</f>
        <v/>
      </c>
      <c r="BT81" s="286">
        <f>Y81*BT$3</f>
        <v/>
      </c>
      <c r="BU81" s="286">
        <f>Z81*BU$3</f>
        <v/>
      </c>
      <c r="BV81" s="286">
        <f>AA81*BV$3</f>
        <v/>
      </c>
      <c r="BW81" s="228" t="n"/>
      <c r="BX81" s="228" t="n"/>
      <c r="BY81" s="228" t="n"/>
      <c r="BZ81" s="228" t="n"/>
      <c r="CA81" s="228" t="n"/>
      <c r="CB81" s="228" t="n"/>
      <c r="CC81" s="228" t="n"/>
      <c r="CD81" s="228" t="n"/>
      <c r="CE81" s="228" t="n"/>
      <c r="CF81" s="228" t="n"/>
      <c r="CG81" s="228" t="n"/>
      <c r="CH81" s="228" t="n"/>
      <c r="CI81" s="228" t="n"/>
      <c r="CJ81" s="228" t="n"/>
      <c r="CK81" s="228" t="n"/>
      <c r="CL81" s="228" t="n"/>
      <c r="CM81" s="228" t="n"/>
      <c r="CN81" s="228" t="n"/>
      <c r="CO81" s="228" t="n"/>
      <c r="CQ81" s="228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3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75" t="n"/>
      <c r="T83" s="75" t="n"/>
      <c r="U83" s="45" t="n"/>
      <c r="V83" s="45" t="n"/>
      <c r="W83" s="45" t="n"/>
      <c r="X83" s="45" t="n"/>
      <c r="Y83" s="45" t="n"/>
      <c r="Z83" s="45" t="n"/>
      <c r="AA83" s="75" t="n"/>
      <c r="AB83" s="64" t="n"/>
      <c r="AC83" s="64" t="n"/>
      <c r="AD83" s="64" t="n"/>
      <c r="AF83" s="64" t="n"/>
      <c r="AG83" s="64" t="n"/>
    </row>
    <row r="84">
      <c r="A84" s="18" t="inlineStr">
        <is>
          <t>PBF D:4.8/2.4 мм (черная)</t>
        </is>
      </c>
      <c r="K84" s="46" t="n"/>
      <c r="L84" s="46" t="n"/>
      <c r="M84" s="46" t="n"/>
      <c r="N84" s="46" t="n"/>
      <c r="O84" s="46" t="n"/>
      <c r="P84" s="46" t="n"/>
      <c r="Q84" s="45" t="n"/>
      <c r="R84" s="45" t="n"/>
      <c r="S84" s="75" t="n"/>
      <c r="T84" s="46" t="n"/>
      <c r="U84" s="46" t="n"/>
      <c r="V84" s="46" t="n"/>
      <c r="W84" s="46" t="n"/>
      <c r="X84" s="46" t="n"/>
      <c r="Y84" s="46" t="n"/>
      <c r="Z84" s="46" t="n"/>
      <c r="AA84" s="46" t="n"/>
      <c r="AB84" s="65" t="n"/>
      <c r="AC84" s="65" t="n"/>
      <c r="AD84" s="65" t="n"/>
      <c r="AF84" s="65" t="n"/>
      <c r="AG84" s="65" t="n"/>
      <c r="BF84" s="286">
        <f>K84*BF$3</f>
        <v/>
      </c>
      <c r="BG84" s="286">
        <f>L84*BG$3</f>
        <v/>
      </c>
      <c r="BH84" s="286">
        <f>M84*BH$3</f>
        <v/>
      </c>
      <c r="BI84" s="286">
        <f>N84*BI$3</f>
        <v/>
      </c>
      <c r="BJ84" s="286" t="n"/>
      <c r="BK84" s="286">
        <f>P84*BK$3</f>
        <v/>
      </c>
      <c r="BL84" s="286" t="n"/>
      <c r="BM84" s="286" t="n"/>
      <c r="BN84" s="286">
        <f>S84*BN$3</f>
        <v/>
      </c>
      <c r="BO84" s="286">
        <f>T84*BO$3</f>
        <v/>
      </c>
      <c r="BP84" s="286" t="n"/>
      <c r="BQ84" s="286">
        <f>V84*BQ$3</f>
        <v/>
      </c>
      <c r="BR84" s="286" t="n"/>
      <c r="BS84" s="286" t="n"/>
      <c r="BT84" s="286" t="n"/>
      <c r="BU84" s="286" t="n"/>
      <c r="BV84" s="286" t="n"/>
      <c r="BW84" s="228" t="n"/>
      <c r="BX84" s="228" t="n"/>
      <c r="BY84" s="228" t="n"/>
      <c r="BZ84" s="228" t="n"/>
      <c r="CA84" s="228" t="n"/>
      <c r="CB84" s="228" t="n"/>
      <c r="CC84" s="228" t="n"/>
      <c r="CD84" s="228" t="n"/>
      <c r="CE84" s="228" t="n"/>
      <c r="CF84" s="228" t="n"/>
      <c r="CG84" s="228" t="n"/>
      <c r="CH84" s="228" t="n"/>
      <c r="CI84" s="228" t="n"/>
      <c r="CJ84" s="228" t="n"/>
      <c r="CK84" s="228" t="n"/>
      <c r="CL84" s="228" t="n"/>
      <c r="CM84" s="228" t="n"/>
      <c r="CN84" s="228" t="n"/>
      <c r="CO84" s="228" t="n"/>
      <c r="CQ84" s="228" t="n"/>
    </row>
    <row r="85">
      <c r="A85" s="34" t="inlineStr">
        <is>
          <t>аналоги:</t>
        </is>
      </c>
      <c r="K85" s="45" t="n"/>
      <c r="L85" s="45" t="n"/>
      <c r="M85" s="45" t="n"/>
      <c r="N85" s="45" t="n"/>
      <c r="O85" s="45" t="n"/>
      <c r="P85" s="45" t="n"/>
      <c r="Q85" s="45" t="n"/>
      <c r="R85" s="45" t="n"/>
      <c r="S85" s="75" t="n"/>
      <c r="T85" s="46" t="n"/>
      <c r="U85" s="45" t="n"/>
      <c r="V85" s="45" t="n"/>
      <c r="W85" s="45" t="n"/>
      <c r="X85" s="45" t="n"/>
      <c r="Y85" s="45" t="n"/>
      <c r="Z85" s="45" t="n"/>
      <c r="AA85" s="77" t="n"/>
      <c r="AB85" s="64" t="n"/>
      <c r="AC85" s="64" t="n"/>
      <c r="AD85" s="64" t="n"/>
      <c r="AF85" s="64" t="n"/>
      <c r="AG85" s="64" t="n"/>
    </row>
    <row r="86" ht="22.5" customHeight="1" s="107">
      <c r="A86" s="41" t="inlineStr">
        <is>
          <t>BNM2RC-1-5.0 BLK Трубка термоусадочная неклеевая, коэффициент
усадки 2Х, размер 5.0, цвет черный</t>
        </is>
      </c>
      <c r="K86" s="45" t="n">
        <v>0</v>
      </c>
      <c r="L86" s="45" t="n">
        <v>0</v>
      </c>
      <c r="M86" s="45" t="n">
        <v>0.36</v>
      </c>
      <c r="N86" s="45" t="n">
        <v>0.36</v>
      </c>
      <c r="O86" s="45" t="n">
        <v>0.62</v>
      </c>
      <c r="P86" s="45" t="n">
        <v>0.72</v>
      </c>
      <c r="Q86" s="45" t="n">
        <v>1.1</v>
      </c>
      <c r="R86" s="45" t="n">
        <v>0.63</v>
      </c>
      <c r="S86" s="45" t="n">
        <v>0.63</v>
      </c>
      <c r="T86" s="45" t="n">
        <v>0.63</v>
      </c>
      <c r="U86" s="45" t="n">
        <v>0.41</v>
      </c>
      <c r="V86" s="45" t="n">
        <v>0.26</v>
      </c>
      <c r="W86" s="45" t="n">
        <v>0.76</v>
      </c>
      <c r="X86" s="75" t="n">
        <v>0</v>
      </c>
      <c r="Y86" s="75" t="n">
        <v>0</v>
      </c>
      <c r="Z86" s="75" t="n">
        <v>0</v>
      </c>
      <c r="AA86" s="75" t="n">
        <v>0.31</v>
      </c>
      <c r="AB86" s="66" t="n"/>
      <c r="AC86" s="66" t="n"/>
      <c r="AD86" s="66" t="n"/>
      <c r="AF86" s="66" t="n"/>
      <c r="AG86" s="66" t="n"/>
      <c r="BF86" s="286">
        <f>K86*BF$3</f>
        <v/>
      </c>
      <c r="BG86" s="286">
        <f>L86*BG$3</f>
        <v/>
      </c>
      <c r="BH86" s="286">
        <f>M86*BH$3</f>
        <v/>
      </c>
      <c r="BI86" s="286">
        <f>N86*BI$3</f>
        <v/>
      </c>
      <c r="BJ86" s="286">
        <f>O86*BJ$3</f>
        <v/>
      </c>
      <c r="BK86" s="286">
        <f>P86*BK$3</f>
        <v/>
      </c>
      <c r="BL86" s="286" t="n"/>
      <c r="BM86" s="286">
        <f>R86*BM$3</f>
        <v/>
      </c>
      <c r="BN86" s="286">
        <f>S86*BN$3</f>
        <v/>
      </c>
      <c r="BO86" s="286">
        <f>T86*BO$3</f>
        <v/>
      </c>
      <c r="BP86" s="286">
        <f>U86*BP$3</f>
        <v/>
      </c>
      <c r="BQ86" s="286">
        <f>V86*BQ$3</f>
        <v/>
      </c>
      <c r="BR86" s="286">
        <f>W86*BR$3</f>
        <v/>
      </c>
      <c r="BS86" s="286">
        <f>X86*BS$3</f>
        <v/>
      </c>
      <c r="BT86" s="286">
        <f>Y86*BT$3</f>
        <v/>
      </c>
      <c r="BU86" s="286">
        <f>Z86*BU$3</f>
        <v/>
      </c>
      <c r="BV86" s="286">
        <f>AA86*BV$3</f>
        <v/>
      </c>
      <c r="BW86" s="228" t="n"/>
      <c r="BX86" s="228" t="n"/>
      <c r="BY86" s="228" t="n"/>
      <c r="BZ86" s="228" t="n"/>
      <c r="CA86" s="228" t="n"/>
      <c r="CB86" s="228" t="n"/>
      <c r="CC86" s="228" t="n"/>
      <c r="CD86" s="228" t="n"/>
      <c r="CE86" s="228" t="n"/>
      <c r="CF86" s="228" t="n"/>
      <c r="CG86" s="228" t="n"/>
      <c r="CH86" s="228" t="n"/>
      <c r="CI86" s="228" t="n"/>
      <c r="CJ86" s="228" t="n"/>
      <c r="CK86" s="228" t="n"/>
      <c r="CL86" s="228" t="n"/>
      <c r="CM86" s="228" t="n"/>
      <c r="CN86" s="228" t="n"/>
      <c r="CO86" s="228" t="n"/>
      <c r="CQ86" s="228" t="n"/>
      <c r="CR86">
        <f>SUM(AW86:CO86)</f>
        <v/>
      </c>
    </row>
    <row r="87">
      <c r="A87" s="41" t="n"/>
      <c r="K87" s="46" t="n"/>
      <c r="L87" s="46" t="n"/>
      <c r="M87" s="46" t="n"/>
      <c r="N87" s="46" t="n"/>
      <c r="O87" s="46" t="n"/>
      <c r="P87" s="46" t="n"/>
      <c r="Q87" s="45" t="n"/>
      <c r="R87" s="45" t="n"/>
      <c r="S87" s="75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65" t="n"/>
      <c r="AC87" s="65" t="n"/>
      <c r="AD87" s="65" t="n"/>
      <c r="AF87" s="65" t="n"/>
      <c r="AG87" s="65" t="n"/>
    </row>
    <row r="88">
      <c r="A88" s="18" t="inlineStr">
        <is>
          <t>PBF D:6.4/3.2 мм (черная)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46" t="n"/>
      <c r="AB88" s="64" t="n"/>
      <c r="AC88" s="64" t="n"/>
      <c r="AD88" s="64" t="n"/>
      <c r="AF88" s="64" t="n"/>
      <c r="AG88" s="64" t="n"/>
      <c r="BF88" s="286">
        <f>K88*BF$3</f>
        <v/>
      </c>
      <c r="BG88" s="286">
        <f>L88*BG$3</f>
        <v/>
      </c>
      <c r="BH88" s="286">
        <f>M88*BH$3</f>
        <v/>
      </c>
      <c r="BI88" s="286">
        <f>N88*BI$3</f>
        <v/>
      </c>
      <c r="BJ88" s="286" t="n"/>
      <c r="BK88" s="286">
        <f>P88*BK$3</f>
        <v/>
      </c>
      <c r="BL88" s="286" t="n"/>
      <c r="BM88" s="286" t="n"/>
      <c r="BN88" s="286">
        <f>S88*BN$3</f>
        <v/>
      </c>
      <c r="BO88" s="286">
        <f>T88*BO$3</f>
        <v/>
      </c>
      <c r="BP88" s="286" t="n"/>
      <c r="BQ88" s="286">
        <f>V88*BQ$3</f>
        <v/>
      </c>
      <c r="BR88" s="286" t="n"/>
      <c r="BS88" s="286" t="n"/>
      <c r="BT88" s="286" t="n"/>
      <c r="BU88" s="286" t="n"/>
      <c r="BV88" s="286" t="n"/>
      <c r="BW88" s="228" t="n"/>
      <c r="BX88" s="228" t="n"/>
      <c r="BY88" s="228" t="n"/>
      <c r="BZ88" s="228" t="n"/>
      <c r="CA88" s="228" t="n"/>
      <c r="CB88" s="228" t="n"/>
      <c r="CC88" s="228" t="n"/>
      <c r="CD88" s="228" t="n"/>
      <c r="CE88" s="228" t="n"/>
      <c r="CF88" s="228" t="n"/>
      <c r="CG88" s="228" t="n"/>
      <c r="CH88" s="228" t="n"/>
      <c r="CI88" s="228" t="n"/>
      <c r="CJ88" s="228" t="n"/>
      <c r="CK88" s="228" t="n"/>
      <c r="CL88" s="228" t="n"/>
      <c r="CM88" s="228" t="n"/>
      <c r="CN88" s="228" t="n"/>
      <c r="CO88" s="228" t="n"/>
      <c r="CQ88" s="228" t="n"/>
    </row>
    <row r="89">
      <c r="A89" s="34" t="inlineStr">
        <is>
          <t>аналоги:</t>
        </is>
      </c>
      <c r="K89" s="45" t="n"/>
      <c r="L89" s="45" t="n"/>
      <c r="M89" s="45" t="n"/>
      <c r="N89" s="45" t="n"/>
      <c r="O89" s="45" t="n"/>
      <c r="P89" s="45" t="n"/>
      <c r="Q89" s="45" t="n"/>
      <c r="R89" s="45" t="n"/>
      <c r="S89" s="75" t="n"/>
      <c r="T89" s="46" t="n"/>
      <c r="U89" s="45" t="n"/>
      <c r="V89" s="45" t="n"/>
      <c r="W89" s="45" t="n"/>
      <c r="X89" s="45" t="n"/>
      <c r="Y89" s="45" t="n"/>
      <c r="Z89" s="45" t="n"/>
      <c r="AA89" s="77" t="n"/>
      <c r="AB89" s="64" t="n"/>
      <c r="AC89" s="64" t="n"/>
      <c r="AD89" s="64" t="n"/>
      <c r="AF89" s="64" t="n"/>
      <c r="AG89" s="64" t="n"/>
    </row>
    <row r="90" ht="22.5" customHeight="1" s="107">
      <c r="A90" s="41" t="inlineStr">
        <is>
          <t>BNM2RC-1-6.0 BLK Трубка термоусадочная неклеевая, коэффициент
усадки 2Х, размер 6.0, цвет черный</t>
        </is>
      </c>
      <c r="K90" s="45" t="n">
        <v>0.31</v>
      </c>
      <c r="L90" s="45" t="n">
        <v>0.31</v>
      </c>
      <c r="M90" s="45" t="n">
        <v>0.31</v>
      </c>
      <c r="N90" s="45" t="n">
        <v>0.31</v>
      </c>
      <c r="O90" s="45" t="n">
        <v>0.31</v>
      </c>
      <c r="P90" s="45" t="n">
        <v>0.31</v>
      </c>
      <c r="Q90" s="45" t="n">
        <v>0.31</v>
      </c>
      <c r="R90" s="45" t="n">
        <v>0.21</v>
      </c>
      <c r="S90" s="45" t="n">
        <v>0.31</v>
      </c>
      <c r="T90" s="45" t="n">
        <v>0.31</v>
      </c>
      <c r="U90" s="45" t="n"/>
      <c r="V90" s="45" t="n"/>
      <c r="W90" s="45" t="n"/>
      <c r="X90" s="45" t="n">
        <v>0.8100000000000001</v>
      </c>
      <c r="Y90" s="45" t="n">
        <v>1.01</v>
      </c>
      <c r="Z90" s="45" t="n">
        <v>0.8100000000000001</v>
      </c>
      <c r="AA90" s="75" t="n">
        <v>0.91</v>
      </c>
      <c r="AB90" s="64" t="n"/>
      <c r="AC90" s="64" t="n"/>
      <c r="AD90" s="64" t="n"/>
      <c r="AF90" s="64" t="n"/>
      <c r="AG90" s="64" t="n"/>
      <c r="BF90" s="286">
        <f>K90*BF$3</f>
        <v/>
      </c>
      <c r="BG90" s="286">
        <f>L90*BG$3</f>
        <v/>
      </c>
      <c r="BH90" s="286">
        <f>M90*BH$3</f>
        <v/>
      </c>
      <c r="BI90" s="286">
        <f>N90*BI$3</f>
        <v/>
      </c>
      <c r="BJ90" s="286">
        <f>O90*BJ$3</f>
        <v/>
      </c>
      <c r="BK90" s="286">
        <f>P90*BK$3</f>
        <v/>
      </c>
      <c r="BL90" s="286" t="n"/>
      <c r="BM90" s="286">
        <f>R90*BM$3</f>
        <v/>
      </c>
      <c r="BN90" s="286">
        <f>S90*BN$3</f>
        <v/>
      </c>
      <c r="BO90" s="286">
        <f>T90*BO$3</f>
        <v/>
      </c>
      <c r="BP90" s="286">
        <f>U90*BP$3</f>
        <v/>
      </c>
      <c r="BQ90" s="286">
        <f>V90*BQ$3</f>
        <v/>
      </c>
      <c r="BR90" s="286">
        <f>W90*BR$3</f>
        <v/>
      </c>
      <c r="BS90" s="286">
        <f>X90*BS$3</f>
        <v/>
      </c>
      <c r="BT90" s="286">
        <f>Y90*BT$3</f>
        <v/>
      </c>
      <c r="BU90" s="286">
        <f>Z90*BU$3</f>
        <v/>
      </c>
      <c r="BV90" s="286">
        <f>AA90*BV$3</f>
        <v/>
      </c>
      <c r="BW90" s="228" t="n"/>
      <c r="BX90" s="228" t="n"/>
      <c r="BY90" s="228" t="n"/>
      <c r="BZ90" s="228" t="n"/>
      <c r="CA90" s="228" t="n"/>
      <c r="CB90" s="228" t="n"/>
      <c r="CC90" s="228" t="n"/>
      <c r="CD90" s="228" t="n"/>
      <c r="CE90" s="228" t="n"/>
      <c r="CF90" s="228" t="n"/>
      <c r="CG90" s="228" t="n"/>
      <c r="CH90" s="228" t="n"/>
      <c r="CI90" s="228" t="n"/>
      <c r="CJ90" s="228" t="n"/>
      <c r="CK90" s="228" t="n"/>
      <c r="CL90" s="228" t="n"/>
      <c r="CM90" s="228" t="n"/>
      <c r="CN90" s="228" t="n"/>
      <c r="CO90" s="228" t="n"/>
      <c r="CQ90" s="228" t="n"/>
      <c r="CR90">
        <f>SUM(AW90:CO90)</f>
        <v/>
      </c>
    </row>
    <row r="91">
      <c r="A91" s="41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75" t="n"/>
      <c r="T91" s="46" t="n"/>
      <c r="U91" s="45" t="n"/>
      <c r="V91" s="45" t="n"/>
      <c r="W91" s="45" t="n"/>
      <c r="X91" s="45" t="n"/>
      <c r="Y91" s="45" t="n"/>
      <c r="Z91" s="45" t="n"/>
      <c r="AA91" s="46" t="n"/>
      <c r="AB91" s="64" t="n"/>
      <c r="AC91" s="64" t="n"/>
      <c r="AD91" s="64" t="n"/>
      <c r="AF91" s="64" t="n"/>
      <c r="AG91" s="64" t="n"/>
    </row>
    <row r="92">
      <c r="A92" s="43" t="inlineStr">
        <is>
          <t>Наклейка ПТКА.680226.001</t>
        </is>
      </c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67" t="n"/>
      <c r="AC92" s="67" t="n"/>
      <c r="AD92" s="67" t="n"/>
      <c r="AF92" s="67" t="n"/>
      <c r="AG92" s="67" t="n"/>
      <c r="BF92" s="286">
        <f>K92*BF$3</f>
        <v/>
      </c>
      <c r="BG92" s="286">
        <f>L92*BG$3</f>
        <v/>
      </c>
      <c r="BH92" s="286">
        <f>M92*BH$3</f>
        <v/>
      </c>
      <c r="BI92" s="286">
        <f>N92*BI$3</f>
        <v/>
      </c>
      <c r="BJ92" s="286">
        <f>O92*BJ$3</f>
        <v/>
      </c>
      <c r="BK92" s="286">
        <f>P92*BK$3</f>
        <v/>
      </c>
      <c r="BL92" s="286" t="n"/>
      <c r="BM92" s="286">
        <f>R92*BM$3</f>
        <v/>
      </c>
      <c r="BN92" s="286">
        <f>S92*BN$3</f>
        <v/>
      </c>
      <c r="BO92" s="286">
        <f>T92*BO$3</f>
        <v/>
      </c>
      <c r="BP92" s="286">
        <f>U92*BP$3</f>
        <v/>
      </c>
      <c r="BQ92" s="286">
        <f>V92*BQ$3</f>
        <v/>
      </c>
      <c r="BR92" s="286">
        <f>W92*BR$3</f>
        <v/>
      </c>
      <c r="BS92" s="286">
        <f>X92*BS$3</f>
        <v/>
      </c>
      <c r="BT92" s="286">
        <f>Y92*BT$3</f>
        <v/>
      </c>
      <c r="BU92" s="286">
        <f>Z92*BU$3</f>
        <v/>
      </c>
      <c r="BV92" s="286">
        <f>AA92*BV$3</f>
        <v/>
      </c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  <c r="CQ92" s="228" t="n"/>
      <c r="CR92">
        <f>SUM(AW92:CO92)</f>
        <v/>
      </c>
    </row>
    <row r="93">
      <c r="A93" s="34" t="inlineStr">
        <is>
          <t>аналоги:</t>
        </is>
      </c>
      <c r="K93" s="48" t="n"/>
      <c r="L93" s="48" t="n"/>
      <c r="M93" s="48" t="n"/>
      <c r="N93" s="48" t="n"/>
      <c r="O93" s="48" t="n"/>
      <c r="P93" s="48" t="n"/>
      <c r="Q93" s="48" t="n"/>
      <c r="R93" s="48" t="n"/>
      <c r="S93" s="76" t="n"/>
      <c r="T93" s="76" t="n"/>
      <c r="U93" s="48" t="n"/>
      <c r="V93" s="48" t="n"/>
      <c r="W93" s="48" t="n"/>
      <c r="X93" s="48" t="n"/>
      <c r="Y93" s="48" t="n"/>
      <c r="Z93" s="48" t="n"/>
      <c r="AA93" s="76" t="n"/>
      <c r="AB93" s="68" t="n"/>
      <c r="AC93" s="68" t="n"/>
      <c r="AD93" s="68" t="n"/>
      <c r="AF93" s="68" t="n"/>
      <c r="AG93" s="68" t="n"/>
      <c r="BF93" s="286">
        <f>K93*BF$3</f>
        <v/>
      </c>
      <c r="BG93" s="286">
        <f>L93*BG$3</f>
        <v/>
      </c>
      <c r="BH93" s="286">
        <f>M93*BH$3</f>
        <v/>
      </c>
      <c r="BI93" s="286">
        <f>N93*BI$3</f>
        <v/>
      </c>
      <c r="BJ93" s="286" t="n"/>
      <c r="BK93" s="286">
        <f>P93*BK$3</f>
        <v/>
      </c>
      <c r="BL93" s="286" t="n"/>
      <c r="BM93" s="286" t="n"/>
      <c r="BN93" s="286">
        <f>S93*BN$3</f>
        <v/>
      </c>
      <c r="BO93" s="286">
        <f>T93*BO$3</f>
        <v/>
      </c>
      <c r="BP93" s="286" t="n"/>
      <c r="BQ93" s="286">
        <f>V93*BQ$3</f>
        <v/>
      </c>
      <c r="BR93" s="286" t="n"/>
      <c r="BS93" s="286" t="n"/>
      <c r="BT93" s="286" t="n"/>
      <c r="BU93" s="286" t="n"/>
      <c r="BV93" s="286" t="n"/>
      <c r="BW93" s="228" t="n"/>
      <c r="BX93" s="228" t="n"/>
      <c r="BY93" s="228" t="n"/>
      <c r="BZ93" s="228" t="n"/>
      <c r="CA93" s="228" t="n"/>
      <c r="CB93" s="228" t="n"/>
      <c r="CC93" s="228" t="n"/>
      <c r="CD93" s="228" t="n"/>
      <c r="CE93" s="228" t="n"/>
      <c r="CF93" s="228" t="n"/>
      <c r="CG93" s="228" t="n"/>
      <c r="CH93" s="228" t="n"/>
      <c r="CI93" s="228" t="n"/>
      <c r="CJ93" s="228" t="n"/>
      <c r="CK93" s="228" t="n"/>
      <c r="CL93" s="228" t="n"/>
      <c r="CM93" s="228" t="n"/>
      <c r="CN93" s="228" t="n"/>
      <c r="CO93" s="228" t="n"/>
      <c r="CQ93" s="228" t="n"/>
    </row>
    <row r="94">
      <c r="A94" s="41" t="inlineStr">
        <is>
          <t>BROTHER TZe-231 картридж с ламинированной лентой 8м</t>
        </is>
      </c>
      <c r="K94" s="45" t="n"/>
      <c r="L94" s="45" t="n"/>
      <c r="M94" s="45" t="n"/>
      <c r="N94" s="45" t="n"/>
      <c r="O94" s="45" t="n"/>
      <c r="P94" s="45" t="n"/>
      <c r="Q94" s="45" t="n"/>
      <c r="R94" s="45" t="n"/>
      <c r="S94" s="75" t="n"/>
      <c r="T94" s="75" t="n"/>
      <c r="U94" s="45" t="n"/>
      <c r="V94" s="45" t="n"/>
      <c r="W94" s="45" t="n"/>
      <c r="X94" s="45" t="n"/>
      <c r="Y94" s="45" t="n"/>
      <c r="Z94" s="45" t="n"/>
      <c r="AA94" s="75" t="n"/>
      <c r="AB94" s="64" t="n"/>
      <c r="AC94" s="64" t="n"/>
      <c r="AD94" s="64" t="n"/>
      <c r="AF94" s="64" t="n"/>
      <c r="AG94" s="64" t="n"/>
    </row>
    <row r="95">
      <c r="A95" s="34" t="inlineStr">
        <is>
          <t>Хомут 100х2.5 мм белый маркировочный (100 шт)</t>
        </is>
      </c>
      <c r="K95" s="47" t="n">
        <v>1</v>
      </c>
      <c r="L95" s="47" t="n">
        <v>1</v>
      </c>
      <c r="M95" s="47" t="n">
        <v>1</v>
      </c>
      <c r="N95" s="47" t="n">
        <v>1</v>
      </c>
      <c r="O95" s="47" t="n">
        <v>1</v>
      </c>
      <c r="P95" s="47" t="n">
        <v>1</v>
      </c>
      <c r="Q95" s="45" t="n">
        <v>1</v>
      </c>
      <c r="R95" s="47" t="n">
        <v>1</v>
      </c>
      <c r="S95" s="47" t="n">
        <v>1</v>
      </c>
      <c r="T95" s="47" t="n">
        <v>1</v>
      </c>
      <c r="U95" s="47" t="n">
        <v>1</v>
      </c>
      <c r="V95" s="47" t="n">
        <v>1</v>
      </c>
      <c r="W95" s="47" t="n">
        <v>1</v>
      </c>
      <c r="X95" s="47" t="n">
        <v>1</v>
      </c>
      <c r="Y95" s="45" t="n">
        <v>1</v>
      </c>
      <c r="Z95" s="47" t="n">
        <v>1</v>
      </c>
      <c r="AA95" s="47" t="n">
        <v>1</v>
      </c>
      <c r="AB95" s="64" t="n"/>
      <c r="AC95" s="64" t="n"/>
      <c r="AD95" s="64" t="n"/>
      <c r="AF95" s="64" t="n"/>
      <c r="AG95" s="64" t="n"/>
      <c r="BF95" s="286">
        <f>K95*BF$3</f>
        <v/>
      </c>
      <c r="BG95" s="286">
        <f>L95*BG$3</f>
        <v/>
      </c>
      <c r="BH95" s="286">
        <f>M95*BH$3</f>
        <v/>
      </c>
      <c r="BI95" s="286">
        <f>N95*BI$3</f>
        <v/>
      </c>
      <c r="BJ95" s="286">
        <f>O95*BJ$3</f>
        <v/>
      </c>
      <c r="BK95" s="286">
        <f>P95*BK$3</f>
        <v/>
      </c>
      <c r="BL95" s="286" t="n"/>
      <c r="BM95" s="286">
        <f>R95*BM$3</f>
        <v/>
      </c>
      <c r="BN95" s="286">
        <f>S95*BN$3</f>
        <v/>
      </c>
      <c r="BO95" s="286">
        <f>T95*BO$3</f>
        <v/>
      </c>
      <c r="BP95" s="286">
        <f>U95*BP$3</f>
        <v/>
      </c>
      <c r="BQ95" s="286">
        <f>V95*BQ$3</f>
        <v/>
      </c>
      <c r="BR95" s="286">
        <f>W95*BR$3</f>
        <v/>
      </c>
      <c r="BS95" s="286">
        <f>X95*BS$3</f>
        <v/>
      </c>
      <c r="BT95" s="286">
        <f>Y95*BT$3</f>
        <v/>
      </c>
      <c r="BU95" s="286">
        <f>Z95*BU$3</f>
        <v/>
      </c>
      <c r="BV95" s="286">
        <f>AA95*BV$3</f>
        <v/>
      </c>
      <c r="BW95" s="228" t="n"/>
      <c r="BX95" s="228" t="n"/>
      <c r="BY95" s="228" t="n"/>
      <c r="BZ95" s="228" t="n"/>
      <c r="CA95" s="228" t="n"/>
      <c r="CB95" s="228" t="n"/>
      <c r="CC95" s="228" t="n"/>
      <c r="CD95" s="228" t="n"/>
      <c r="CE95" s="228" t="n"/>
      <c r="CF95" s="228" t="n"/>
      <c r="CG95" s="228" t="n"/>
      <c r="CH95" s="228" t="n"/>
      <c r="CI95" s="228" t="n"/>
      <c r="CJ95" s="228" t="n"/>
      <c r="CK95" s="228" t="n"/>
      <c r="CL95" s="228" t="n"/>
      <c r="CM95" s="228" t="n"/>
      <c r="CN95" s="228" t="n"/>
      <c r="CO95" s="228" t="n"/>
      <c r="CQ95" s="228" t="n"/>
      <c r="CR95">
        <f>SUM(AW95:CO95)</f>
        <v/>
      </c>
    </row>
    <row r="96">
      <c r="Q96" s="48" t="n"/>
      <c r="S96" s="76" t="n"/>
      <c r="T96" s="76" t="n"/>
      <c r="V96" s="45" t="n"/>
      <c r="AA96" s="75" t="n"/>
    </row>
    <row r="97" ht="39" customHeight="1" s="107">
      <c r="A97" s="21" t="inlineStr">
        <is>
          <t>Термоусаживаемый маркер с ТТ печатью FTTM 3.2/1.6мм, L15мм,
белый, 1 цв.печати (черный), нарезка  - "X1"</t>
        </is>
      </c>
      <c r="K97" s="197" t="n">
        <v>1</v>
      </c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>
        <v>1</v>
      </c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45" t="n">
        <v>1</v>
      </c>
      <c r="AB97" s="69" t="n"/>
      <c r="AC97" s="69" t="n"/>
      <c r="AD97" s="69" t="n"/>
      <c r="AF97" s="69" t="n"/>
      <c r="AG97" s="69" t="n"/>
      <c r="BF97" s="286">
        <f>K97*BF$3</f>
        <v/>
      </c>
      <c r="BG97" s="286">
        <f>L97*BG$3</f>
        <v/>
      </c>
      <c r="BH97" s="286">
        <f>M97*BH$3</f>
        <v/>
      </c>
      <c r="BI97" s="286">
        <f>N97*BI$3</f>
        <v/>
      </c>
      <c r="BJ97" s="286">
        <f>O97*BJ$3</f>
        <v/>
      </c>
      <c r="BK97" s="286">
        <f>P97*BK$3</f>
        <v/>
      </c>
      <c r="BL97" s="286" t="n"/>
      <c r="BM97" s="286">
        <f>R97*BM$3</f>
        <v/>
      </c>
      <c r="BN97" s="286">
        <f>S97*BN$3</f>
        <v/>
      </c>
      <c r="BO97" s="286">
        <f>T97*BO$3</f>
        <v/>
      </c>
      <c r="BP97" s="286">
        <f>U97*BP$3</f>
        <v/>
      </c>
      <c r="BQ97" s="286">
        <f>V97*BQ$3</f>
        <v/>
      </c>
      <c r="BR97" s="286">
        <f>W97*BR$3</f>
        <v/>
      </c>
      <c r="BS97" s="286">
        <f>X97*BS$3</f>
        <v/>
      </c>
      <c r="BT97" s="286">
        <f>Y97*BT$3</f>
        <v/>
      </c>
      <c r="BU97" s="286">
        <f>Z97*BU$3</f>
        <v/>
      </c>
      <c r="BV97" s="286">
        <f>AA97*BV$3</f>
        <v/>
      </c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Q97" s="228" t="n"/>
      <c r="CR97">
        <f>SUM(AW97:CO97)</f>
        <v/>
      </c>
    </row>
    <row r="98" ht="40.5" customHeight="1" s="107">
      <c r="A98" s="21" t="inlineStr">
        <is>
          <t>Термоусаживаемый маркер с ТТ печатью FTTM 3.2/1.6мм, L15мм,
белый, 1 цв.печати (черный), нарезка  - "X2"</t>
        </is>
      </c>
      <c r="K98" s="197" t="n"/>
      <c r="L98" s="197" t="n">
        <v>1</v>
      </c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>
        <v>1</v>
      </c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F98" s="286">
        <f>K98*BF$3</f>
        <v/>
      </c>
      <c r="BG98" s="286">
        <f>L98*BG$3</f>
        <v/>
      </c>
      <c r="BH98" s="286">
        <f>M98*BH$3</f>
        <v/>
      </c>
      <c r="BI98" s="286">
        <f>N98*BI$3</f>
        <v/>
      </c>
      <c r="BJ98" s="286">
        <f>O98*BJ$3</f>
        <v/>
      </c>
      <c r="BK98" s="286">
        <f>P98*BK$3</f>
        <v/>
      </c>
      <c r="BL98" s="286" t="n"/>
      <c r="BM98" s="286">
        <f>R98*BM$3</f>
        <v/>
      </c>
      <c r="BN98" s="286">
        <f>S98*BN$3</f>
        <v/>
      </c>
      <c r="BO98" s="286">
        <f>T98*BO$3</f>
        <v/>
      </c>
      <c r="BP98" s="286">
        <f>U98*BP$3</f>
        <v/>
      </c>
      <c r="BQ98" s="286">
        <f>V98*BQ$3</f>
        <v/>
      </c>
      <c r="BR98" s="286">
        <f>W98*BR$3</f>
        <v/>
      </c>
      <c r="BS98" s="286">
        <f>X98*BS$3</f>
        <v/>
      </c>
      <c r="BT98" s="286">
        <f>Y98*BT$3</f>
        <v/>
      </c>
      <c r="BU98" s="286">
        <f>Z98*BU$3</f>
        <v/>
      </c>
      <c r="BV98" s="286">
        <f>AA98*BV$3</f>
        <v/>
      </c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Q98" s="228" t="n"/>
      <c r="CR98">
        <f>SUM(AW98:CO98)</f>
        <v/>
      </c>
    </row>
    <row r="99" ht="43.5" customHeight="1" s="107">
      <c r="A99" s="21" t="inlineStr">
        <is>
          <t>Термоусаживаемый маркер с ТТ печатью FTTM 3.2/1.6мм, L15мм,
белый, 1 цв.печати (черный), нарезка  - "X3"</t>
        </is>
      </c>
      <c r="K99" s="14" t="n"/>
      <c r="L99" s="14" t="n"/>
      <c r="M99" s="197" t="n">
        <v>1</v>
      </c>
      <c r="N99" s="197" t="n">
        <v>1</v>
      </c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>
        <v>1</v>
      </c>
      <c r="X99" s="197" t="n">
        <v>1</v>
      </c>
      <c r="Y99" s="197" t="n">
        <v>1</v>
      </c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F99" s="286">
        <f>K99*BF$3</f>
        <v/>
      </c>
      <c r="BG99" s="286">
        <f>L99*BG$3</f>
        <v/>
      </c>
      <c r="BH99" s="286">
        <f>M99*BH$3</f>
        <v/>
      </c>
      <c r="BI99" s="286">
        <f>N99*BI$3</f>
        <v/>
      </c>
      <c r="BJ99" s="286">
        <f>O99*BJ$3</f>
        <v/>
      </c>
      <c r="BK99" s="286">
        <f>P99*BK$3</f>
        <v/>
      </c>
      <c r="BL99" s="286" t="n"/>
      <c r="BM99" s="286">
        <f>R99*BM$3</f>
        <v/>
      </c>
      <c r="BN99" s="286">
        <f>S99*BN$3</f>
        <v/>
      </c>
      <c r="BO99" s="286">
        <f>T99*BO$3</f>
        <v/>
      </c>
      <c r="BP99" s="286">
        <f>U99*BP$3</f>
        <v/>
      </c>
      <c r="BQ99" s="286">
        <f>V99*BQ$3</f>
        <v/>
      </c>
      <c r="BR99" s="286">
        <f>W99*BR$3</f>
        <v/>
      </c>
      <c r="BS99" s="286">
        <f>X99*BS$3</f>
        <v/>
      </c>
      <c r="BT99" s="286">
        <f>Y99*BT$3</f>
        <v/>
      </c>
      <c r="BU99" s="286">
        <f>Z99*BU$3</f>
        <v/>
      </c>
      <c r="BV99" s="286">
        <f>AA99*BV$3</f>
        <v/>
      </c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Q99" s="228" t="n"/>
      <c r="CR99">
        <f>SUM(AW99:CO99)</f>
        <v/>
      </c>
    </row>
    <row r="100" ht="39" customHeight="1" s="107">
      <c r="A100" s="21" t="inlineStr">
        <is>
          <t>Термоусаживаемый маркер с ТТ печатью FTTM 3.2/1.6мм, L15мм,
белый, 1 цв.печати (черный), нарезка  - "X4"</t>
        </is>
      </c>
      <c r="K100" s="14" t="n"/>
      <c r="L100" s="14" t="n"/>
      <c r="M100" s="14" t="n"/>
      <c r="N100" s="197" t="n"/>
      <c r="O100" s="197" t="n">
        <v>1</v>
      </c>
      <c r="P100" s="197" t="n">
        <v>1</v>
      </c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>
        <v>1</v>
      </c>
      <c r="AA100" s="197" t="n">
        <v>1</v>
      </c>
      <c r="AB100" s="69" t="n"/>
      <c r="AC100" s="69" t="n"/>
      <c r="AD100" s="69" t="n"/>
      <c r="AF100" s="69" t="n"/>
      <c r="AG100" s="69" t="n"/>
      <c r="BF100" s="286">
        <f>K100*BF$3</f>
        <v/>
      </c>
      <c r="BG100" s="286">
        <f>L100*BG$3</f>
        <v/>
      </c>
      <c r="BH100" s="286">
        <f>M100*BH$3</f>
        <v/>
      </c>
      <c r="BI100" s="286">
        <f>N100*BI$3</f>
        <v/>
      </c>
      <c r="BJ100" s="286">
        <f>O100*BJ$3</f>
        <v/>
      </c>
      <c r="BK100" s="286">
        <f>P100*BK$3</f>
        <v/>
      </c>
      <c r="BL100" s="286" t="n"/>
      <c r="BM100" s="286">
        <f>R100*BM$3</f>
        <v/>
      </c>
      <c r="BN100" s="286">
        <f>S100*BN$3</f>
        <v/>
      </c>
      <c r="BO100" s="286">
        <f>T100*BO$3</f>
        <v/>
      </c>
      <c r="BP100" s="286">
        <f>U100*BP$3</f>
        <v/>
      </c>
      <c r="BQ100" s="286">
        <f>V100*BQ$3</f>
        <v/>
      </c>
      <c r="BR100" s="286">
        <f>W100*BR$3</f>
        <v/>
      </c>
      <c r="BS100" s="286">
        <f>X100*BS$3</f>
        <v/>
      </c>
      <c r="BT100" s="286">
        <f>Y100*BT$3</f>
        <v/>
      </c>
      <c r="BU100" s="286">
        <f>Z100*BU$3</f>
        <v/>
      </c>
      <c r="BV100" s="286">
        <f>AA100*BV$3</f>
        <v/>
      </c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Q100" s="228" t="n"/>
      <c r="CR100">
        <f>SUM(AW100:CO100)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"X5"</t>
        </is>
      </c>
      <c r="K101" s="14" t="n"/>
      <c r="L101" s="14" t="n"/>
      <c r="M101" s="14" t="n"/>
      <c r="N101" s="197" t="n"/>
      <c r="O101" s="197" t="n"/>
      <c r="P101" s="197" t="n"/>
      <c r="Q101" s="197" t="n">
        <v>1</v>
      </c>
      <c r="R101" s="197" t="n">
        <v>1</v>
      </c>
      <c r="S101" s="197" t="n">
        <v>1</v>
      </c>
      <c r="T101" s="197" t="n">
        <v>1</v>
      </c>
      <c r="U101" s="197" t="n"/>
      <c r="V101" s="197" t="n"/>
      <c r="W101" s="197" t="n"/>
      <c r="X101" s="197" t="n"/>
      <c r="Y101" s="197" t="n"/>
      <c r="Z101" s="197" t="n"/>
      <c r="AA101" s="197" t="n">
        <v>1</v>
      </c>
      <c r="AB101" s="69" t="n"/>
      <c r="AC101" s="69" t="n"/>
      <c r="AD101" s="69" t="n"/>
      <c r="AF101" s="69" t="n"/>
      <c r="AG101" s="69" t="n"/>
      <c r="BF101" s="286">
        <f>K101*BF$3</f>
        <v/>
      </c>
      <c r="BG101" s="286">
        <f>L101*BG$3</f>
        <v/>
      </c>
      <c r="BH101" s="286">
        <f>M101*BH$3</f>
        <v/>
      </c>
      <c r="BI101" s="286">
        <f>N101*BI$3</f>
        <v/>
      </c>
      <c r="BJ101" s="286">
        <f>O101*BJ$3</f>
        <v/>
      </c>
      <c r="BK101" s="286">
        <f>P101*BK$3</f>
        <v/>
      </c>
      <c r="BL101" s="286" t="n"/>
      <c r="BM101" s="286">
        <f>R101*BM$3</f>
        <v/>
      </c>
      <c r="BN101" s="286">
        <f>S101*BN$3</f>
        <v/>
      </c>
      <c r="BO101" s="286">
        <f>T101*BO$3</f>
        <v/>
      </c>
      <c r="BP101" s="286">
        <f>U101*BP$3</f>
        <v/>
      </c>
      <c r="BQ101" s="286">
        <f>V101*BQ$3</f>
        <v/>
      </c>
      <c r="BR101" s="286">
        <f>W101*BR$3</f>
        <v/>
      </c>
      <c r="BS101" s="286">
        <f>X101*BS$3</f>
        <v/>
      </c>
      <c r="BT101" s="286">
        <f>Y101*BT$3</f>
        <v/>
      </c>
      <c r="BU101" s="286">
        <f>Z101*BU$3</f>
        <v/>
      </c>
      <c r="BV101" s="286">
        <f>AA101*BV$3</f>
        <v/>
      </c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Q101" s="228" t="n"/>
      <c r="CR101">
        <f>SUM(AW101:CO101)</f>
        <v/>
      </c>
    </row>
    <row r="102" ht="40.5" customHeight="1" s="107">
      <c r="A102" s="21" t="inlineStr">
        <is>
          <t>Термоусаживаемый маркер с ТТ печатью FTTM 3.2/1.6мм, L15мм,
белый, 1 цв.печати (черный), нарезка  - "X6"</t>
        </is>
      </c>
      <c r="K102" s="197" t="n">
        <v>1</v>
      </c>
      <c r="L102" s="197" t="n">
        <v>1</v>
      </c>
      <c r="M102" s="197" t="n">
        <v>1</v>
      </c>
      <c r="N102" s="197" t="n">
        <v>1</v>
      </c>
      <c r="O102" s="197" t="n">
        <v>1</v>
      </c>
      <c r="P102" s="197" t="n">
        <v>1</v>
      </c>
      <c r="Q102" s="197" t="n">
        <v>1</v>
      </c>
      <c r="R102" s="197" t="n">
        <v>1</v>
      </c>
      <c r="S102" s="197" t="n">
        <v>1</v>
      </c>
      <c r="T102" s="197" t="n">
        <v>1</v>
      </c>
      <c r="U102" s="197" t="n">
        <v>1</v>
      </c>
      <c r="V102" s="197" t="n">
        <v>1</v>
      </c>
      <c r="W102" s="197" t="n">
        <v>1</v>
      </c>
      <c r="X102" s="197" t="n">
        <v>1</v>
      </c>
      <c r="Y102" s="197" t="n">
        <v>1</v>
      </c>
      <c r="Z102" s="197" t="n">
        <v>1</v>
      </c>
      <c r="AA102" s="197" t="n">
        <v>1</v>
      </c>
      <c r="AB102" s="69" t="n"/>
      <c r="AC102" s="69" t="n"/>
      <c r="AD102" s="69" t="n"/>
      <c r="AF102" s="69" t="n"/>
      <c r="AG102" s="69" t="n"/>
      <c r="BF102" s="286">
        <f>K102*BF$3</f>
        <v/>
      </c>
      <c r="BG102" s="286">
        <f>L102*BG$3</f>
        <v/>
      </c>
      <c r="BH102" s="286">
        <f>M102*BH$3</f>
        <v/>
      </c>
      <c r="BI102" s="286">
        <f>N102*BI$3</f>
        <v/>
      </c>
      <c r="BJ102" s="286">
        <f>O102*BJ$3</f>
        <v/>
      </c>
      <c r="BK102" s="286">
        <f>P102*BK$3</f>
        <v/>
      </c>
      <c r="BL102" s="286" t="n"/>
      <c r="BM102" s="286">
        <f>R102*BM$3</f>
        <v/>
      </c>
      <c r="BN102" s="286">
        <f>S102*BN$3</f>
        <v/>
      </c>
      <c r="BO102" s="286">
        <f>T102*BO$3</f>
        <v/>
      </c>
      <c r="BP102" s="286">
        <f>U102*BP$3</f>
        <v/>
      </c>
      <c r="BQ102" s="286">
        <f>V102*BQ$3</f>
        <v/>
      </c>
      <c r="BR102" s="286">
        <f>W102*BR$3</f>
        <v/>
      </c>
      <c r="BS102" s="286">
        <f>X102*BS$3</f>
        <v/>
      </c>
      <c r="BT102" s="286">
        <f>Y102*BT$3</f>
        <v/>
      </c>
      <c r="BU102" s="286">
        <f>Z102*BU$3</f>
        <v/>
      </c>
      <c r="BV102" s="286">
        <f>AA102*BV$3</f>
        <v/>
      </c>
      <c r="BW102" s="228" t="n"/>
      <c r="BX102" s="228" t="n"/>
      <c r="BY102" s="228" t="n"/>
      <c r="BZ102" s="228" t="n"/>
      <c r="CA102" s="228" t="n"/>
      <c r="CB102" s="228" t="n"/>
      <c r="CC102" s="228" t="n"/>
      <c r="CD102" s="228" t="n"/>
      <c r="CE102" s="228" t="n"/>
      <c r="CF102" s="228" t="n"/>
      <c r="CG102" s="228" t="n"/>
      <c r="CH102" s="228" t="n"/>
      <c r="CI102" s="228" t="n"/>
      <c r="CJ102" s="228" t="n"/>
      <c r="CK102" s="228" t="n"/>
      <c r="CL102" s="228" t="n"/>
      <c r="CM102" s="228" t="n"/>
      <c r="CN102" s="228" t="n"/>
      <c r="CO102" s="228" t="n"/>
      <c r="CQ102" s="228" t="n"/>
      <c r="CR102">
        <f>SUM(AW102:CO102)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J11" sqref="J11"/>
    </sheetView>
  </sheetViews>
  <sheetFormatPr baseColWidth="8" defaultRowHeight="15"/>
  <cols>
    <col width="37.140625" customWidth="1" style="107" min="1" max="1"/>
    <col width="19.140625" customWidth="1" style="107" min="2" max="2"/>
    <col width="19.42578125" customWidth="1" style="107" min="3" max="3"/>
    <col width="9.140625" customWidth="1" style="107" min="5" max="5"/>
  </cols>
  <sheetData>
    <row r="1" ht="90" customHeight="1" s="107">
      <c r="B1" s="14" t="inlineStr">
        <is>
          <t>взято в Салют-Улей</t>
        </is>
      </c>
      <c r="C1" s="14" t="inlineStr">
        <is>
          <t>в панели Радар</t>
        </is>
      </c>
      <c r="D1" s="15" t="inlineStr">
        <is>
          <t>остаток на складе ПУ
для Антоа</t>
        </is>
      </c>
      <c r="E1" s="15" t="inlineStr">
        <is>
          <t>остаток реал</t>
        </is>
      </c>
      <c r="F1" s="15" t="inlineStr">
        <is>
          <t>остаток на складе ПУ
в базе 280121</t>
        </is>
      </c>
      <c r="G1" s="286" t="inlineStr">
        <is>
          <t>реал</t>
        </is>
      </c>
      <c r="H1" s="329" t="n"/>
      <c r="I1" s="330" t="n"/>
    </row>
    <row r="2">
      <c r="B2" s="14" t="n"/>
      <c r="C2" s="14" t="n"/>
      <c r="D2" s="14" t="n"/>
      <c r="E2" s="14" t="n"/>
      <c r="F2" s="14" t="n"/>
      <c r="G2" s="14" t="n"/>
      <c r="H2" s="14" t="n"/>
      <c r="I2" s="14" t="n"/>
    </row>
    <row r="3">
      <c r="A3" s="186" t="inlineStr">
        <is>
          <t>Вилка кабельная СНП407-100 ВП121</t>
        </is>
      </c>
      <c r="B3" s="14" t="n">
        <v>8</v>
      </c>
      <c r="C3" s="14" t="n"/>
      <c r="D3" s="14" t="n">
        <v>5</v>
      </c>
      <c r="E3" s="14" t="inlineStr">
        <is>
          <t>16-8=8</t>
        </is>
      </c>
      <c r="F3" s="187" t="n">
        <v>16</v>
      </c>
      <c r="G3" s="187" t="n">
        <v>11</v>
      </c>
      <c r="H3" s="187" t="n"/>
      <c r="I3" s="187" t="n">
        <v>5</v>
      </c>
    </row>
    <row r="4">
      <c r="A4" s="186" t="n"/>
      <c r="B4" s="14" t="n"/>
      <c r="C4" s="14" t="n"/>
      <c r="D4" s="14" t="n"/>
      <c r="E4" s="14" t="n"/>
      <c r="F4" s="14" t="n"/>
      <c r="G4" s="14" t="n"/>
      <c r="H4" s="14" t="n"/>
      <c r="I4" s="14" t="n"/>
    </row>
    <row r="5">
      <c r="A5" s="186" t="inlineStr">
        <is>
          <t>Розетка блочная СНП407-100 РП120</t>
        </is>
      </c>
      <c r="B5" s="14" t="n">
        <v>11</v>
      </c>
      <c r="C5" s="14" t="n">
        <v>3</v>
      </c>
      <c r="D5" s="14" t="n">
        <v>47</v>
      </c>
      <c r="E5" s="14" t="n">
        <v>56</v>
      </c>
      <c r="F5" s="187" t="n">
        <v>78</v>
      </c>
      <c r="G5" s="187" t="n">
        <v>30</v>
      </c>
      <c r="H5" s="187" t="n">
        <v>17</v>
      </c>
      <c r="I5" s="187" t="n">
        <v>20</v>
      </c>
    </row>
    <row r="6">
      <c r="A6" s="186" t="inlineStr">
        <is>
          <t>Розетка кабельная СНП407-100</t>
        </is>
      </c>
      <c r="B6" s="14" t="n"/>
      <c r="C6" s="14" t="n"/>
      <c r="D6" s="14" t="n"/>
      <c r="E6" s="14" t="n"/>
      <c r="F6" s="14" t="n"/>
      <c r="G6" s="14" t="n"/>
      <c r="H6" s="14" t="n"/>
      <c r="I6" s="14" t="n"/>
    </row>
    <row r="7">
      <c r="A7" s="186" t="n"/>
      <c r="B7" s="14" t="n"/>
      <c r="C7" s="14" t="n"/>
      <c r="D7" s="14" t="n"/>
      <c r="E7" s="14" t="n"/>
      <c r="F7" s="14" t="n"/>
      <c r="G7" s="14" t="n"/>
      <c r="H7" s="14" t="n"/>
      <c r="I7" s="14" t="n"/>
    </row>
    <row r="8">
      <c r="A8" s="186" t="inlineStr">
        <is>
          <t>Вилка кабельная СНП407-150</t>
        </is>
      </c>
      <c r="B8" s="14" t="n"/>
      <c r="C8" s="14" t="n"/>
      <c r="D8" s="14" t="n">
        <v>13</v>
      </c>
      <c r="E8" s="14" t="n">
        <v>13</v>
      </c>
      <c r="F8" s="14" t="n">
        <v>13</v>
      </c>
      <c r="G8" s="14" t="n">
        <v>13</v>
      </c>
      <c r="H8" s="14" t="n"/>
      <c r="I8" s="14" t="n"/>
    </row>
    <row r="9">
      <c r="A9" s="186" t="inlineStr">
        <is>
          <t>Вилка блочная СНП407-150</t>
        </is>
      </c>
      <c r="B9" s="14" t="n"/>
      <c r="C9" s="14" t="n"/>
      <c r="D9" s="14" t="n">
        <v>4</v>
      </c>
      <c r="E9" s="14" t="n">
        <v>4</v>
      </c>
      <c r="F9" s="14" t="n">
        <v>4</v>
      </c>
      <c r="G9" s="14" t="n">
        <v>4</v>
      </c>
      <c r="H9" s="14" t="n"/>
      <c r="I9" s="14" t="n"/>
    </row>
    <row r="10">
      <c r="A10" s="186" t="n"/>
      <c r="B10" s="14" t="n"/>
      <c r="C10" s="14" t="n"/>
      <c r="D10" s="14" t="n"/>
      <c r="E10" s="14" t="n"/>
      <c r="F10" s="14" t="n"/>
      <c r="G10" s="14" t="n"/>
      <c r="H10" s="14" t="n"/>
      <c r="I10" s="14" t="n"/>
    </row>
    <row r="11">
      <c r="A11" s="186" t="inlineStr">
        <is>
          <t>Розетка  кабельная СНП407-150</t>
        </is>
      </c>
      <c r="B11" s="14" t="n"/>
      <c r="C11" s="14" t="n"/>
      <c r="D11" s="14" t="n">
        <v>4</v>
      </c>
      <c r="E11" s="14" t="n">
        <v>4</v>
      </c>
      <c r="F11" s="14" t="n">
        <v>4</v>
      </c>
      <c r="G11" s="14" t="n">
        <v>4</v>
      </c>
      <c r="H11" s="14" t="n"/>
      <c r="I11" s="14" t="n"/>
    </row>
    <row r="12">
      <c r="A12" s="186" t="inlineStr">
        <is>
          <t>Розетка блочная СНП407-150</t>
        </is>
      </c>
      <c r="B12" s="14" t="n"/>
      <c r="C12" s="14" t="n"/>
      <c r="D12" s="14" t="n"/>
      <c r="E12" s="14" t="n"/>
      <c r="F12" s="14" t="n"/>
      <c r="G12" s="14" t="n"/>
      <c r="H12" s="14" t="n"/>
      <c r="I12" s="14" t="n"/>
    </row>
  </sheetData>
  <mergeCells count="1">
    <mergeCell ref="G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R101"/>
  <sheetViews>
    <sheetView zoomScale="80" zoomScaleNormal="80" workbookViewId="0">
      <pane xSplit="1" ySplit="3" topLeftCell="CO4" activePane="bottomRight" state="frozen"/>
      <selection pane="topRight" activeCell="B1" sqref="B1"/>
      <selection pane="bottomLeft" activeCell="A4" sqref="A4"/>
      <selection pane="bottomRight" activeCell="A29" sqref="A29"/>
    </sheetView>
  </sheetViews>
  <sheetFormatPr baseColWidth="8" defaultColWidth="9.140625" defaultRowHeight="15"/>
  <cols>
    <col width="60.85546875" customWidth="1" style="107" min="1" max="1"/>
    <col width="11" customWidth="1" style="107" min="2" max="2"/>
    <col width="10.85546875" customWidth="1" style="107" min="3" max="6"/>
    <col width="11.85546875" bestFit="1" customWidth="1" style="107" min="7" max="7"/>
    <col width="11.85546875" customWidth="1" style="107" min="8" max="9"/>
    <col width="11.42578125" customWidth="1" style="107" min="10" max="14"/>
    <col width="13.140625" customWidth="1" style="107" min="15" max="17"/>
    <col width="11.42578125" customWidth="1" style="107" min="18" max="20"/>
    <col width="10.7109375" customWidth="1" style="107" min="21" max="22"/>
    <col width="11.42578125" customWidth="1" style="107" min="23" max="47"/>
    <col width="11.7109375" customWidth="1" style="107" min="48" max="48"/>
    <col width="12.140625" customWidth="1" style="107" min="49" max="52"/>
    <col width="10.7109375" customWidth="1" style="107" min="53" max="55"/>
    <col width="10.85546875" customWidth="1" style="107" min="56" max="92"/>
    <col width="3.28515625" customWidth="1" style="107" min="93" max="93"/>
    <col width="9.140625" customWidth="1" style="107" min="94" max="95"/>
    <col width="9.140625" customWidth="1" style="108" min="96" max="96"/>
    <col width="9.140625" customWidth="1" style="107" min="97" max="16384"/>
  </cols>
  <sheetData>
    <row r="1" ht="12" customFormat="1" customHeight="1" s="36">
      <c r="B1" s="37" t="inlineStr">
        <is>
          <t>спецификация</t>
        </is>
      </c>
      <c r="C1" s="37" t="inlineStr">
        <is>
          <t>спецификация</t>
        </is>
      </c>
      <c r="D1" s="37" t="inlineStr">
        <is>
          <t>спецификация</t>
        </is>
      </c>
      <c r="E1" s="37" t="inlineStr">
        <is>
          <t>спецификация</t>
        </is>
      </c>
      <c r="F1" s="37" t="inlineStr">
        <is>
          <t>спецификация</t>
        </is>
      </c>
      <c r="G1" s="37" t="inlineStr">
        <is>
          <t>спецификация</t>
        </is>
      </c>
      <c r="H1" s="37" t="inlineStr">
        <is>
          <t>спецификация</t>
        </is>
      </c>
      <c r="I1" s="37" t="inlineStr">
        <is>
          <t>спецификация</t>
        </is>
      </c>
      <c r="J1" s="37" t="inlineStr">
        <is>
          <t>спецификация</t>
        </is>
      </c>
      <c r="K1" s="37" t="inlineStr">
        <is>
          <t>спецификация</t>
        </is>
      </c>
      <c r="L1" s="37" t="inlineStr">
        <is>
          <t>спецификация</t>
        </is>
      </c>
      <c r="M1" s="37" t="n"/>
      <c r="N1" s="37" t="inlineStr">
        <is>
          <t>спецификация</t>
        </is>
      </c>
      <c r="O1" s="37" t="inlineStr">
        <is>
          <t>спецификация</t>
        </is>
      </c>
      <c r="P1" s="37" t="inlineStr">
        <is>
          <t>спецификация</t>
        </is>
      </c>
      <c r="Q1" s="37" t="n"/>
      <c r="R1" s="37" t="inlineStr">
        <is>
          <t>спецификация</t>
        </is>
      </c>
      <c r="S1" s="37" t="inlineStr">
        <is>
          <t>спецификация</t>
        </is>
      </c>
      <c r="T1" s="37" t="inlineStr">
        <is>
          <t>спецификация</t>
        </is>
      </c>
      <c r="U1" s="37" t="inlineStr">
        <is>
          <t>спецификация</t>
        </is>
      </c>
      <c r="V1" s="37" t="inlineStr">
        <is>
          <t>спецификация</t>
        </is>
      </c>
      <c r="W1" s="37" t="inlineStr">
        <is>
          <t>спецификация</t>
        </is>
      </c>
      <c r="X1" s="37" t="inlineStr">
        <is>
          <t>спецификация</t>
        </is>
      </c>
      <c r="Y1" s="37" t="inlineStr">
        <is>
          <t>спецификация</t>
        </is>
      </c>
      <c r="Z1" s="37" t="inlineStr">
        <is>
          <t>спецификация</t>
        </is>
      </c>
      <c r="AA1" s="37" t="inlineStr">
        <is>
          <t>спецификация</t>
        </is>
      </c>
      <c r="AB1" s="37" t="inlineStr">
        <is>
          <t>спецификация</t>
        </is>
      </c>
      <c r="AC1" s="37" t="inlineStr">
        <is>
          <t>спецификация</t>
        </is>
      </c>
      <c r="AD1" s="37" t="inlineStr">
        <is>
          <t>спецификация</t>
        </is>
      </c>
      <c r="AE1" s="37" t="inlineStr">
        <is>
          <t>спецификация</t>
        </is>
      </c>
      <c r="AF1" s="37" t="inlineStr">
        <is>
          <t>спецификация</t>
        </is>
      </c>
      <c r="AG1" s="37" t="inlineStr">
        <is>
          <t>спецификация</t>
        </is>
      </c>
      <c r="AH1" s="37" t="inlineStr">
        <is>
          <t>спецификация</t>
        </is>
      </c>
      <c r="AI1" s="37" t="inlineStr">
        <is>
          <t>спецификация</t>
        </is>
      </c>
      <c r="AJ1" s="37" t="inlineStr">
        <is>
          <t>спецификация</t>
        </is>
      </c>
      <c r="AK1" s="37" t="inlineStr">
        <is>
          <t>спецификация</t>
        </is>
      </c>
      <c r="AL1" s="37" t="inlineStr">
        <is>
          <t>спецификация</t>
        </is>
      </c>
      <c r="AM1" s="37" t="inlineStr">
        <is>
          <t>спецификация</t>
        </is>
      </c>
      <c r="AN1" s="37" t="inlineStr">
        <is>
          <t>спецификация</t>
        </is>
      </c>
      <c r="AO1" s="37" t="inlineStr">
        <is>
          <t>спецификация</t>
        </is>
      </c>
      <c r="AP1" s="37" t="inlineStr">
        <is>
          <t>спецификация</t>
        </is>
      </c>
      <c r="AQ1" s="37" t="inlineStr">
        <is>
          <t>спецификация</t>
        </is>
      </c>
      <c r="AR1" s="37" t="inlineStr">
        <is>
          <t>спецификация</t>
        </is>
      </c>
      <c r="AS1" s="37" t="inlineStr">
        <is>
          <t>спецификация</t>
        </is>
      </c>
      <c r="AT1" s="37" t="inlineStr">
        <is>
          <t>спецификация</t>
        </is>
      </c>
      <c r="AU1" s="37" t="n"/>
      <c r="AV1" s="37" t="n"/>
      <c r="AW1" s="37" t="n"/>
      <c r="AX1" s="37" t="n"/>
      <c r="AY1" s="37" t="n"/>
      <c r="AZ1" s="37" t="n"/>
      <c r="BA1" s="37" t="n"/>
      <c r="BB1" s="37" t="n"/>
      <c r="BC1" s="37" t="n"/>
      <c r="BD1" s="37" t="n"/>
      <c r="BE1" s="37" t="n"/>
      <c r="BF1" s="37" t="n"/>
      <c r="BG1" s="37" t="n"/>
      <c r="BH1" s="37" t="n"/>
      <c r="BI1" s="37" t="n"/>
      <c r="BJ1" s="37" t="n"/>
      <c r="BK1" s="37" t="n"/>
      <c r="BL1" s="37" t="n"/>
      <c r="BM1" s="37" t="n"/>
      <c r="BN1" s="37" t="n"/>
      <c r="BO1" s="37" t="n"/>
      <c r="BP1" s="37" t="n"/>
      <c r="BQ1" s="37" t="n"/>
      <c r="BR1" s="37" t="n"/>
      <c r="BS1" s="37" t="n"/>
      <c r="BT1" s="37" t="n"/>
      <c r="BU1" s="37" t="n"/>
      <c r="BV1" s="37" t="n"/>
      <c r="BW1" s="37" t="n"/>
      <c r="BX1" s="37" t="n"/>
      <c r="BY1" s="37" t="n"/>
      <c r="BZ1" s="37" t="n"/>
      <c r="CA1" s="37" t="n"/>
      <c r="CB1" s="37" t="n"/>
      <c r="CC1" s="37" t="n"/>
      <c r="CD1" s="37" t="n"/>
      <c r="CE1" s="37" t="n"/>
      <c r="CF1" s="37" t="n"/>
      <c r="CG1" s="37" t="n"/>
      <c r="CH1" s="37" t="n"/>
      <c r="CI1" s="37" t="n"/>
      <c r="CJ1" s="37" t="n"/>
      <c r="CK1" s="37" t="n"/>
      <c r="CL1" s="37" t="n"/>
      <c r="CM1" s="37" t="n"/>
      <c r="CN1" s="37" t="n"/>
      <c r="CO1" s="37" t="n"/>
      <c r="CR1" s="54" t="n"/>
    </row>
    <row r="2" ht="72" customFormat="1" customHeight="1" s="39">
      <c r="B2" s="70" t="inlineStr">
        <is>
          <t>Перемычка ПТКА.685621. 004</t>
        </is>
      </c>
      <c r="C2" s="70" t="inlineStr">
        <is>
          <t>Перемычка ПТКА.685621. 004-01</t>
        </is>
      </c>
      <c r="D2" s="70" t="inlineStr">
        <is>
          <t>Перемычка ПТКА.685621. 004-02</t>
        </is>
      </c>
      <c r="E2" s="70" t="inlineStr">
        <is>
          <t>Перемычка ПТКА.685621. 004-03</t>
        </is>
      </c>
      <c r="F2" s="70" t="inlineStr">
        <is>
          <t>Перемычка ПТКА.685621. 004-04</t>
        </is>
      </c>
      <c r="G2" s="38" t="inlineStr">
        <is>
          <t>Провод заземления ПТКА.685621. 005</t>
        </is>
      </c>
      <c r="H2" s="38" t="inlineStr">
        <is>
          <t>Провод заземления ПТКА.685621.  005-01</t>
        </is>
      </c>
      <c r="I2" s="38" t="inlineStr">
        <is>
          <t>Провод заземления ПТКА.685621.  005-02</t>
        </is>
      </c>
      <c r="J2" s="38" t="inlineStr">
        <is>
          <t>Провод заземления ПТКА.685621.  005-03</t>
        </is>
      </c>
      <c r="K2" s="71" t="inlineStr">
        <is>
          <t>Жгут ПТКА.685621.001-01.111</t>
        </is>
      </c>
      <c r="L2" s="71" t="inlineStr">
        <is>
          <t>Жгут ПТКА.685621. 001-02.121</t>
        </is>
      </c>
      <c r="M2" s="71" t="inlineStr">
        <is>
          <t>Жгут ПТКА.685621.001-03.131</t>
        </is>
      </c>
      <c r="N2" s="71" t="inlineStr">
        <is>
          <t>Жгут ПТКА.685621. 001-03.331</t>
        </is>
      </c>
      <c r="O2" s="71" t="inlineStr">
        <is>
          <t>Жгут ПТКА.685621. 001-04.141</t>
        </is>
      </c>
      <c r="P2" s="71" t="inlineStr">
        <is>
          <t>Жгут ПТКА.685621. 001-04.341</t>
        </is>
      </c>
      <c r="Q2" s="71" t="inlineStr">
        <is>
          <t>Жгут ПТКА.685621. 001-05.351</t>
        </is>
      </c>
      <c r="R2" s="71" t="inlineStr">
        <is>
          <t>Жгут ПТКА.685621. 001-05.602</t>
        </is>
      </c>
      <c r="S2" s="71" t="inlineStr">
        <is>
          <t>Жгут ПТКА.685621. 001-05.072(1)</t>
        </is>
      </c>
      <c r="T2" s="71" t="inlineStr">
        <is>
          <t>Жгут ПТКА.685621. 001-05.072(2)</t>
        </is>
      </c>
      <c r="U2" s="72" t="inlineStr">
        <is>
          <t>Жгут ПТКА.685621. 002-01.281</t>
        </is>
      </c>
      <c r="V2" s="72" t="inlineStr">
        <is>
          <t>Жгут ПТКА.685621. 002-02.221</t>
        </is>
      </c>
      <c r="W2" s="72" t="inlineStr">
        <is>
          <t>Жгут ПТКА.685621. 002-03.231</t>
        </is>
      </c>
      <c r="X2" s="38" t="inlineStr">
        <is>
          <t>Жгут ПТКА.685621. 003-03.071</t>
        </is>
      </c>
      <c r="Y2" s="38" t="inlineStr">
        <is>
          <t>Жгут ПТКА.685621. 003-03.091</t>
        </is>
      </c>
      <c r="Z2" s="38" t="inlineStr">
        <is>
          <t>Жгут ПТКА.685621. 003-04.071</t>
        </is>
      </c>
      <c r="AA2" s="38" t="inlineStr">
        <is>
          <t>Жгут ПТКА.685621. 003-05.481</t>
        </is>
      </c>
      <c r="AB2" s="38" t="inlineStr">
        <is>
          <t>Кабель питания 9451.051. 03.00.000</t>
        </is>
      </c>
      <c r="AC2" s="38" t="inlineStr">
        <is>
          <t>Кабель питания 9451.631. 07.00.000</t>
        </is>
      </c>
      <c r="AD2" s="38" t="inlineStr">
        <is>
          <t>Кабель для передачи данных 9451.051. 04.00.000</t>
        </is>
      </c>
      <c r="AE2" s="38" t="inlineStr">
        <is>
          <t>Кабель для передачи данных 9451.631. 09.00.000</t>
        </is>
      </c>
      <c r="AF2" s="70" t="inlineStr">
        <is>
          <t>Кабель питания 9451.541.
00.100</t>
        </is>
      </c>
      <c r="AG2" s="70" t="inlineStr">
        <is>
          <t>Кабель для передачи данных 9451.541.
00.200</t>
        </is>
      </c>
      <c r="AH2" s="110" t="inlineStr">
        <is>
          <t>Кабель питания 9451.621.06.00.000</t>
        </is>
      </c>
      <c r="AI2" s="110" t="inlineStr">
        <is>
          <t>Кабель для передачи данных 9451.621.07.00.000</t>
        </is>
      </c>
      <c r="AJ2" s="111" t="inlineStr">
        <is>
          <t>Кабель питания 9451.641.06.00.000</t>
        </is>
      </c>
      <c r="AK2" s="111" t="inlineStr">
        <is>
          <t>Кабель питания 9451.641.07.00.000</t>
        </is>
      </c>
      <c r="AL2" s="111" t="inlineStr">
        <is>
          <t>Кабель для передачи данных 9451.641.08.00.000</t>
        </is>
      </c>
      <c r="AM2" s="111" t="inlineStr">
        <is>
          <t>Кабель для передачи данных 9451.641.09.00.000</t>
        </is>
      </c>
      <c r="AN2" s="71" t="inlineStr">
        <is>
          <t>Кабель датчика давления 
РМ-420.03.000</t>
        </is>
      </c>
      <c r="AO2" s="71" t="inlineStr">
        <is>
          <t>Провод РЕ  
РМ-420.04.000</t>
        </is>
      </c>
      <c r="AP2" s="71" t="inlineStr">
        <is>
          <t>Провод РЕ 1 
РМ-420.04.000</t>
        </is>
      </c>
      <c r="AQ2" s="71" t="inlineStr">
        <is>
          <t>Провод РЕ 2 
РМ-420.08.000</t>
        </is>
      </c>
      <c r="AR2" s="71" t="inlineStr">
        <is>
          <t>Кабель 220В 
РМ-420.05.000</t>
        </is>
      </c>
      <c r="AS2" s="71" t="inlineStr">
        <is>
          <t>Перемычка 
РМ-420.06.000</t>
        </is>
      </c>
      <c r="AT2" s="71" t="inlineStr">
        <is>
          <t>Провод контактора 
РМ-420.07.000</t>
        </is>
      </c>
      <c r="AU2" s="38" t="n"/>
      <c r="AV2" s="70" t="inlineStr">
        <is>
          <t>Перемычка ПТКА.685621. 004</t>
        </is>
      </c>
      <c r="AW2" s="70" t="inlineStr">
        <is>
          <t>Перемычка ПТКА.685621. 004-01</t>
        </is>
      </c>
      <c r="AX2" s="70" t="inlineStr">
        <is>
          <t>Перемычка ПТКА.685621. 004-02</t>
        </is>
      </c>
      <c r="AY2" s="70" t="inlineStr">
        <is>
          <t>Перемычка ПТКА.685621. 004-03</t>
        </is>
      </c>
      <c r="AZ2" s="70" t="inlineStr">
        <is>
          <t>Перемычка ПТКА.685621. 004-04</t>
        </is>
      </c>
      <c r="BA2" s="38" t="inlineStr">
        <is>
          <t>Провод заземления ПТКА.685621. 005</t>
        </is>
      </c>
      <c r="BB2" s="38" t="inlineStr">
        <is>
          <t>Провод заземления ПТКА.685621.  005-01</t>
        </is>
      </c>
      <c r="BC2" s="38" t="inlineStr">
        <is>
          <t>Провод заземления ПТКА.685621.  005-02</t>
        </is>
      </c>
      <c r="BD2" s="38" t="inlineStr">
        <is>
          <t>Провод заземления ПТКА.685621.  005-03</t>
        </is>
      </c>
      <c r="BE2" s="71" t="inlineStr">
        <is>
          <t>Жгут ПТКА.685621.001-01.111</t>
        </is>
      </c>
      <c r="BF2" s="71" t="inlineStr">
        <is>
          <t>Жгут ПТКА.685621. 001-02.121</t>
        </is>
      </c>
      <c r="BG2" s="71" t="inlineStr">
        <is>
          <t>Жгут ПТКА.685621.001-03.131</t>
        </is>
      </c>
      <c r="BH2" s="71" t="inlineStr">
        <is>
          <t>Жгут ПТКА.685621. 001-03.331</t>
        </is>
      </c>
      <c r="BI2" s="71" t="inlineStr">
        <is>
          <t>Жгут ПТКА.685621. 001-04.141</t>
        </is>
      </c>
      <c r="BJ2" s="71" t="inlineStr">
        <is>
          <t>Жгут ПТКА.685621. 001-04.341</t>
        </is>
      </c>
      <c r="BK2" s="71" t="inlineStr">
        <is>
          <t>Жгут ПТКА.685621. 001-05.351</t>
        </is>
      </c>
      <c r="BL2" s="71" t="inlineStr">
        <is>
          <t>Жгут ПТКА.685621. 001-05.602</t>
        </is>
      </c>
      <c r="BM2" s="71" t="inlineStr">
        <is>
          <t>Жгут ПТКА.685621. 001-05.072(1)</t>
        </is>
      </c>
      <c r="BN2" s="71" t="inlineStr">
        <is>
          <t>Жгут ПТКА.685621. 001-05.072(2)</t>
        </is>
      </c>
      <c r="BO2" s="72" t="inlineStr">
        <is>
          <t>Жгут ПТКА.685621. 002-01.281</t>
        </is>
      </c>
      <c r="BP2" s="72" t="inlineStr">
        <is>
          <t>Жгут ПТКА.685621. 002-02.221</t>
        </is>
      </c>
      <c r="BQ2" s="72" t="inlineStr">
        <is>
          <t>Жгут ПТКА.685621. 002-03.231</t>
        </is>
      </c>
      <c r="BR2" s="38" t="inlineStr">
        <is>
          <t>Жгут ПТКА.685621. 003-03.071</t>
        </is>
      </c>
      <c r="BS2" s="38" t="inlineStr">
        <is>
          <t>Жгут ПТКА.685621. 003-03.091</t>
        </is>
      </c>
      <c r="BT2" s="38" t="inlineStr">
        <is>
          <t>Жгут ПТКА.685621. 003-04.071</t>
        </is>
      </c>
      <c r="BU2" s="38" t="inlineStr">
        <is>
          <t>Жгут ПТКА.685621. 003-05.481</t>
        </is>
      </c>
      <c r="BV2" s="38" t="inlineStr">
        <is>
          <t>Кабель питания 9451.051. 03.00.000</t>
        </is>
      </c>
      <c r="BW2" s="38" t="inlineStr">
        <is>
          <t>Кабель питания 9451.631. 07.00.000</t>
        </is>
      </c>
      <c r="BX2" s="38" t="inlineStr">
        <is>
          <t>Кабель для передачи данных 9451.051. 04.00.000</t>
        </is>
      </c>
      <c r="BY2" s="38" t="inlineStr">
        <is>
          <t>Кабель для передачи данных 9451.631. 09.00.000</t>
        </is>
      </c>
      <c r="BZ2" s="70" t="inlineStr">
        <is>
          <t>Кабель питания 9451.541.
00.100</t>
        </is>
      </c>
      <c r="CA2" s="70" t="inlineStr">
        <is>
          <t>Кабель для передачи данных 9451.541.
00.200</t>
        </is>
      </c>
      <c r="CB2" s="110" t="inlineStr">
        <is>
          <t>Кабель питания 9451.621.06.00.000</t>
        </is>
      </c>
      <c r="CC2" s="110" t="inlineStr">
        <is>
          <t>Кабель для передачи данных 9451.621.07.00.000</t>
        </is>
      </c>
      <c r="CD2" s="111" t="inlineStr">
        <is>
          <t>Кабель питания 9451.641.06.00.000</t>
        </is>
      </c>
      <c r="CE2" s="111" t="inlineStr">
        <is>
          <t>Кабель питания 9451.641.07.00.000</t>
        </is>
      </c>
      <c r="CF2" s="111" t="inlineStr">
        <is>
          <t>Кабель для передачи данных 9451.641.08.00.000</t>
        </is>
      </c>
      <c r="CG2" s="111" t="inlineStr">
        <is>
          <t>Кабель для передачи данных 9451.641.09.00.000</t>
        </is>
      </c>
      <c r="CH2" s="71" t="inlineStr">
        <is>
          <t>Кабель датчика давления 
РМ-420.03.000</t>
        </is>
      </c>
      <c r="CI2" s="71" t="inlineStr">
        <is>
          <t>Провод РЕ  
РМ-420.04.000</t>
        </is>
      </c>
      <c r="CJ2" s="71" t="inlineStr">
        <is>
          <t>Провод РЕ 1 
РМ-420.04.000</t>
        </is>
      </c>
      <c r="CK2" s="71" t="inlineStr">
        <is>
          <t>Провод РЕ 2 
РМ-420.08.000</t>
        </is>
      </c>
      <c r="CL2" s="71" t="inlineStr">
        <is>
          <t>Кабель 220В 
РМ-420.05.000</t>
        </is>
      </c>
      <c r="CM2" s="71" t="inlineStr">
        <is>
          <t>Перемычка 
РМ-420.06.000</t>
        </is>
      </c>
      <c r="CN2" s="71" t="inlineStr">
        <is>
          <t>Провод контактора 
РМ-420.07.000</t>
        </is>
      </c>
      <c r="CO2" s="38" t="n"/>
      <c r="CP2" s="38" t="inlineStr">
        <is>
          <t>Сумма</t>
        </is>
      </c>
      <c r="CQ2" s="40" t="n"/>
      <c r="CR2" s="55" t="inlineStr">
        <is>
          <t>отдал</t>
        </is>
      </c>
    </row>
    <row r="3">
      <c r="A3" t="inlineStr">
        <is>
          <t>Количество Изделий, шт</t>
        </is>
      </c>
      <c r="B3" s="286" t="n">
        <v>1</v>
      </c>
      <c r="C3" s="286" t="n">
        <v>1</v>
      </c>
      <c r="D3" s="286" t="n">
        <v>1</v>
      </c>
      <c r="E3" s="286" t="n">
        <v>1</v>
      </c>
      <c r="F3" s="286" t="n">
        <v>1</v>
      </c>
      <c r="G3" s="286" t="n">
        <v>1</v>
      </c>
      <c r="H3" s="286" t="n">
        <v>1</v>
      </c>
      <c r="I3" s="286" t="n">
        <v>1</v>
      </c>
      <c r="J3" s="286" t="n">
        <v>1</v>
      </c>
      <c r="K3" s="286" t="n">
        <v>1</v>
      </c>
      <c r="L3" s="286" t="n">
        <v>1</v>
      </c>
      <c r="M3" s="286" t="n">
        <v>1</v>
      </c>
      <c r="N3" s="286" t="n">
        <v>1</v>
      </c>
      <c r="O3" s="286" t="n">
        <v>1</v>
      </c>
      <c r="P3" s="286" t="n">
        <v>1</v>
      </c>
      <c r="Q3" s="286" t="n"/>
      <c r="R3" s="286" t="n">
        <v>1</v>
      </c>
      <c r="S3" s="286" t="n">
        <v>1</v>
      </c>
      <c r="T3" s="286" t="n">
        <v>1</v>
      </c>
      <c r="U3" s="286" t="n">
        <v>1</v>
      </c>
      <c r="V3" s="286" t="n">
        <v>1</v>
      </c>
      <c r="W3" s="286" t="n">
        <v>1</v>
      </c>
      <c r="X3" s="286" t="n">
        <v>1</v>
      </c>
      <c r="Y3" s="286" t="n">
        <v>1</v>
      </c>
      <c r="Z3" s="286" t="n">
        <v>1</v>
      </c>
      <c r="AA3" s="286" t="n">
        <v>1</v>
      </c>
      <c r="AB3" s="286" t="n">
        <v>1</v>
      </c>
      <c r="AC3" s="286" t="n">
        <v>1</v>
      </c>
      <c r="AD3" s="286" t="n">
        <v>1</v>
      </c>
      <c r="AE3" s="286" t="n">
        <v>1</v>
      </c>
      <c r="AF3" s="286" t="n">
        <v>1</v>
      </c>
      <c r="AG3" s="286" t="n">
        <v>1</v>
      </c>
      <c r="AH3" s="228" t="n">
        <v>1</v>
      </c>
      <c r="AI3" s="228" t="n">
        <v>1</v>
      </c>
      <c r="AJ3" s="228" t="n">
        <v>1</v>
      </c>
      <c r="AK3" s="228" t="n">
        <v>1</v>
      </c>
      <c r="AL3" s="228" t="n">
        <v>1</v>
      </c>
      <c r="AM3" s="228" t="n">
        <v>1</v>
      </c>
      <c r="AN3" s="228" t="n">
        <v>1</v>
      </c>
      <c r="AO3" s="228" t="n">
        <v>1</v>
      </c>
      <c r="AP3" s="228" t="n">
        <v>1</v>
      </c>
      <c r="AQ3" s="228" t="n">
        <v>1</v>
      </c>
      <c r="AR3" s="228" t="n">
        <v>1</v>
      </c>
      <c r="AS3" s="228" t="n">
        <v>1</v>
      </c>
      <c r="AT3" s="228" t="n">
        <v>1</v>
      </c>
      <c r="AU3" s="228" t="n"/>
      <c r="AV3" s="286" t="n">
        <v>51</v>
      </c>
      <c r="AW3" s="286" t="n">
        <v>4</v>
      </c>
      <c r="AX3" s="286" t="n"/>
      <c r="AY3" s="286" t="n"/>
      <c r="AZ3" s="286" t="n"/>
      <c r="BA3" s="286" t="n"/>
      <c r="BB3" s="286" t="n">
        <v>4</v>
      </c>
      <c r="BC3" s="286" t="n">
        <v>8</v>
      </c>
      <c r="BD3" s="286" t="n"/>
      <c r="BE3" s="286" t="n"/>
      <c r="BF3" s="286" t="n">
        <v>6</v>
      </c>
      <c r="BG3" s="286" t="n">
        <v>1</v>
      </c>
      <c r="BH3" s="286" t="n"/>
      <c r="BI3" s="286" t="n">
        <v>2</v>
      </c>
      <c r="BJ3" s="286" t="n">
        <v>1</v>
      </c>
      <c r="BK3" s="286" t="n"/>
      <c r="BL3" s="286" t="n"/>
      <c r="BM3" s="286" t="n">
        <v>4</v>
      </c>
      <c r="BN3" s="286" t="n">
        <v>4</v>
      </c>
      <c r="BO3" s="286" t="n"/>
      <c r="BP3" s="286" t="n">
        <v>2</v>
      </c>
      <c r="BQ3" s="286" t="n">
        <v>2</v>
      </c>
      <c r="BR3" s="286" t="n"/>
      <c r="BS3" s="286" t="n"/>
      <c r="BT3" s="286" t="n"/>
      <c r="BU3" s="286" t="n"/>
      <c r="BV3" s="286" t="n"/>
      <c r="BW3" s="286" t="n">
        <v>8</v>
      </c>
      <c r="BX3" s="286" t="n"/>
      <c r="BY3" s="286" t="n">
        <v>8</v>
      </c>
      <c r="BZ3" s="286" t="n"/>
      <c r="CA3" s="286" t="n"/>
      <c r="CB3" s="286" t="n"/>
      <c r="CC3" s="286" t="n"/>
      <c r="CD3" s="286" t="n"/>
      <c r="CE3" s="286" t="n"/>
      <c r="CF3" s="286" t="n"/>
      <c r="CG3" s="286" t="n"/>
      <c r="CH3" s="286" t="n">
        <v>4</v>
      </c>
      <c r="CI3" s="286" t="n"/>
      <c r="CJ3" s="286" t="n">
        <v>4</v>
      </c>
      <c r="CK3" s="286" t="n"/>
      <c r="CL3" s="286" t="n">
        <v>16</v>
      </c>
      <c r="CM3" s="286" t="n">
        <v>8</v>
      </c>
      <c r="CN3" s="286" t="n">
        <v>4</v>
      </c>
      <c r="CO3" s="228" t="n"/>
    </row>
    <row r="4">
      <c r="B4" s="228" t="n"/>
      <c r="C4" s="228" t="n"/>
      <c r="D4" s="228" t="n"/>
      <c r="E4" s="228" t="n"/>
      <c r="F4" s="228" t="n"/>
      <c r="G4" s="228" t="n"/>
      <c r="H4" s="228" t="n"/>
      <c r="I4" s="228" t="n"/>
      <c r="J4" s="228" t="n"/>
      <c r="K4" s="228" t="n"/>
      <c r="L4" s="228" t="n"/>
      <c r="M4" s="228" t="n"/>
      <c r="N4" s="228" t="n"/>
      <c r="O4" s="228" t="n"/>
      <c r="P4" s="228" t="n"/>
      <c r="Q4" s="228" t="n"/>
      <c r="R4" s="228" t="n"/>
      <c r="S4" s="228" t="n"/>
      <c r="T4" s="228" t="n"/>
      <c r="U4" s="228" t="n"/>
      <c r="V4" s="228" t="n"/>
      <c r="W4" s="228" t="n"/>
      <c r="X4" s="228" t="n"/>
      <c r="Y4" s="228" t="n"/>
      <c r="Z4" s="228" t="n"/>
      <c r="AA4" s="228" t="n"/>
      <c r="AB4" s="228" t="n"/>
      <c r="AC4" s="228" t="n"/>
      <c r="AD4" s="228" t="n"/>
      <c r="AE4" s="228" t="n"/>
      <c r="AF4" s="228" t="n"/>
      <c r="AG4" s="228" t="n"/>
      <c r="AH4" s="228" t="n"/>
      <c r="AI4" s="228" t="n"/>
      <c r="AJ4" s="228" t="n"/>
      <c r="AK4" s="228" t="n"/>
      <c r="AL4" s="228" t="n"/>
      <c r="AM4" s="228" t="n"/>
      <c r="AN4" s="228" t="n"/>
      <c r="AO4" s="228" t="n"/>
      <c r="AP4" s="228" t="n"/>
      <c r="AQ4" s="228" t="n"/>
      <c r="AR4" s="228" t="n"/>
      <c r="AS4" s="228" t="n"/>
      <c r="AT4" s="228" t="n"/>
      <c r="AU4" s="228" t="n"/>
      <c r="AV4" s="228" t="n"/>
      <c r="AW4" s="228" t="n"/>
      <c r="AX4" s="228" t="n"/>
      <c r="AY4" s="228" t="n"/>
      <c r="AZ4" s="228" t="n"/>
      <c r="BA4" s="228" t="n"/>
      <c r="BB4" s="228" t="n"/>
      <c r="BC4" s="228" t="n"/>
      <c r="BD4" s="228" t="n"/>
      <c r="BE4" s="228" t="n"/>
      <c r="BF4" s="228" t="n"/>
      <c r="BG4" s="228" t="n"/>
      <c r="BH4" s="228" t="n"/>
      <c r="BI4" s="228" t="n"/>
      <c r="BJ4" s="228" t="n"/>
      <c r="BK4" s="228" t="n"/>
      <c r="BL4" s="228" t="n"/>
      <c r="BM4" s="228" t="n"/>
      <c r="BN4" s="228" t="n"/>
      <c r="BO4" s="228" t="n"/>
      <c r="BP4" s="228" t="n"/>
      <c r="BQ4" s="228" t="n"/>
      <c r="BR4" s="228" t="n"/>
      <c r="BS4" s="228" t="n"/>
      <c r="BT4" s="228" t="n"/>
      <c r="BU4" s="228" t="n"/>
      <c r="BV4" s="228" t="n"/>
      <c r="BW4" s="228" t="n"/>
      <c r="BX4" s="228" t="n"/>
      <c r="BY4" s="228" t="n"/>
      <c r="BZ4" s="228" t="n"/>
      <c r="CA4" s="228" t="n"/>
      <c r="CB4" s="228" t="n"/>
      <c r="CC4" s="228" t="n"/>
      <c r="CD4" s="228" t="n"/>
      <c r="CE4" s="228" t="n"/>
      <c r="CF4" s="228" t="n"/>
      <c r="CG4" s="228" t="n"/>
      <c r="CH4" s="228" t="n"/>
      <c r="CI4" s="228" t="n"/>
      <c r="CJ4" s="228" t="n"/>
      <c r="CK4" s="228" t="n"/>
      <c r="CL4" s="228" t="n"/>
      <c r="CM4" s="228" t="n"/>
      <c r="CN4" s="228" t="n"/>
      <c r="CO4" s="228" t="n"/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  <c r="L5" s="228" t="n"/>
      <c r="M5" s="228" t="n"/>
      <c r="N5" s="228" t="n"/>
      <c r="O5" s="228" t="n"/>
      <c r="P5" s="228" t="n"/>
      <c r="Q5" s="228" t="n"/>
      <c r="R5" s="228" t="n"/>
      <c r="S5" s="228" t="n"/>
      <c r="T5" s="228" t="n"/>
      <c r="U5" s="228" t="n"/>
      <c r="V5" s="228" t="n"/>
      <c r="W5" s="228" t="n"/>
      <c r="X5" s="228" t="n"/>
      <c r="Y5" s="228" t="n"/>
      <c r="Z5" s="228" t="n"/>
      <c r="AA5" s="228" t="n"/>
      <c r="AB5" s="228" t="n"/>
      <c r="AC5" s="228" t="n"/>
      <c r="AD5" s="228" t="n"/>
      <c r="AE5" s="228" t="n"/>
      <c r="AF5" s="228" t="n"/>
      <c r="AG5" s="228" t="n"/>
      <c r="AH5" s="228" t="n"/>
      <c r="AI5" s="228" t="n"/>
      <c r="AJ5" s="228" t="n"/>
      <c r="AK5" s="228" t="n"/>
      <c r="AL5" s="228" t="n"/>
      <c r="AM5" s="228" t="n"/>
      <c r="AN5" s="228" t="n"/>
      <c r="AO5" s="228" t="n"/>
      <c r="AP5" s="228" t="n"/>
      <c r="AQ5" s="228" t="n"/>
      <c r="AR5" s="228" t="n"/>
      <c r="AS5" s="228" t="n"/>
      <c r="AT5" s="228" t="n"/>
      <c r="AU5" s="228" t="n"/>
      <c r="AV5" s="228" t="n"/>
      <c r="AW5" s="228" t="n"/>
      <c r="AX5" s="228" t="n"/>
      <c r="AY5" s="228" t="n"/>
      <c r="AZ5" s="228" t="n"/>
      <c r="BA5" s="228" t="n"/>
      <c r="BB5" s="228" t="n"/>
      <c r="BC5" s="228" t="n"/>
      <c r="BD5" s="228" t="n"/>
      <c r="BE5" s="228" t="n"/>
      <c r="BF5" s="228" t="n"/>
      <c r="BG5" s="228" t="n"/>
      <c r="BH5" s="228" t="n"/>
      <c r="BI5" s="228" t="n"/>
      <c r="BJ5" s="228" t="n"/>
      <c r="BK5" s="228" t="n"/>
      <c r="BL5" s="228" t="n"/>
      <c r="BM5" s="228" t="n"/>
      <c r="BN5" s="228" t="n"/>
      <c r="BO5" s="228" t="n"/>
      <c r="BP5" s="228" t="n"/>
      <c r="BQ5" s="228" t="n"/>
      <c r="BR5" s="228" t="n"/>
      <c r="BS5" s="228" t="n"/>
      <c r="BT5" s="228" t="n"/>
      <c r="BU5" s="228" t="n"/>
      <c r="BV5" s="228" t="n"/>
      <c r="BW5" s="228" t="n"/>
      <c r="BX5" s="228" t="n"/>
      <c r="BY5" s="228" t="n"/>
      <c r="BZ5" s="228" t="n"/>
      <c r="CA5" s="228" t="n"/>
      <c r="CB5" s="228" t="n"/>
      <c r="CC5" s="228" t="n"/>
      <c r="CD5" s="228" t="n"/>
      <c r="CE5" s="228" t="n"/>
      <c r="CF5" s="228" t="n"/>
      <c r="CG5" s="228" t="n"/>
      <c r="CH5" s="228" t="n"/>
      <c r="CI5" s="228" t="n"/>
      <c r="CJ5" s="228" t="n"/>
      <c r="CK5" s="228" t="n"/>
      <c r="CL5" s="228" t="n"/>
      <c r="CM5" s="228" t="n"/>
      <c r="CN5" s="228" t="n"/>
      <c r="CO5" s="228" t="n"/>
    </row>
    <row r="6">
      <c r="B6" s="228" t="n"/>
      <c r="C6" s="228" t="n"/>
      <c r="D6" s="228" t="n"/>
      <c r="E6" s="228" t="n"/>
      <c r="F6" s="228" t="n"/>
      <c r="G6" s="228" t="n"/>
      <c r="H6" s="228" t="n"/>
      <c r="I6" s="228" t="n"/>
      <c r="J6" s="228" t="n"/>
      <c r="K6" s="228" t="n"/>
      <c r="L6" s="228" t="n"/>
      <c r="M6" s="228" t="n"/>
      <c r="N6" s="228" t="n"/>
      <c r="O6" s="228" t="n"/>
      <c r="P6" s="228" t="n"/>
      <c r="Q6" s="228" t="n"/>
      <c r="R6" s="228" t="n"/>
      <c r="S6" s="228" t="n"/>
      <c r="T6" s="228" t="n"/>
      <c r="U6" s="228" t="n"/>
      <c r="V6" s="228" t="n"/>
      <c r="W6" s="228" t="n"/>
      <c r="X6" s="228" t="n"/>
      <c r="Y6" s="228" t="n"/>
      <c r="Z6" s="228" t="n"/>
      <c r="AA6" s="228" t="n"/>
      <c r="AB6" s="228" t="n"/>
      <c r="AC6" s="228" t="n"/>
      <c r="AD6" s="228" t="n"/>
      <c r="AE6" s="228" t="n"/>
      <c r="AF6" s="228" t="n"/>
      <c r="AG6" s="228" t="n"/>
      <c r="AH6" s="228" t="n"/>
      <c r="AI6" s="228" t="n"/>
      <c r="AJ6" s="228" t="n"/>
      <c r="AK6" s="228" t="n"/>
      <c r="AL6" s="228" t="n"/>
      <c r="AM6" s="228" t="n"/>
      <c r="AN6" s="228" t="n"/>
      <c r="AO6" s="228" t="n"/>
      <c r="AP6" s="228" t="n"/>
      <c r="AQ6" s="228" t="n"/>
      <c r="AR6" s="228" t="n"/>
      <c r="AS6" s="228" t="n"/>
      <c r="AT6" s="228" t="n"/>
      <c r="AU6" s="228" t="n"/>
      <c r="AV6" s="228" t="n"/>
      <c r="AW6" s="228" t="n"/>
      <c r="AX6" s="228" t="n"/>
      <c r="AY6" s="228" t="n"/>
      <c r="AZ6" s="228" t="n"/>
      <c r="BA6" s="228" t="n"/>
      <c r="BB6" s="228" t="n"/>
      <c r="BC6" s="228" t="n"/>
      <c r="BD6" s="228" t="n"/>
      <c r="BE6" s="228" t="n"/>
      <c r="BF6" s="228" t="n"/>
      <c r="BG6" s="228" t="n"/>
      <c r="BH6" s="228" t="n"/>
      <c r="BI6" s="228" t="n"/>
      <c r="BJ6" s="228" t="n"/>
      <c r="BK6" s="228" t="n"/>
      <c r="BL6" s="228" t="n"/>
      <c r="BM6" s="228" t="n"/>
      <c r="BN6" s="228" t="n"/>
      <c r="BO6" s="228" t="n"/>
      <c r="BP6" s="228" t="n"/>
      <c r="BQ6" s="228" t="n"/>
      <c r="BR6" s="228" t="n"/>
      <c r="BS6" s="228" t="n"/>
      <c r="BT6" s="228" t="n"/>
      <c r="BU6" s="228" t="n"/>
      <c r="BV6" s="228" t="n"/>
      <c r="BW6" s="228" t="n"/>
      <c r="BX6" s="228" t="n"/>
      <c r="BY6" s="228" t="n"/>
      <c r="BZ6" s="228" t="n"/>
      <c r="CA6" s="228" t="n"/>
      <c r="CB6" s="228" t="n"/>
      <c r="CC6" s="228" t="n"/>
      <c r="CD6" s="228" t="n"/>
      <c r="CE6" s="228" t="n"/>
      <c r="CF6" s="228" t="n"/>
      <c r="CG6" s="228" t="n"/>
      <c r="CH6" s="228" t="n"/>
      <c r="CI6" s="228" t="n"/>
      <c r="CJ6" s="228" t="n"/>
      <c r="CK6" s="228" t="n"/>
      <c r="CL6" s="228" t="n"/>
      <c r="CM6" s="228" t="n"/>
      <c r="CN6" s="228" t="n"/>
      <c r="CO6" s="228" t="n"/>
    </row>
    <row r="7">
      <c r="A7" s="199" t="inlineStr">
        <is>
          <t>Клемма типа "О" 5,3 мм НКИ 1.5-5</t>
        </is>
      </c>
      <c r="B7" s="286">
        <f>2*B3</f>
        <v/>
      </c>
      <c r="C7" s="286">
        <f>2*C3</f>
        <v/>
      </c>
      <c r="D7" s="286">
        <f>2*D3</f>
        <v/>
      </c>
      <c r="E7" s="286">
        <f>2*E3</f>
        <v/>
      </c>
      <c r="F7" s="286" t="n">
        <v>2</v>
      </c>
      <c r="G7" s="286">
        <f>2*G3</f>
        <v/>
      </c>
      <c r="H7" s="286" t="n">
        <v>2</v>
      </c>
      <c r="I7" s="286" t="n">
        <v>2</v>
      </c>
      <c r="J7" s="286">
        <f>2*J3</f>
        <v/>
      </c>
      <c r="K7" s="228" t="n"/>
      <c r="L7" s="228" t="n"/>
      <c r="M7" s="228" t="n"/>
      <c r="N7" s="228" t="n"/>
      <c r="O7" s="228" t="n"/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28" t="n"/>
      <c r="AI7" s="228" t="n"/>
      <c r="AJ7" s="228" t="n"/>
      <c r="AK7" s="228" t="n"/>
      <c r="AL7" s="228" t="n"/>
      <c r="AM7" s="228" t="n"/>
      <c r="AN7" s="228" t="n"/>
      <c r="AO7" s="228" t="n"/>
      <c r="AP7" s="228" t="n"/>
      <c r="AQ7" s="228" t="n"/>
      <c r="AR7" s="228" t="n"/>
      <c r="AS7" s="228" t="n"/>
      <c r="AT7" s="228" t="n"/>
      <c r="AU7" s="228" t="n"/>
      <c r="AV7" s="286">
        <f>B7*AV3</f>
        <v/>
      </c>
      <c r="AW7" s="286">
        <f>C7*AW3</f>
        <v/>
      </c>
      <c r="AX7" s="286">
        <f>D7*AX3</f>
        <v/>
      </c>
      <c r="AY7" s="286">
        <f>E7*AY3</f>
        <v/>
      </c>
      <c r="AZ7" s="286">
        <f>F7*AZ3</f>
        <v/>
      </c>
      <c r="BA7" s="286">
        <f>G7*BA3</f>
        <v/>
      </c>
      <c r="BB7" s="286">
        <f>H7*BB3</f>
        <v/>
      </c>
      <c r="BC7" s="286">
        <f>I7*BC3</f>
        <v/>
      </c>
      <c r="BD7" s="286">
        <f>J7*BD3</f>
        <v/>
      </c>
      <c r="BE7" s="228" t="n"/>
      <c r="BF7" s="228" t="n"/>
      <c r="BG7" s="228" t="n"/>
      <c r="BH7" s="228" t="n"/>
      <c r="BI7" s="228" t="n"/>
      <c r="BJ7" s="228" t="n"/>
      <c r="BK7" s="228" t="n"/>
      <c r="BL7" s="228" t="n"/>
      <c r="BM7" s="228" t="n"/>
      <c r="BN7" s="228" t="n"/>
      <c r="BO7" s="228" t="n"/>
      <c r="BP7" s="228" t="n"/>
      <c r="BQ7" s="228" t="n"/>
      <c r="BR7" s="228" t="n"/>
      <c r="BS7" s="228" t="n"/>
      <c r="BT7" s="228" t="n"/>
      <c r="BU7" s="228" t="n"/>
      <c r="BV7" s="228" t="n"/>
      <c r="BW7" s="228" t="n"/>
      <c r="BX7" s="228" t="n"/>
      <c r="BY7" s="228" t="n"/>
      <c r="BZ7" s="228" t="n"/>
      <c r="CA7" s="228" t="n"/>
      <c r="CB7" s="228" t="n"/>
      <c r="CC7" s="228" t="n"/>
      <c r="CD7" s="228" t="n"/>
      <c r="CE7" s="228" t="n"/>
      <c r="CF7" s="228" t="n"/>
      <c r="CG7" s="228" t="n"/>
      <c r="CH7" s="228" t="n"/>
      <c r="CI7" s="228" t="n"/>
      <c r="CJ7" s="228" t="n"/>
      <c r="CK7" s="228" t="n"/>
      <c r="CL7" s="228" t="n"/>
      <c r="CM7" s="228" t="n"/>
      <c r="CN7" s="228" t="n"/>
      <c r="CO7" s="228" t="n"/>
      <c r="CP7">
        <f>SUM(AV7:BY7)</f>
        <v/>
      </c>
      <c r="CQ7" t="inlineStr">
        <is>
          <t>шт</t>
        </is>
      </c>
    </row>
    <row r="8">
      <c r="A8" s="199" t="n"/>
      <c r="B8" s="286" t="n"/>
      <c r="C8" s="286" t="n"/>
      <c r="D8" s="286" t="n"/>
      <c r="E8" s="286" t="n"/>
      <c r="F8" s="286" t="n"/>
      <c r="G8" s="286" t="n"/>
      <c r="H8" s="286" t="n"/>
      <c r="I8" s="286" t="n"/>
      <c r="J8" s="286" t="n"/>
      <c r="K8" s="228" t="n"/>
      <c r="L8" s="228" t="n"/>
      <c r="M8" s="228" t="n"/>
      <c r="N8" s="228" t="n"/>
      <c r="O8" s="228" t="n"/>
      <c r="P8" s="228" t="n"/>
      <c r="Q8" s="228" t="n"/>
      <c r="R8" s="228" t="n"/>
      <c r="S8" s="228" t="n"/>
      <c r="T8" s="228" t="n"/>
      <c r="U8" s="228" t="n"/>
      <c r="V8" s="228" t="n"/>
      <c r="W8" s="228" t="n"/>
      <c r="X8" s="228" t="n"/>
      <c r="Y8" s="228" t="n"/>
      <c r="Z8" s="228" t="n"/>
      <c r="AA8" s="228" t="n"/>
      <c r="AB8" s="228" t="n"/>
      <c r="AC8" s="228" t="n"/>
      <c r="AD8" s="228" t="n"/>
      <c r="AE8" s="228" t="n"/>
      <c r="AF8" s="228" t="n"/>
      <c r="AG8" s="228" t="n"/>
      <c r="AH8" s="228" t="n"/>
      <c r="AI8" s="228" t="n"/>
      <c r="AJ8" s="228" t="n"/>
      <c r="AK8" s="228" t="n"/>
      <c r="AL8" s="228" t="n"/>
      <c r="AM8" s="228" t="n"/>
      <c r="AN8" s="228" t="n"/>
      <c r="AO8" s="228" t="n"/>
      <c r="AP8" s="228" t="n"/>
      <c r="AQ8" s="228" t="n"/>
      <c r="AR8" s="228" t="n"/>
      <c r="AS8" s="228" t="n"/>
      <c r="AT8" s="228" t="n"/>
      <c r="AU8" s="228" t="n"/>
      <c r="AV8" s="286" t="n"/>
      <c r="AW8" s="286" t="n"/>
      <c r="AX8" s="286" t="n"/>
      <c r="AY8" s="286" t="n"/>
      <c r="AZ8" s="286" t="n"/>
      <c r="BA8" s="286" t="n"/>
      <c r="BB8" s="286" t="n"/>
      <c r="BC8" s="286" t="n"/>
      <c r="BD8" s="286" t="n"/>
      <c r="BE8" s="228" t="n"/>
      <c r="BF8" s="228" t="n"/>
      <c r="BG8" s="228" t="n"/>
      <c r="BH8" s="228" t="n"/>
      <c r="BI8" s="228" t="n"/>
      <c r="BJ8" s="228" t="n"/>
      <c r="BK8" s="228" t="n"/>
      <c r="BL8" s="228" t="n"/>
      <c r="BM8" s="228" t="n"/>
      <c r="BN8" s="228" t="n"/>
      <c r="BO8" s="228" t="n"/>
      <c r="BP8" s="228" t="n"/>
      <c r="BQ8" s="228" t="n"/>
      <c r="BR8" s="228" t="n"/>
      <c r="BS8" s="228" t="n"/>
      <c r="BT8" s="228" t="n"/>
      <c r="BU8" s="228" t="n"/>
      <c r="BV8" s="228" t="n"/>
      <c r="BW8" s="228" t="n"/>
      <c r="BX8" s="228" t="n"/>
      <c r="BY8" s="228" t="n"/>
      <c r="BZ8" s="228" t="n"/>
      <c r="CA8" s="228" t="n"/>
      <c r="CB8" s="228" t="n"/>
      <c r="CC8" s="228" t="n"/>
      <c r="CD8" s="228" t="n"/>
      <c r="CE8" s="228" t="n"/>
      <c r="CF8" s="228" t="n"/>
      <c r="CG8" s="228" t="n"/>
      <c r="CH8" s="228" t="n"/>
      <c r="CI8" s="228" t="n"/>
      <c r="CJ8" s="228" t="n"/>
      <c r="CK8" s="228" t="n"/>
      <c r="CL8" s="228" t="n"/>
      <c r="CM8" s="228" t="n"/>
      <c r="CN8" s="228" t="n"/>
      <c r="CO8" s="228" t="n"/>
    </row>
    <row r="9">
      <c r="A9" s="199" t="inlineStr">
        <is>
          <t>Провод ВНМ-0,2 ТУ16-505.460-73</t>
        </is>
      </c>
      <c r="B9" s="286">
        <f>0.61*B3</f>
        <v/>
      </c>
      <c r="C9" s="286">
        <f>1.11*C3</f>
        <v/>
      </c>
      <c r="D9" s="286" t="n">
        <v>1.41</v>
      </c>
      <c r="E9" s="286" t="n">
        <v>0.31</v>
      </c>
      <c r="F9" s="286" t="n">
        <v>0.46</v>
      </c>
      <c r="G9" s="286" t="n"/>
      <c r="H9" s="286" t="n"/>
      <c r="I9" s="286" t="n"/>
      <c r="J9" s="286" t="n"/>
      <c r="K9" s="228" t="n"/>
      <c r="L9" s="228" t="n"/>
      <c r="M9" s="228" t="n"/>
      <c r="N9" s="228" t="n"/>
      <c r="O9" s="228" t="n"/>
      <c r="P9" s="228" t="n"/>
      <c r="Q9" s="228" t="n"/>
      <c r="R9" s="228" t="n"/>
      <c r="S9" s="228" t="n"/>
      <c r="T9" s="228" t="n"/>
      <c r="U9" s="228" t="n"/>
      <c r="V9" s="228" t="n"/>
      <c r="W9" s="228" t="n"/>
      <c r="X9" s="228" t="n"/>
      <c r="Y9" s="228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28" t="n"/>
      <c r="AI9" s="228" t="n"/>
      <c r="AJ9" s="228" t="n"/>
      <c r="AK9" s="228" t="n"/>
      <c r="AL9" s="228" t="n"/>
      <c r="AM9" s="228" t="n"/>
      <c r="AN9" s="228" t="n"/>
      <c r="AO9" s="228" t="n"/>
      <c r="AP9" s="228" t="n"/>
      <c r="AQ9" s="228" t="n"/>
      <c r="AR9" s="228" t="n"/>
      <c r="AS9" s="228" t="n"/>
      <c r="AT9" s="228" t="n"/>
      <c r="AU9" s="228" t="n"/>
      <c r="AV9" s="286">
        <f>B9*AV3</f>
        <v/>
      </c>
      <c r="AW9" s="286">
        <f>C9*AW3</f>
        <v/>
      </c>
      <c r="AX9" s="286">
        <f>D9*AX3</f>
        <v/>
      </c>
      <c r="AY9" s="286">
        <f>E9*AY3</f>
        <v/>
      </c>
      <c r="AZ9" s="286">
        <f>F9*AZ3</f>
        <v/>
      </c>
      <c r="BA9" s="286" t="n"/>
      <c r="BB9" s="286" t="n"/>
      <c r="BC9" s="286" t="n"/>
      <c r="BD9" s="286" t="n"/>
      <c r="BE9" s="228" t="n"/>
      <c r="BF9" s="228" t="n"/>
      <c r="BG9" s="228" t="n"/>
      <c r="BH9" s="228" t="n"/>
      <c r="BI9" s="228" t="n"/>
      <c r="BJ9" s="228" t="n"/>
      <c r="BK9" s="228" t="n"/>
      <c r="BL9" s="228" t="n"/>
      <c r="BM9" s="228" t="n"/>
      <c r="BN9" s="228" t="n"/>
      <c r="BO9" s="228" t="n"/>
      <c r="BP9" s="228" t="n"/>
      <c r="BQ9" s="228" t="n"/>
      <c r="BR9" s="228" t="n"/>
      <c r="BS9" s="228" t="n"/>
      <c r="BT9" s="228" t="n"/>
      <c r="BU9" s="228" t="n"/>
      <c r="BV9" s="228" t="n"/>
      <c r="BW9" s="228" t="n"/>
      <c r="BX9" s="228" t="n"/>
      <c r="BY9" s="228" t="n"/>
      <c r="BZ9" s="228" t="n"/>
      <c r="CA9" s="228" t="n"/>
      <c r="CB9" s="228" t="n"/>
      <c r="CC9" s="228" t="n"/>
      <c r="CD9" s="228" t="n"/>
      <c r="CE9" s="228" t="n"/>
      <c r="CF9" s="228" t="n"/>
      <c r="CG9" s="228" t="n"/>
      <c r="CH9" s="228" t="n"/>
      <c r="CI9" s="228" t="n"/>
      <c r="CJ9" s="228" t="n"/>
      <c r="CK9" s="228" t="n"/>
      <c r="CL9" s="228" t="n"/>
      <c r="CM9" s="228" t="n"/>
      <c r="CN9" s="228" t="n"/>
      <c r="CO9" s="228" t="n"/>
      <c r="CP9">
        <f>SUM(AV9:BY9)</f>
        <v/>
      </c>
      <c r="CQ9" t="inlineStr">
        <is>
          <t>м</t>
        </is>
      </c>
      <c r="CR9" s="91" t="n"/>
    </row>
    <row r="10">
      <c r="A10" s="51" t="inlineStr">
        <is>
          <t>PBF D:4.0/2.0 мм (черная)</t>
        </is>
      </c>
      <c r="B10" s="286" t="n"/>
      <c r="C10" s="286" t="n"/>
      <c r="D10" s="286" t="n"/>
      <c r="E10" s="286" t="n"/>
      <c r="F10" s="286" t="n"/>
      <c r="G10" s="286" t="n"/>
      <c r="H10" s="286" t="n"/>
      <c r="I10" s="286" t="n"/>
      <c r="J10" s="286" t="n"/>
      <c r="K10" s="228" t="n"/>
      <c r="L10" s="228" t="n"/>
      <c r="M10" s="228" t="n"/>
      <c r="N10" s="228" t="n"/>
      <c r="O10" s="228" t="n"/>
      <c r="P10" s="228" t="n"/>
      <c r="Q10" s="228" t="n"/>
      <c r="R10" s="228" t="n"/>
      <c r="S10" s="228" t="n"/>
      <c r="T10" s="228" t="n"/>
      <c r="U10" s="228" t="n"/>
      <c r="V10" s="228" t="n"/>
      <c r="W10" s="228" t="n"/>
      <c r="X10" s="228" t="n"/>
      <c r="Y10" s="228" t="n"/>
      <c r="Z10" s="228" t="n"/>
      <c r="AA10" s="228" t="n"/>
      <c r="AB10" s="228" t="n"/>
      <c r="AC10" s="228" t="n"/>
      <c r="AD10" s="228" t="n"/>
      <c r="AE10" s="228" t="n"/>
      <c r="AF10" s="228" t="n"/>
      <c r="AG10" s="228" t="n"/>
      <c r="AH10" s="228" t="n"/>
      <c r="AI10" s="228" t="n"/>
      <c r="AJ10" s="228" t="n"/>
      <c r="AK10" s="228" t="n"/>
      <c r="AL10" s="228" t="n"/>
      <c r="AM10" s="228" t="n"/>
      <c r="AN10" s="228" t="n"/>
      <c r="AO10" s="228" t="n"/>
      <c r="AP10" s="228" t="n"/>
      <c r="AQ10" s="228" t="n"/>
      <c r="AR10" s="228" t="n"/>
      <c r="AS10" s="228" t="n"/>
      <c r="AT10" s="228" t="n"/>
      <c r="AU10" s="228" t="n"/>
      <c r="AV10" s="286" t="n"/>
      <c r="AW10" s="286" t="n"/>
      <c r="AX10" s="286" t="n"/>
      <c r="AY10" s="286" t="n"/>
      <c r="AZ10" s="286" t="n"/>
      <c r="BA10" s="286" t="n"/>
      <c r="BB10" s="286" t="n"/>
      <c r="BC10" s="286" t="n"/>
      <c r="BD10" s="286" t="n"/>
      <c r="BE10" s="228" t="n"/>
      <c r="BF10" s="228" t="n"/>
      <c r="BG10" s="228" t="n"/>
      <c r="BH10" s="228" t="n"/>
      <c r="BI10" s="228" t="n"/>
      <c r="BJ10" s="228" t="n"/>
      <c r="BK10" s="228" t="n"/>
      <c r="BL10" s="228" t="n"/>
      <c r="BM10" s="228" t="n"/>
      <c r="BN10" s="228" t="n"/>
      <c r="BO10" s="228" t="n"/>
      <c r="BP10" s="228" t="n"/>
      <c r="BQ10" s="228" t="n"/>
      <c r="BR10" s="228" t="n"/>
      <c r="BS10" s="228" t="n"/>
      <c r="BT10" s="228" t="n"/>
      <c r="BU10" s="228" t="n"/>
      <c r="BV10" s="228" t="n"/>
      <c r="BW10" s="228" t="n"/>
      <c r="BX10" s="228" t="n"/>
      <c r="BY10" s="228" t="n"/>
      <c r="BZ10" s="228" t="n"/>
      <c r="CA10" s="228" t="n"/>
      <c r="CB10" s="228" t="n"/>
      <c r="CC10" s="228" t="n"/>
      <c r="CD10" s="228" t="n"/>
      <c r="CE10" s="228" t="n"/>
      <c r="CF10" s="228" t="n"/>
      <c r="CG10" s="228" t="n"/>
      <c r="CH10" s="228" t="n"/>
      <c r="CI10" s="228" t="n"/>
      <c r="CJ10" s="228" t="n"/>
      <c r="CK10" s="228" t="n"/>
      <c r="CL10" s="228" t="n"/>
      <c r="CM10" s="228" t="n"/>
      <c r="CN10" s="228" t="n"/>
      <c r="CO10" s="228" t="n"/>
    </row>
    <row r="11">
      <c r="A11" s="52" t="inlineStr">
        <is>
          <t>аналоги:</t>
        </is>
      </c>
      <c r="B11" s="286" t="n"/>
      <c r="C11" s="286" t="n"/>
      <c r="D11" s="286" t="n"/>
      <c r="E11" s="286" t="n"/>
      <c r="F11" s="286" t="n"/>
      <c r="G11" s="286" t="n"/>
      <c r="H11" s="286" t="n"/>
      <c r="I11" s="286" t="n"/>
      <c r="J11" s="286" t="n"/>
      <c r="K11" s="228" t="n"/>
      <c r="L11" s="228" t="n"/>
      <c r="M11" s="228" t="n"/>
      <c r="N11" s="228" t="n"/>
      <c r="O11" s="228" t="n"/>
      <c r="P11" s="228" t="n"/>
      <c r="Q11" s="228" t="n"/>
      <c r="R11" s="228" t="n"/>
      <c r="S11" s="228" t="n"/>
      <c r="T11" s="228" t="n"/>
      <c r="U11" s="228" t="n"/>
      <c r="V11" s="228" t="n"/>
      <c r="W11" s="228" t="n"/>
      <c r="X11" s="228" t="n"/>
      <c r="Y11" s="228" t="n"/>
      <c r="Z11" s="228" t="n"/>
      <c r="AA11" s="228" t="n"/>
      <c r="AB11" s="228" t="n"/>
      <c r="AC11" s="228" t="n"/>
      <c r="AD11" s="228" t="n"/>
      <c r="AE11" s="228" t="n"/>
      <c r="AF11" s="228" t="n"/>
      <c r="AG11" s="228" t="n"/>
      <c r="AH11" s="228" t="n"/>
      <c r="AI11" s="228" t="n"/>
      <c r="AJ11" s="228" t="n"/>
      <c r="AK11" s="228" t="n"/>
      <c r="AL11" s="228" t="n"/>
      <c r="AM11" s="228" t="n"/>
      <c r="AN11" s="228" t="n"/>
      <c r="AO11" s="228" t="n"/>
      <c r="AP11" s="228" t="n"/>
      <c r="AQ11" s="228" t="n"/>
      <c r="AR11" s="228" t="n"/>
      <c r="AS11" s="228" t="n"/>
      <c r="AT11" s="228" t="n"/>
      <c r="AU11" s="228" t="n"/>
      <c r="AV11" s="286" t="n"/>
      <c r="AW11" s="286" t="n"/>
      <c r="AX11" s="286" t="n"/>
      <c r="AY11" s="286" t="n"/>
      <c r="AZ11" s="286" t="n"/>
      <c r="BA11" s="286" t="n"/>
      <c r="BB11" s="286" t="n"/>
      <c r="BC11" s="286" t="n"/>
      <c r="BD11" s="286" t="n"/>
      <c r="BE11" s="228" t="n"/>
      <c r="BF11" s="228" t="n"/>
      <c r="BG11" s="228" t="n"/>
      <c r="BH11" s="228" t="n"/>
      <c r="BI11" s="228" t="n"/>
      <c r="BJ11" s="228" t="n"/>
      <c r="BK11" s="228" t="n"/>
      <c r="BL11" s="228" t="n"/>
      <c r="BM11" s="228" t="n"/>
      <c r="BN11" s="228" t="n"/>
      <c r="BO11" s="228" t="n"/>
      <c r="BP11" s="228" t="n"/>
      <c r="BQ11" s="228" t="n"/>
      <c r="BR11" s="228" t="n"/>
      <c r="BS11" s="228" t="n"/>
      <c r="BT11" s="228" t="n"/>
      <c r="BU11" s="228" t="n"/>
      <c r="BV11" s="228" t="n"/>
      <c r="BW11" s="228" t="n"/>
      <c r="BX11" s="228" t="n"/>
      <c r="BY11" s="228" t="n"/>
      <c r="BZ11" s="228" t="n"/>
      <c r="CA11" s="228" t="n"/>
      <c r="CB11" s="228" t="n"/>
      <c r="CC11" s="228" t="n"/>
      <c r="CD11" s="228" t="n"/>
      <c r="CE11" s="228" t="n"/>
      <c r="CF11" s="228" t="n"/>
      <c r="CG11" s="228" t="n"/>
      <c r="CH11" s="228" t="n"/>
      <c r="CI11" s="228" t="n"/>
      <c r="CJ11" s="228" t="n"/>
      <c r="CK11" s="228" t="n"/>
      <c r="CL11" s="228" t="n"/>
      <c r="CM11" s="228" t="n"/>
      <c r="CN11" s="228" t="n"/>
      <c r="CO11" s="228" t="n"/>
    </row>
    <row r="12" ht="22.5" customHeight="1" s="107">
      <c r="A12" s="53" t="inlineStr">
        <is>
          <t>BNM2RC-1-4.8 BLK Трубка термоусадочная неклеевая, коэффициент
усадки 2Х, размер 4.8, цвет черный</t>
        </is>
      </c>
      <c r="B12" s="286">
        <f>0.05*B3</f>
        <v/>
      </c>
      <c r="C12" s="286">
        <f>0.05*C3</f>
        <v/>
      </c>
      <c r="D12" s="286">
        <f>0.05*D3</f>
        <v/>
      </c>
      <c r="E12" s="286">
        <f>0.05*E3</f>
        <v/>
      </c>
      <c r="F12" s="286" t="n">
        <v>0.05</v>
      </c>
      <c r="G12" s="286">
        <f>0.05*G3</f>
        <v/>
      </c>
      <c r="H12" s="286" t="n">
        <v>0.05</v>
      </c>
      <c r="I12" s="286">
        <f>0.05*I3</f>
        <v/>
      </c>
      <c r="J12" s="286">
        <f>0.05*J3</f>
        <v/>
      </c>
      <c r="K12" s="228" t="n"/>
      <c r="L12" s="228" t="n"/>
      <c r="M12" s="228" t="n"/>
      <c r="N12" s="228" t="n"/>
      <c r="O12" s="228" t="n"/>
      <c r="P12" s="228" t="n"/>
      <c r="Q12" s="228" t="n"/>
      <c r="R12" s="228" t="n"/>
      <c r="S12" s="228" t="n"/>
      <c r="T12" s="228" t="n"/>
      <c r="U12" s="228" t="n"/>
      <c r="V12" s="228" t="n"/>
      <c r="W12" s="228" t="n"/>
      <c r="X12" s="228" t="n"/>
      <c r="Y12" s="228" t="n"/>
      <c r="Z12" s="228" t="n"/>
      <c r="AA12" s="228" t="n"/>
      <c r="AB12" s="228" t="n"/>
      <c r="AC12" s="228" t="n"/>
      <c r="AD12" s="228" t="n"/>
      <c r="AE12" s="228" t="n"/>
      <c r="AF12" s="228" t="n"/>
      <c r="AG12" s="228" t="n"/>
      <c r="AH12" s="228" t="n"/>
      <c r="AI12" s="228" t="n"/>
      <c r="AJ12" s="228" t="n"/>
      <c r="AK12" s="228" t="n"/>
      <c r="AL12" s="228" t="n"/>
      <c r="AM12" s="228" t="n"/>
      <c r="AN12" s="228" t="n"/>
      <c r="AO12" s="228" t="n"/>
      <c r="AP12" s="228" t="n"/>
      <c r="AQ12" s="228" t="n"/>
      <c r="AR12" s="228" t="n"/>
      <c r="AS12" s="228" t="n"/>
      <c r="AT12" s="228" t="n"/>
      <c r="AU12" s="228" t="n"/>
      <c r="AV12" s="286">
        <f>B12*AV3</f>
        <v/>
      </c>
      <c r="AW12" s="286">
        <f>C12*AW3</f>
        <v/>
      </c>
      <c r="AX12" s="286">
        <f>D12*AX3</f>
        <v/>
      </c>
      <c r="AY12" s="286">
        <f>E12*AY3</f>
        <v/>
      </c>
      <c r="AZ12" s="286">
        <f>F12*AZ3</f>
        <v/>
      </c>
      <c r="BA12" s="286">
        <f>G12*BA3</f>
        <v/>
      </c>
      <c r="BB12" s="286">
        <f>H12*BB3</f>
        <v/>
      </c>
      <c r="BC12" s="286">
        <f>I12*BC3</f>
        <v/>
      </c>
      <c r="BD12" s="286">
        <f>J12*BD3</f>
        <v/>
      </c>
      <c r="BE12" s="228" t="n"/>
      <c r="BF12" s="228" t="n"/>
      <c r="BG12" s="228" t="n"/>
      <c r="BH12" s="228" t="n"/>
      <c r="BI12" s="228" t="n"/>
      <c r="BJ12" s="228" t="n"/>
      <c r="BK12" s="228" t="n"/>
      <c r="BL12" s="228" t="n"/>
      <c r="BM12" s="228" t="n"/>
      <c r="BN12" s="228" t="n"/>
      <c r="BO12" s="228" t="n"/>
      <c r="BP12" s="228" t="n"/>
      <c r="BQ12" s="228" t="n"/>
      <c r="BR12" s="228" t="n"/>
      <c r="BS12" s="228" t="n"/>
      <c r="BT12" s="228" t="n"/>
      <c r="BU12" s="228" t="n"/>
      <c r="BV12" s="228" t="n"/>
      <c r="BW12" s="228" t="n"/>
      <c r="BX12" s="228" t="n"/>
      <c r="BY12" s="228" t="n"/>
      <c r="BZ12" s="228" t="n"/>
      <c r="CA12" s="228" t="n"/>
      <c r="CB12" s="228" t="n"/>
      <c r="CC12" s="228" t="n"/>
      <c r="CD12" s="228" t="n"/>
      <c r="CE12" s="228" t="n"/>
      <c r="CF12" s="228" t="n"/>
      <c r="CG12" s="228" t="n"/>
      <c r="CH12" s="228" t="n"/>
      <c r="CI12" s="228" t="n"/>
      <c r="CJ12" s="228" t="n"/>
      <c r="CK12" s="228" t="n"/>
      <c r="CL12" s="228" t="n"/>
      <c r="CM12" s="228" t="n"/>
      <c r="CN12" s="228" t="n"/>
      <c r="CO12" s="228" t="n"/>
      <c r="CP12">
        <f>SUM(AV12:CN12)</f>
        <v/>
      </c>
      <c r="CQ12" t="inlineStr">
        <is>
          <t>м</t>
        </is>
      </c>
    </row>
    <row r="13">
      <c r="B13" s="286" t="n"/>
      <c r="C13" s="286" t="n"/>
      <c r="D13" s="286" t="n"/>
      <c r="E13" s="286" t="n"/>
      <c r="F13" s="286" t="n"/>
      <c r="G13" s="286" t="n"/>
      <c r="H13" s="286" t="n"/>
      <c r="I13" s="286" t="n"/>
      <c r="J13" s="286" t="n"/>
      <c r="K13" s="228" t="n"/>
      <c r="L13" s="228" t="n"/>
      <c r="M13" s="228" t="n"/>
      <c r="N13" s="228" t="n"/>
      <c r="O13" s="228" t="n"/>
      <c r="P13" s="228" t="n"/>
      <c r="Q13" s="228" t="n"/>
      <c r="R13" s="228" t="n"/>
      <c r="S13" s="228" t="n"/>
      <c r="T13" s="228" t="n"/>
      <c r="U13" s="228" t="n"/>
      <c r="V13" s="228" t="n"/>
      <c r="W13" s="228" t="n"/>
      <c r="X13" s="228" t="n"/>
      <c r="Y13" s="228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28" t="n"/>
      <c r="AI13" s="228" t="n"/>
      <c r="AJ13" s="228" t="n"/>
      <c r="AK13" s="228" t="n"/>
      <c r="AL13" s="228" t="n"/>
      <c r="AM13" s="228" t="n"/>
      <c r="AN13" s="228" t="n"/>
      <c r="AO13" s="228" t="n"/>
      <c r="AP13" s="228" t="n"/>
      <c r="AQ13" s="228" t="n"/>
      <c r="AR13" s="228" t="n"/>
      <c r="AS13" s="228" t="n"/>
      <c r="AT13" s="228" t="n"/>
      <c r="AU13" s="228" t="n"/>
      <c r="AV13" s="286" t="n"/>
      <c r="AW13" s="286" t="n"/>
      <c r="AX13" s="286" t="n"/>
      <c r="AY13" s="286" t="n"/>
      <c r="AZ13" s="286" t="n"/>
      <c r="BA13" s="286" t="n"/>
      <c r="BB13" s="286" t="n"/>
      <c r="BC13" s="286" t="n"/>
      <c r="BD13" s="286" t="n"/>
      <c r="BE13" s="228" t="n"/>
      <c r="BF13" s="228" t="n"/>
      <c r="BG13" s="228" t="n"/>
      <c r="BH13" s="228" t="n"/>
      <c r="BI13" s="228" t="n"/>
      <c r="BJ13" s="228" t="n"/>
      <c r="BK13" s="228" t="n"/>
      <c r="BL13" s="228" t="n"/>
      <c r="BM13" s="228" t="n"/>
      <c r="BN13" s="228" t="n"/>
      <c r="BO13" s="228" t="n"/>
      <c r="BP13" s="228" t="n"/>
      <c r="BQ13" s="228" t="n"/>
      <c r="BR13" s="228" t="n"/>
      <c r="BS13" s="228" t="n"/>
      <c r="BT13" s="228" t="n"/>
      <c r="BU13" s="228" t="n"/>
      <c r="BV13" s="228" t="n"/>
      <c r="BW13" s="228" t="n"/>
      <c r="BX13" s="228" t="n"/>
      <c r="BY13" s="228" t="n"/>
      <c r="BZ13" s="228" t="n"/>
      <c r="CA13" s="228" t="n"/>
      <c r="CB13" s="228" t="n"/>
      <c r="CC13" s="228" t="n"/>
      <c r="CD13" s="228" t="n"/>
      <c r="CE13" s="228" t="n"/>
      <c r="CF13" s="228" t="n"/>
      <c r="CG13" s="228" t="n"/>
      <c r="CH13" s="228" t="n"/>
      <c r="CI13" s="228" t="n"/>
      <c r="CJ13" s="228" t="n"/>
      <c r="CK13" s="228" t="n"/>
      <c r="CL13" s="228" t="n"/>
      <c r="CM13" s="228" t="n"/>
      <c r="CN13" s="228" t="n"/>
      <c r="CO13" s="228" t="n"/>
    </row>
    <row r="14">
      <c r="B14" s="286" t="n"/>
      <c r="C14" s="286" t="n"/>
      <c r="D14" s="286" t="n"/>
      <c r="E14" s="286" t="n"/>
      <c r="F14" s="286" t="n"/>
      <c r="G14" s="286" t="n"/>
      <c r="H14" s="286" t="n"/>
      <c r="I14" s="286" t="n"/>
      <c r="J14" s="286" t="n"/>
      <c r="K14" s="228" t="n"/>
      <c r="L14" s="228" t="n"/>
      <c r="M14" s="228" t="n"/>
      <c r="N14" s="228" t="n"/>
      <c r="O14" s="228" t="n"/>
      <c r="P14" s="228" t="n"/>
      <c r="Q14" s="228" t="n"/>
      <c r="R14" s="228" t="n"/>
      <c r="S14" s="228" t="n"/>
      <c r="T14" s="228" t="n"/>
      <c r="U14" s="228" t="n"/>
      <c r="V14" s="228" t="n"/>
      <c r="W14" s="228" t="n"/>
      <c r="X14" s="228" t="n"/>
      <c r="Y14" s="228" t="n"/>
      <c r="Z14" s="228" t="n"/>
      <c r="AA14" s="228" t="n"/>
      <c r="AB14" s="228" t="n"/>
      <c r="AC14" s="228" t="n"/>
      <c r="AD14" s="228" t="n"/>
      <c r="AE14" s="228" t="n"/>
      <c r="AF14" s="228" t="n"/>
      <c r="AG14" s="228" t="n"/>
      <c r="AH14" s="228" t="n"/>
      <c r="AI14" s="228" t="n"/>
      <c r="AJ14" s="228" t="n"/>
      <c r="AK14" s="228" t="n"/>
      <c r="AL14" s="228" t="n"/>
      <c r="AM14" s="228" t="n"/>
      <c r="AN14" s="228" t="n"/>
      <c r="AO14" s="228" t="n"/>
      <c r="AP14" s="228" t="n"/>
      <c r="AQ14" s="228" t="n"/>
      <c r="AR14" s="228" t="n"/>
      <c r="AS14" s="228" t="n"/>
      <c r="AT14" s="228" t="n"/>
      <c r="AU14" s="228" t="n"/>
      <c r="AV14" s="286" t="n"/>
      <c r="AW14" s="286" t="n"/>
      <c r="AX14" s="286" t="n"/>
      <c r="AY14" s="286" t="n"/>
      <c r="AZ14" s="286" t="n"/>
      <c r="BA14" s="286" t="n"/>
      <c r="BB14" s="286" t="n"/>
      <c r="BC14" s="286" t="n"/>
      <c r="BD14" s="286" t="n"/>
      <c r="BE14" s="228" t="n"/>
      <c r="BF14" s="228" t="n"/>
      <c r="BG14" s="228" t="n"/>
      <c r="BH14" s="228" t="n"/>
      <c r="BI14" s="228" t="n"/>
      <c r="BJ14" s="228" t="n"/>
      <c r="BK14" s="228" t="n"/>
      <c r="BL14" s="228" t="n"/>
      <c r="BM14" s="228" t="n"/>
      <c r="BN14" s="228" t="n"/>
      <c r="BO14" s="228" t="n"/>
      <c r="BP14" s="228" t="n"/>
      <c r="BQ14" s="228" t="n"/>
      <c r="BR14" s="228" t="n"/>
      <c r="BS14" s="228" t="n"/>
      <c r="BT14" s="228" t="n"/>
      <c r="BU14" s="228" t="n"/>
      <c r="BV14" s="228" t="n"/>
      <c r="BW14" s="228" t="n"/>
      <c r="BX14" s="228" t="n"/>
      <c r="BY14" s="228" t="n"/>
      <c r="BZ14" s="228" t="n"/>
      <c r="CA14" s="228" t="n"/>
      <c r="CB14" s="228" t="n"/>
      <c r="CC14" s="228" t="n"/>
      <c r="CD14" s="228" t="n"/>
      <c r="CE14" s="228" t="n"/>
      <c r="CF14" s="228" t="n"/>
      <c r="CG14" s="228" t="n"/>
      <c r="CH14" s="228" t="n"/>
      <c r="CI14" s="228" t="n"/>
      <c r="CJ14" s="228" t="n"/>
      <c r="CK14" s="228" t="n"/>
      <c r="CL14" s="228" t="n"/>
      <c r="CM14" s="228" t="n"/>
      <c r="CN14" s="228" t="n"/>
      <c r="CO14" s="228" t="n"/>
    </row>
    <row r="15">
      <c r="A15" s="199" t="n"/>
      <c r="B15" s="286" t="n"/>
      <c r="C15" s="286" t="n"/>
      <c r="D15" s="286" t="n"/>
      <c r="E15" s="286" t="n"/>
      <c r="F15" s="286" t="n"/>
      <c r="G15" s="286" t="n"/>
      <c r="H15" s="286" t="n"/>
      <c r="I15" s="286" t="n"/>
      <c r="J15" s="286" t="n"/>
      <c r="K15" s="228" t="n"/>
      <c r="L15" s="228" t="n"/>
      <c r="M15" s="228" t="n"/>
      <c r="N15" s="228" t="n"/>
      <c r="O15" s="228" t="n"/>
      <c r="P15" s="228" t="n"/>
      <c r="Q15" s="228" t="n"/>
      <c r="R15" s="228" t="n"/>
      <c r="S15" s="228" t="n"/>
      <c r="T15" s="228" t="n"/>
      <c r="U15" s="228" t="n"/>
      <c r="V15" s="228" t="n"/>
      <c r="W15" s="228" t="n"/>
      <c r="X15" s="228" t="n"/>
      <c r="Y15" s="228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28" t="n"/>
      <c r="AI15" s="228" t="n"/>
      <c r="AJ15" s="228" t="n"/>
      <c r="AK15" s="228" t="n"/>
      <c r="AL15" s="228" t="n"/>
      <c r="AM15" s="228" t="n"/>
      <c r="AN15" s="228" t="n"/>
      <c r="AO15" s="228" t="n"/>
      <c r="AP15" s="228" t="n"/>
      <c r="AQ15" s="228" t="n"/>
      <c r="AR15" s="228" t="n"/>
      <c r="AS15" s="228" t="n"/>
      <c r="AT15" s="228" t="n"/>
      <c r="AU15" s="228" t="n"/>
      <c r="AV15" s="286" t="n"/>
      <c r="AW15" s="286" t="n"/>
      <c r="AX15" s="286" t="n"/>
      <c r="AY15" s="286" t="n"/>
      <c r="AZ15" s="286" t="n"/>
      <c r="BA15" s="286" t="n"/>
      <c r="BB15" s="286" t="n"/>
      <c r="BC15" s="286" t="n"/>
      <c r="BD15" s="286" t="n"/>
      <c r="BE15" s="228" t="n"/>
      <c r="BF15" s="228" t="n"/>
      <c r="BG15" s="228" t="n"/>
      <c r="BH15" s="228" t="n"/>
      <c r="BI15" s="228" t="n"/>
      <c r="BJ15" s="228" t="n"/>
      <c r="BK15" s="228" t="n"/>
      <c r="BL15" s="228" t="n"/>
      <c r="BM15" s="228" t="n"/>
      <c r="BN15" s="228" t="n"/>
      <c r="BO15" s="228" t="n"/>
      <c r="BP15" s="228" t="n"/>
      <c r="BQ15" s="228" t="n"/>
      <c r="BR15" s="228" t="n"/>
      <c r="BS15" s="228" t="n"/>
      <c r="BT15" s="228" t="n"/>
      <c r="BU15" s="228" t="n"/>
      <c r="BV15" s="228" t="n"/>
      <c r="BW15" s="228" t="n"/>
      <c r="BX15" s="228" t="n"/>
      <c r="BY15" s="228" t="n"/>
      <c r="BZ15" s="228" t="n"/>
      <c r="CA15" s="228" t="n"/>
      <c r="CB15" s="228" t="n"/>
      <c r="CC15" s="228" t="n"/>
      <c r="CD15" s="228" t="n"/>
      <c r="CE15" s="228" t="n"/>
      <c r="CF15" s="228" t="n"/>
      <c r="CG15" s="228" t="n"/>
      <c r="CH15" s="228" t="n"/>
      <c r="CI15" s="228" t="n"/>
      <c r="CJ15" s="228" t="n"/>
      <c r="CK15" s="228" t="n"/>
      <c r="CL15" s="228" t="n"/>
      <c r="CM15" s="228" t="n"/>
      <c r="CN15" s="228" t="n"/>
      <c r="CO15" s="228" t="n"/>
    </row>
    <row r="16">
      <c r="A16" s="199" t="inlineStr">
        <is>
          <t>Провод ПВ3 1х1,5  желто-зеленый</t>
        </is>
      </c>
      <c r="B16" s="286" t="n"/>
      <c r="C16" s="286" t="n"/>
      <c r="D16" s="286" t="n"/>
      <c r="E16" s="286" t="n"/>
      <c r="F16" s="286" t="n"/>
      <c r="G16" s="286" t="n">
        <v>0.71</v>
      </c>
      <c r="H16" s="286" t="n">
        <v>0.33</v>
      </c>
      <c r="I16" s="286" t="n">
        <v>0.09</v>
      </c>
      <c r="J16" s="286">
        <f>0.51*J3</f>
        <v/>
      </c>
      <c r="K16" s="228" t="n"/>
      <c r="L16" s="228" t="n"/>
      <c r="M16" s="228" t="n"/>
      <c r="N16" s="228" t="n"/>
      <c r="O16" s="228" t="n"/>
      <c r="P16" s="228" t="n"/>
      <c r="Q16" s="228" t="n"/>
      <c r="R16" s="228" t="n"/>
      <c r="S16" s="228" t="n"/>
      <c r="T16" s="228" t="n"/>
      <c r="U16" s="228" t="n"/>
      <c r="V16" s="228" t="n"/>
      <c r="W16" s="228" t="n"/>
      <c r="X16" s="228" t="n"/>
      <c r="Y16" s="228" t="n"/>
      <c r="Z16" s="228" t="n"/>
      <c r="AA16" s="228" t="n"/>
      <c r="AB16" s="228" t="n"/>
      <c r="AC16" s="228" t="n"/>
      <c r="AD16" s="228" t="n"/>
      <c r="AE16" s="228" t="n"/>
      <c r="AF16" s="228" t="n"/>
      <c r="AG16" s="228" t="n"/>
      <c r="AH16" s="228" t="n"/>
      <c r="AI16" s="228" t="n"/>
      <c r="AJ16" s="228" t="n"/>
      <c r="AK16" s="228" t="n"/>
      <c r="AL16" s="228" t="n"/>
      <c r="AM16" s="228" t="n"/>
      <c r="AN16" s="228" t="n"/>
      <c r="AO16" s="228" t="n"/>
      <c r="AP16" s="228" t="n"/>
      <c r="AQ16" s="228" t="n"/>
      <c r="AR16" s="228" t="n"/>
      <c r="AS16" s="228" t="n"/>
      <c r="AT16" s="228" t="n"/>
      <c r="AU16" s="228" t="n"/>
      <c r="AV16" s="286" t="n"/>
      <c r="AW16" s="286" t="n"/>
      <c r="AX16" s="286" t="n"/>
      <c r="AY16" s="286" t="n"/>
      <c r="AZ16" s="286" t="n"/>
      <c r="BA16" s="286">
        <f>G16*BA3</f>
        <v/>
      </c>
      <c r="BB16" s="286">
        <f>H16*BB3</f>
        <v/>
      </c>
      <c r="BC16" s="286">
        <f>I16*BC3</f>
        <v/>
      </c>
      <c r="BD16" s="286">
        <f>J16*BD3</f>
        <v/>
      </c>
      <c r="BE16" s="228" t="n"/>
      <c r="BF16" s="228" t="n"/>
      <c r="BG16" s="228" t="n"/>
      <c r="BH16" s="228" t="n"/>
      <c r="BI16" s="228" t="n"/>
      <c r="BJ16" s="228" t="n"/>
      <c r="BK16" s="228" t="n"/>
      <c r="BL16" s="228" t="n"/>
      <c r="BM16" s="228" t="n"/>
      <c r="BN16" s="228" t="n"/>
      <c r="BO16" s="228" t="n"/>
      <c r="BP16" s="228" t="n"/>
      <c r="BQ16" s="228" t="n"/>
      <c r="BR16" s="228" t="n"/>
      <c r="BS16" s="228" t="n"/>
      <c r="BT16" s="228" t="n"/>
      <c r="BU16" s="228" t="n"/>
      <c r="BV16" s="228" t="n"/>
      <c r="BW16" s="228" t="n"/>
      <c r="BX16" s="228" t="n"/>
      <c r="BY16" s="228" t="n"/>
      <c r="BZ16" s="228" t="n"/>
      <c r="CA16" s="228" t="n"/>
      <c r="CB16" s="228" t="n"/>
      <c r="CC16" s="228" t="n"/>
      <c r="CD16" s="228" t="n"/>
      <c r="CE16" s="228" t="n"/>
      <c r="CF16" s="228" t="n"/>
      <c r="CG16" s="228" t="n"/>
      <c r="CH16" s="228" t="n"/>
      <c r="CI16" s="228" t="n"/>
      <c r="CJ16" s="228" t="n"/>
      <c r="CK16" s="228" t="n"/>
      <c r="CL16" s="228" t="n"/>
      <c r="CM16" s="228" t="n"/>
      <c r="CN16" s="228" t="n"/>
      <c r="CO16" s="228" t="n"/>
      <c r="CP16">
        <f>SUM(AV16:CN16)</f>
        <v/>
      </c>
      <c r="CQ16" t="inlineStr">
        <is>
          <t>м</t>
        </is>
      </c>
    </row>
    <row r="17">
      <c r="A17" s="199" t="n"/>
      <c r="B17" s="228" t="n"/>
      <c r="C17" s="228" t="n"/>
      <c r="D17" s="228" t="n"/>
      <c r="E17" s="228" t="n"/>
      <c r="F17" s="228" t="n"/>
      <c r="G17" s="228" t="n"/>
      <c r="H17" s="228" t="n"/>
      <c r="I17" s="228" t="n"/>
      <c r="J17" s="228" t="n"/>
      <c r="K17" s="228" t="n"/>
      <c r="L17" s="228" t="n"/>
      <c r="M17" s="228" t="n"/>
      <c r="N17" s="228" t="n"/>
      <c r="O17" s="228" t="n"/>
      <c r="P17" s="228" t="n"/>
      <c r="Q17" s="228" t="n"/>
      <c r="R17" s="228" t="n"/>
      <c r="S17" s="228" t="n"/>
      <c r="T17" s="228" t="n"/>
      <c r="U17" s="228" t="n"/>
      <c r="V17" s="228" t="n"/>
      <c r="W17" s="228" t="n"/>
      <c r="X17" s="228" t="n"/>
      <c r="Y17" s="228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28" t="n"/>
      <c r="AI17" s="228" t="n"/>
      <c r="AJ17" s="228" t="n"/>
      <c r="AK17" s="228" t="n"/>
      <c r="AL17" s="228" t="n"/>
      <c r="AM17" s="228" t="n"/>
      <c r="AN17" s="228" t="n"/>
      <c r="AO17" s="228" t="n"/>
      <c r="AP17" s="228" t="n"/>
      <c r="AQ17" s="228" t="n"/>
      <c r="AR17" s="228" t="n"/>
      <c r="AS17" s="228" t="n"/>
      <c r="AT17" s="228" t="n"/>
      <c r="AU17" s="228" t="n"/>
      <c r="AV17" s="228" t="n"/>
      <c r="AW17" s="228" t="n"/>
      <c r="AX17" s="228" t="n"/>
      <c r="AY17" s="228" t="n"/>
      <c r="AZ17" s="228" t="n"/>
      <c r="BA17" s="228" t="n"/>
      <c r="BB17" s="228" t="n"/>
      <c r="BC17" s="228" t="n"/>
      <c r="BD17" s="228" t="n"/>
      <c r="BE17" s="228" t="n"/>
      <c r="BF17" s="228" t="n"/>
      <c r="BG17" s="228" t="n"/>
      <c r="BH17" s="228" t="n"/>
      <c r="BI17" s="228" t="n"/>
      <c r="BJ17" s="228" t="n"/>
      <c r="BK17" s="228" t="n"/>
      <c r="BL17" s="228" t="n"/>
      <c r="BM17" s="228" t="n"/>
      <c r="BN17" s="228" t="n"/>
      <c r="BO17" s="228" t="n"/>
      <c r="BP17" s="228" t="n"/>
      <c r="BQ17" s="228" t="n"/>
      <c r="BR17" s="228" t="n"/>
      <c r="BS17" s="228" t="n"/>
      <c r="BT17" s="228" t="n"/>
      <c r="BU17" s="228" t="n"/>
      <c r="BV17" s="228" t="n"/>
      <c r="BW17" s="228" t="n"/>
      <c r="BX17" s="228" t="n"/>
      <c r="BY17" s="228" t="n"/>
      <c r="BZ17" s="228" t="n"/>
      <c r="CA17" s="228" t="n"/>
      <c r="CB17" s="228" t="n"/>
      <c r="CC17" s="228" t="n"/>
      <c r="CD17" s="228" t="n"/>
      <c r="CE17" s="228" t="n"/>
      <c r="CF17" s="228" t="n"/>
      <c r="CG17" s="228" t="n"/>
      <c r="CH17" s="228" t="n"/>
      <c r="CI17" s="228" t="n"/>
      <c r="CJ17" s="228" t="n"/>
      <c r="CK17" s="228" t="n"/>
      <c r="CL17" s="228" t="n"/>
      <c r="CM17" s="228" t="n"/>
      <c r="CN17" s="228" t="n"/>
      <c r="CO17" s="228" t="n"/>
    </row>
    <row r="18" customFormat="1" s="85">
      <c r="A18" s="82" t="n"/>
      <c r="B18" s="84" t="n"/>
      <c r="C18" s="84" t="n"/>
      <c r="D18" s="84" t="n"/>
      <c r="E18" s="84" t="n"/>
      <c r="F18" s="84" t="n"/>
      <c r="G18" s="84" t="n"/>
      <c r="H18" s="84" t="n"/>
      <c r="I18" s="84" t="n"/>
      <c r="J18" s="84" t="n"/>
      <c r="K18" s="84" t="n"/>
      <c r="L18" s="84" t="n"/>
      <c r="M18" s="84" t="n"/>
      <c r="N18" s="84" t="n"/>
      <c r="O18" s="84" t="n"/>
      <c r="P18" s="84" t="n"/>
      <c r="Q18" s="84" t="n"/>
      <c r="R18" s="84" t="n"/>
      <c r="S18" s="84" t="n"/>
      <c r="T18" s="84" t="n"/>
      <c r="U18" s="84" t="n"/>
      <c r="V18" s="84" t="n"/>
      <c r="W18" s="84" t="n"/>
      <c r="X18" s="84" t="n"/>
      <c r="Y18" s="84" t="n"/>
      <c r="Z18" s="84" t="n"/>
      <c r="AA18" s="84" t="n"/>
      <c r="AB18" s="84" t="n"/>
      <c r="AC18" s="84" t="n"/>
      <c r="AD18" s="84" t="n"/>
      <c r="AE18" s="84" t="n"/>
      <c r="AF18" s="84" t="n"/>
      <c r="AG18" s="84" t="n"/>
      <c r="AH18" s="84" t="n"/>
      <c r="AI18" s="84" t="n"/>
      <c r="AJ18" s="84" t="n"/>
      <c r="AK18" s="84" t="n"/>
      <c r="AL18" s="84" t="n"/>
      <c r="AM18" s="84" t="n"/>
      <c r="AN18" s="84" t="n"/>
      <c r="AO18" s="84" t="n"/>
      <c r="AP18" s="84" t="n"/>
      <c r="AQ18" s="84" t="n"/>
      <c r="AR18" s="84" t="n"/>
      <c r="AS18" s="84" t="n"/>
      <c r="AT18" s="84" t="n"/>
      <c r="AU18" s="84" t="n"/>
      <c r="AV18" s="84" t="n"/>
      <c r="AW18" s="84" t="n"/>
      <c r="AX18" s="84" t="n"/>
      <c r="AY18" s="84" t="n"/>
      <c r="AZ18" s="84" t="n"/>
      <c r="BA18" s="84" t="n"/>
      <c r="BB18" s="84" t="n"/>
      <c r="BC18" s="84" t="n"/>
      <c r="BD18" s="84" t="n"/>
      <c r="BE18" s="84" t="n"/>
      <c r="BF18" s="84" t="n"/>
      <c r="BG18" s="84" t="n"/>
      <c r="BH18" s="84" t="n"/>
      <c r="BI18" s="84" t="n"/>
      <c r="BJ18" s="84" t="n"/>
      <c r="BK18" s="84" t="n"/>
      <c r="BL18" s="84" t="n"/>
      <c r="BM18" s="84" t="n"/>
      <c r="BN18" s="84" t="n"/>
      <c r="BO18" s="84" t="n"/>
      <c r="BP18" s="84" t="n"/>
      <c r="BQ18" s="84" t="n"/>
      <c r="BR18" s="84" t="n"/>
      <c r="BS18" s="84" t="n"/>
      <c r="BT18" s="84" t="n"/>
      <c r="BU18" s="84" t="n"/>
      <c r="BV18" s="84" t="n"/>
      <c r="BW18" s="84" t="n"/>
      <c r="BX18" s="84" t="n"/>
      <c r="BY18" s="84" t="n"/>
      <c r="BZ18" s="84" t="n"/>
      <c r="CA18" s="84" t="n"/>
      <c r="CB18" s="84" t="n"/>
      <c r="CC18" s="84" t="n"/>
      <c r="CD18" s="84" t="n"/>
      <c r="CE18" s="84" t="n"/>
      <c r="CF18" s="84" t="n"/>
      <c r="CG18" s="84" t="n"/>
      <c r="CH18" s="84" t="n"/>
      <c r="CI18" s="84" t="n"/>
      <c r="CJ18" s="84" t="n"/>
      <c r="CK18" s="84" t="n"/>
      <c r="CL18" s="84" t="n"/>
      <c r="CM18" s="84" t="n"/>
      <c r="CN18" s="84" t="n"/>
      <c r="CO18" s="84" t="n"/>
      <c r="CR18" s="108" t="n"/>
    </row>
    <row r="19">
      <c r="A19" s="199" t="n"/>
      <c r="B19" s="228" t="n"/>
      <c r="C19" s="228" t="n"/>
      <c r="D19" s="228" t="n"/>
      <c r="E19" s="228" t="n"/>
      <c r="F19" s="228" t="n"/>
      <c r="G19" s="228" t="n"/>
      <c r="H19" s="228" t="n"/>
      <c r="I19" s="228" t="n"/>
      <c r="J19" s="228" t="n"/>
      <c r="K19" s="228" t="n"/>
      <c r="L19" s="228" t="n"/>
      <c r="M19" s="228" t="n"/>
      <c r="N19" s="228" t="n"/>
      <c r="O19" s="228" t="n"/>
      <c r="P19" s="228" t="n"/>
      <c r="Q19" s="228" t="n"/>
      <c r="R19" s="228" t="n"/>
      <c r="S19" s="228" t="n"/>
      <c r="T19" s="228" t="n"/>
      <c r="U19" s="228" t="n"/>
      <c r="V19" s="228" t="n"/>
      <c r="W19" s="228" t="n"/>
      <c r="X19" s="228" t="n"/>
      <c r="Y19" s="228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28" t="n"/>
      <c r="AI19" s="228" t="n"/>
      <c r="AJ19" s="228" t="n"/>
      <c r="AK19" s="228" t="n"/>
      <c r="AL19" s="228" t="n"/>
      <c r="AM19" s="228" t="n"/>
      <c r="AN19" s="228" t="n"/>
      <c r="AO19" s="228" t="n"/>
      <c r="AP19" s="228" t="n"/>
      <c r="AQ19" s="228" t="n"/>
      <c r="AR19" s="228" t="n"/>
      <c r="AS19" s="228" t="n"/>
      <c r="AT19" s="228" t="n"/>
      <c r="AU19" s="228" t="n"/>
      <c r="AV19" s="228" t="n"/>
      <c r="AW19" s="228" t="n"/>
      <c r="AX19" s="228" t="n"/>
      <c r="AY19" s="228" t="n"/>
      <c r="AZ19" s="228" t="n"/>
      <c r="BA19" s="228" t="n"/>
      <c r="BB19" s="228" t="n"/>
      <c r="BC19" s="228" t="n"/>
      <c r="BD19" s="228" t="n"/>
      <c r="BE19" s="228" t="n"/>
      <c r="BF19" s="228" t="n"/>
      <c r="BG19" s="228" t="n"/>
      <c r="BH19" s="228" t="n"/>
      <c r="BI19" s="228" t="n"/>
      <c r="BJ19" s="228" t="n"/>
      <c r="BK19" s="228" t="n"/>
      <c r="BL19" s="228" t="n"/>
      <c r="BM19" s="228" t="n"/>
      <c r="BN19" s="228" t="n"/>
      <c r="BO19" s="228" t="n"/>
      <c r="BP19" s="228" t="n"/>
      <c r="BQ19" s="228" t="n"/>
      <c r="BR19" s="228" t="n"/>
      <c r="BS19" s="228" t="n"/>
      <c r="BT19" s="228" t="n"/>
      <c r="BU19" s="228" t="n"/>
      <c r="BV19" s="228" t="n"/>
      <c r="BW19" s="228" t="n"/>
      <c r="BX19" s="228" t="n"/>
      <c r="BY19" s="228" t="n"/>
      <c r="BZ19" s="228" t="n"/>
      <c r="CA19" s="228" t="n"/>
      <c r="CB19" s="228" t="n"/>
      <c r="CC19" s="228" t="n"/>
      <c r="CD19" s="228" t="n"/>
      <c r="CE19" s="228" t="n"/>
      <c r="CF19" s="228" t="n"/>
      <c r="CG19" s="228" t="n"/>
      <c r="CH19" s="228" t="n"/>
      <c r="CI19" s="228" t="n"/>
      <c r="CJ19" s="228" t="n"/>
      <c r="CK19" s="228" t="n"/>
      <c r="CL19" s="228" t="n"/>
      <c r="CM19" s="228" t="n"/>
      <c r="CN19" s="228" t="n"/>
      <c r="CO19" s="228" t="n"/>
    </row>
    <row r="20">
      <c r="A20" s="18" t="inlineStr">
        <is>
          <t xml:space="preserve">Наконечник штыревой втулочный изолированный НШВИ 0,75-8 </t>
        </is>
      </c>
      <c r="B20" s="228" t="n"/>
      <c r="C20" s="228" t="n"/>
      <c r="D20" s="228" t="n"/>
      <c r="E20" s="228" t="n"/>
      <c r="F20" s="228" t="n"/>
      <c r="G20" s="228" t="n"/>
      <c r="H20" s="228" t="n"/>
      <c r="I20" s="228" t="n"/>
      <c r="J20" s="228" t="n"/>
      <c r="K20" s="228" t="n"/>
      <c r="L20" s="228" t="n"/>
      <c r="M20" s="228" t="n"/>
      <c r="N20" s="228" t="n"/>
      <c r="O20" s="228" t="n"/>
      <c r="P20" s="228" t="n"/>
      <c r="Q20" s="228" t="n"/>
      <c r="R20" s="228" t="n"/>
      <c r="S20" s="228" t="n"/>
      <c r="T20" s="228" t="n"/>
      <c r="U20" s="228" t="n"/>
      <c r="V20" s="228" t="n"/>
      <c r="W20" s="228" t="n"/>
      <c r="X20" s="228" t="n"/>
      <c r="Y20" s="228" t="n"/>
      <c r="Z20" s="228" t="n"/>
      <c r="AA20" s="228" t="n"/>
      <c r="AB20" s="286" t="n"/>
      <c r="AC20" s="286" t="n"/>
      <c r="AD20" s="286" t="n"/>
      <c r="AE20" s="286" t="n"/>
      <c r="AF20" s="286" t="n"/>
      <c r="AG20" s="286" t="n"/>
      <c r="AH20" s="286" t="n"/>
      <c r="AI20" s="286" t="n">
        <v>4</v>
      </c>
      <c r="AJ20" s="286" t="n"/>
      <c r="AK20" s="286" t="n"/>
      <c r="AL20" s="286" t="n"/>
      <c r="AM20" s="286" t="n"/>
      <c r="AN20" s="228" t="n"/>
      <c r="AO20" s="228" t="n"/>
      <c r="AP20" s="228" t="n"/>
      <c r="AQ20" s="228" t="n"/>
      <c r="AR20" s="228" t="n"/>
      <c r="AS20" s="228" t="n"/>
      <c r="AT20" s="228" t="n"/>
      <c r="AU20" s="228" t="n"/>
      <c r="AV20" s="228" t="n"/>
      <c r="AW20" s="228" t="n"/>
      <c r="AX20" s="228" t="n"/>
      <c r="AY20" s="228" t="n"/>
      <c r="AZ20" s="228" t="n"/>
      <c r="BA20" s="228" t="n"/>
      <c r="BB20" s="228" t="n"/>
      <c r="BC20" s="228" t="n"/>
      <c r="BD20" s="228" t="n"/>
      <c r="BE20" s="228" t="n"/>
      <c r="BF20" s="228" t="n"/>
      <c r="BG20" s="228" t="n"/>
      <c r="BH20" s="228" t="n"/>
      <c r="BI20" s="228" t="n"/>
      <c r="BJ20" s="228" t="n"/>
      <c r="BK20" s="228" t="n"/>
      <c r="BL20" s="228" t="n"/>
      <c r="BM20" s="228" t="n"/>
      <c r="BN20" s="228" t="n"/>
      <c r="BO20" s="228" t="n"/>
      <c r="BP20" s="228" t="n"/>
      <c r="BQ20" s="228" t="n"/>
      <c r="BR20" s="228" t="n"/>
      <c r="BS20" s="228" t="n"/>
      <c r="BT20" s="228" t="n"/>
      <c r="BV20" s="286">
        <f>AB20*BV$3</f>
        <v/>
      </c>
      <c r="BW20" s="286">
        <f>AC20*BW$3</f>
        <v/>
      </c>
      <c r="BX20" s="286">
        <f>AD20*BX$3</f>
        <v/>
      </c>
      <c r="BY20" s="286">
        <f>AE20*BY$3</f>
        <v/>
      </c>
      <c r="BZ20" s="286">
        <f>AF20*BZ$3</f>
        <v/>
      </c>
      <c r="CA20" s="286">
        <f>AG20*CA$3</f>
        <v/>
      </c>
      <c r="CB20" s="286">
        <f>AH20*CB$3</f>
        <v/>
      </c>
      <c r="CC20" s="286">
        <f>AI20*CC$3</f>
        <v/>
      </c>
      <c r="CD20" s="286">
        <f>AJ20*CD$3</f>
        <v/>
      </c>
      <c r="CE20" s="286">
        <f>AK20*CE$3</f>
        <v/>
      </c>
      <c r="CF20" s="286">
        <f>AL20*CF$3</f>
        <v/>
      </c>
      <c r="CG20" s="286">
        <f>AM20*CG$3</f>
        <v/>
      </c>
      <c r="CH20" s="286">
        <f>AN20*CH$3</f>
        <v/>
      </c>
      <c r="CI20" s="286">
        <f>AO20*CI$3</f>
        <v/>
      </c>
      <c r="CJ20" s="286">
        <f>AP20*CJ$3</f>
        <v/>
      </c>
      <c r="CK20" s="286">
        <f>AQ20*CK$3</f>
        <v/>
      </c>
      <c r="CL20" s="286">
        <f>AR20*CL$3</f>
        <v/>
      </c>
      <c r="CM20" s="286">
        <f>AS20*CM$3</f>
        <v/>
      </c>
      <c r="CN20" s="286">
        <f>AT20*CN$3</f>
        <v/>
      </c>
      <c r="CO20" s="286" t="n"/>
      <c r="CP20">
        <f>SUM(AV20:CN20)</f>
        <v/>
      </c>
    </row>
    <row r="21">
      <c r="A21" s="34" t="inlineStr">
        <is>
          <t>аналоги:</t>
        </is>
      </c>
      <c r="B21" s="228" t="n"/>
      <c r="C21" s="228" t="n"/>
      <c r="D21" s="228" t="n"/>
      <c r="E21" s="228" t="n"/>
      <c r="F21" s="228" t="n"/>
      <c r="G21" s="228" t="n"/>
      <c r="H21" s="228" t="n"/>
      <c r="I21" s="228" t="n"/>
      <c r="J21" s="228" t="n"/>
      <c r="K21" s="228" t="n"/>
      <c r="L21" s="228" t="n"/>
      <c r="M21" s="228" t="n"/>
      <c r="N21" s="228" t="n"/>
      <c r="O21" s="228" t="n"/>
      <c r="P21" s="228" t="n"/>
      <c r="Q21" s="228" t="n"/>
      <c r="R21" s="228" t="n"/>
      <c r="S21" s="228" t="n"/>
      <c r="T21" s="228" t="n"/>
      <c r="U21" s="228" t="n"/>
      <c r="V21" s="228" t="n"/>
      <c r="W21" s="228" t="n"/>
      <c r="X21" s="228" t="n"/>
      <c r="Y21" s="228" t="n"/>
      <c r="Z21" s="228" t="n"/>
      <c r="AA21" s="228" t="n"/>
      <c r="AB21" s="286" t="n"/>
      <c r="AC21" s="286" t="n"/>
      <c r="AD21" s="286" t="n"/>
      <c r="AE21" s="286" t="n"/>
      <c r="AF21" s="286" t="n"/>
      <c r="AG21" s="286" t="n"/>
      <c r="AH21" s="286" t="n"/>
      <c r="AI21" s="286" t="n"/>
      <c r="AJ21" s="286" t="n"/>
      <c r="AK21" s="286" t="n"/>
      <c r="AL21" s="286" t="n"/>
      <c r="AM21" s="286" t="n"/>
      <c r="AN21" s="228" t="n"/>
      <c r="AO21" s="228" t="n"/>
      <c r="AP21" s="228" t="n"/>
      <c r="AQ21" s="228" t="n"/>
      <c r="AR21" s="228" t="n"/>
      <c r="AS21" s="228" t="n"/>
      <c r="AT21" s="228" t="n"/>
      <c r="AU21" s="228" t="n"/>
      <c r="AV21" s="228" t="n"/>
      <c r="AW21" s="228" t="n"/>
      <c r="AX21" s="228" t="n"/>
      <c r="AY21" s="228" t="n"/>
      <c r="AZ21" s="228" t="n"/>
      <c r="BA21" s="228" t="n"/>
      <c r="BB21" s="228" t="n"/>
      <c r="BC21" s="228" t="n"/>
      <c r="BD21" s="228" t="n"/>
      <c r="BE21" s="228" t="n"/>
      <c r="BF21" s="228" t="n"/>
      <c r="BG21" s="228" t="n"/>
      <c r="BH21" s="228" t="n"/>
      <c r="BI21" s="228" t="n"/>
      <c r="BJ21" s="228" t="n"/>
      <c r="BK21" s="228" t="n"/>
      <c r="BL21" s="228" t="n"/>
      <c r="BM21" s="228" t="n"/>
      <c r="BN21" s="228" t="n"/>
      <c r="BO21" s="228" t="n"/>
      <c r="BP21" s="228" t="n"/>
      <c r="BQ21" s="228" t="n"/>
      <c r="BR21" s="228" t="n"/>
      <c r="BS21" s="228" t="n"/>
      <c r="BT21" s="228" t="n"/>
      <c r="BV21" s="286">
        <f>AB21*BV$3</f>
        <v/>
      </c>
      <c r="BW21" s="286">
        <f>AC21*BW$3</f>
        <v/>
      </c>
      <c r="BX21" s="286">
        <f>AD21*BX$3</f>
        <v/>
      </c>
      <c r="BY21" s="286">
        <f>AE21*BY$3</f>
        <v/>
      </c>
      <c r="BZ21" s="286">
        <f>AF21*BZ$3</f>
        <v/>
      </c>
      <c r="CA21" s="286">
        <f>AG21*CA$3</f>
        <v/>
      </c>
      <c r="CB21" s="286">
        <f>AH21*CB$3</f>
        <v/>
      </c>
      <c r="CC21" s="286">
        <f>AI21*CC$3</f>
        <v/>
      </c>
      <c r="CD21" s="286">
        <f>AJ21*CD$3</f>
        <v/>
      </c>
      <c r="CE21" s="286">
        <f>AK21*CE$3</f>
        <v/>
      </c>
      <c r="CF21" s="286">
        <f>AL21*CF$3</f>
        <v/>
      </c>
      <c r="CG21" s="286">
        <f>AM21*CG$3</f>
        <v/>
      </c>
      <c r="CH21" s="286">
        <f>AN21*CH$3</f>
        <v/>
      </c>
      <c r="CI21" s="286">
        <f>AO21*CI$3</f>
        <v/>
      </c>
      <c r="CJ21" s="286">
        <f>AP21*CJ$3</f>
        <v/>
      </c>
      <c r="CK21" s="286">
        <f>AQ21*CK$3</f>
        <v/>
      </c>
      <c r="CL21" s="286">
        <f>AR21*CL$3</f>
        <v/>
      </c>
      <c r="CM21" s="286">
        <f>AS21*CM$3</f>
        <v/>
      </c>
      <c r="CN21" s="286">
        <f>AT21*CN$3</f>
        <v/>
      </c>
      <c r="CO21" s="286" t="n"/>
    </row>
    <row r="22">
      <c r="A22" s="34" t="inlineStr">
        <is>
          <t xml:space="preserve">Наконечник штыревой втулочный изолированный НШВИ 1,0-8 </t>
        </is>
      </c>
      <c r="B22" s="228" t="n"/>
      <c r="C22" s="228" t="n"/>
      <c r="D22" s="228" t="n"/>
      <c r="E22" s="228" t="n"/>
      <c r="F22" s="228" t="n"/>
      <c r="G22" s="228" t="n"/>
      <c r="H22" s="228" t="n"/>
      <c r="I22" s="228" t="n"/>
      <c r="J22" s="228" t="n"/>
      <c r="K22" s="228" t="n"/>
      <c r="L22" s="228" t="n"/>
      <c r="M22" s="228" t="n"/>
      <c r="N22" s="228" t="n"/>
      <c r="O22" s="228" t="n"/>
      <c r="P22" s="228" t="n"/>
      <c r="Q22" s="228" t="n"/>
      <c r="R22" s="228" t="n"/>
      <c r="S22" s="228" t="n"/>
      <c r="T22" s="228" t="n"/>
      <c r="U22" s="228" t="n"/>
      <c r="V22" s="228" t="n"/>
      <c r="W22" s="228" t="n"/>
      <c r="X22" s="228" t="n"/>
      <c r="Y22" s="228" t="n"/>
      <c r="Z22" s="228" t="n"/>
      <c r="AA22" s="228" t="n"/>
      <c r="AB22" s="286" t="n"/>
      <c r="AC22" s="286" t="n"/>
      <c r="AD22" s="286" t="n"/>
      <c r="AE22" s="286" t="n"/>
      <c r="AF22" s="286" t="n"/>
      <c r="AG22" s="286" t="n"/>
      <c r="AH22" s="286" t="n"/>
      <c r="AI22" s="286" t="n"/>
      <c r="AJ22" s="286" t="n"/>
      <c r="AK22" s="286" t="n"/>
      <c r="AL22" s="286" t="n"/>
      <c r="AM22" s="286" t="n"/>
      <c r="AN22" s="286" t="n">
        <v>4</v>
      </c>
      <c r="AO22" s="286" t="n"/>
      <c r="AP22" s="286" t="n"/>
      <c r="AQ22" s="286" t="n"/>
      <c r="AR22" s="286" t="n"/>
      <c r="AS22" s="286" t="n"/>
      <c r="AT22" s="286" t="n"/>
      <c r="AU22" s="228" t="n"/>
      <c r="AV22" s="228" t="n"/>
      <c r="AW22" s="228" t="n"/>
      <c r="AX22" s="228" t="n"/>
      <c r="AY22" s="228" t="n"/>
      <c r="AZ22" s="228" t="n"/>
      <c r="BA22" s="228" t="n"/>
      <c r="BB22" s="228" t="n"/>
      <c r="BC22" s="228" t="n"/>
      <c r="BD22" s="228" t="n"/>
      <c r="BE22" s="228" t="n"/>
      <c r="BF22" s="228" t="n"/>
      <c r="BG22" s="228" t="n"/>
      <c r="BH22" s="228" t="n"/>
      <c r="BI22" s="228" t="n"/>
      <c r="BJ22" s="228" t="n"/>
      <c r="BK22" s="228" t="n"/>
      <c r="BL22" s="228" t="n"/>
      <c r="BM22" s="228" t="n"/>
      <c r="BN22" s="228" t="n"/>
      <c r="BO22" s="228" t="n"/>
      <c r="BP22" s="228" t="n"/>
      <c r="BQ22" s="228" t="n"/>
      <c r="BR22" s="228" t="n"/>
      <c r="BS22" s="228" t="n"/>
      <c r="BT22" s="228" t="n"/>
      <c r="BV22" s="286">
        <f>AB22*BV$3</f>
        <v/>
      </c>
      <c r="BW22" s="286">
        <f>AC22*BW$3</f>
        <v/>
      </c>
      <c r="BX22" s="286">
        <f>AD22*BX$3</f>
        <v/>
      </c>
      <c r="BY22" s="286">
        <f>AE22*BY$3</f>
        <v/>
      </c>
      <c r="BZ22" s="286">
        <f>AF22*BZ$3</f>
        <v/>
      </c>
      <c r="CA22" s="286">
        <f>AG22*CA$3</f>
        <v/>
      </c>
      <c r="CB22" s="286">
        <f>AH22*CB$3</f>
        <v/>
      </c>
      <c r="CC22" s="286">
        <f>AI22*CC$3</f>
        <v/>
      </c>
      <c r="CD22" s="286">
        <f>AJ22*CD$3</f>
        <v/>
      </c>
      <c r="CE22" s="286">
        <f>AK22*CE$3</f>
        <v/>
      </c>
      <c r="CF22" s="286">
        <f>AL22*CF$3</f>
        <v/>
      </c>
      <c r="CG22" s="286">
        <f>AM22*CG$3</f>
        <v/>
      </c>
      <c r="CH22" s="286">
        <f>AN22*CH$3</f>
        <v/>
      </c>
      <c r="CI22" s="286">
        <f>AO22*CI$3</f>
        <v/>
      </c>
      <c r="CJ22" s="286">
        <f>AP22*CJ$3</f>
        <v/>
      </c>
      <c r="CK22" s="286">
        <f>AQ22*CK$3</f>
        <v/>
      </c>
      <c r="CL22" s="286">
        <f>AR22*CL$3</f>
        <v/>
      </c>
      <c r="CM22" s="286">
        <f>AS22*CM$3</f>
        <v/>
      </c>
      <c r="CN22" s="286">
        <f>AT22*CN$3</f>
        <v/>
      </c>
      <c r="CO22" s="286" t="n"/>
      <c r="CP22">
        <f>SUM(AV22:CN22)</f>
        <v/>
      </c>
    </row>
    <row r="23">
      <c r="A23" s="18" t="inlineStr">
        <is>
          <t xml:space="preserve">Наконечник штыревой втулочный изолированный НШВИ 1,5-8 </t>
        </is>
      </c>
      <c r="B23" s="228" t="n"/>
      <c r="C23" s="228" t="n"/>
      <c r="D23" s="228" t="n"/>
      <c r="E23" s="228" t="n"/>
      <c r="F23" s="228" t="n"/>
      <c r="G23" s="228" t="n"/>
      <c r="H23" s="228" t="n"/>
      <c r="I23" s="228" t="n"/>
      <c r="J23" s="228" t="n"/>
      <c r="K23" s="228" t="n"/>
      <c r="L23" s="228" t="n"/>
      <c r="M23" s="228" t="n"/>
      <c r="N23" s="228" t="n"/>
      <c r="O23" s="228" t="n"/>
      <c r="P23" s="228" t="n"/>
      <c r="Q23" s="228" t="n"/>
      <c r="R23" s="228" t="n"/>
      <c r="S23" s="228" t="n"/>
      <c r="T23" s="228" t="n"/>
      <c r="U23" s="228" t="n"/>
      <c r="V23" s="228" t="n"/>
      <c r="W23" s="228" t="n"/>
      <c r="X23" s="228" t="n"/>
      <c r="Y23" s="228" t="n"/>
      <c r="Z23" s="228" t="n"/>
      <c r="AA23" s="228" t="n"/>
      <c r="AB23" s="286" t="n">
        <v>4</v>
      </c>
      <c r="AC23" s="286" t="n">
        <v>4</v>
      </c>
      <c r="AD23" s="286" t="n"/>
      <c r="AE23" s="286" t="n"/>
      <c r="AF23" s="286" t="n">
        <v>4</v>
      </c>
      <c r="AG23" s="286" t="n"/>
      <c r="AH23" s="286" t="n">
        <v>4</v>
      </c>
      <c r="AI23" s="286" t="n"/>
      <c r="AJ23" s="286" t="n">
        <v>4</v>
      </c>
      <c r="AK23" s="286" t="n">
        <v>4</v>
      </c>
      <c r="AL23" s="286" t="n"/>
      <c r="AM23" s="286" t="n"/>
      <c r="AN23" s="286" t="n"/>
      <c r="AO23" s="286" t="n">
        <v>2</v>
      </c>
      <c r="AP23" s="286" t="n">
        <v>2</v>
      </c>
      <c r="AQ23" s="286" t="n">
        <v>2</v>
      </c>
      <c r="AR23" s="286" t="n">
        <v>4</v>
      </c>
      <c r="AS23" s="286" t="n">
        <v>2</v>
      </c>
      <c r="AT23" s="286" t="n">
        <v>2</v>
      </c>
      <c r="AU23" s="228" t="n"/>
      <c r="AV23" s="228" t="n"/>
      <c r="AW23" s="228" t="n"/>
      <c r="AX23" s="228" t="n"/>
      <c r="AY23" s="228" t="n"/>
      <c r="AZ23" s="228" t="n"/>
      <c r="BA23" s="228" t="n"/>
      <c r="BB23" s="228" t="n"/>
      <c r="BC23" s="228" t="n"/>
      <c r="BD23" s="228" t="n"/>
      <c r="BE23" s="228" t="n"/>
      <c r="BF23" s="228" t="n"/>
      <c r="BG23" s="228" t="n"/>
      <c r="BH23" s="228" t="n"/>
      <c r="BI23" s="228" t="n"/>
      <c r="BJ23" s="228" t="n"/>
      <c r="BK23" s="228" t="n"/>
      <c r="BL23" s="228" t="n"/>
      <c r="BM23" s="228" t="n"/>
      <c r="BN23" s="228" t="n"/>
      <c r="BO23" s="228" t="n"/>
      <c r="BP23" s="228" t="n"/>
      <c r="BQ23" s="228" t="n"/>
      <c r="BR23" s="228" t="n"/>
      <c r="BS23" s="228" t="n"/>
      <c r="BT23" s="228" t="n"/>
      <c r="BV23" s="286">
        <f>AB23*BV$3</f>
        <v/>
      </c>
      <c r="BW23" s="286">
        <f>AC23*BW$3</f>
        <v/>
      </c>
      <c r="BX23" s="286">
        <f>AD23*BX$3</f>
        <v/>
      </c>
      <c r="BY23" s="286">
        <f>AE23*BY$3</f>
        <v/>
      </c>
      <c r="BZ23" s="286">
        <f>AF23*BZ$3</f>
        <v/>
      </c>
      <c r="CA23" s="286">
        <f>AG23*CA$3</f>
        <v/>
      </c>
      <c r="CB23" s="286">
        <f>AH23*CB$3</f>
        <v/>
      </c>
      <c r="CC23" s="286">
        <f>AI23*CC$3</f>
        <v/>
      </c>
      <c r="CD23" s="286">
        <f>AJ23*CD$3</f>
        <v/>
      </c>
      <c r="CE23" s="286">
        <f>AK23*CE$3</f>
        <v/>
      </c>
      <c r="CF23" s="286">
        <f>AL23*CF$3</f>
        <v/>
      </c>
      <c r="CG23" s="286">
        <f>AM23*CG$3</f>
        <v/>
      </c>
      <c r="CH23" s="286">
        <f>AN23*CH$3</f>
        <v/>
      </c>
      <c r="CI23" s="286">
        <f>AO23*CI$3</f>
        <v/>
      </c>
      <c r="CJ23" s="286">
        <f>AP23*CJ$3</f>
        <v/>
      </c>
      <c r="CK23" s="286">
        <f>AQ23*CK$3</f>
        <v/>
      </c>
      <c r="CL23" s="286">
        <f>AR23*CL$3</f>
        <v/>
      </c>
      <c r="CM23" s="286">
        <f>AS23*CM$3</f>
        <v/>
      </c>
      <c r="CN23" s="286">
        <f>AT23*CN$3</f>
        <v/>
      </c>
      <c r="CO23" s="286" t="n"/>
      <c r="CP23">
        <f>SUM(AV23:CN23)</f>
        <v/>
      </c>
    </row>
    <row r="24">
      <c r="A24" s="34" t="inlineStr">
        <is>
          <t>аналоги:</t>
        </is>
      </c>
      <c r="B24" s="228" t="n"/>
      <c r="C24" s="228" t="n"/>
      <c r="D24" s="228" t="n"/>
      <c r="E24" s="228" t="n"/>
      <c r="F24" s="228" t="n"/>
      <c r="G24" s="228" t="n"/>
      <c r="H24" s="228" t="n"/>
      <c r="I24" s="228" t="n"/>
      <c r="J24" s="228" t="n"/>
      <c r="K24" s="228" t="n"/>
      <c r="L24" s="228" t="n"/>
      <c r="M24" s="228" t="n"/>
      <c r="N24" s="228" t="n"/>
      <c r="O24" s="228" t="n"/>
      <c r="P24" s="228" t="n"/>
      <c r="Q24" s="228" t="n"/>
      <c r="R24" s="228" t="n"/>
      <c r="S24" s="228" t="n"/>
      <c r="T24" s="228" t="n"/>
      <c r="U24" s="228" t="n"/>
      <c r="V24" s="228" t="n"/>
      <c r="W24" s="228" t="n"/>
      <c r="X24" s="228" t="n"/>
      <c r="Y24" s="228" t="n"/>
      <c r="Z24" s="228" t="n"/>
      <c r="AA24" s="228" t="n"/>
      <c r="AB24" s="286" t="n"/>
      <c r="AC24" s="286" t="n"/>
      <c r="AD24" s="286" t="n"/>
      <c r="AE24" s="286" t="n"/>
      <c r="AF24" s="286" t="n"/>
      <c r="AG24" s="286" t="n"/>
      <c r="AH24" s="286" t="n"/>
      <c r="AI24" s="286" t="n"/>
      <c r="AJ24" s="286" t="n"/>
      <c r="AK24" s="286" t="n"/>
      <c r="AL24" s="286" t="n"/>
      <c r="AM24" s="286" t="n"/>
      <c r="AN24" s="286" t="n"/>
      <c r="AO24" s="197" t="n"/>
      <c r="AP24" s="197" t="n"/>
      <c r="AQ24" s="197" t="n"/>
      <c r="AR24" s="286" t="n"/>
      <c r="AS24" s="286" t="n"/>
      <c r="AT24" s="286" t="n"/>
      <c r="AU24" s="228" t="n"/>
      <c r="AV24" s="228" t="n"/>
      <c r="AW24" s="228" t="n"/>
      <c r="AX24" s="228" t="n"/>
      <c r="AY24" s="228" t="n"/>
      <c r="AZ24" s="228" t="n"/>
      <c r="BA24" s="228" t="n"/>
      <c r="BB24" s="228" t="n"/>
      <c r="BC24" s="228" t="n"/>
      <c r="BD24" s="228" t="n"/>
      <c r="BE24" s="228" t="n"/>
      <c r="BF24" s="228" t="n"/>
      <c r="BG24" s="228" t="n"/>
      <c r="BH24" s="228" t="n"/>
      <c r="BI24" s="228" t="n"/>
      <c r="BJ24" s="228" t="n"/>
      <c r="BK24" s="228" t="n"/>
      <c r="BL24" s="228" t="n"/>
      <c r="BM24" s="228" t="n"/>
      <c r="BN24" s="228" t="n"/>
      <c r="BO24" s="228" t="n"/>
      <c r="BP24" s="228" t="n"/>
      <c r="BQ24" s="228" t="n"/>
      <c r="BR24" s="228" t="n"/>
      <c r="BS24" s="228" t="n"/>
      <c r="BT24" s="228" t="n"/>
      <c r="BV24" s="286">
        <f>AB24*BV$3</f>
        <v/>
      </c>
      <c r="BW24" s="286">
        <f>AC24*BW$3</f>
        <v/>
      </c>
      <c r="BX24" s="286">
        <f>AD24*BX$3</f>
        <v/>
      </c>
      <c r="BY24" s="286">
        <f>AE24*BY$3</f>
        <v/>
      </c>
      <c r="BZ24" s="286">
        <f>AF24*BZ$3</f>
        <v/>
      </c>
      <c r="CA24" s="286">
        <f>AG24*CA$3</f>
        <v/>
      </c>
      <c r="CB24" s="286">
        <f>AH24*CB$3</f>
        <v/>
      </c>
      <c r="CC24" s="286">
        <f>AI24*CC$3</f>
        <v/>
      </c>
      <c r="CD24" s="286">
        <f>AJ24*CD$3</f>
        <v/>
      </c>
      <c r="CE24" s="286">
        <f>AK24*CE$3</f>
        <v/>
      </c>
      <c r="CF24" s="286">
        <f>AL24*CF$3</f>
        <v/>
      </c>
      <c r="CG24" s="286">
        <f>AM24*CG$3</f>
        <v/>
      </c>
      <c r="CH24" s="286">
        <f>AN24*CH$3</f>
        <v/>
      </c>
      <c r="CI24" s="286">
        <f>AO24*CI$3</f>
        <v/>
      </c>
      <c r="CJ24" s="286">
        <f>AP24*CJ$3</f>
        <v/>
      </c>
      <c r="CK24" s="286">
        <f>AQ24*CK$3</f>
        <v/>
      </c>
      <c r="CL24" s="286">
        <f>AR24*CL$3</f>
        <v/>
      </c>
      <c r="CM24" s="286">
        <f>AS24*CM$3</f>
        <v/>
      </c>
      <c r="CN24" s="286">
        <f>AT24*CN$3</f>
        <v/>
      </c>
      <c r="CO24" s="286" t="n"/>
    </row>
    <row r="25">
      <c r="A25" s="18" t="inlineStr">
        <is>
          <t>Кабель КПСВЭВ-нг(А)-LSLTx-2х2х0,75 кв.мм</t>
        </is>
      </c>
      <c r="B25" s="228" t="n"/>
      <c r="C25" s="228" t="n"/>
      <c r="D25" s="228" t="n"/>
      <c r="E25" s="228" t="n"/>
      <c r="F25" s="228" t="n"/>
      <c r="G25" s="228" t="n"/>
      <c r="H25" s="228" t="n"/>
      <c r="I25" s="228" t="n"/>
      <c r="J25" s="228" t="n"/>
      <c r="K25" s="228" t="n"/>
      <c r="L25" s="228" t="n"/>
      <c r="M25" s="228" t="n"/>
      <c r="N25" s="228" t="n"/>
      <c r="O25" s="228" t="n"/>
      <c r="P25" s="228" t="n"/>
      <c r="Q25" s="228" t="n"/>
      <c r="R25" s="228" t="n"/>
      <c r="S25" s="228" t="n"/>
      <c r="T25" s="228" t="n"/>
      <c r="U25" s="228" t="n"/>
      <c r="V25" s="228" t="n"/>
      <c r="W25" s="228" t="n"/>
      <c r="X25" s="228" t="n"/>
      <c r="Y25" s="228" t="n"/>
      <c r="Z25" s="228" t="n"/>
      <c r="AA25" s="228" t="n"/>
      <c r="AB25" s="286" t="n"/>
      <c r="AC25" s="286" t="n"/>
      <c r="AD25" s="286" t="n">
        <v>1.7</v>
      </c>
      <c r="AE25" s="286" t="n">
        <v>0.4</v>
      </c>
      <c r="AF25" s="286" t="n"/>
      <c r="AG25" s="286" t="n">
        <v>2.9</v>
      </c>
      <c r="AH25" s="286" t="n"/>
      <c r="AI25" s="286" t="n">
        <v>0.2</v>
      </c>
      <c r="AJ25" s="286" t="n"/>
      <c r="AK25" s="286" t="n"/>
      <c r="AL25" s="286" t="n">
        <v>2.2</v>
      </c>
      <c r="AM25" s="286" t="n"/>
      <c r="AN25" s="286" t="n"/>
      <c r="AO25" s="197" t="n"/>
      <c r="AP25" s="197" t="n"/>
      <c r="AQ25" s="197" t="n"/>
      <c r="AR25" s="286" t="n"/>
      <c r="AS25" s="286" t="n"/>
      <c r="AT25" s="286" t="n"/>
      <c r="AU25" s="228" t="n"/>
      <c r="AV25" s="228" t="n"/>
      <c r="AW25" s="228" t="n"/>
      <c r="AX25" s="228" t="n"/>
      <c r="AY25" s="228" t="n"/>
      <c r="AZ25" s="228" t="n"/>
      <c r="BA25" s="228" t="n"/>
      <c r="BB25" s="228" t="n"/>
      <c r="BC25" s="228" t="n"/>
      <c r="BD25" s="228" t="n"/>
      <c r="BE25" s="228" t="n"/>
      <c r="BF25" s="228" t="n"/>
      <c r="BG25" s="228" t="n"/>
      <c r="BH25" s="228" t="n"/>
      <c r="BI25" s="228" t="n"/>
      <c r="BJ25" s="228" t="n"/>
      <c r="BK25" s="228" t="n"/>
      <c r="BL25" s="228" t="n"/>
      <c r="BM25" s="228" t="n"/>
      <c r="BN25" s="228" t="n"/>
      <c r="BO25" s="228" t="n"/>
      <c r="BP25" s="228" t="n"/>
      <c r="BQ25" s="228" t="n"/>
      <c r="BR25" s="228" t="n"/>
      <c r="BS25" s="228" t="n"/>
      <c r="BT25" s="228" t="n"/>
      <c r="BV25" s="286">
        <f>AB25*BV$3</f>
        <v/>
      </c>
      <c r="BW25" s="286">
        <f>AC25*BW$3</f>
        <v/>
      </c>
      <c r="BX25" s="286">
        <f>AD25*BX$3</f>
        <v/>
      </c>
      <c r="BY25" s="286">
        <f>AE25*BY$3</f>
        <v/>
      </c>
      <c r="BZ25" s="286">
        <f>AF25*BZ$3</f>
        <v/>
      </c>
      <c r="CA25" s="286">
        <f>AG25*CA$3</f>
        <v/>
      </c>
      <c r="CB25" s="286">
        <f>AH25*CB$3</f>
        <v/>
      </c>
      <c r="CC25" s="286">
        <f>AI25*CC$3</f>
        <v/>
      </c>
      <c r="CD25" s="286">
        <f>AJ25*CD$3</f>
        <v/>
      </c>
      <c r="CE25" s="286">
        <f>AK25*CE$3</f>
        <v/>
      </c>
      <c r="CF25" s="286">
        <f>AL25*CF$3</f>
        <v/>
      </c>
      <c r="CG25" s="286">
        <f>AM25*CG$3</f>
        <v/>
      </c>
      <c r="CH25" s="286">
        <f>AN25*CH$3</f>
        <v/>
      </c>
      <c r="CI25" s="286">
        <f>AO25*CI$3</f>
        <v/>
      </c>
      <c r="CJ25" s="286">
        <f>AP25*CJ$3</f>
        <v/>
      </c>
      <c r="CK25" s="286">
        <f>AQ25*CK$3</f>
        <v/>
      </c>
      <c r="CL25" s="286">
        <f>AR25*CL$3</f>
        <v/>
      </c>
      <c r="CM25" s="286">
        <f>AS25*CM$3</f>
        <v/>
      </c>
      <c r="CN25" s="286">
        <f>AT25*CN$3</f>
        <v/>
      </c>
      <c r="CO25" s="286" t="n"/>
      <c r="CP25">
        <f>SUM(AV25:CN25)</f>
        <v/>
      </c>
    </row>
    <row r="26">
      <c r="A26" s="18" t="inlineStr">
        <is>
          <t>Кабель КПСВЭВ-нг(А)-LSLTx-1х2х0,5 кв.мм</t>
        </is>
      </c>
      <c r="B26" s="228" t="n"/>
      <c r="C26" s="228" t="n"/>
      <c r="D26" s="228" t="n"/>
      <c r="E26" s="228" t="n"/>
      <c r="F26" s="228" t="n"/>
      <c r="G26" s="228" t="n"/>
      <c r="H26" s="228" t="n"/>
      <c r="I26" s="228" t="n"/>
      <c r="J26" s="228" t="n"/>
      <c r="K26" s="228" t="n"/>
      <c r="L26" s="228" t="n"/>
      <c r="M26" s="228" t="n"/>
      <c r="N26" s="228" t="n"/>
      <c r="O26" s="228" t="n"/>
      <c r="P26" s="228" t="n"/>
      <c r="Q26" s="228" t="n"/>
      <c r="R26" s="228" t="n"/>
      <c r="S26" s="228" t="n"/>
      <c r="T26" s="228" t="n"/>
      <c r="U26" s="228" t="n"/>
      <c r="V26" s="228" t="n"/>
      <c r="W26" s="228" t="n"/>
      <c r="X26" s="228" t="n"/>
      <c r="Y26" s="228" t="n"/>
      <c r="Z26" s="228" t="n"/>
      <c r="AA26" s="228" t="n"/>
      <c r="AB26" s="286" t="n"/>
      <c r="AC26" s="286" t="n"/>
      <c r="AD26" s="286" t="n"/>
      <c r="AE26" s="286" t="n"/>
      <c r="AF26" s="286" t="n"/>
      <c r="AG26" s="286" t="n"/>
      <c r="AH26" s="286" t="n"/>
      <c r="AI26" s="286" t="n"/>
      <c r="AJ26" s="286" t="n"/>
      <c r="AK26" s="286" t="n"/>
      <c r="AL26" s="286" t="n"/>
      <c r="AM26" s="286" t="n"/>
      <c r="AN26" s="286" t="n">
        <v>0.8</v>
      </c>
      <c r="AO26" s="197" t="n"/>
      <c r="AP26" s="197" t="n"/>
      <c r="AQ26" s="197" t="n"/>
      <c r="AR26" s="286" t="n"/>
      <c r="AS26" s="286" t="n"/>
      <c r="AT26" s="286" t="n"/>
      <c r="AU26" s="228" t="n"/>
      <c r="AV26" s="228" t="n"/>
      <c r="AW26" s="228" t="n"/>
      <c r="AX26" s="228" t="n"/>
      <c r="AY26" s="228" t="n"/>
      <c r="AZ26" s="228" t="n"/>
      <c r="BA26" s="228" t="n"/>
      <c r="BB26" s="228" t="n"/>
      <c r="BC26" s="228" t="n"/>
      <c r="BD26" s="228" t="n"/>
      <c r="BE26" s="228" t="n"/>
      <c r="BF26" s="228" t="n"/>
      <c r="BG26" s="228" t="n"/>
      <c r="BH26" s="228" t="n"/>
      <c r="BI26" s="228" t="n"/>
      <c r="BJ26" s="228" t="n"/>
      <c r="BK26" s="228" t="n"/>
      <c r="BL26" s="228" t="n"/>
      <c r="BM26" s="228" t="n"/>
      <c r="BN26" s="228" t="n"/>
      <c r="BO26" s="228" t="n"/>
      <c r="BP26" s="228" t="n"/>
      <c r="BQ26" s="228" t="n"/>
      <c r="BR26" s="228" t="n"/>
      <c r="BS26" s="228" t="n"/>
      <c r="BT26" s="228" t="n"/>
      <c r="BV26" s="286" t="n"/>
      <c r="BW26" s="286" t="n"/>
      <c r="BX26" s="286" t="n"/>
      <c r="BY26" s="286" t="n"/>
      <c r="BZ26" s="286" t="n"/>
      <c r="CA26" s="286" t="n"/>
      <c r="CB26" s="286" t="n"/>
      <c r="CC26" s="286" t="n"/>
      <c r="CD26" s="286" t="n"/>
      <c r="CE26" s="286" t="n"/>
      <c r="CF26" s="286" t="n"/>
      <c r="CG26" s="286" t="n"/>
      <c r="CH26" s="286">
        <f>AN26*CH$3</f>
        <v/>
      </c>
      <c r="CI26" s="286">
        <f>AO26*CI$3</f>
        <v/>
      </c>
      <c r="CJ26" s="286">
        <f>AP26*CJ$3</f>
        <v/>
      </c>
      <c r="CK26" s="286">
        <f>AQ26*CK$3</f>
        <v/>
      </c>
      <c r="CL26" s="286">
        <f>AR26*CL$3</f>
        <v/>
      </c>
      <c r="CM26" s="286">
        <f>AS26*CM$3</f>
        <v/>
      </c>
      <c r="CN26" s="286">
        <f>AT26*CN$3</f>
        <v/>
      </c>
      <c r="CO26" s="286" t="n"/>
      <c r="CP26">
        <f>SUM(AV26:CN26)</f>
        <v/>
      </c>
    </row>
    <row r="27">
      <c r="A27" s="18" t="inlineStr">
        <is>
          <t>Кабель ВВГ-нг(А)-LSLTx-2х1,5  кв.мм</t>
        </is>
      </c>
      <c r="B27" s="228" t="n"/>
      <c r="C27" s="228" t="n"/>
      <c r="D27" s="228" t="n"/>
      <c r="E27" s="228" t="n"/>
      <c r="F27" s="228" t="n"/>
      <c r="G27" s="228" t="n"/>
      <c r="H27" s="228" t="n"/>
      <c r="I27" s="228" t="n"/>
      <c r="J27" s="228" t="n"/>
      <c r="K27" s="228" t="n"/>
      <c r="L27" s="228" t="n"/>
      <c r="M27" s="228" t="n"/>
      <c r="N27" s="228" t="n"/>
      <c r="O27" s="228" t="n"/>
      <c r="P27" s="228" t="n"/>
      <c r="Q27" s="228" t="n"/>
      <c r="R27" s="228" t="n"/>
      <c r="S27" s="228" t="n"/>
      <c r="T27" s="228" t="n"/>
      <c r="U27" s="228" t="n"/>
      <c r="V27" s="228" t="n"/>
      <c r="W27" s="228" t="n"/>
      <c r="X27" s="228" t="n"/>
      <c r="Y27" s="228" t="n"/>
      <c r="Z27" s="228" t="n"/>
      <c r="AA27" s="228" t="n"/>
      <c r="AB27" s="286" t="n">
        <v>1.7</v>
      </c>
      <c r="AC27" s="286" t="n">
        <v>0.4</v>
      </c>
      <c r="AD27" s="286" t="n"/>
      <c r="AE27" s="286" t="n"/>
      <c r="AF27" s="286" t="n">
        <v>2.9</v>
      </c>
      <c r="AG27" s="286" t="n"/>
      <c r="AH27" s="286" t="n">
        <v>0.2</v>
      </c>
      <c r="AI27" s="286" t="n"/>
      <c r="AJ27" s="286" t="n">
        <v>0.2</v>
      </c>
      <c r="AK27" s="286" t="n">
        <v>2.2</v>
      </c>
      <c r="AL27" s="286" t="n"/>
      <c r="AM27" s="286" t="n">
        <v>0.2</v>
      </c>
      <c r="AN27" s="286" t="n"/>
      <c r="AO27" s="197" t="n"/>
      <c r="AP27" s="197" t="n"/>
      <c r="AQ27" s="197" t="n"/>
      <c r="AR27" s="286" t="n"/>
      <c r="AS27" s="286" t="n"/>
      <c r="AT27" s="286" t="n"/>
      <c r="AU27" s="228" t="n"/>
      <c r="AV27" s="228" t="n"/>
      <c r="AW27" s="228" t="n"/>
      <c r="AX27" s="228" t="n"/>
      <c r="AY27" s="228" t="n"/>
      <c r="AZ27" s="228" t="n"/>
      <c r="BA27" s="228" t="n"/>
      <c r="BB27" s="228" t="n"/>
      <c r="BC27" s="228" t="n"/>
      <c r="BD27" s="228" t="n"/>
      <c r="BE27" s="228" t="n"/>
      <c r="BF27" s="228" t="n"/>
      <c r="BG27" s="228" t="n"/>
      <c r="BH27" s="228" t="n"/>
      <c r="BI27" s="228" t="n"/>
      <c r="BJ27" s="228" t="n"/>
      <c r="BK27" s="228" t="n"/>
      <c r="BL27" s="228" t="n"/>
      <c r="BM27" s="228" t="n"/>
      <c r="BN27" s="228" t="n"/>
      <c r="BO27" s="228" t="n"/>
      <c r="BP27" s="228" t="n"/>
      <c r="BQ27" s="228" t="n"/>
      <c r="BR27" s="228" t="n"/>
      <c r="BS27" s="228" t="n"/>
      <c r="BT27" s="228" t="n"/>
      <c r="BV27" s="286">
        <f>AB27*BV$3</f>
        <v/>
      </c>
      <c r="BW27" s="286">
        <f>AC27*BW$3</f>
        <v/>
      </c>
      <c r="BX27" s="286">
        <f>AD27*BX$3</f>
        <v/>
      </c>
      <c r="BY27" s="286">
        <f>AE27*BY$3</f>
        <v/>
      </c>
      <c r="BZ27" s="286">
        <f>AF27*BZ$3</f>
        <v/>
      </c>
      <c r="CA27" s="286">
        <f>AG27*CA$3</f>
        <v/>
      </c>
      <c r="CB27" s="286">
        <f>AH27*CB$3</f>
        <v/>
      </c>
      <c r="CC27" s="286">
        <f>AI27*CC$3</f>
        <v/>
      </c>
      <c r="CD27" s="286">
        <f>AJ27*CD$3</f>
        <v/>
      </c>
      <c r="CE27" s="286">
        <f>AK27*CE$3</f>
        <v/>
      </c>
      <c r="CF27" s="286">
        <f>AL27*CF$3</f>
        <v/>
      </c>
      <c r="CG27" s="286">
        <f>AM27*CG$3</f>
        <v/>
      </c>
      <c r="CH27" s="286">
        <f>AN27*CH$3</f>
        <v/>
      </c>
      <c r="CI27" s="286">
        <f>AO27*CI$3</f>
        <v/>
      </c>
      <c r="CJ27" s="286">
        <f>AP27*CJ$3</f>
        <v/>
      </c>
      <c r="CK27" s="286">
        <f>AQ27*CK$3</f>
        <v/>
      </c>
      <c r="CL27" s="286">
        <f>AR27*CL$3</f>
        <v/>
      </c>
      <c r="CM27" s="286">
        <f>AS27*CM$3</f>
        <v/>
      </c>
      <c r="CN27" s="286">
        <f>AT27*CN$3</f>
        <v/>
      </c>
      <c r="CO27" s="286" t="n"/>
      <c r="CP27">
        <f>SUM(AV27:CN27)</f>
        <v/>
      </c>
    </row>
    <row r="28">
      <c r="A28" s="18" t="inlineStr">
        <is>
          <t>Провод ПВС 2х1,5 кв.мм</t>
        </is>
      </c>
      <c r="B28" s="228" t="n"/>
      <c r="C28" s="228" t="n"/>
      <c r="D28" s="228" t="n"/>
      <c r="E28" s="228" t="n"/>
      <c r="F28" s="228" t="n"/>
      <c r="G28" s="228" t="n"/>
      <c r="H28" s="228" t="n"/>
      <c r="I28" s="228" t="n"/>
      <c r="J28" s="228" t="n"/>
      <c r="K28" s="228" t="n"/>
      <c r="L28" s="228" t="n"/>
      <c r="M28" s="228" t="n"/>
      <c r="N28" s="228" t="n"/>
      <c r="O28" s="228" t="n"/>
      <c r="P28" s="228" t="n"/>
      <c r="Q28" s="228" t="n"/>
      <c r="R28" s="228" t="n"/>
      <c r="S28" s="228" t="n"/>
      <c r="T28" s="228" t="n"/>
      <c r="U28" s="228" t="n"/>
      <c r="V28" s="228" t="n"/>
      <c r="W28" s="228" t="n"/>
      <c r="X28" s="228" t="n"/>
      <c r="Y28" s="228" t="n"/>
      <c r="Z28" s="228" t="n"/>
      <c r="AA28" s="228" t="n"/>
      <c r="AB28" s="286" t="n"/>
      <c r="AC28" s="286" t="n"/>
      <c r="AD28" s="286" t="n"/>
      <c r="AE28" s="286" t="n"/>
      <c r="AF28" s="286" t="n"/>
      <c r="AG28" s="286" t="n"/>
      <c r="AH28" s="286" t="n"/>
      <c r="AI28" s="286" t="n"/>
      <c r="AJ28" s="286" t="n"/>
      <c r="AK28" s="286" t="n"/>
      <c r="AL28" s="286" t="n"/>
      <c r="AM28" s="286" t="n"/>
      <c r="AN28" s="286" t="n"/>
      <c r="AO28" s="197" t="n"/>
      <c r="AP28" s="197" t="n"/>
      <c r="AQ28" s="197" t="n"/>
      <c r="AR28" s="286" t="n">
        <v>0.9</v>
      </c>
      <c r="AS28" s="286" t="n"/>
      <c r="AT28" s="286" t="n"/>
      <c r="AU28" s="228" t="n"/>
      <c r="AV28" s="228" t="n"/>
      <c r="AW28" s="228" t="n"/>
      <c r="AX28" s="228" t="n"/>
      <c r="AY28" s="228" t="n"/>
      <c r="AZ28" s="228" t="n"/>
      <c r="BA28" s="228" t="n"/>
      <c r="BB28" s="228" t="n"/>
      <c r="BC28" s="228" t="n"/>
      <c r="BD28" s="228" t="n"/>
      <c r="BE28" s="228" t="n"/>
      <c r="BF28" s="228" t="n"/>
      <c r="BG28" s="228" t="n"/>
      <c r="BH28" s="228" t="n"/>
      <c r="BI28" s="228" t="n"/>
      <c r="BJ28" s="228" t="n"/>
      <c r="BK28" s="228" t="n"/>
      <c r="BL28" s="228" t="n"/>
      <c r="BM28" s="228" t="n"/>
      <c r="BN28" s="228" t="n"/>
      <c r="BO28" s="228" t="n"/>
      <c r="BP28" s="228" t="n"/>
      <c r="BQ28" s="228" t="n"/>
      <c r="BR28" s="228" t="n"/>
      <c r="BS28" s="228" t="n"/>
      <c r="BT28" s="228" t="n"/>
      <c r="BV28" s="286" t="n"/>
      <c r="BW28" s="286" t="n"/>
      <c r="BX28" s="286" t="n"/>
      <c r="BY28" s="286" t="n"/>
      <c r="BZ28" s="286" t="n"/>
      <c r="CA28" s="286" t="n"/>
      <c r="CB28" s="286" t="n"/>
      <c r="CC28" s="286" t="n"/>
      <c r="CD28" s="286" t="n"/>
      <c r="CE28" s="286" t="n"/>
      <c r="CF28" s="286" t="n"/>
      <c r="CG28" s="286" t="n"/>
      <c r="CH28" s="286">
        <f>AN28*CH$3</f>
        <v/>
      </c>
      <c r="CI28" s="286">
        <f>AO28*CI$3</f>
        <v/>
      </c>
      <c r="CJ28" s="286">
        <f>AP28*CJ$3</f>
        <v/>
      </c>
      <c r="CK28" s="286">
        <f>AQ28*CK$3</f>
        <v/>
      </c>
      <c r="CL28" s="286">
        <f>AR28*CL$3</f>
        <v/>
      </c>
      <c r="CM28" s="286">
        <f>AS28*CM$3</f>
        <v/>
      </c>
      <c r="CN28" s="286">
        <f>AT28*CN$3</f>
        <v/>
      </c>
      <c r="CO28" s="286" t="n"/>
      <c r="CP28">
        <f>SUM(AV28:CN28)</f>
        <v/>
      </c>
    </row>
    <row r="29">
      <c r="A29" s="18" t="inlineStr">
        <is>
          <t>Провод МГШВ 1,5 кв.мм синий</t>
        </is>
      </c>
      <c r="B29" s="228" t="n"/>
      <c r="C29" s="228" t="n"/>
      <c r="D29" s="228" t="n"/>
      <c r="E29" s="228" t="n"/>
      <c r="F29" s="228" t="n"/>
      <c r="G29" s="228" t="n"/>
      <c r="H29" s="228" t="n"/>
      <c r="I29" s="228" t="n"/>
      <c r="J29" s="228" t="n"/>
      <c r="K29" s="228" t="n"/>
      <c r="L29" s="228" t="n"/>
      <c r="M29" s="228" t="n"/>
      <c r="N29" s="228" t="n"/>
      <c r="O29" s="228" t="n"/>
      <c r="P29" s="228" t="n"/>
      <c r="Q29" s="228" t="n"/>
      <c r="R29" s="228" t="n"/>
      <c r="S29" s="228" t="n"/>
      <c r="T29" s="228" t="n"/>
      <c r="U29" s="228" t="n"/>
      <c r="V29" s="228" t="n"/>
      <c r="W29" s="228" t="n"/>
      <c r="X29" s="228" t="n"/>
      <c r="Y29" s="228" t="n"/>
      <c r="Z29" s="228" t="n"/>
      <c r="AA29" s="228" t="n"/>
      <c r="AB29" s="286" t="n"/>
      <c r="AC29" s="286" t="n"/>
      <c r="AD29" s="286" t="n"/>
      <c r="AE29" s="286" t="n"/>
      <c r="AF29" s="286" t="n"/>
      <c r="AG29" s="286" t="n"/>
      <c r="AH29" s="286" t="n"/>
      <c r="AI29" s="286" t="n"/>
      <c r="AJ29" s="286" t="n"/>
      <c r="AK29" s="286" t="n"/>
      <c r="AL29" s="286" t="n"/>
      <c r="AM29" s="286" t="n"/>
      <c r="AN29" s="286" t="n"/>
      <c r="AO29" s="197" t="n"/>
      <c r="AP29" s="197" t="n"/>
      <c r="AQ29" s="197" t="n"/>
      <c r="AR29" s="286" t="n"/>
      <c r="AS29" s="286" t="n">
        <v>0.2</v>
      </c>
      <c r="AT29" s="286" t="n">
        <v>1</v>
      </c>
      <c r="AU29" s="228" t="n"/>
      <c r="AV29" s="228" t="n"/>
      <c r="AW29" s="228" t="n"/>
      <c r="AX29" s="228" t="n"/>
      <c r="AY29" s="228" t="n"/>
      <c r="AZ29" s="228" t="n"/>
      <c r="BA29" s="228" t="n"/>
      <c r="BB29" s="228" t="n"/>
      <c r="BC29" s="228" t="n"/>
      <c r="BD29" s="228" t="n"/>
      <c r="BE29" s="228" t="n"/>
      <c r="BF29" s="228" t="n"/>
      <c r="BG29" s="228" t="n"/>
      <c r="BH29" s="228" t="n"/>
      <c r="BI29" s="228" t="n"/>
      <c r="BJ29" s="228" t="n"/>
      <c r="BK29" s="228" t="n"/>
      <c r="BL29" s="228" t="n"/>
      <c r="BM29" s="228" t="n"/>
      <c r="BN29" s="228" t="n"/>
      <c r="BO29" s="228" t="n"/>
      <c r="BP29" s="228" t="n"/>
      <c r="BQ29" s="228" t="n"/>
      <c r="BR29" s="228" t="n"/>
      <c r="BS29" s="228" t="n"/>
      <c r="BT29" s="228" t="n"/>
      <c r="BV29" s="286" t="n"/>
      <c r="BW29" s="286" t="n"/>
      <c r="BX29" s="286" t="n"/>
      <c r="BY29" s="286" t="n"/>
      <c r="BZ29" s="286" t="n"/>
      <c r="CA29" s="286" t="n"/>
      <c r="CB29" s="286" t="n"/>
      <c r="CC29" s="286" t="n"/>
      <c r="CD29" s="286" t="n"/>
      <c r="CE29" s="286" t="n"/>
      <c r="CF29" s="286" t="n"/>
      <c r="CG29" s="286" t="n"/>
      <c r="CH29" s="286">
        <f>AN29*CH$3</f>
        <v/>
      </c>
      <c r="CI29" s="286">
        <f>AO29*CI$3</f>
        <v/>
      </c>
      <c r="CJ29" s="286">
        <f>AP29*CJ$3</f>
        <v/>
      </c>
      <c r="CK29" s="286">
        <f>AQ29*CK$3</f>
        <v/>
      </c>
      <c r="CL29" s="286">
        <f>AR29*CL$3</f>
        <v/>
      </c>
      <c r="CM29" s="286">
        <f>AS29*CM$3</f>
        <v/>
      </c>
      <c r="CN29" s="286">
        <f>AT29*CN$3</f>
        <v/>
      </c>
      <c r="CO29" s="286" t="n"/>
      <c r="CP29">
        <f>SUM(AV29:CN29)</f>
        <v/>
      </c>
    </row>
    <row r="30">
      <c r="A30" s="18" t="inlineStr">
        <is>
          <t>Провод ПуГВ 1х1,5 кв.мм желто-зеленый</t>
        </is>
      </c>
      <c r="B30" s="228" t="n"/>
      <c r="C30" s="228" t="n"/>
      <c r="D30" s="228" t="n"/>
      <c r="E30" s="228" t="n"/>
      <c r="F30" s="228" t="n"/>
      <c r="G30" s="228" t="n"/>
      <c r="H30" s="228" t="n"/>
      <c r="I30" s="228" t="n"/>
      <c r="J30" s="228" t="n"/>
      <c r="K30" s="228" t="n"/>
      <c r="L30" s="228" t="n"/>
      <c r="M30" s="228" t="n"/>
      <c r="N30" s="228" t="n"/>
      <c r="O30" s="228" t="n"/>
      <c r="P30" s="228" t="n"/>
      <c r="Q30" s="228" t="n"/>
      <c r="R30" s="228" t="n"/>
      <c r="S30" s="228" t="n"/>
      <c r="T30" s="228" t="n"/>
      <c r="U30" s="228" t="n"/>
      <c r="V30" s="228" t="n"/>
      <c r="W30" s="228" t="n"/>
      <c r="X30" s="228" t="n"/>
      <c r="Y30" s="228" t="n"/>
      <c r="Z30" s="228" t="n"/>
      <c r="AA30" s="228" t="n"/>
      <c r="AB30" s="286" t="n"/>
      <c r="AC30" s="286" t="n"/>
      <c r="AD30" s="286" t="n"/>
      <c r="AE30" s="286" t="n"/>
      <c r="AF30" s="286" t="n"/>
      <c r="AG30" s="286" t="n"/>
      <c r="AH30" s="286" t="n"/>
      <c r="AI30" s="286" t="n"/>
      <c r="AJ30" s="286" t="n"/>
      <c r="AK30" s="286" t="n"/>
      <c r="AL30" s="286" t="n"/>
      <c r="AM30" s="286" t="n"/>
      <c r="AN30" s="286" t="n"/>
      <c r="AO30" s="197" t="n">
        <v>0.6</v>
      </c>
      <c r="AP30" s="197" t="n">
        <v>0.4</v>
      </c>
      <c r="AQ30" s="197" t="n">
        <v>1.1</v>
      </c>
      <c r="AR30" s="286" t="n"/>
      <c r="AS30" s="286" t="n"/>
      <c r="AT30" s="286" t="n"/>
      <c r="AU30" s="228" t="n"/>
      <c r="AV30" s="228" t="n"/>
      <c r="AW30" s="228" t="n"/>
      <c r="AX30" s="228" t="n"/>
      <c r="AY30" s="228" t="n"/>
      <c r="AZ30" s="228" t="n"/>
      <c r="BA30" s="228" t="n"/>
      <c r="BB30" s="228" t="n"/>
      <c r="BC30" s="228" t="n"/>
      <c r="BD30" s="228" t="n"/>
      <c r="BE30" s="228" t="n"/>
      <c r="BF30" s="228" t="n"/>
      <c r="BG30" s="228" t="n"/>
      <c r="BH30" s="228" t="n"/>
      <c r="BI30" s="228" t="n"/>
      <c r="BJ30" s="228" t="n"/>
      <c r="BK30" s="228" t="n"/>
      <c r="BL30" s="228" t="n"/>
      <c r="BM30" s="228" t="n"/>
      <c r="BN30" s="228" t="n"/>
      <c r="BO30" s="228" t="n"/>
      <c r="BP30" s="228" t="n"/>
      <c r="BQ30" s="228" t="n"/>
      <c r="BR30" s="228" t="n"/>
      <c r="BS30" s="228" t="n"/>
      <c r="BT30" s="228" t="n"/>
      <c r="BV30" s="286" t="n"/>
      <c r="BW30" s="286" t="n"/>
      <c r="BX30" s="286" t="n"/>
      <c r="BY30" s="286" t="n"/>
      <c r="BZ30" s="286" t="n"/>
      <c r="CA30" s="286" t="n"/>
      <c r="CB30" s="286" t="n"/>
      <c r="CC30" s="286" t="n"/>
      <c r="CD30" s="286" t="n"/>
      <c r="CE30" s="286" t="n"/>
      <c r="CF30" s="286" t="n"/>
      <c r="CG30" s="286" t="n"/>
      <c r="CH30" s="286">
        <f>AN30*CH$3</f>
        <v/>
      </c>
      <c r="CI30" s="286">
        <f>AO30*CI$3</f>
        <v/>
      </c>
      <c r="CJ30" s="286">
        <f>AP30*CJ$3</f>
        <v/>
      </c>
      <c r="CK30" s="286">
        <f>AQ30*CK$3</f>
        <v/>
      </c>
      <c r="CL30" s="286">
        <f>AR30*CL$3</f>
        <v/>
      </c>
      <c r="CM30" s="286">
        <f>AS30*CM$3</f>
        <v/>
      </c>
      <c r="CN30" s="286">
        <f>AT30*CN$3</f>
        <v/>
      </c>
      <c r="CO30" s="286" t="n"/>
      <c r="CP30">
        <f>SUM(AV30:CN30)</f>
        <v/>
      </c>
    </row>
    <row r="31">
      <c r="A31" s="18" t="inlineStr">
        <is>
          <t>PBF D:13.0/6.0 мм (черная)</t>
        </is>
      </c>
      <c r="B31" s="228" t="n"/>
      <c r="C31" s="228" t="n"/>
      <c r="D31" s="228" t="n"/>
      <c r="E31" s="228" t="n"/>
      <c r="F31" s="228" t="n"/>
      <c r="G31" s="228" t="n"/>
      <c r="H31" s="228" t="n"/>
      <c r="I31" s="228" t="n"/>
      <c r="J31" s="228" t="n"/>
      <c r="K31" s="228" t="n"/>
      <c r="L31" s="228" t="n"/>
      <c r="M31" s="228" t="n"/>
      <c r="N31" s="228" t="n"/>
      <c r="O31" s="228" t="n"/>
      <c r="P31" s="228" t="n"/>
      <c r="Q31" s="228" t="n"/>
      <c r="R31" s="228" t="n"/>
      <c r="S31" s="228" t="n"/>
      <c r="T31" s="228" t="n"/>
      <c r="U31" s="228" t="n"/>
      <c r="V31" s="228" t="n"/>
      <c r="W31" s="228" t="n"/>
      <c r="X31" s="228" t="n"/>
      <c r="Y31" s="228" t="n"/>
      <c r="Z31" s="228" t="n"/>
      <c r="AA31" s="228" t="n"/>
      <c r="AB31" s="286" t="n"/>
      <c r="AC31" s="286" t="n"/>
      <c r="AD31" s="286" t="n"/>
      <c r="AE31" s="286" t="n"/>
      <c r="AF31" s="286" t="n"/>
      <c r="AG31" s="286" t="n"/>
      <c r="AH31" s="286" t="n"/>
      <c r="AI31" s="286" t="n"/>
      <c r="AJ31" s="286" t="n"/>
      <c r="AK31" s="286" t="n"/>
      <c r="AL31" s="286" t="n"/>
      <c r="AM31" s="286" t="n"/>
      <c r="AN31" s="286" t="n"/>
      <c r="AO31" s="286" t="n"/>
      <c r="AP31" s="286" t="n"/>
      <c r="AQ31" s="286" t="n"/>
      <c r="AR31" s="286" t="n"/>
      <c r="AS31" s="286" t="n"/>
      <c r="AT31" s="286" t="n"/>
      <c r="AU31" s="228" t="n"/>
      <c r="AV31" s="228" t="n"/>
      <c r="AW31" s="228" t="n"/>
      <c r="AX31" s="228" t="n"/>
      <c r="AY31" s="228" t="n"/>
      <c r="AZ31" s="228" t="n"/>
      <c r="BA31" s="228" t="n"/>
      <c r="BB31" s="228" t="n"/>
      <c r="BC31" s="228" t="n"/>
      <c r="BD31" s="228" t="n"/>
      <c r="BE31" s="228" t="n"/>
      <c r="BF31" s="228" t="n"/>
      <c r="BG31" s="228" t="n"/>
      <c r="BH31" s="228" t="n"/>
      <c r="BI31" s="228" t="n"/>
      <c r="BJ31" s="228" t="n"/>
      <c r="BK31" s="228" t="n"/>
      <c r="BL31" s="228" t="n"/>
      <c r="BM31" s="228" t="n"/>
      <c r="BN31" s="228" t="n"/>
      <c r="BO31" s="228" t="n"/>
      <c r="BP31" s="228" t="n"/>
      <c r="BQ31" s="228" t="n"/>
      <c r="BR31" s="228" t="n"/>
      <c r="BS31" s="228" t="n"/>
      <c r="BT31" s="228" t="n"/>
      <c r="BV31" s="286">
        <f>AB31*BV$3</f>
        <v/>
      </c>
      <c r="BW31" s="286">
        <f>AC31*BW$3</f>
        <v/>
      </c>
      <c r="BX31" s="286">
        <f>AD31*BX$3</f>
        <v/>
      </c>
      <c r="BY31" s="286">
        <f>AE31*BY$3</f>
        <v/>
      </c>
      <c r="BZ31" s="286">
        <f>AF31*BZ$3</f>
        <v/>
      </c>
      <c r="CA31" s="286">
        <f>AG31*CA$3</f>
        <v/>
      </c>
      <c r="CB31" s="286">
        <f>AH31*CB$3</f>
        <v/>
      </c>
      <c r="CC31" s="286">
        <f>AI31*CC$3</f>
        <v/>
      </c>
      <c r="CD31" s="286">
        <f>AJ31*CD$3</f>
        <v/>
      </c>
      <c r="CE31" s="286">
        <f>AK31*CE$3</f>
        <v/>
      </c>
      <c r="CF31" s="286">
        <f>AL31*CF$3</f>
        <v/>
      </c>
      <c r="CG31" s="286">
        <f>AM31*CG$3</f>
        <v/>
      </c>
      <c r="CH31" s="286">
        <f>AN31*CH$3</f>
        <v/>
      </c>
      <c r="CI31" s="286">
        <f>AO31*CI$3</f>
        <v/>
      </c>
      <c r="CJ31" s="286">
        <f>AP31*CJ$3</f>
        <v/>
      </c>
      <c r="CK31" s="286">
        <f>AQ31*CK$3</f>
        <v/>
      </c>
      <c r="CL31" s="286">
        <f>AR31*CL$3</f>
        <v/>
      </c>
      <c r="CM31" s="286">
        <f>AS31*CM$3</f>
        <v/>
      </c>
      <c r="CN31" s="286">
        <f>AT31*CN$3</f>
        <v/>
      </c>
      <c r="CO31" s="286" t="n"/>
      <c r="CP31">
        <f>SUM(AV31:CN31)</f>
        <v/>
      </c>
    </row>
    <row r="32" ht="25.5" customHeight="1" s="107">
      <c r="A32" s="86" t="inlineStr">
        <is>
          <t>BAM3RC-1-9.5 BLK Трубка термоусадочная неклеевая, коэффициент усадки 2Х, размер 9.5, цвет черный</t>
        </is>
      </c>
      <c r="B32" s="228" t="n"/>
      <c r="C32" s="228" t="n"/>
      <c r="D32" s="228" t="n"/>
      <c r="E32" s="228" t="n"/>
      <c r="F32" s="228" t="n"/>
      <c r="G32" s="228" t="n"/>
      <c r="H32" s="228" t="n"/>
      <c r="I32" s="228" t="n"/>
      <c r="J32" s="228" t="n"/>
      <c r="K32" s="228" t="n"/>
      <c r="L32" s="228" t="n"/>
      <c r="M32" s="228" t="n"/>
      <c r="N32" s="228" t="n"/>
      <c r="O32" s="228" t="n"/>
      <c r="P32" s="228" t="n"/>
      <c r="Q32" s="228" t="n"/>
      <c r="R32" s="228" t="n"/>
      <c r="S32" s="228" t="n"/>
      <c r="T32" s="228" t="n"/>
      <c r="U32" s="228" t="n"/>
      <c r="V32" s="228" t="n"/>
      <c r="W32" s="228" t="n"/>
      <c r="X32" s="228" t="n"/>
      <c r="Y32" s="228" t="n"/>
      <c r="Z32" s="228" t="n"/>
      <c r="AA32" s="228" t="n"/>
      <c r="AB32" s="286" t="n">
        <v>0.1</v>
      </c>
      <c r="AC32" s="286" t="n">
        <v>0.1</v>
      </c>
      <c r="AD32" s="286" t="n">
        <v>0.1</v>
      </c>
      <c r="AE32" s="286" t="n">
        <v>0.1</v>
      </c>
      <c r="AF32" s="286" t="n">
        <v>0.1</v>
      </c>
      <c r="AG32" s="286" t="n">
        <v>0.15</v>
      </c>
      <c r="AH32" s="286" t="n">
        <v>0.15</v>
      </c>
      <c r="AI32" s="286" t="n"/>
      <c r="AJ32" s="286" t="n">
        <v>0.1</v>
      </c>
      <c r="AK32" s="286" t="n">
        <v>0.1</v>
      </c>
      <c r="AL32" s="286" t="n">
        <v>0.1</v>
      </c>
      <c r="AM32" s="286" t="n">
        <v>0.1</v>
      </c>
      <c r="AN32" s="14" t="n"/>
      <c r="AO32" s="286" t="n"/>
      <c r="AP32" s="286" t="n"/>
      <c r="AQ32" s="286" t="n"/>
      <c r="AR32" s="286" t="n">
        <v>0.05</v>
      </c>
      <c r="AS32" s="286" t="n"/>
      <c r="AT32" s="286" t="n"/>
      <c r="AU32" s="228" t="n"/>
      <c r="AV32" s="228" t="n"/>
      <c r="AW32" s="228" t="n"/>
      <c r="AX32" s="228" t="n"/>
      <c r="AY32" s="228" t="n"/>
      <c r="AZ32" s="228" t="n"/>
      <c r="BA32" s="228" t="n"/>
      <c r="BB32" s="228" t="n"/>
      <c r="BC32" s="228" t="n"/>
      <c r="BD32" s="228" t="n"/>
      <c r="BE32" s="228" t="n"/>
      <c r="BF32" s="228" t="n"/>
      <c r="BG32" s="228" t="n"/>
      <c r="BH32" s="228" t="n"/>
      <c r="BI32" s="228" t="n"/>
      <c r="BJ32" s="228" t="n"/>
      <c r="BK32" s="228" t="n"/>
      <c r="BL32" s="228" t="n"/>
      <c r="BM32" s="228" t="n"/>
      <c r="BN32" s="228" t="n"/>
      <c r="BO32" s="228" t="n"/>
      <c r="BP32" s="228" t="n"/>
      <c r="BQ32" s="228" t="n"/>
      <c r="BR32" s="228" t="n"/>
      <c r="BS32" s="228" t="n"/>
      <c r="BT32" s="228" t="n"/>
      <c r="BV32" s="286">
        <f>AB32*BV$3</f>
        <v/>
      </c>
      <c r="BW32" s="286">
        <f>AC32*BW$3</f>
        <v/>
      </c>
      <c r="BX32" s="286">
        <f>AD32*BX$3</f>
        <v/>
      </c>
      <c r="BY32" s="286">
        <f>AE32*BY$3</f>
        <v/>
      </c>
      <c r="BZ32" s="286">
        <f>AF32*BZ$3</f>
        <v/>
      </c>
      <c r="CA32" s="286">
        <f>AG32*CA$3</f>
        <v/>
      </c>
      <c r="CB32" s="286">
        <f>AH32*CB$3</f>
        <v/>
      </c>
      <c r="CC32" s="286">
        <f>AI32*CC$3</f>
        <v/>
      </c>
      <c r="CD32" s="286">
        <f>AJ32*CD$3</f>
        <v/>
      </c>
      <c r="CE32" s="286">
        <f>AK32*CE$3</f>
        <v/>
      </c>
      <c r="CF32" s="286">
        <f>AL32*CF$3</f>
        <v/>
      </c>
      <c r="CG32" s="286">
        <f>AM32*CG$3</f>
        <v/>
      </c>
      <c r="CH32" s="286">
        <f>AN32*CH$3</f>
        <v/>
      </c>
      <c r="CI32" s="286">
        <f>AO32*CI$3</f>
        <v/>
      </c>
      <c r="CJ32" s="286">
        <f>AP32*CJ$3</f>
        <v/>
      </c>
      <c r="CK32" s="286">
        <f>AQ32*CK$3</f>
        <v/>
      </c>
      <c r="CL32" s="286">
        <f>AR32*CL$3</f>
        <v/>
      </c>
      <c r="CM32" s="286">
        <f>AS32*CM$3</f>
        <v/>
      </c>
      <c r="CN32" s="286">
        <f>AT32*CN$3</f>
        <v/>
      </c>
      <c r="CO32" s="286" t="n"/>
      <c r="CP32">
        <f>SUM(AV32:CN32)</f>
        <v/>
      </c>
    </row>
    <row r="33" ht="25.5" customHeight="1" s="107">
      <c r="A33" s="86" t="inlineStr">
        <is>
          <t>BAM3RC-1-6.0 BLK Трубка термоусадочная неклеевая, коэффициент усадки 2Х, размер 6, цвет черный</t>
        </is>
      </c>
      <c r="B33" s="228" t="n"/>
      <c r="C33" s="228" t="n"/>
      <c r="D33" s="228" t="n"/>
      <c r="E33" s="228" t="n"/>
      <c r="F33" s="228" t="n"/>
      <c r="G33" s="228" t="n"/>
      <c r="H33" s="228" t="n"/>
      <c r="I33" s="228" t="n"/>
      <c r="J33" s="228" t="n"/>
      <c r="K33" s="228" t="n"/>
      <c r="L33" s="228" t="n"/>
      <c r="M33" s="228" t="n"/>
      <c r="N33" s="228" t="n"/>
      <c r="O33" s="228" t="n"/>
      <c r="P33" s="228" t="n"/>
      <c r="Q33" s="228" t="n"/>
      <c r="R33" s="228" t="n"/>
      <c r="S33" s="228" t="n"/>
      <c r="T33" s="228" t="n"/>
      <c r="U33" s="228" t="n"/>
      <c r="V33" s="228" t="n"/>
      <c r="W33" s="228" t="n"/>
      <c r="X33" s="228" t="n"/>
      <c r="Y33" s="228" t="n"/>
      <c r="Z33" s="228" t="n"/>
      <c r="AA33" s="228" t="n"/>
      <c r="AB33" s="286" t="n"/>
      <c r="AC33" s="286" t="n"/>
      <c r="AD33" s="286" t="n"/>
      <c r="AE33" s="286" t="n"/>
      <c r="AF33" s="286" t="n"/>
      <c r="AG33" s="286" t="n"/>
      <c r="AH33" s="286" t="n"/>
      <c r="AI33" s="286" t="n"/>
      <c r="AJ33" s="286" t="n"/>
      <c r="AK33" s="286" t="n"/>
      <c r="AL33" s="286" t="n"/>
      <c r="AM33" s="286" t="n"/>
      <c r="AN33" s="286" t="n">
        <v>0.04</v>
      </c>
      <c r="AO33" s="286" t="n"/>
      <c r="AP33" s="286" t="n"/>
      <c r="AQ33" s="286" t="n"/>
      <c r="AR33" s="286" t="n"/>
      <c r="AS33" s="286" t="n"/>
      <c r="AT33" s="286" t="n"/>
      <c r="AU33" s="228" t="n"/>
      <c r="AV33" s="228" t="n"/>
      <c r="AW33" s="228" t="n"/>
      <c r="AX33" s="228" t="n"/>
      <c r="AY33" s="228" t="n"/>
      <c r="AZ33" s="228" t="n"/>
      <c r="BA33" s="228" t="n"/>
      <c r="BB33" s="228" t="n"/>
      <c r="BC33" s="228" t="n"/>
      <c r="BD33" s="228" t="n"/>
      <c r="BE33" s="228" t="n"/>
      <c r="BF33" s="228" t="n"/>
      <c r="BG33" s="228" t="n"/>
      <c r="BH33" s="228" t="n"/>
      <c r="BI33" s="228" t="n"/>
      <c r="BJ33" s="228" t="n"/>
      <c r="BK33" s="228" t="n"/>
      <c r="BL33" s="228" t="n"/>
      <c r="BM33" s="228" t="n"/>
      <c r="BN33" s="228" t="n"/>
      <c r="BO33" s="228" t="n"/>
      <c r="BP33" s="228" t="n"/>
      <c r="BQ33" s="228" t="n"/>
      <c r="BR33" s="228" t="n"/>
      <c r="BS33" s="228" t="n"/>
      <c r="BT33" s="228" t="n"/>
      <c r="BV33" s="286" t="n"/>
      <c r="BW33" s="286" t="n"/>
      <c r="BX33" s="286" t="n"/>
      <c r="BY33" s="286" t="n"/>
      <c r="BZ33" s="286" t="n"/>
      <c r="CA33" s="286" t="n"/>
      <c r="CB33" s="286" t="n"/>
      <c r="CC33" s="286" t="n"/>
      <c r="CD33" s="286" t="n"/>
      <c r="CE33" s="286" t="n"/>
      <c r="CF33" s="286" t="n"/>
      <c r="CG33" s="286" t="n"/>
      <c r="CH33" s="286">
        <f>AN33*CH$3</f>
        <v/>
      </c>
      <c r="CI33" s="286">
        <f>AO33*CI$3</f>
        <v/>
      </c>
      <c r="CJ33" s="286">
        <f>AP33*CJ$3</f>
        <v/>
      </c>
      <c r="CK33" s="286">
        <f>AQ33*CK$3</f>
        <v/>
      </c>
      <c r="CL33" s="286">
        <f>AR33*CL$3</f>
        <v/>
      </c>
      <c r="CM33" s="286">
        <f>AS33*CM$3</f>
        <v/>
      </c>
      <c r="CN33" s="286">
        <f>AT33*CN$3</f>
        <v/>
      </c>
      <c r="CO33" s="286" t="n"/>
      <c r="CP33">
        <f>SUM(AV33:CN33)</f>
        <v/>
      </c>
    </row>
    <row r="34">
      <c r="A34" s="18" t="inlineStr">
        <is>
          <t>Стяжка c площадкой КСМ 3х100</t>
        </is>
      </c>
      <c r="B34" s="228" t="n"/>
      <c r="C34" s="228" t="n"/>
      <c r="D34" s="228" t="n"/>
      <c r="E34" s="228" t="n"/>
      <c r="F34" s="228" t="n"/>
      <c r="G34" s="228" t="n"/>
      <c r="H34" s="228" t="n"/>
      <c r="I34" s="228" t="n"/>
      <c r="J34" s="228" t="n"/>
      <c r="K34" s="228" t="n"/>
      <c r="L34" s="228" t="n"/>
      <c r="M34" s="228" t="n"/>
      <c r="N34" s="228" t="n"/>
      <c r="O34" s="228" t="n"/>
      <c r="P34" s="228" t="n"/>
      <c r="Q34" s="228" t="n"/>
      <c r="R34" s="228" t="n"/>
      <c r="S34" s="228" t="n"/>
      <c r="T34" s="228" t="n"/>
      <c r="U34" s="228" t="n"/>
      <c r="V34" s="228" t="n"/>
      <c r="W34" s="228" t="n"/>
      <c r="X34" s="228" t="n"/>
      <c r="Y34" s="228" t="n"/>
      <c r="Z34" s="228" t="n"/>
      <c r="AA34" s="228" t="n"/>
      <c r="AB34" s="286" t="n">
        <v>1</v>
      </c>
      <c r="AC34" s="286" t="n">
        <v>1</v>
      </c>
      <c r="AD34" s="286" t="n">
        <v>1</v>
      </c>
      <c r="AE34" s="286" t="n">
        <v>1</v>
      </c>
      <c r="AF34" s="286" t="n">
        <v>1</v>
      </c>
      <c r="AG34" s="286" t="n">
        <v>1</v>
      </c>
      <c r="AH34" s="286" t="n">
        <v>1</v>
      </c>
      <c r="AI34" s="286" t="n">
        <v>1</v>
      </c>
      <c r="AJ34" s="286" t="n">
        <v>1</v>
      </c>
      <c r="AK34" s="286" t="n">
        <v>1</v>
      </c>
      <c r="AL34" s="286" t="n">
        <v>1</v>
      </c>
      <c r="AM34" s="286" t="n">
        <v>1</v>
      </c>
      <c r="AN34" s="286" t="n">
        <v>1</v>
      </c>
      <c r="AO34" s="286" t="n">
        <v>1</v>
      </c>
      <c r="AP34" s="286" t="n">
        <v>1</v>
      </c>
      <c r="AQ34" s="286" t="n">
        <v>1</v>
      </c>
      <c r="AR34" s="286" t="n">
        <v>1</v>
      </c>
      <c r="AS34" s="286" t="n">
        <v>1</v>
      </c>
      <c r="AT34" s="286" t="n">
        <v>1</v>
      </c>
      <c r="AU34" s="228" t="n"/>
      <c r="AV34" s="228" t="n"/>
      <c r="AW34" s="228" t="n"/>
      <c r="AX34" s="228" t="n"/>
      <c r="AY34" s="228" t="n"/>
      <c r="AZ34" s="228" t="n"/>
      <c r="BA34" s="228" t="n"/>
      <c r="BB34" s="228" t="n"/>
      <c r="BC34" s="228" t="n"/>
      <c r="BD34" s="228" t="n"/>
      <c r="BE34" s="228" t="n"/>
      <c r="BF34" s="228" t="n"/>
      <c r="BG34" s="228" t="n"/>
      <c r="BH34" s="228" t="n"/>
      <c r="BI34" s="228" t="n"/>
      <c r="BJ34" s="228" t="n"/>
      <c r="BK34" s="228" t="n"/>
      <c r="BL34" s="228" t="n"/>
      <c r="BM34" s="228" t="n"/>
      <c r="BN34" s="228" t="n"/>
      <c r="BO34" s="228" t="n"/>
      <c r="BP34" s="228" t="n"/>
      <c r="BQ34" s="228" t="n"/>
      <c r="BR34" s="228" t="n"/>
      <c r="BS34" s="228" t="n"/>
      <c r="BT34" s="228" t="n"/>
      <c r="BV34" s="286">
        <f>AB34*BV$3</f>
        <v/>
      </c>
      <c r="BW34" s="286">
        <f>AC34*BW$3</f>
        <v/>
      </c>
      <c r="BX34" s="286">
        <f>AD34*BX$3</f>
        <v/>
      </c>
      <c r="BY34" s="286">
        <f>AE34*BY$3</f>
        <v/>
      </c>
      <c r="BZ34" s="286">
        <f>AF34*BZ$3</f>
        <v/>
      </c>
      <c r="CA34" s="286">
        <f>AG34*CA$3</f>
        <v/>
      </c>
      <c r="CB34" s="286">
        <f>AH34*CB$3</f>
        <v/>
      </c>
      <c r="CC34" s="286">
        <f>AI34*CC$3</f>
        <v/>
      </c>
      <c r="CD34" s="286">
        <f>AJ34*CD$3</f>
        <v/>
      </c>
      <c r="CE34" s="286">
        <f>AK34*CE$3</f>
        <v/>
      </c>
      <c r="CF34" s="286">
        <f>AL34*CF$3</f>
        <v/>
      </c>
      <c r="CG34" s="286">
        <f>AM34*CG$3</f>
        <v/>
      </c>
      <c r="CH34" s="286">
        <f>AN34*CH$3</f>
        <v/>
      </c>
      <c r="CI34" s="286">
        <f>AO34*CI$3</f>
        <v/>
      </c>
      <c r="CJ34" s="286">
        <f>AP34*CJ$3</f>
        <v/>
      </c>
      <c r="CK34" s="286">
        <f>AQ34*CK$3</f>
        <v/>
      </c>
      <c r="CL34" s="286">
        <f>AR34*CL$3</f>
        <v/>
      </c>
      <c r="CM34" s="286">
        <f>AS34*CM$3</f>
        <v/>
      </c>
      <c r="CN34" s="286">
        <f>AT34*CN$3</f>
        <v/>
      </c>
      <c r="CO34" s="286" t="n"/>
      <c r="CP34">
        <f>SUM(AV34:CN34)</f>
        <v/>
      </c>
    </row>
    <row r="35">
      <c r="A35" s="199" t="n"/>
      <c r="B35" s="228" t="n"/>
      <c r="C35" s="228" t="n"/>
      <c r="D35" s="228" t="n"/>
      <c r="E35" s="228" t="n"/>
      <c r="F35" s="228" t="n"/>
      <c r="G35" s="228" t="n"/>
      <c r="H35" s="228" t="n"/>
      <c r="I35" s="228" t="n"/>
      <c r="J35" s="228" t="n"/>
      <c r="K35" s="228" t="n"/>
      <c r="L35" s="228" t="n"/>
      <c r="M35" s="228" t="n"/>
      <c r="N35" s="228" t="n"/>
      <c r="O35" s="228" t="n"/>
      <c r="P35" s="228" t="n"/>
      <c r="Q35" s="228" t="n"/>
      <c r="R35" s="228" t="n"/>
      <c r="S35" s="228" t="n"/>
      <c r="T35" s="228" t="n"/>
      <c r="U35" s="228" t="n"/>
      <c r="V35" s="228" t="n"/>
      <c r="W35" s="228" t="n"/>
      <c r="X35" s="228" t="n"/>
      <c r="Y35" s="228" t="n"/>
      <c r="Z35" s="228" t="n"/>
      <c r="AA35" s="228" t="n"/>
      <c r="AB35" s="228" t="n"/>
      <c r="AC35" s="228" t="n"/>
      <c r="AD35" s="228" t="n"/>
      <c r="AE35" s="228" t="n"/>
      <c r="AF35" s="228" t="n"/>
      <c r="AG35" s="228" t="n"/>
      <c r="AH35" s="228" t="n"/>
      <c r="AI35" s="228" t="n"/>
      <c r="AJ35" s="228" t="n"/>
      <c r="AK35" s="228" t="n"/>
      <c r="AL35" s="228" t="n"/>
      <c r="AM35" s="228" t="n"/>
      <c r="AN35" s="228" t="n"/>
      <c r="AO35" s="228" t="n"/>
      <c r="AP35" s="228" t="n"/>
      <c r="AQ35" s="228" t="n"/>
      <c r="AR35" s="228" t="n"/>
      <c r="AS35" s="228" t="n"/>
      <c r="AT35" s="228" t="n"/>
      <c r="AU35" s="228" t="n"/>
      <c r="AV35" s="228" t="n"/>
      <c r="AW35" s="228" t="n"/>
      <c r="AX35" s="228" t="n"/>
      <c r="AY35" s="228" t="n"/>
      <c r="AZ35" s="228" t="n"/>
      <c r="BA35" s="228" t="n"/>
      <c r="BB35" s="228" t="n"/>
      <c r="BC35" s="228" t="n"/>
      <c r="BD35" s="228" t="n"/>
      <c r="BE35" s="228" t="n"/>
      <c r="BF35" s="228" t="n"/>
      <c r="BG35" s="228" t="n"/>
      <c r="BH35" s="228" t="n"/>
      <c r="BI35" s="228" t="n"/>
      <c r="BJ35" s="228" t="n"/>
      <c r="BK35" s="228" t="n"/>
      <c r="BL35" s="228" t="n"/>
      <c r="BM35" s="228" t="n"/>
      <c r="BN35" s="228" t="n"/>
      <c r="BO35" s="228" t="n"/>
      <c r="BP35" s="228" t="n"/>
      <c r="BQ35" s="228" t="n"/>
      <c r="BR35" s="228" t="n"/>
      <c r="BS35" s="228" t="n"/>
      <c r="BT35" s="228" t="n"/>
      <c r="BU35" s="228" t="n"/>
      <c r="BV35" s="228" t="n"/>
      <c r="BW35" s="228" t="n"/>
      <c r="BX35" s="228" t="n"/>
      <c r="BY35" s="228" t="n"/>
      <c r="BZ35" s="228" t="n"/>
      <c r="CA35" s="228" t="n"/>
      <c r="CB35" s="228" t="n"/>
      <c r="CC35" s="228" t="n"/>
      <c r="CD35" s="228" t="n"/>
      <c r="CE35" s="228" t="n"/>
      <c r="CF35" s="228" t="n"/>
      <c r="CG35" s="228" t="n"/>
      <c r="CH35" s="228" t="n"/>
      <c r="CI35" s="228" t="n"/>
      <c r="CJ35" s="228" t="n"/>
      <c r="CK35" s="228" t="n"/>
      <c r="CL35" s="228" t="n"/>
      <c r="CM35" s="228" t="n"/>
      <c r="CN35" s="228" t="n"/>
      <c r="CO35" s="228" t="n"/>
    </row>
    <row r="36" customFormat="1" s="85">
      <c r="A36" s="82" t="n"/>
      <c r="B36" s="84" t="n"/>
      <c r="C36" s="84" t="n"/>
      <c r="D36" s="84" t="n"/>
      <c r="E36" s="84" t="n"/>
      <c r="F36" s="84" t="n"/>
      <c r="G36" s="84" t="n"/>
      <c r="H36" s="84" t="n"/>
      <c r="I36" s="84" t="n"/>
      <c r="J36" s="84" t="n"/>
      <c r="K36" s="84" t="n"/>
      <c r="L36" s="84" t="n"/>
      <c r="M36" s="84" t="n"/>
      <c r="N36" s="84" t="n"/>
      <c r="O36" s="84" t="n"/>
      <c r="P36" s="84" t="n"/>
      <c r="Q36" s="84" t="n"/>
      <c r="R36" s="84" t="n"/>
      <c r="S36" s="84" t="n"/>
      <c r="T36" s="84" t="n"/>
      <c r="U36" s="84" t="n"/>
      <c r="V36" s="84" t="n"/>
      <c r="W36" s="84" t="n"/>
      <c r="X36" s="84" t="n"/>
      <c r="Y36" s="84" t="n"/>
      <c r="Z36" s="84" t="n"/>
      <c r="AA36" s="84" t="n"/>
      <c r="AB36" s="84" t="n"/>
      <c r="AC36" s="84" t="n"/>
      <c r="AD36" s="84" t="n"/>
      <c r="AE36" s="84" t="n"/>
      <c r="AF36" s="84" t="n"/>
      <c r="AG36" s="84" t="n"/>
      <c r="AH36" s="84" t="n"/>
      <c r="AI36" s="84" t="n"/>
      <c r="AJ36" s="84" t="n"/>
      <c r="AK36" s="84" t="n"/>
      <c r="AL36" s="84" t="n"/>
      <c r="AM36" s="84" t="n"/>
      <c r="AN36" s="84" t="n"/>
      <c r="AO36" s="84" t="n"/>
      <c r="AP36" s="84" t="n"/>
      <c r="AQ36" s="84" t="n"/>
      <c r="AR36" s="84" t="n"/>
      <c r="AS36" s="84" t="n"/>
      <c r="AT36" s="84" t="n"/>
      <c r="AU36" s="84" t="n"/>
      <c r="AV36" s="84" t="n"/>
      <c r="AW36" s="84" t="n"/>
      <c r="AX36" s="84" t="n"/>
      <c r="AY36" s="84" t="n"/>
      <c r="AZ36" s="84" t="n"/>
      <c r="BA36" s="84" t="n"/>
      <c r="BB36" s="84" t="n"/>
      <c r="BC36" s="84" t="n"/>
      <c r="BD36" s="84" t="n"/>
      <c r="BE36" s="84" t="n"/>
      <c r="BF36" s="84" t="n"/>
      <c r="BG36" s="84" t="n"/>
      <c r="BH36" s="84" t="n"/>
      <c r="BI36" s="84" t="n"/>
      <c r="BJ36" s="84" t="n"/>
      <c r="BK36" s="84" t="n"/>
      <c r="BL36" s="84" t="n"/>
      <c r="BM36" s="84" t="n"/>
      <c r="BN36" s="84" t="n"/>
      <c r="BO36" s="84" t="n"/>
      <c r="BP36" s="84" t="n"/>
      <c r="BQ36" s="84" t="n"/>
      <c r="BR36" s="84" t="n"/>
      <c r="BS36" s="84" t="n"/>
      <c r="BT36" s="84" t="n"/>
      <c r="BU36" s="84" t="n"/>
      <c r="BV36" s="84" t="n"/>
      <c r="BW36" s="84" t="n"/>
      <c r="BX36" s="84" t="n"/>
      <c r="BY36" s="84" t="n"/>
      <c r="BZ36" s="84" t="n"/>
      <c r="CA36" s="84" t="n"/>
      <c r="CB36" s="84" t="n"/>
      <c r="CC36" s="84" t="n"/>
      <c r="CD36" s="84" t="n"/>
      <c r="CE36" s="84" t="n"/>
      <c r="CF36" s="84" t="n"/>
      <c r="CG36" s="84" t="n"/>
      <c r="CH36" s="84" t="n"/>
      <c r="CI36" s="84" t="n"/>
      <c r="CJ36" s="84" t="n"/>
      <c r="CK36" s="84" t="n"/>
      <c r="CL36" s="84" t="n"/>
      <c r="CM36" s="84" t="n"/>
      <c r="CN36" s="84" t="n"/>
      <c r="CO36" s="84" t="n"/>
      <c r="CR36" s="108" t="n"/>
    </row>
    <row r="37">
      <c r="A37" s="34" t="n"/>
      <c r="B37" s="228" t="n"/>
      <c r="C37" s="228" t="n"/>
      <c r="D37" s="228" t="n"/>
      <c r="E37" s="228" t="n"/>
      <c r="F37" s="228" t="n"/>
      <c r="G37" s="228" t="n"/>
      <c r="H37" s="228" t="n"/>
      <c r="I37" s="228" t="n"/>
      <c r="J37" s="228" t="n"/>
      <c r="K37" s="228" t="n"/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  <c r="AD37" s="228" t="n"/>
      <c r="AE37" s="228" t="n"/>
      <c r="AF37" s="228" t="n"/>
      <c r="AG37" s="228" t="n"/>
      <c r="AH37" s="228" t="n"/>
      <c r="AI37" s="228" t="n"/>
      <c r="AJ37" s="228" t="n"/>
      <c r="AK37" s="228" t="n"/>
      <c r="AL37" s="228" t="n"/>
      <c r="AM37" s="228" t="n"/>
      <c r="AN37" s="228" t="n"/>
      <c r="AO37" s="228" t="n"/>
      <c r="AP37" s="228" t="n"/>
      <c r="AQ37" s="228" t="n"/>
      <c r="AR37" s="228" t="n"/>
      <c r="AS37" s="228" t="n"/>
      <c r="AT37" s="228" t="n"/>
      <c r="AU37" s="228" t="n"/>
      <c r="AV37" s="228" t="n"/>
      <c r="AW37" s="228" t="n"/>
      <c r="AX37" s="228" t="n"/>
      <c r="AY37" s="228" t="n"/>
      <c r="AZ37" s="228" t="n"/>
      <c r="BA37" s="228" t="n"/>
      <c r="BB37" s="228" t="n"/>
      <c r="BC37" s="228" t="n"/>
      <c r="BD37" s="228" t="n"/>
      <c r="BE37" s="228" t="n"/>
      <c r="BF37" s="228" t="n"/>
      <c r="BG37" s="228" t="n"/>
      <c r="BH37" s="228" t="n"/>
      <c r="BI37" s="228" t="n"/>
      <c r="BJ37" s="228" t="n"/>
      <c r="BK37" s="228" t="n"/>
      <c r="BL37" s="228" t="n"/>
      <c r="BM37" s="228" t="n"/>
      <c r="BN37" s="228" t="n"/>
      <c r="BO37" s="228" t="n"/>
      <c r="BP37" s="228" t="n"/>
      <c r="BQ37" s="228" t="n"/>
      <c r="BR37" s="228" t="n"/>
      <c r="BS37" s="228" t="n"/>
      <c r="BT37" s="228" t="n"/>
      <c r="BU37" s="228" t="n"/>
      <c r="BV37" s="228" t="n"/>
      <c r="BW37" s="228" t="n"/>
      <c r="BX37" s="228" t="n"/>
      <c r="BY37" s="228" t="n"/>
      <c r="BZ37" s="228" t="n"/>
      <c r="CA37" s="228" t="n"/>
      <c r="CB37" s="228" t="n"/>
      <c r="CC37" s="228" t="n"/>
      <c r="CD37" s="228" t="n"/>
      <c r="CE37" s="228" t="n"/>
      <c r="CF37" s="228" t="n"/>
      <c r="CG37" s="228" t="n"/>
      <c r="CH37" s="228" t="n"/>
      <c r="CI37" s="228" t="n"/>
      <c r="CJ37" s="228" t="n"/>
      <c r="CK37" s="228" t="n"/>
      <c r="CL37" s="228" t="n"/>
      <c r="CM37" s="228" t="n"/>
      <c r="CN37" s="228" t="n"/>
      <c r="CO37" s="228" t="n"/>
    </row>
    <row r="38">
      <c r="A38" s="42" t="n"/>
      <c r="B38" s="228" t="n"/>
      <c r="C38" s="228" t="n"/>
      <c r="D38" s="228" t="n"/>
      <c r="E38" s="228" t="n"/>
      <c r="F38" s="228" t="n"/>
      <c r="G38" s="228" t="n"/>
      <c r="H38" s="228" t="n"/>
      <c r="I38" s="228" t="n"/>
      <c r="J38" s="228" t="n"/>
      <c r="K38" s="228" t="n"/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  <c r="AD38" s="228" t="n"/>
      <c r="AE38" s="228" t="n"/>
      <c r="AF38" s="228" t="n"/>
      <c r="AG38" s="228" t="n"/>
      <c r="AH38" s="228" t="n"/>
      <c r="AI38" s="228" t="n"/>
      <c r="AJ38" s="228" t="n"/>
      <c r="AK38" s="228" t="n"/>
      <c r="AL38" s="228" t="n"/>
      <c r="AM38" s="228" t="n"/>
      <c r="AN38" s="228" t="n"/>
      <c r="AO38" s="228" t="n"/>
      <c r="AP38" s="228" t="n"/>
      <c r="AQ38" s="228" t="n"/>
      <c r="AR38" s="228" t="n"/>
      <c r="AS38" s="228" t="n"/>
      <c r="AT38" s="228" t="n"/>
      <c r="AU38" s="228" t="n"/>
      <c r="AV38" s="228" t="n"/>
      <c r="AW38" s="228" t="n"/>
      <c r="AX38" s="228" t="n"/>
      <c r="AY38" s="228" t="n"/>
      <c r="AZ38" s="228" t="n"/>
      <c r="BA38" s="228" t="n"/>
      <c r="BB38" s="228" t="n"/>
      <c r="BC38" s="228" t="n"/>
      <c r="BD38" s="228" t="n"/>
      <c r="BE38" s="228" t="n"/>
      <c r="BF38" s="228" t="n"/>
      <c r="BG38" s="228" t="n"/>
      <c r="BH38" s="228" t="n"/>
      <c r="BI38" s="228" t="n"/>
      <c r="BJ38" s="228" t="n"/>
      <c r="BK38" s="228" t="n"/>
      <c r="BL38" s="228" t="n"/>
      <c r="BM38" s="228" t="n"/>
      <c r="BN38" s="228" t="n"/>
      <c r="BO38" s="228" t="n"/>
      <c r="BP38" s="228" t="n"/>
      <c r="BQ38" s="228" t="n"/>
      <c r="BR38" s="228" t="n"/>
      <c r="BS38" s="228" t="n"/>
      <c r="BT38" s="228" t="n"/>
      <c r="BU38" s="228" t="n"/>
      <c r="BV38" s="228" t="n"/>
      <c r="BW38" s="228" t="n"/>
      <c r="BX38" s="228" t="n"/>
      <c r="BY38" s="228" t="n"/>
      <c r="BZ38" s="228" t="n"/>
      <c r="CA38" s="228" t="n"/>
      <c r="CB38" s="228" t="n"/>
      <c r="CC38" s="228" t="n"/>
      <c r="CD38" s="228" t="n"/>
      <c r="CE38" s="228" t="n"/>
      <c r="CF38" s="228" t="n"/>
      <c r="CG38" s="228" t="n"/>
      <c r="CH38" s="228" t="n"/>
      <c r="CI38" s="228" t="n"/>
      <c r="CJ38" s="228" t="n"/>
      <c r="CK38" s="228" t="n"/>
      <c r="CL38" s="228" t="n"/>
      <c r="CM38" s="228" t="n"/>
      <c r="CN38" s="228" t="n"/>
      <c r="CO38" s="228" t="n"/>
    </row>
    <row r="39">
      <c r="A39" s="18" t="inlineStr">
        <is>
          <t>Клемма типа "О" 3,2 мм НКИ 1.5-3</t>
        </is>
      </c>
      <c r="B39" s="228" t="n"/>
      <c r="C39" s="228" t="n"/>
      <c r="D39" s="228" t="n"/>
      <c r="E39" s="228" t="n"/>
      <c r="F39" s="228" t="n"/>
      <c r="G39" s="228" t="n"/>
      <c r="H39" s="228" t="n"/>
      <c r="I39" s="228" t="n"/>
      <c r="J39" s="228" t="n"/>
      <c r="K39" s="45" t="n">
        <v>1</v>
      </c>
      <c r="L39" s="45" t="n">
        <v>2</v>
      </c>
      <c r="M39" s="45" t="n">
        <v>3</v>
      </c>
      <c r="N39" s="45" t="n">
        <v>3</v>
      </c>
      <c r="O39" s="45" t="n">
        <v>4</v>
      </c>
      <c r="P39" s="45" t="n">
        <v>4</v>
      </c>
      <c r="Q39" s="45" t="n">
        <v>5</v>
      </c>
      <c r="R39" s="45" t="n">
        <v>5</v>
      </c>
      <c r="S39" s="45" t="n">
        <v>5</v>
      </c>
      <c r="T39" s="45" t="n">
        <v>5</v>
      </c>
      <c r="U39" s="45" t="n">
        <v>1</v>
      </c>
      <c r="V39" s="45" t="n">
        <v>2</v>
      </c>
      <c r="W39" s="45" t="n">
        <v>3</v>
      </c>
      <c r="X39" s="45" t="n">
        <v>3</v>
      </c>
      <c r="Y39" s="45" t="n">
        <v>3</v>
      </c>
      <c r="Z39" s="45" t="n">
        <v>4</v>
      </c>
      <c r="AA39" s="74" t="n">
        <v>5</v>
      </c>
      <c r="AB39" s="64" t="n"/>
      <c r="AC39" s="64" t="n"/>
      <c r="AD39" s="64" t="n"/>
      <c r="AE39" s="228" t="n"/>
      <c r="AF39" s="64" t="n"/>
      <c r="AG39" s="64" t="n"/>
      <c r="AH39" s="228" t="n"/>
      <c r="AI39" s="228" t="n"/>
      <c r="AJ39" s="228" t="n"/>
      <c r="AK39" s="228" t="n"/>
      <c r="AL39" s="228" t="n"/>
      <c r="AM39" s="228" t="n"/>
      <c r="AN39" s="228" t="n"/>
      <c r="AO39" s="228" t="n"/>
      <c r="AP39" s="228" t="n"/>
      <c r="AQ39" s="228" t="n"/>
      <c r="AR39" s="228" t="n"/>
      <c r="AS39" s="228" t="n"/>
      <c r="AT39" s="228" t="n"/>
      <c r="AU39" s="228" t="n"/>
      <c r="AV39" s="228" t="n"/>
      <c r="AW39" s="228" t="n"/>
      <c r="AX39" s="228" t="n"/>
      <c r="AY39" s="228" t="n"/>
      <c r="AZ39" s="228" t="n"/>
      <c r="BA39" s="228" t="n"/>
      <c r="BB39" s="228" t="n"/>
      <c r="BC39" s="228" t="n"/>
      <c r="BD39" s="228" t="n"/>
      <c r="BE39" s="286">
        <f>K39*BE$3</f>
        <v/>
      </c>
      <c r="BF39" s="286">
        <f>L39*BF$3</f>
        <v/>
      </c>
      <c r="BG39" s="286">
        <f>M39*BG$3</f>
        <v/>
      </c>
      <c r="BH39" s="286">
        <f>N39*BH$3</f>
        <v/>
      </c>
      <c r="BI39" s="286">
        <f>O39*BI$3</f>
        <v/>
      </c>
      <c r="BJ39" s="286">
        <f>P39*BJ$3</f>
        <v/>
      </c>
      <c r="BK39" s="286" t="n"/>
      <c r="BL39" s="286">
        <f>R39*BL$3</f>
        <v/>
      </c>
      <c r="BM39" s="286">
        <f>S39*BM$3</f>
        <v/>
      </c>
      <c r="BN39" s="286">
        <f>T39*BN$3</f>
        <v/>
      </c>
      <c r="BO39" s="286">
        <f>U39*BO$3</f>
        <v/>
      </c>
      <c r="BP39" s="286">
        <f>V39*BP$3</f>
        <v/>
      </c>
      <c r="BQ39" s="286">
        <f>W39*BQ$3</f>
        <v/>
      </c>
      <c r="BR39" s="286">
        <f>X39*BR$3</f>
        <v/>
      </c>
      <c r="BS39" s="286">
        <f>Y39*BS$3</f>
        <v/>
      </c>
      <c r="BT39" s="286">
        <f>Z39*BT$3</f>
        <v/>
      </c>
      <c r="BU39" s="286">
        <f>AA39*BU$3</f>
        <v/>
      </c>
      <c r="BV39" s="228" t="n"/>
      <c r="BW39" s="228" t="n"/>
      <c r="BX39" s="228" t="n"/>
      <c r="BY39" s="228" t="n"/>
      <c r="BZ39" s="228" t="n"/>
      <c r="CA39" s="228" t="n"/>
      <c r="CB39" s="228" t="n"/>
      <c r="CC39" s="228" t="n"/>
      <c r="CD39" s="228" t="n"/>
      <c r="CE39" s="228" t="n"/>
      <c r="CF39" s="228" t="n"/>
      <c r="CG39" s="228" t="n"/>
      <c r="CH39" s="228" t="n"/>
      <c r="CI39" s="228" t="n"/>
      <c r="CJ39" s="228" t="n"/>
      <c r="CK39" s="228" t="n"/>
      <c r="CL39" s="228" t="n"/>
      <c r="CM39" s="228" t="n"/>
      <c r="CN39" s="228" t="n"/>
      <c r="CO39" s="228" t="n"/>
      <c r="CP39">
        <f>SUM(AV39:CN39)</f>
        <v/>
      </c>
    </row>
    <row r="40">
      <c r="A40" s="34" t="inlineStr">
        <is>
          <t>аналоги:</t>
        </is>
      </c>
      <c r="B40" s="228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73" t="n"/>
      <c r="T40" s="74" t="n"/>
      <c r="U40" s="45" t="n"/>
      <c r="V40" s="45" t="n"/>
      <c r="W40" s="45" t="n"/>
      <c r="X40" s="45" t="n"/>
      <c r="Y40" s="45" t="n"/>
      <c r="Z40" s="45" t="n"/>
      <c r="AA40" s="74" t="n"/>
      <c r="AB40" s="64" t="n"/>
      <c r="AC40" s="64" t="n"/>
      <c r="AD40" s="64" t="n"/>
      <c r="AE40" s="228" t="n"/>
      <c r="AF40" s="64" t="n"/>
      <c r="AG40" s="64" t="n"/>
      <c r="AH40" s="228" t="n"/>
      <c r="AI40" s="228" t="n"/>
      <c r="AJ40" s="228" t="n"/>
      <c r="AK40" s="228" t="n"/>
      <c r="AL40" s="228" t="n"/>
      <c r="AM40" s="228" t="n"/>
      <c r="AN40" s="228" t="n"/>
      <c r="AO40" s="228" t="n"/>
      <c r="AP40" s="228" t="n"/>
      <c r="AQ40" s="228" t="n"/>
      <c r="AR40" s="228" t="n"/>
      <c r="AS40" s="228" t="n"/>
      <c r="AT40" s="228" t="n"/>
      <c r="AU40" s="228" t="n"/>
      <c r="AV40" s="228" t="n"/>
      <c r="AW40" s="228" t="n"/>
      <c r="AX40" s="228" t="n"/>
      <c r="AY40" s="228" t="n"/>
      <c r="AZ40" s="228" t="n"/>
      <c r="BA40" s="228" t="n"/>
      <c r="BB40" s="228" t="n"/>
      <c r="BC40" s="228" t="n"/>
      <c r="BD40" s="228" t="n"/>
      <c r="BE40" s="228" t="n"/>
      <c r="BF40" s="228" t="n"/>
      <c r="BG40" s="228" t="n"/>
      <c r="BH40" s="228" t="n"/>
      <c r="BI40" s="228" t="n"/>
      <c r="BJ40" s="228" t="n"/>
      <c r="BK40" s="228" t="n"/>
      <c r="BL40" s="228" t="n"/>
      <c r="BM40" s="228" t="n"/>
      <c r="BN40" s="228" t="n"/>
      <c r="BO40" s="228" t="n"/>
      <c r="BP40" s="228" t="n"/>
      <c r="BQ40" s="228" t="n"/>
      <c r="BR40" s="228" t="n"/>
      <c r="BS40" s="228" t="n"/>
      <c r="BT40" s="228" t="n"/>
      <c r="BU40" s="228" t="n"/>
      <c r="BV40" s="228" t="n"/>
      <c r="BW40" s="228" t="n"/>
      <c r="BX40" s="228" t="n"/>
      <c r="BY40" s="228" t="n"/>
      <c r="BZ40" s="228" t="n"/>
      <c r="CA40" s="228" t="n"/>
      <c r="CB40" s="228" t="n"/>
      <c r="CC40" s="228" t="n"/>
      <c r="CD40" s="228" t="n"/>
      <c r="CE40" s="228" t="n"/>
      <c r="CF40" s="228" t="n"/>
      <c r="CG40" s="228" t="n"/>
      <c r="CH40" s="228" t="n"/>
      <c r="CI40" s="228" t="n"/>
      <c r="CJ40" s="228" t="n"/>
      <c r="CK40" s="228" t="n"/>
      <c r="CL40" s="228" t="n"/>
      <c r="CM40" s="228" t="n"/>
      <c r="CN40" s="228" t="n"/>
      <c r="CO40" s="228" t="n"/>
    </row>
    <row r="41">
      <c r="A41" s="34" t="inlineStr">
        <is>
          <t>Наконечник кабельный НКИ 1.25-3 красный (100шт)</t>
        </is>
      </c>
      <c r="B41" s="228" t="n"/>
      <c r="C41" s="228" t="n"/>
      <c r="D41" s="228" t="n"/>
      <c r="E41" s="228" t="n"/>
      <c r="F41" s="228" t="n"/>
      <c r="G41" s="228" t="n"/>
      <c r="H41" s="228" t="n"/>
      <c r="I41" s="228" t="n"/>
      <c r="J41" s="228" t="n"/>
      <c r="K41" s="45" t="n">
        <v>0.01</v>
      </c>
      <c r="L41" s="45" t="n">
        <v>0.01</v>
      </c>
      <c r="M41" s="45" t="n">
        <v>0.03</v>
      </c>
      <c r="N41" s="45" t="n">
        <v>0.03</v>
      </c>
      <c r="O41" s="45" t="n">
        <v>0.04</v>
      </c>
      <c r="P41" s="45" t="n">
        <v>0.04</v>
      </c>
      <c r="Q41" s="45" t="n">
        <v>0.05</v>
      </c>
      <c r="R41" s="45" t="n">
        <v>0.05</v>
      </c>
      <c r="S41" s="45" t="n">
        <v>0.05</v>
      </c>
      <c r="T41" s="45" t="n">
        <v>0.05</v>
      </c>
      <c r="U41" s="45" t="n">
        <v>0.01</v>
      </c>
      <c r="V41" s="45" t="n">
        <v>0.02</v>
      </c>
      <c r="W41" s="45" t="n">
        <v>0.03</v>
      </c>
      <c r="X41" s="45" t="n">
        <v>0.03</v>
      </c>
      <c r="Y41" s="45" t="n">
        <v>0.03</v>
      </c>
      <c r="Z41" s="45" t="n">
        <v>0.04</v>
      </c>
      <c r="AA41" s="46" t="n">
        <v>0.05</v>
      </c>
      <c r="AB41" s="64" t="n"/>
      <c r="AC41" s="64" t="n"/>
      <c r="AD41" s="64" t="n"/>
      <c r="AE41" s="228" t="n"/>
      <c r="AF41" s="64" t="n"/>
      <c r="AG41" s="64" t="n"/>
      <c r="AH41" s="228" t="n"/>
      <c r="AI41" s="228" t="n"/>
      <c r="AJ41" s="228" t="n"/>
      <c r="AK41" s="228" t="n"/>
      <c r="AL41" s="228" t="n"/>
      <c r="AM41" s="228" t="n"/>
      <c r="AN41" s="228" t="n"/>
      <c r="AO41" s="228" t="n"/>
      <c r="AP41" s="228" t="n"/>
      <c r="AQ41" s="228" t="n"/>
      <c r="AR41" s="228" t="n"/>
      <c r="AS41" s="228" t="n"/>
      <c r="AT41" s="228" t="n"/>
      <c r="AU41" s="228" t="n"/>
      <c r="AV41" s="228" t="n"/>
      <c r="AW41" s="228" t="n"/>
      <c r="AX41" s="228" t="n"/>
      <c r="AY41" s="228" t="n"/>
      <c r="AZ41" s="228" t="n"/>
      <c r="BA41" s="228" t="n"/>
      <c r="BB41" s="228" t="n"/>
      <c r="BC41" s="228" t="n"/>
      <c r="BD41" s="228" t="n"/>
      <c r="BE41" s="286">
        <f>K41*BE$3</f>
        <v/>
      </c>
      <c r="BF41" s="286">
        <f>L41*BF$3</f>
        <v/>
      </c>
      <c r="BG41" s="286">
        <f>M41*BG$3</f>
        <v/>
      </c>
      <c r="BH41" s="286">
        <f>N41*BH$3</f>
        <v/>
      </c>
      <c r="BI41" s="286">
        <f>O41*BI$3</f>
        <v/>
      </c>
      <c r="BJ41" s="286">
        <f>P41*BJ$3</f>
        <v/>
      </c>
      <c r="BK41" s="286" t="n"/>
      <c r="BL41" s="286">
        <f>R41*BL$3</f>
        <v/>
      </c>
      <c r="BM41" s="286">
        <f>S41*BM$3</f>
        <v/>
      </c>
      <c r="BN41" s="286">
        <f>T41*BN$3</f>
        <v/>
      </c>
      <c r="BO41" s="286">
        <f>U41*BO$3</f>
        <v/>
      </c>
      <c r="BP41" s="286">
        <f>V41*BP$3</f>
        <v/>
      </c>
      <c r="BQ41" s="286">
        <f>W41*BQ$3</f>
        <v/>
      </c>
      <c r="BR41" s="286">
        <f>X41*BR$3</f>
        <v/>
      </c>
      <c r="BS41" s="286">
        <f>Y41*BS$3</f>
        <v/>
      </c>
      <c r="BT41" s="286">
        <f>Z41*BT$3</f>
        <v/>
      </c>
      <c r="BU41" s="286">
        <f>AA41*BU$3</f>
        <v/>
      </c>
      <c r="BV41" s="228" t="n"/>
      <c r="BW41" s="228" t="n"/>
      <c r="BX41" s="228" t="n"/>
      <c r="BY41" s="228" t="n"/>
      <c r="BZ41" s="228" t="n"/>
      <c r="CA41" s="228" t="n"/>
      <c r="CB41" s="228" t="n"/>
      <c r="CC41" s="228" t="n"/>
      <c r="CD41" s="228" t="n"/>
      <c r="CE41" s="228" t="n"/>
      <c r="CF41" s="228" t="n"/>
      <c r="CG41" s="228" t="n"/>
      <c r="CH41" s="228" t="n"/>
      <c r="CI41" s="228" t="n"/>
      <c r="CJ41" s="228" t="n"/>
      <c r="CK41" s="228" t="n"/>
      <c r="CL41" s="228" t="n"/>
      <c r="CM41" s="228" t="n"/>
      <c r="CN41" s="228" t="n"/>
      <c r="CO41" s="228" t="n"/>
    </row>
    <row r="42">
      <c r="A42" s="34" t="n"/>
      <c r="B42" s="228" t="n"/>
      <c r="C42" s="228" t="n"/>
      <c r="D42" s="228" t="n"/>
      <c r="E42" s="228" t="n"/>
      <c r="F42" s="228" t="n"/>
      <c r="G42" s="228" t="n"/>
      <c r="H42" s="228" t="n"/>
      <c r="I42" s="228" t="n"/>
      <c r="J42" s="228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6" t="n"/>
      <c r="AB42" s="64" t="n"/>
      <c r="AC42" s="64" t="n"/>
      <c r="AD42" s="64" t="n"/>
      <c r="AE42" s="228" t="n"/>
      <c r="AF42" s="64" t="n"/>
      <c r="AG42" s="64" t="n"/>
      <c r="AH42" s="228" t="n"/>
      <c r="AI42" s="228" t="n"/>
      <c r="AJ42" s="228" t="n"/>
      <c r="AK42" s="228" t="n"/>
      <c r="AL42" s="228" t="n"/>
      <c r="AM42" s="228" t="n"/>
      <c r="AN42" s="228" t="n"/>
      <c r="AO42" s="228" t="n"/>
      <c r="AP42" s="228" t="n"/>
      <c r="AQ42" s="228" t="n"/>
      <c r="AR42" s="228" t="n"/>
      <c r="AS42" s="228" t="n"/>
      <c r="AT42" s="228" t="n"/>
      <c r="AU42" s="228" t="n"/>
      <c r="AV42" s="228" t="n"/>
      <c r="AW42" s="228" t="n"/>
      <c r="AX42" s="228" t="n"/>
      <c r="AY42" s="228" t="n"/>
      <c r="AZ42" s="228" t="n"/>
      <c r="BA42" s="228" t="n"/>
      <c r="BB42" s="228" t="n"/>
      <c r="BC42" s="228" t="n"/>
      <c r="BD42" s="228" t="n"/>
      <c r="BE42" s="228" t="n"/>
      <c r="BF42" s="228" t="n"/>
      <c r="BG42" s="228" t="n"/>
      <c r="BH42" s="228" t="n"/>
      <c r="BI42" s="228" t="n"/>
      <c r="BJ42" s="228" t="n"/>
      <c r="BK42" s="228" t="n"/>
      <c r="BL42" s="228" t="n"/>
      <c r="BM42" s="228" t="n"/>
      <c r="BN42" s="228" t="n"/>
      <c r="BO42" s="228" t="n"/>
      <c r="BP42" s="228" t="n"/>
      <c r="BQ42" s="228" t="n"/>
      <c r="BR42" s="228" t="n"/>
      <c r="BS42" s="228" t="n"/>
      <c r="BT42" s="228" t="n"/>
      <c r="BU42" s="228" t="n"/>
      <c r="BV42" s="228" t="n"/>
      <c r="BW42" s="228" t="n"/>
      <c r="BX42" s="228" t="n"/>
      <c r="BY42" s="228" t="n"/>
      <c r="BZ42" s="228" t="n"/>
      <c r="CA42" s="228" t="n"/>
      <c r="CB42" s="228" t="n"/>
      <c r="CC42" s="228" t="n"/>
      <c r="CD42" s="228" t="n"/>
      <c r="CE42" s="228" t="n"/>
      <c r="CF42" s="228" t="n"/>
      <c r="CG42" s="228" t="n"/>
      <c r="CH42" s="228" t="n"/>
      <c r="CI42" s="228" t="n"/>
      <c r="CJ42" s="228" t="n"/>
      <c r="CK42" s="228" t="n"/>
      <c r="CL42" s="228" t="n"/>
      <c r="CM42" s="228" t="n"/>
      <c r="CN42" s="228" t="n"/>
      <c r="CO42" s="228" t="n"/>
    </row>
    <row r="43">
      <c r="A43" s="18" t="inlineStr">
        <is>
          <t>Клемма типа "О" 5,3 мм НКИ 1.5-5</t>
        </is>
      </c>
      <c r="B43" s="228" t="n"/>
      <c r="C43" s="228" t="n"/>
      <c r="D43" s="228" t="n"/>
      <c r="E43" s="228" t="n"/>
      <c r="F43" s="228" t="n"/>
      <c r="G43" s="228" t="n"/>
      <c r="H43" s="228" t="n"/>
      <c r="I43" s="228" t="n"/>
      <c r="J43" s="228" t="n"/>
      <c r="K43" s="45" t="n">
        <v>1</v>
      </c>
      <c r="L43" s="45" t="n">
        <v>1</v>
      </c>
      <c r="M43" s="45" t="n">
        <v>1</v>
      </c>
      <c r="N43" s="45" t="n">
        <v>1</v>
      </c>
      <c r="O43" s="45" t="n">
        <v>1</v>
      </c>
      <c r="P43" s="45" t="n">
        <v>1</v>
      </c>
      <c r="Q43" s="45" t="n">
        <v>1</v>
      </c>
      <c r="R43" s="45" t="n">
        <v>1</v>
      </c>
      <c r="S43" s="45" t="n">
        <v>1</v>
      </c>
      <c r="T43" s="45" t="n">
        <v>1</v>
      </c>
      <c r="U43" s="45" t="n">
        <v>1</v>
      </c>
      <c r="V43" s="45" t="n">
        <v>1</v>
      </c>
      <c r="W43" s="45" t="n">
        <v>1</v>
      </c>
      <c r="X43" s="45" t="n">
        <v>1</v>
      </c>
      <c r="Y43" s="45" t="n">
        <v>1</v>
      </c>
      <c r="Z43" s="45" t="n">
        <v>1</v>
      </c>
      <c r="AA43" s="74" t="n">
        <v>1</v>
      </c>
      <c r="AB43" s="64" t="n"/>
      <c r="AC43" s="64" t="n"/>
      <c r="AD43" s="64" t="n"/>
      <c r="AE43" s="228" t="n"/>
      <c r="AF43" s="64" t="n"/>
      <c r="AG43" s="64" t="n"/>
      <c r="AH43" s="228" t="n"/>
      <c r="AI43" s="228" t="n"/>
      <c r="AJ43" s="228" t="n"/>
      <c r="AK43" s="228" t="n"/>
      <c r="AL43" s="228" t="n"/>
      <c r="AM43" s="228" t="n"/>
      <c r="AN43" s="228" t="n"/>
      <c r="AO43" s="228" t="n"/>
      <c r="AP43" s="228" t="n"/>
      <c r="AQ43" s="228" t="n"/>
      <c r="AR43" s="228" t="n"/>
      <c r="AS43" s="228" t="n"/>
      <c r="AT43" s="228" t="n"/>
      <c r="AU43" s="228" t="n"/>
      <c r="AV43" s="228" t="n"/>
      <c r="AW43" s="228" t="n"/>
      <c r="AX43" s="228" t="n"/>
      <c r="AY43" s="228" t="n"/>
      <c r="AZ43" s="228" t="n"/>
      <c r="BA43" s="228" t="n"/>
      <c r="BB43" s="228" t="n"/>
      <c r="BC43" s="228" t="n"/>
      <c r="BD43" s="228" t="n"/>
      <c r="BE43" s="286">
        <f>K43*BE$3</f>
        <v/>
      </c>
      <c r="BF43" s="286">
        <f>L43*BF$3</f>
        <v/>
      </c>
      <c r="BG43" s="286">
        <f>M43*BG$3</f>
        <v/>
      </c>
      <c r="BH43" s="286">
        <f>N43*BH$3</f>
        <v/>
      </c>
      <c r="BI43" s="286">
        <f>O43*BI$3</f>
        <v/>
      </c>
      <c r="BJ43" s="286">
        <f>P43*BJ$3</f>
        <v/>
      </c>
      <c r="BK43" s="286" t="n"/>
      <c r="BL43" s="286">
        <f>R43*BL$3</f>
        <v/>
      </c>
      <c r="BM43" s="286">
        <f>S43*BM$3</f>
        <v/>
      </c>
      <c r="BN43" s="286">
        <f>T43*BN$3</f>
        <v/>
      </c>
      <c r="BO43" s="286">
        <f>U43*BO$3</f>
        <v/>
      </c>
      <c r="BP43" s="286">
        <f>V43*BP$3</f>
        <v/>
      </c>
      <c r="BQ43" s="286">
        <f>W43*BQ$3</f>
        <v/>
      </c>
      <c r="BR43" s="286">
        <f>X43*BR$3</f>
        <v/>
      </c>
      <c r="BS43" s="286">
        <f>Y43*BS$3</f>
        <v/>
      </c>
      <c r="BT43" s="286">
        <f>Z43*BT$3</f>
        <v/>
      </c>
      <c r="BU43" s="286">
        <f>AA43*BU$3</f>
        <v/>
      </c>
      <c r="BV43" s="228" t="n"/>
      <c r="BW43" s="228" t="n"/>
      <c r="BX43" s="228" t="n"/>
      <c r="BY43" s="228" t="n"/>
      <c r="BZ43" s="228" t="n"/>
      <c r="CA43" s="228" t="n"/>
      <c r="CB43" s="228" t="n"/>
      <c r="CC43" s="228" t="n"/>
      <c r="CD43" s="228" t="n"/>
      <c r="CE43" s="228" t="n"/>
      <c r="CF43" s="228" t="n"/>
      <c r="CG43" s="228" t="n"/>
      <c r="CH43" s="228" t="n"/>
      <c r="CI43" s="228" t="n"/>
      <c r="CJ43" s="228" t="n"/>
      <c r="CK43" s="228" t="n"/>
      <c r="CL43" s="228" t="n"/>
      <c r="CM43" s="228" t="n"/>
      <c r="CN43" s="228" t="n"/>
      <c r="CO43" s="228" t="n"/>
      <c r="CP43">
        <f>SUM(AV43:CN43)</f>
        <v/>
      </c>
    </row>
    <row r="44">
      <c r="A44" s="18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73" t="n"/>
      <c r="T44" s="74" t="n"/>
      <c r="U44" s="45" t="n"/>
      <c r="V44" s="45" t="n"/>
      <c r="W44" s="45" t="n"/>
      <c r="X44" s="45" t="n"/>
      <c r="Y44" s="45" t="n"/>
      <c r="Z44" s="45" t="n"/>
      <c r="AA44" s="74" t="n"/>
      <c r="AB44" s="64" t="n"/>
      <c r="AC44" s="64" t="n"/>
      <c r="AD44" s="64" t="n"/>
      <c r="AF44" s="64" t="n"/>
      <c r="AG44" s="64" t="n"/>
    </row>
    <row r="45">
      <c r="A45" s="18" t="inlineStr">
        <is>
          <t>Маркировка 1813130000 (Weidmuller)</t>
        </is>
      </c>
      <c r="K45" s="45" t="n"/>
      <c r="L45" s="45" t="n"/>
      <c r="M45" s="45" t="n"/>
      <c r="N45" s="45" t="n"/>
      <c r="O45" s="45" t="n"/>
      <c r="P45" s="45" t="n"/>
      <c r="Q45" s="45" t="n"/>
      <c r="R45" s="45" t="n"/>
      <c r="S45" s="73" t="n"/>
      <c r="T45" s="74" t="n"/>
      <c r="U45" s="45" t="n"/>
      <c r="V45" s="45" t="n"/>
      <c r="W45" s="45" t="n"/>
      <c r="X45" s="45" t="n"/>
      <c r="Y45" s="45" t="n"/>
      <c r="Z45" s="45" t="n"/>
      <c r="AA45" s="74" t="n"/>
      <c r="AB45" s="64" t="n"/>
      <c r="AC45" s="64" t="n"/>
      <c r="AD45" s="64" t="n"/>
      <c r="AF45" s="64" t="n"/>
      <c r="AG45" s="64" t="n"/>
    </row>
    <row r="46">
      <c r="A46" s="34" t="inlineStr">
        <is>
          <t>аналоги:</t>
        </is>
      </c>
      <c r="K46" s="45" t="n"/>
      <c r="L46" s="45" t="n"/>
      <c r="M46" s="45" t="n"/>
      <c r="N46" s="45" t="n"/>
      <c r="O46" s="45" t="n"/>
      <c r="P46" s="45" t="n"/>
      <c r="Q46" s="45" t="n"/>
      <c r="R46" s="45" t="n"/>
      <c r="S46" s="75" t="n"/>
      <c r="T46" s="46" t="n"/>
      <c r="U46" s="45" t="n"/>
      <c r="V46" s="45" t="n"/>
      <c r="W46" s="45" t="n"/>
      <c r="X46" s="45" t="n"/>
      <c r="Y46" s="45" t="n"/>
      <c r="Z46" s="45" t="n"/>
      <c r="AA46" s="77" t="n"/>
      <c r="AB46" s="64" t="n"/>
      <c r="AC46" s="64" t="n"/>
      <c r="AD46" s="64" t="n"/>
      <c r="AF46" s="64" t="n"/>
      <c r="AG46" s="64" t="n"/>
    </row>
    <row r="47">
      <c r="A47" s="41" t="inlineStr">
        <is>
          <t>BROTHER HSe-211 картридж с термоусадочной трубкой 5,8 мм, дл1,5м</t>
        </is>
      </c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64" t="n"/>
      <c r="AC47" s="64" t="n"/>
      <c r="AD47" s="64" t="n"/>
      <c r="AF47" s="64" t="n"/>
      <c r="AG47" s="64" t="n"/>
    </row>
    <row r="48">
      <c r="A48" s="41" t="inlineStr">
        <is>
          <t>BROTHER HSe-221 картридж с термоусадочной трубкой 8,8 мм дл.1,5м</t>
        </is>
      </c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64" t="n"/>
      <c r="AC48" s="64" t="n"/>
      <c r="AD48" s="64" t="n"/>
      <c r="AF48" s="64" t="n"/>
      <c r="AG48" s="64" t="n"/>
    </row>
    <row r="49">
      <c r="A49" s="41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64" t="n"/>
      <c r="AC49" s="64" t="n"/>
      <c r="AD49" s="64" t="n"/>
      <c r="AF49" s="64" t="n"/>
      <c r="AG49" s="64" t="n"/>
    </row>
    <row r="50">
      <c r="A50" s="18" t="inlineStr">
        <is>
          <t>Розетка кабельная с контактами 5.08 мм MHU-3 (DS1074-3 F)</t>
        </is>
      </c>
      <c r="K50" s="45" t="n">
        <v>1</v>
      </c>
      <c r="L50" s="45" t="n">
        <v>1</v>
      </c>
      <c r="M50" s="45" t="n">
        <v>1</v>
      </c>
      <c r="N50" s="45" t="n">
        <v>1</v>
      </c>
      <c r="O50" s="45" t="n">
        <v>1</v>
      </c>
      <c r="P50" s="45" t="n">
        <v>1</v>
      </c>
      <c r="Q50" s="45" t="n">
        <v>1</v>
      </c>
      <c r="R50" s="45" t="n">
        <v>1</v>
      </c>
      <c r="S50" s="45" t="n">
        <v>1</v>
      </c>
      <c r="T50" s="45" t="n">
        <v>1</v>
      </c>
      <c r="U50" s="45" t="n">
        <v>1</v>
      </c>
      <c r="V50" s="45" t="n">
        <v>1</v>
      </c>
      <c r="W50" s="45" t="n">
        <v>1</v>
      </c>
      <c r="X50" s="45" t="n">
        <v>1</v>
      </c>
      <c r="Y50" s="45" t="n">
        <v>1</v>
      </c>
      <c r="Z50" s="45" t="n">
        <v>1</v>
      </c>
      <c r="AA50" s="74" t="n">
        <v>1</v>
      </c>
      <c r="AB50" s="64" t="n"/>
      <c r="AC50" s="64" t="n"/>
      <c r="AD50" s="64" t="n"/>
      <c r="AF50" s="64" t="n"/>
      <c r="AG50" s="64" t="n"/>
      <c r="BE50" s="286">
        <f>K50*BE$3</f>
        <v/>
      </c>
      <c r="BF50" s="286">
        <f>L50*BF$3</f>
        <v/>
      </c>
      <c r="BG50" s="286">
        <f>M50*BG$3</f>
        <v/>
      </c>
      <c r="BH50" s="286">
        <f>N50*BH$3</f>
        <v/>
      </c>
      <c r="BI50" s="286">
        <f>O50*BI$3</f>
        <v/>
      </c>
      <c r="BJ50" s="286">
        <f>P50*BJ$3</f>
        <v/>
      </c>
      <c r="BK50" s="286" t="n"/>
      <c r="BL50" s="286">
        <f>R50*BL$3</f>
        <v/>
      </c>
      <c r="BM50" s="286">
        <f>S50*BM$3</f>
        <v/>
      </c>
      <c r="BN50" s="286">
        <f>T50*BN$3</f>
        <v/>
      </c>
      <c r="BO50" s="286">
        <f>U50*BO$3</f>
        <v/>
      </c>
      <c r="BP50" s="286">
        <f>V50*BP$3</f>
        <v/>
      </c>
      <c r="BQ50" s="286">
        <f>W50*BQ$3</f>
        <v/>
      </c>
      <c r="BR50" s="286">
        <f>X50*BR$3</f>
        <v/>
      </c>
      <c r="BS50" s="286">
        <f>Y50*BS$3</f>
        <v/>
      </c>
      <c r="BT50" s="286">
        <f>Z50*BT$3</f>
        <v/>
      </c>
      <c r="BU50" s="286">
        <f>AA50*BU$3</f>
        <v/>
      </c>
      <c r="BV50" s="228" t="n"/>
      <c r="BW50" s="228" t="n"/>
      <c r="BX50" s="228" t="n"/>
      <c r="BY50" s="228" t="n"/>
      <c r="BZ50" s="228" t="n"/>
      <c r="CA50" s="228" t="n"/>
      <c r="CB50" s="228" t="n"/>
      <c r="CC50" s="228" t="n"/>
      <c r="CD50" s="228" t="n"/>
      <c r="CE50" s="228" t="n"/>
      <c r="CF50" s="228" t="n"/>
      <c r="CG50" s="228" t="n"/>
      <c r="CH50" s="228" t="n"/>
      <c r="CI50" s="228" t="n"/>
      <c r="CJ50" s="228" t="n"/>
      <c r="CK50" s="228" t="n"/>
      <c r="CL50" s="228" t="n"/>
      <c r="CM50" s="228" t="n"/>
      <c r="CN50" s="228" t="n"/>
      <c r="CO50" s="228" t="n"/>
      <c r="CP50">
        <f>SUM(AV50:CN50)</f>
        <v/>
      </c>
    </row>
    <row r="51">
      <c r="A51" s="18" t="inlineStr">
        <is>
          <t>контакт в MHU-3</t>
        </is>
      </c>
      <c r="K51" s="45" t="n"/>
      <c r="L51" s="45" t="n">
        <v>2</v>
      </c>
      <c r="M51" s="45" t="n">
        <v>3</v>
      </c>
      <c r="N51" s="45" t="n">
        <v>3</v>
      </c>
      <c r="O51" s="45" t="n">
        <v>3</v>
      </c>
      <c r="P51" s="45" t="n">
        <v>3</v>
      </c>
      <c r="Q51" s="45" t="n">
        <v>3</v>
      </c>
      <c r="R51" s="45" t="n">
        <v>3</v>
      </c>
      <c r="S51" s="73" t="n">
        <v>3</v>
      </c>
      <c r="T51" s="74" t="n">
        <v>3</v>
      </c>
      <c r="U51" s="45" t="n">
        <v>1</v>
      </c>
      <c r="V51" s="45" t="n">
        <v>2</v>
      </c>
      <c r="W51" s="45" t="n">
        <v>3</v>
      </c>
      <c r="X51" s="45" t="n">
        <v>3</v>
      </c>
      <c r="Y51" s="45" t="n">
        <v>3</v>
      </c>
      <c r="Z51" s="45" t="n">
        <v>3</v>
      </c>
      <c r="AA51" s="74" t="n">
        <v>3</v>
      </c>
      <c r="AB51" s="64" t="n"/>
      <c r="AC51" s="64" t="n"/>
      <c r="AD51" s="64" t="n"/>
      <c r="AF51" s="64" t="n"/>
      <c r="AG51" s="64" t="n"/>
      <c r="BE51" s="286">
        <f>K51*BE$3</f>
        <v/>
      </c>
      <c r="BF51" s="286">
        <f>L51*BF$3</f>
        <v/>
      </c>
      <c r="BG51" s="286">
        <f>M51*BG$3</f>
        <v/>
      </c>
      <c r="BH51" s="286">
        <f>N51*BH$3</f>
        <v/>
      </c>
      <c r="BI51" s="286">
        <f>O51*BI$3</f>
        <v/>
      </c>
      <c r="BJ51" s="286">
        <f>P51*BJ$3</f>
        <v/>
      </c>
      <c r="BK51" s="286" t="n"/>
      <c r="BL51" s="286">
        <f>R51*BL$3</f>
        <v/>
      </c>
      <c r="BM51" s="286">
        <f>S51*BM$3</f>
        <v/>
      </c>
      <c r="BN51" s="286">
        <f>T51*BN$3</f>
        <v/>
      </c>
      <c r="BO51" s="286">
        <f>U51*BO$3</f>
        <v/>
      </c>
      <c r="BP51" s="286">
        <f>V51*BP$3</f>
        <v/>
      </c>
      <c r="BQ51" s="286">
        <f>W51*BQ$3</f>
        <v/>
      </c>
      <c r="BR51" s="286">
        <f>X51*BR$3</f>
        <v/>
      </c>
      <c r="BS51" s="286">
        <f>Y51*BS$3</f>
        <v/>
      </c>
      <c r="BT51" s="286">
        <f>Z51*BT$3</f>
        <v/>
      </c>
      <c r="BU51" s="286">
        <f>AA51*BU$3</f>
        <v/>
      </c>
      <c r="BV51" s="228" t="n"/>
      <c r="BW51" s="228" t="n"/>
      <c r="BX51" s="228" t="n"/>
      <c r="BY51" s="228" t="n"/>
      <c r="BZ51" s="228" t="n"/>
      <c r="CA51" s="228" t="n"/>
      <c r="CB51" s="228" t="n"/>
      <c r="CC51" s="228" t="n"/>
      <c r="CD51" s="228" t="n"/>
      <c r="CE51" s="228" t="n"/>
      <c r="CF51" s="228" t="n"/>
      <c r="CG51" s="228" t="n"/>
      <c r="CH51" s="228" t="n"/>
      <c r="CI51" s="228" t="n"/>
      <c r="CJ51" s="228" t="n"/>
      <c r="CK51" s="228" t="n"/>
      <c r="CL51" s="228" t="n"/>
      <c r="CM51" s="228" t="n"/>
      <c r="CN51" s="228" t="n"/>
      <c r="CO51" s="228" t="n"/>
      <c r="CP51">
        <f>SUM(AV51:CN51)</f>
        <v/>
      </c>
    </row>
    <row r="52">
      <c r="A52" s="18" t="inlineStr">
        <is>
          <t>Розетка кабельная с контактами 5.08 мм MHU-2 (DS1074-2 F)</t>
        </is>
      </c>
      <c r="K52" s="45" t="n">
        <v>0</v>
      </c>
      <c r="L52" s="45" t="n">
        <v>0</v>
      </c>
      <c r="M52" s="45" t="n">
        <v>0</v>
      </c>
      <c r="N52" s="45" t="n">
        <v>0</v>
      </c>
      <c r="O52" s="45" t="n">
        <v>1</v>
      </c>
      <c r="P52" s="45" t="n">
        <v>1</v>
      </c>
      <c r="Q52" s="45" t="n">
        <v>1</v>
      </c>
      <c r="R52" s="45" t="n">
        <v>1</v>
      </c>
      <c r="S52" s="45" t="n">
        <v>1</v>
      </c>
      <c r="T52" s="45" t="n">
        <v>1</v>
      </c>
      <c r="U52" s="45" t="n">
        <v>0</v>
      </c>
      <c r="V52" s="45" t="n">
        <v>0</v>
      </c>
      <c r="W52" s="45" t="n">
        <v>0</v>
      </c>
      <c r="X52" s="45" t="n">
        <v>0</v>
      </c>
      <c r="Y52" s="45" t="n">
        <v>0</v>
      </c>
      <c r="Z52" s="45" t="n">
        <v>1</v>
      </c>
      <c r="AA52" s="74" t="n">
        <v>1</v>
      </c>
      <c r="AB52" s="64" t="n"/>
      <c r="AC52" s="64" t="n"/>
      <c r="AD52" s="64" t="n"/>
      <c r="AF52" s="64" t="n"/>
      <c r="AG52" s="64" t="n"/>
      <c r="BE52" s="286">
        <f>K52*BE$3</f>
        <v/>
      </c>
      <c r="BF52" s="286">
        <f>L52*BF$3</f>
        <v/>
      </c>
      <c r="BG52" s="286">
        <f>M52*BG$3</f>
        <v/>
      </c>
      <c r="BH52" s="286">
        <f>N52*BH$3</f>
        <v/>
      </c>
      <c r="BI52" s="286">
        <f>O52*BI$3</f>
        <v/>
      </c>
      <c r="BJ52" s="286">
        <f>P52*BJ$3</f>
        <v/>
      </c>
      <c r="BK52" s="286" t="n"/>
      <c r="BL52" s="286">
        <f>R52*BL$3</f>
        <v/>
      </c>
      <c r="BM52" s="286">
        <f>S52*BM$3</f>
        <v/>
      </c>
      <c r="BN52" s="286">
        <f>T52*BN$3</f>
        <v/>
      </c>
      <c r="BO52" s="286">
        <f>U52*BO$3</f>
        <v/>
      </c>
      <c r="BP52" s="286">
        <f>V52*BP$3</f>
        <v/>
      </c>
      <c r="BQ52" s="286">
        <f>W52*BQ$3</f>
        <v/>
      </c>
      <c r="BR52" s="286">
        <f>X52*BR$3</f>
        <v/>
      </c>
      <c r="BS52" s="286">
        <f>Y52*BS$3</f>
        <v/>
      </c>
      <c r="BT52" s="286">
        <f>Z52*BT$3</f>
        <v/>
      </c>
      <c r="BU52" s="286">
        <f>AA52*BU$3</f>
        <v/>
      </c>
      <c r="BV52" s="228" t="n"/>
      <c r="BW52" s="228" t="n"/>
      <c r="BX52" s="228" t="n"/>
      <c r="BY52" s="228" t="n"/>
      <c r="BZ52" s="228" t="n"/>
      <c r="CA52" s="228" t="n"/>
      <c r="CB52" s="228" t="n"/>
      <c r="CC52" s="228" t="n"/>
      <c r="CD52" s="228" t="n"/>
      <c r="CE52" s="228" t="n"/>
      <c r="CF52" s="228" t="n"/>
      <c r="CG52" s="228" t="n"/>
      <c r="CH52" s="228" t="n"/>
      <c r="CI52" s="228" t="n"/>
      <c r="CJ52" s="228" t="n"/>
      <c r="CK52" s="228" t="n"/>
      <c r="CL52" s="228" t="n"/>
      <c r="CM52" s="228" t="n"/>
      <c r="CN52" s="228" t="n"/>
      <c r="CO52" s="228" t="n"/>
      <c r="CP52">
        <f>SUM(AV52:CN52)</f>
        <v/>
      </c>
    </row>
    <row r="53">
      <c r="A53" s="18" t="inlineStr">
        <is>
          <t>контакт в  MHU-2</t>
        </is>
      </c>
      <c r="K53" s="45" t="n"/>
      <c r="L53" s="45" t="n">
        <v>0</v>
      </c>
      <c r="M53" s="45" t="n">
        <v>0</v>
      </c>
      <c r="N53" s="45" t="n">
        <v>0</v>
      </c>
      <c r="O53" s="45" t="n">
        <v>1</v>
      </c>
      <c r="P53" s="45" t="n">
        <v>1</v>
      </c>
      <c r="Q53" s="45" t="n">
        <v>2</v>
      </c>
      <c r="R53" s="45" t="n">
        <v>2</v>
      </c>
      <c r="S53" s="73" t="n">
        <v>2</v>
      </c>
      <c r="T53" s="74" t="n">
        <v>2</v>
      </c>
      <c r="U53" s="45" t="n"/>
      <c r="V53" s="45" t="n">
        <v>0</v>
      </c>
      <c r="W53" s="45" t="n"/>
      <c r="X53" s="45" t="n"/>
      <c r="Y53" s="45" t="n"/>
      <c r="Z53" s="45" t="n">
        <v>1</v>
      </c>
      <c r="AA53" s="74" t="n">
        <v>2</v>
      </c>
      <c r="AB53" s="64" t="n"/>
      <c r="AC53" s="64" t="n"/>
      <c r="AD53" s="64" t="n"/>
      <c r="AF53" s="64" t="n"/>
      <c r="AG53" s="64" t="n"/>
      <c r="BE53" s="286">
        <f>K53*BE$3</f>
        <v/>
      </c>
      <c r="BF53" s="286">
        <f>L53*BF$3</f>
        <v/>
      </c>
      <c r="BG53" s="286">
        <f>M53*BG$3</f>
        <v/>
      </c>
      <c r="BH53" s="286">
        <f>N53*BH$3</f>
        <v/>
      </c>
      <c r="BI53" s="286">
        <f>O53*BI$3</f>
        <v/>
      </c>
      <c r="BJ53" s="286">
        <f>P53*BJ$3</f>
        <v/>
      </c>
      <c r="BK53" s="286" t="n"/>
      <c r="BL53" s="286">
        <f>R53*BL$3</f>
        <v/>
      </c>
      <c r="BM53" s="286">
        <f>S53*BM$3</f>
        <v/>
      </c>
      <c r="BN53" s="286">
        <f>T53*BN$3</f>
        <v/>
      </c>
      <c r="BO53" s="286">
        <f>U53*BO$3</f>
        <v/>
      </c>
      <c r="BP53" s="286">
        <f>V53*BP$3</f>
        <v/>
      </c>
      <c r="BQ53" s="286">
        <f>W53*BQ$3</f>
        <v/>
      </c>
      <c r="BR53" s="286">
        <f>X53*BR$3</f>
        <v/>
      </c>
      <c r="BS53" s="286">
        <f>Y53*BS$3</f>
        <v/>
      </c>
      <c r="BT53" s="286">
        <f>Z53*BT$3</f>
        <v/>
      </c>
      <c r="BU53" s="286">
        <f>AA53*BU$3</f>
        <v/>
      </c>
      <c r="BV53" s="228" t="n"/>
      <c r="BW53" s="228" t="n"/>
      <c r="BX53" s="228" t="n"/>
      <c r="BY53" s="228" t="n"/>
      <c r="BZ53" s="228" t="n"/>
      <c r="CA53" s="228" t="n"/>
      <c r="CB53" s="228" t="n"/>
      <c r="CC53" s="228" t="n"/>
      <c r="CD53" s="228" t="n"/>
      <c r="CE53" s="228" t="n"/>
      <c r="CF53" s="228" t="n"/>
      <c r="CG53" s="228" t="n"/>
      <c r="CH53" s="228" t="n"/>
      <c r="CI53" s="228" t="n"/>
      <c r="CJ53" s="228" t="n"/>
      <c r="CK53" s="228" t="n"/>
      <c r="CL53" s="228" t="n"/>
      <c r="CM53" s="228" t="n"/>
      <c r="CN53" s="228" t="n"/>
      <c r="CO53" s="228" t="n"/>
      <c r="CP53">
        <f>SUM(AV53:CN53)</f>
        <v/>
      </c>
    </row>
    <row r="54">
      <c r="A54" s="18" t="inlineStr">
        <is>
          <t>Разъем Mini-Universal 172165-1 (MF-2x1F)</t>
        </is>
      </c>
      <c r="K54" s="45" t="n">
        <v>1</v>
      </c>
      <c r="L54" s="45" t="n">
        <v>1</v>
      </c>
      <c r="M54" s="45" t="n">
        <v>1</v>
      </c>
      <c r="N54" s="45" t="n">
        <v>1</v>
      </c>
      <c r="O54" s="45" t="n">
        <v>1</v>
      </c>
      <c r="P54" s="45" t="n">
        <v>1</v>
      </c>
      <c r="Q54" s="45" t="n">
        <v>1</v>
      </c>
      <c r="R54" s="45" t="n">
        <v>1</v>
      </c>
      <c r="S54" s="45" t="n">
        <v>1</v>
      </c>
      <c r="T54" s="45" t="n">
        <v>1</v>
      </c>
      <c r="U54" s="45" t="n">
        <v>1</v>
      </c>
      <c r="V54" s="45" t="n">
        <v>1</v>
      </c>
      <c r="W54" s="45" t="n">
        <v>1</v>
      </c>
      <c r="X54" s="45" t="n">
        <v>1</v>
      </c>
      <c r="Y54" s="45" t="n">
        <v>1</v>
      </c>
      <c r="Z54" s="45" t="n">
        <v>1</v>
      </c>
      <c r="AA54" s="74" t="n">
        <v>1</v>
      </c>
      <c r="AB54" s="64" t="n"/>
      <c r="AC54" s="64" t="n"/>
      <c r="AD54" s="64" t="n"/>
      <c r="AF54" s="64" t="n"/>
      <c r="AG54" s="64" t="n"/>
      <c r="BE54" s="286">
        <f>K54*BE$3</f>
        <v/>
      </c>
      <c r="BF54" s="286">
        <f>L54*BF$3</f>
        <v/>
      </c>
      <c r="BG54" s="286">
        <f>M54*BG$3</f>
        <v/>
      </c>
      <c r="BH54" s="286">
        <f>N54*BH$3</f>
        <v/>
      </c>
      <c r="BI54" s="286">
        <f>O54*BI$3</f>
        <v/>
      </c>
      <c r="BJ54" s="286">
        <f>P54*BJ$3</f>
        <v/>
      </c>
      <c r="BK54" s="286" t="n"/>
      <c r="BL54" s="286">
        <f>R54*BL$3</f>
        <v/>
      </c>
      <c r="BM54" s="286">
        <f>S54*BM$3</f>
        <v/>
      </c>
      <c r="BN54" s="286">
        <f>T54*BN$3</f>
        <v/>
      </c>
      <c r="BO54" s="286">
        <f>U54*BO$3</f>
        <v/>
      </c>
      <c r="BP54" s="286">
        <f>V54*BP$3</f>
        <v/>
      </c>
      <c r="BQ54" s="286">
        <f>W54*BQ$3</f>
        <v/>
      </c>
      <c r="BR54" s="286">
        <f>X54*BR$3</f>
        <v/>
      </c>
      <c r="BS54" s="286">
        <f>Y54*BS$3</f>
        <v/>
      </c>
      <c r="BT54" s="286">
        <f>Z54*BT$3</f>
        <v/>
      </c>
      <c r="BU54" s="286">
        <f>AA54*BU$3</f>
        <v/>
      </c>
      <c r="BV54" s="228" t="n"/>
      <c r="BW54" s="228" t="n"/>
      <c r="BX54" s="228" t="n"/>
      <c r="BY54" s="228" t="n"/>
      <c r="BZ54" s="228" t="n"/>
      <c r="CA54" s="228" t="n"/>
      <c r="CB54" s="228" t="n"/>
      <c r="CC54" s="228" t="n"/>
      <c r="CD54" s="228" t="n"/>
      <c r="CE54" s="228" t="n"/>
      <c r="CF54" s="228" t="n"/>
      <c r="CG54" s="228" t="n"/>
      <c r="CH54" s="228" t="n"/>
      <c r="CI54" s="228" t="n"/>
      <c r="CJ54" s="228" t="n"/>
      <c r="CK54" s="228" t="n"/>
      <c r="CL54" s="228" t="n"/>
      <c r="CM54" s="228" t="n"/>
      <c r="CN54" s="228" t="n"/>
      <c r="CO54" s="228" t="n"/>
      <c r="CP54">
        <f>SUM(AV54:CN54)</f>
        <v/>
      </c>
    </row>
    <row r="55">
      <c r="A55" s="18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73" t="n"/>
      <c r="T55" s="74" t="n"/>
      <c r="U55" s="45" t="n"/>
      <c r="V55" s="45" t="n"/>
      <c r="W55" s="45" t="n"/>
      <c r="X55" s="45" t="n"/>
      <c r="Y55" s="45" t="n"/>
      <c r="Z55" s="45" t="n"/>
      <c r="AA55" s="74" t="n"/>
      <c r="AB55" s="64" t="n"/>
      <c r="AC55" s="64" t="n"/>
      <c r="AD55" s="64" t="n"/>
      <c r="AF55" s="64" t="n"/>
      <c r="AG55" s="64" t="n"/>
    </row>
    <row r="56">
      <c r="A56" s="18" t="inlineStr">
        <is>
          <t>Контакт-гнездо для разъема Mini-Universal 170362-1 (MF-FT)</t>
        </is>
      </c>
      <c r="K56" s="45" t="n">
        <v>1</v>
      </c>
      <c r="L56" s="45" t="n">
        <v>1</v>
      </c>
      <c r="M56" s="45" t="n">
        <v>1</v>
      </c>
      <c r="N56" s="45" t="n">
        <v>1</v>
      </c>
      <c r="O56" s="45" t="n">
        <v>1</v>
      </c>
      <c r="P56" s="45" t="n">
        <v>1</v>
      </c>
      <c r="Q56" s="45" t="n">
        <v>1</v>
      </c>
      <c r="R56" s="45" t="n">
        <v>1</v>
      </c>
      <c r="S56" s="45" t="n">
        <v>1</v>
      </c>
      <c r="T56" s="45" t="n">
        <v>1</v>
      </c>
      <c r="U56" s="45" t="n">
        <v>1</v>
      </c>
      <c r="V56" s="45" t="n">
        <v>1</v>
      </c>
      <c r="W56" s="45" t="n">
        <v>1</v>
      </c>
      <c r="X56" s="45" t="n">
        <v>1</v>
      </c>
      <c r="Y56" s="45" t="n">
        <v>1</v>
      </c>
      <c r="Z56" s="45" t="n">
        <v>1</v>
      </c>
      <c r="AA56" s="74" t="n">
        <v>1</v>
      </c>
      <c r="AB56" s="64" t="n"/>
      <c r="AC56" s="64" t="n"/>
      <c r="AD56" s="64" t="n"/>
      <c r="AF56" s="64" t="n"/>
      <c r="AG56" s="64" t="n"/>
      <c r="BE56" s="286">
        <f>K56*BE$3</f>
        <v/>
      </c>
      <c r="BF56" s="286">
        <f>L56*BF$3</f>
        <v/>
      </c>
      <c r="BG56" s="286">
        <f>M56*BG$3</f>
        <v/>
      </c>
      <c r="BH56" s="286">
        <f>N56*BH$3</f>
        <v/>
      </c>
      <c r="BI56" s="286">
        <f>O56*BI$3</f>
        <v/>
      </c>
      <c r="BJ56" s="286">
        <f>P56*BJ$3</f>
        <v/>
      </c>
      <c r="BK56" s="286" t="n"/>
      <c r="BL56" s="286">
        <f>R56*BL$3</f>
        <v/>
      </c>
      <c r="BM56" s="286">
        <f>S56*BM$3</f>
        <v/>
      </c>
      <c r="BN56" s="286">
        <f>T56*BN$3</f>
        <v/>
      </c>
      <c r="BO56" s="286">
        <f>U56*BO$3</f>
        <v/>
      </c>
      <c r="BP56" s="286">
        <f>V56*BP$3</f>
        <v/>
      </c>
      <c r="BQ56" s="286">
        <f>W56*BQ$3</f>
        <v/>
      </c>
      <c r="BR56" s="286">
        <f>X56*BR$3</f>
        <v/>
      </c>
      <c r="BS56" s="286">
        <f>Y56*BS$3</f>
        <v/>
      </c>
      <c r="BT56" s="286">
        <f>Z56*BT$3</f>
        <v/>
      </c>
      <c r="BU56" s="286">
        <f>AA56*BU$3</f>
        <v/>
      </c>
      <c r="BV56" s="228" t="n"/>
      <c r="BW56" s="228" t="n"/>
      <c r="BX56" s="228" t="n"/>
      <c r="BY56" s="228" t="n"/>
      <c r="BZ56" s="228" t="n"/>
      <c r="CA56" s="228" t="n"/>
      <c r="CB56" s="228" t="n"/>
      <c r="CC56" s="228" t="n"/>
      <c r="CD56" s="228" t="n"/>
      <c r="CE56" s="228" t="n"/>
      <c r="CF56" s="228" t="n"/>
      <c r="CG56" s="228" t="n"/>
      <c r="CH56" s="228" t="n"/>
      <c r="CI56" s="228" t="n"/>
      <c r="CJ56" s="228" t="n"/>
      <c r="CK56" s="228" t="n"/>
      <c r="CL56" s="228" t="n"/>
      <c r="CM56" s="228" t="n"/>
      <c r="CN56" s="228" t="n"/>
      <c r="CO56" s="228" t="n"/>
      <c r="CP56">
        <f>SUM(AV56:CN56)</f>
        <v/>
      </c>
    </row>
    <row r="57">
      <c r="A57" s="18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73" t="n"/>
      <c r="T57" s="74" t="n"/>
      <c r="U57" s="45" t="n"/>
      <c r="V57" s="45" t="n"/>
      <c r="W57" s="45" t="n"/>
      <c r="X57" s="45" t="n"/>
      <c r="Y57" s="45" t="n"/>
      <c r="Z57" s="45" t="n"/>
      <c r="AA57" s="74" t="n"/>
      <c r="AB57" s="64" t="n"/>
      <c r="AC57" s="64" t="n"/>
      <c r="AD57" s="64" t="n"/>
      <c r="AF57" s="64" t="n"/>
      <c r="AG57" s="64" t="n"/>
    </row>
    <row r="58">
      <c r="A58" s="18" t="inlineStr">
        <is>
          <t xml:space="preserve">Сальник STM16 ступенчатый </t>
        </is>
      </c>
      <c r="K58" s="45" t="n"/>
      <c r="L58" s="45" t="n"/>
      <c r="M58" s="45" t="n"/>
      <c r="N58" s="45" t="n"/>
      <c r="O58" s="45" t="n">
        <v>1</v>
      </c>
      <c r="P58" s="45" t="n"/>
      <c r="Q58" s="45" t="n">
        <v>1</v>
      </c>
      <c r="R58" s="45" t="n">
        <v>1</v>
      </c>
      <c r="S58" s="45" t="n"/>
      <c r="T58" s="45" t="n"/>
      <c r="U58" s="45" t="n">
        <v>1</v>
      </c>
      <c r="V58" s="45" t="n">
        <v>1</v>
      </c>
      <c r="W58" s="45" t="n">
        <v>1</v>
      </c>
      <c r="X58" s="45" t="n">
        <v>1</v>
      </c>
      <c r="Y58" s="45" t="n">
        <v>1</v>
      </c>
      <c r="Z58" s="45" t="n">
        <v>1</v>
      </c>
      <c r="AA58" s="74" t="n">
        <v>1</v>
      </c>
      <c r="AB58" s="64" t="n"/>
      <c r="AC58" s="64" t="n"/>
      <c r="AD58" s="64" t="n"/>
      <c r="AF58" s="64" t="n"/>
      <c r="AG58" s="64" t="n"/>
      <c r="BE58" s="286">
        <f>K58*BE$3</f>
        <v/>
      </c>
      <c r="BF58" s="286">
        <f>L58*BF$3</f>
        <v/>
      </c>
      <c r="BG58" s="286">
        <f>M58*BG$3</f>
        <v/>
      </c>
      <c r="BH58" s="286">
        <f>N58*BH$3</f>
        <v/>
      </c>
      <c r="BI58" s="286">
        <f>O58*BI$3</f>
        <v/>
      </c>
      <c r="BJ58" s="286">
        <f>P58*BJ$3</f>
        <v/>
      </c>
      <c r="BK58" s="286" t="n"/>
      <c r="BL58" s="286">
        <f>R58*BL$3</f>
        <v/>
      </c>
      <c r="BM58" s="286">
        <f>S58*BM$3</f>
        <v/>
      </c>
      <c r="BN58" s="286">
        <f>T58*BN$3</f>
        <v/>
      </c>
      <c r="BO58" s="286">
        <f>U58*BO$3</f>
        <v/>
      </c>
      <c r="BP58" s="286">
        <f>V58*BP$3</f>
        <v/>
      </c>
      <c r="BQ58" s="286">
        <f>W58*BQ$3</f>
        <v/>
      </c>
      <c r="BR58" s="286">
        <f>X58*BR$3</f>
        <v/>
      </c>
      <c r="BS58" s="286">
        <f>Y58*BS$3</f>
        <v/>
      </c>
      <c r="BT58" s="286">
        <f>Z58*BT$3</f>
        <v/>
      </c>
      <c r="BU58" s="286">
        <f>AA58*BU$3</f>
        <v/>
      </c>
      <c r="BV58" s="228" t="n"/>
      <c r="BW58" s="228" t="n"/>
      <c r="BX58" s="228" t="n"/>
      <c r="BY58" s="228" t="n"/>
      <c r="BZ58" s="228" t="n"/>
      <c r="CA58" s="228" t="n"/>
      <c r="CB58" s="228" t="n"/>
      <c r="CC58" s="228" t="n"/>
      <c r="CD58" s="228" t="n"/>
      <c r="CE58" s="228" t="n"/>
      <c r="CF58" s="228" t="n"/>
      <c r="CG58" s="228" t="n"/>
      <c r="CH58" s="228" t="n"/>
      <c r="CI58" s="228" t="n"/>
      <c r="CJ58" s="228" t="n"/>
      <c r="CK58" s="228" t="n"/>
      <c r="CL58" s="228" t="n"/>
      <c r="CM58" s="228" t="n"/>
      <c r="CN58" s="228" t="n"/>
      <c r="CO58" s="228" t="n"/>
    </row>
    <row r="59">
      <c r="A59" s="34" t="inlineStr">
        <is>
          <t>аналоги:</t>
        </is>
      </c>
      <c r="K59" s="45" t="n"/>
      <c r="L59" s="45" t="n"/>
      <c r="M59" s="45" t="n"/>
      <c r="N59" s="45" t="n"/>
      <c r="O59" s="45" t="n"/>
      <c r="P59" s="45" t="n"/>
      <c r="Q59" s="45" t="n"/>
      <c r="R59" s="45" t="n"/>
      <c r="S59" s="73" t="n"/>
      <c r="T59" s="74" t="n"/>
      <c r="U59" s="45" t="n"/>
      <c r="V59" s="45" t="n"/>
      <c r="W59" s="45" t="n"/>
      <c r="X59" s="45" t="n"/>
      <c r="Y59" s="45" t="n"/>
      <c r="Z59" s="45" t="n"/>
      <c r="AA59" s="74" t="n"/>
      <c r="AB59" s="64" t="n"/>
      <c r="AC59" s="64" t="n"/>
      <c r="AD59" s="64" t="n"/>
      <c r="AF59" s="64" t="n"/>
      <c r="AG59" s="64" t="n"/>
    </row>
    <row r="60">
      <c r="A60" s="34" t="inlineStr">
        <is>
          <t>Сальник ступенчатый STM 16 3.5-12мм IP 55 Hensel</t>
        </is>
      </c>
      <c r="K60" s="45" t="n">
        <v>1</v>
      </c>
      <c r="L60" s="45" t="n">
        <v>1</v>
      </c>
      <c r="M60" s="45" t="n">
        <v>1</v>
      </c>
      <c r="N60" s="45" t="n">
        <v>1</v>
      </c>
      <c r="O60" s="45" t="n">
        <v>1</v>
      </c>
      <c r="P60" s="45" t="n">
        <v>1</v>
      </c>
      <c r="Q60" s="45" t="n">
        <v>1</v>
      </c>
      <c r="R60" s="45" t="n">
        <v>1</v>
      </c>
      <c r="S60" s="45" t="n">
        <v>1</v>
      </c>
      <c r="T60" s="45" t="n">
        <v>1</v>
      </c>
      <c r="U60" s="45" t="n">
        <v>1</v>
      </c>
      <c r="V60" s="45" t="n">
        <v>1</v>
      </c>
      <c r="W60" s="45" t="n">
        <v>1</v>
      </c>
      <c r="X60" s="45" t="n">
        <v>1</v>
      </c>
      <c r="Y60" s="45" t="n">
        <v>1</v>
      </c>
      <c r="Z60" s="45" t="n">
        <v>1</v>
      </c>
      <c r="AA60" s="74" t="n">
        <v>1</v>
      </c>
      <c r="AB60" s="64" t="n"/>
      <c r="AC60" s="64" t="n"/>
      <c r="AD60" s="64" t="n"/>
      <c r="AF60" s="64" t="n"/>
      <c r="AG60" s="64" t="n"/>
      <c r="BE60" s="286">
        <f>K60*BE$3</f>
        <v/>
      </c>
      <c r="BF60" s="286">
        <f>L60*BF$3</f>
        <v/>
      </c>
      <c r="BG60" s="286">
        <f>M60*BG$3</f>
        <v/>
      </c>
      <c r="BH60" s="286">
        <f>N60*BH$3</f>
        <v/>
      </c>
      <c r="BI60" s="286">
        <f>O60*BI$3</f>
        <v/>
      </c>
      <c r="BJ60" s="286">
        <f>P60*BJ$3</f>
        <v/>
      </c>
      <c r="BK60" s="286" t="n"/>
      <c r="BL60" s="286">
        <f>R60*BL$3</f>
        <v/>
      </c>
      <c r="BM60" s="286">
        <f>S60*BM$3</f>
        <v/>
      </c>
      <c r="BN60" s="286">
        <f>T60*BN$3</f>
        <v/>
      </c>
      <c r="BO60" s="286">
        <f>U60*BO$3</f>
        <v/>
      </c>
      <c r="BP60" s="286">
        <f>V60*BP$3</f>
        <v/>
      </c>
      <c r="BQ60" s="286">
        <f>W60*BQ$3</f>
        <v/>
      </c>
      <c r="BR60" s="286">
        <f>X60*BR$3</f>
        <v/>
      </c>
      <c r="BS60" s="286">
        <f>Y60*BS$3</f>
        <v/>
      </c>
      <c r="BT60" s="286">
        <f>Z60*BT$3</f>
        <v/>
      </c>
      <c r="BU60" s="286">
        <f>AA60*BU$3</f>
        <v/>
      </c>
      <c r="BV60" s="228" t="n"/>
      <c r="BW60" s="228" t="n"/>
      <c r="BX60" s="228" t="n"/>
      <c r="BY60" s="228" t="n"/>
      <c r="BZ60" s="228" t="n"/>
      <c r="CA60" s="228" t="n"/>
      <c r="CB60" s="228" t="n"/>
      <c r="CC60" s="228" t="n"/>
      <c r="CD60" s="228" t="n"/>
      <c r="CE60" s="228" t="n"/>
      <c r="CF60" s="228" t="n"/>
      <c r="CG60" s="228" t="n"/>
      <c r="CH60" s="228" t="n"/>
      <c r="CI60" s="228" t="n"/>
      <c r="CJ60" s="228" t="n"/>
      <c r="CK60" s="228" t="n"/>
      <c r="CL60" s="228" t="n"/>
      <c r="CM60" s="228" t="n"/>
      <c r="CN60" s="228" t="n"/>
      <c r="CO60" s="228" t="n"/>
      <c r="CP60">
        <f>SUM(AV60:CN60)</f>
        <v/>
      </c>
    </row>
    <row r="61">
      <c r="A61" s="34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73" t="n"/>
      <c r="T61" s="74" t="n"/>
      <c r="U61" s="45" t="n"/>
      <c r="V61" s="45" t="n"/>
      <c r="W61" s="45" t="n"/>
      <c r="X61" s="45" t="n"/>
      <c r="Y61" s="45" t="n"/>
      <c r="Z61" s="45" t="n"/>
      <c r="AA61" s="74" t="n"/>
      <c r="AB61" s="64" t="n"/>
      <c r="AC61" s="64" t="n"/>
      <c r="AD61" s="64" t="n"/>
      <c r="AF61" s="64" t="n"/>
      <c r="AG61" s="64" t="n"/>
    </row>
    <row r="62">
      <c r="A62" s="18" t="inlineStr">
        <is>
          <t>Гермоввод MGB12S-06G-ST</t>
        </is>
      </c>
      <c r="K62" s="45" t="n">
        <v>1</v>
      </c>
      <c r="L62" s="45" t="n">
        <v>1</v>
      </c>
      <c r="M62" s="45" t="n">
        <v>1</v>
      </c>
      <c r="N62" s="45" t="n">
        <v>1</v>
      </c>
      <c r="O62" s="45" t="n">
        <v>1</v>
      </c>
      <c r="P62" s="45" t="n">
        <v>1</v>
      </c>
      <c r="Q62" s="45" t="n">
        <v>1</v>
      </c>
      <c r="R62" s="45" t="n">
        <v>0</v>
      </c>
      <c r="S62" s="45" t="n">
        <v>0</v>
      </c>
      <c r="T62" s="45" t="n">
        <v>0</v>
      </c>
      <c r="U62" s="14" t="n">
        <v>0</v>
      </c>
      <c r="V62" s="45" t="n"/>
      <c r="W62" s="14" t="n">
        <v>0</v>
      </c>
      <c r="X62" s="14" t="n">
        <v>0</v>
      </c>
      <c r="Y62" s="45" t="n">
        <v>0</v>
      </c>
      <c r="Z62" s="14" t="n">
        <v>0</v>
      </c>
      <c r="AA62" s="74" t="n"/>
      <c r="BE62" s="286">
        <f>K62*BE$3</f>
        <v/>
      </c>
      <c r="BF62" s="286">
        <f>L62*BF$3</f>
        <v/>
      </c>
      <c r="BG62" s="286">
        <f>M62*BG$3</f>
        <v/>
      </c>
      <c r="BH62" s="286">
        <f>N62*BH$3</f>
        <v/>
      </c>
      <c r="BI62" s="286">
        <f>O62*BI$3</f>
        <v/>
      </c>
      <c r="BJ62" s="286">
        <f>P62*BJ$3</f>
        <v/>
      </c>
      <c r="BK62" s="286" t="n"/>
      <c r="BL62" s="286">
        <f>R62*BL$3</f>
        <v/>
      </c>
      <c r="BM62" s="286">
        <f>S62*BM$3</f>
        <v/>
      </c>
      <c r="BN62" s="286">
        <f>T62*BN$3</f>
        <v/>
      </c>
      <c r="BO62" s="286">
        <f>U62*BO$3</f>
        <v/>
      </c>
      <c r="BP62" s="286">
        <f>V62*BP$3</f>
        <v/>
      </c>
      <c r="BQ62" s="286">
        <f>W62*BQ$3</f>
        <v/>
      </c>
      <c r="BR62" s="286">
        <f>X62*BR$3</f>
        <v/>
      </c>
      <c r="BS62" s="286">
        <f>Y62*BS$3</f>
        <v/>
      </c>
      <c r="BT62" s="286">
        <f>Z62*BT$3</f>
        <v/>
      </c>
      <c r="BU62" s="286">
        <f>AA62*BU$3</f>
        <v/>
      </c>
      <c r="BV62" s="228" t="n"/>
      <c r="BW62" s="228" t="n"/>
      <c r="BX62" s="228" t="n"/>
      <c r="BY62" s="228" t="n"/>
      <c r="BZ62" s="228" t="n"/>
      <c r="CA62" s="228" t="n"/>
      <c r="CB62" s="228" t="n"/>
      <c r="CC62" s="228" t="n"/>
      <c r="CD62" s="228" t="n"/>
      <c r="CE62" s="228" t="n"/>
      <c r="CF62" s="228" t="n"/>
      <c r="CG62" s="228" t="n"/>
      <c r="CH62" s="228" t="n"/>
      <c r="CI62" s="228" t="n"/>
      <c r="CJ62" s="228" t="n"/>
      <c r="CK62" s="228" t="n"/>
      <c r="CL62" s="228" t="n"/>
      <c r="CM62" s="228" t="n"/>
      <c r="CN62" s="228" t="n"/>
      <c r="CO62" s="228" t="n"/>
      <c r="CP62">
        <f>SUM(AV62:CN62)</f>
        <v/>
      </c>
    </row>
    <row r="63">
      <c r="A63" s="34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73" t="n"/>
      <c r="T63" s="74" t="n"/>
      <c r="V63" s="45" t="n"/>
      <c r="Y63" s="45" t="n"/>
      <c r="AA63" s="74" t="n"/>
    </row>
    <row r="64">
      <c r="A64" s="18" t="inlineStr">
        <is>
          <t>Провод ВНМ-0,2 ТУ16-505.460-73</t>
        </is>
      </c>
      <c r="K64" s="45" t="n">
        <v>0.8</v>
      </c>
      <c r="L64" s="45" t="n">
        <v>0.8</v>
      </c>
      <c r="M64" s="45" t="n">
        <v>0.8</v>
      </c>
      <c r="N64" s="45" t="n">
        <v>0.9</v>
      </c>
      <c r="O64" s="45" t="n">
        <v>0.8</v>
      </c>
      <c r="P64" s="45" t="n">
        <v>0.9</v>
      </c>
      <c r="Q64" s="45" t="n">
        <v>0.9</v>
      </c>
      <c r="R64" s="45" t="n">
        <v>0.7</v>
      </c>
      <c r="S64" s="45" t="n">
        <v>1.35</v>
      </c>
      <c r="T64" s="45" t="n">
        <v>1.45</v>
      </c>
      <c r="U64" s="45" t="n">
        <v>0.75</v>
      </c>
      <c r="V64" s="45" t="n">
        <v>0.55</v>
      </c>
      <c r="W64" s="45" t="n">
        <v>0.55</v>
      </c>
      <c r="X64" s="45" t="n">
        <v>1.4</v>
      </c>
      <c r="Y64" s="45" t="n">
        <v>1.5</v>
      </c>
      <c r="Z64" s="45" t="n">
        <v>1.4</v>
      </c>
      <c r="AA64" s="46" t="n">
        <v>1.85</v>
      </c>
      <c r="AB64" s="64" t="n"/>
      <c r="AC64" s="64" t="n"/>
      <c r="AD64" s="64" t="n"/>
      <c r="AF64" s="64" t="n"/>
      <c r="AG64" s="64" t="n"/>
      <c r="BE64" s="286">
        <f>K64*BE$3</f>
        <v/>
      </c>
      <c r="BF64" s="286">
        <f>L64*BF$3</f>
        <v/>
      </c>
      <c r="BG64" s="286">
        <f>M64*BG$3</f>
        <v/>
      </c>
      <c r="BH64" s="286">
        <f>N64*BH$3</f>
        <v/>
      </c>
      <c r="BI64" s="286">
        <f>O64*BI$3</f>
        <v/>
      </c>
      <c r="BJ64" s="286">
        <f>P64*BJ$3</f>
        <v/>
      </c>
      <c r="BK64" s="286" t="n"/>
      <c r="BL64" s="286">
        <f>R64*BL$3</f>
        <v/>
      </c>
      <c r="BM64" s="286">
        <f>S64*BM$3</f>
        <v/>
      </c>
      <c r="BN64" s="286">
        <f>T64*BN$3</f>
        <v/>
      </c>
      <c r="BO64" s="286">
        <f>U64*BO$3</f>
        <v/>
      </c>
      <c r="BP64" s="286">
        <f>V64*BP$3</f>
        <v/>
      </c>
      <c r="BQ64" s="286">
        <f>W64*BQ$3</f>
        <v/>
      </c>
      <c r="BR64" s="286">
        <f>X64*BR$3</f>
        <v/>
      </c>
      <c r="BS64" s="286">
        <f>Y64*BS$3</f>
        <v/>
      </c>
      <c r="BT64" s="286">
        <f>Z64*BT$3</f>
        <v/>
      </c>
      <c r="BU64" s="286">
        <f>AA64*BU$3</f>
        <v/>
      </c>
      <c r="BV64" s="228" t="n"/>
      <c r="BW64" s="228" t="n"/>
      <c r="BX64" s="228" t="n"/>
      <c r="BY64" s="228" t="n"/>
      <c r="BZ64" s="228" t="n"/>
      <c r="CA64" s="228" t="n"/>
      <c r="CB64" s="228" t="n"/>
      <c r="CC64" s="228" t="n"/>
      <c r="CD64" s="228" t="n"/>
      <c r="CE64" s="228" t="n"/>
      <c r="CF64" s="228" t="n"/>
      <c r="CG64" s="228" t="n"/>
      <c r="CH64" s="228" t="n"/>
      <c r="CI64" s="228" t="n"/>
      <c r="CJ64" s="228" t="n"/>
      <c r="CK64" s="228" t="n"/>
      <c r="CL64" s="228" t="n"/>
      <c r="CM64" s="228" t="n"/>
      <c r="CN64" s="228" t="n"/>
      <c r="CO64" s="228" t="n"/>
      <c r="CP64">
        <f>SUM(AV64:CN64)</f>
        <v/>
      </c>
    </row>
    <row r="65">
      <c r="A65" s="34" t="inlineStr">
        <is>
          <t>аналоги:</t>
        </is>
      </c>
      <c r="K65" s="45" t="n"/>
      <c r="L65" s="45" t="n"/>
      <c r="M65" s="45" t="n"/>
      <c r="N65" s="45" t="n"/>
      <c r="O65" s="45" t="n"/>
      <c r="P65" s="45" t="n"/>
      <c r="Q65" s="45" t="n"/>
      <c r="R65" s="45" t="n"/>
      <c r="S65" s="75" t="n"/>
      <c r="T65" s="46" t="n"/>
      <c r="U65" s="45" t="n"/>
      <c r="V65" s="45" t="n"/>
      <c r="W65" s="45" t="n"/>
      <c r="X65" s="45" t="n"/>
      <c r="Y65" s="45" t="n"/>
      <c r="Z65" s="45" t="n"/>
      <c r="AA65" s="46" t="n"/>
      <c r="AB65" s="64" t="n"/>
      <c r="AC65" s="64" t="n"/>
      <c r="AD65" s="64" t="n"/>
      <c r="AF65" s="64" t="n"/>
      <c r="AG65" s="64" t="n"/>
    </row>
    <row r="66">
      <c r="A66" s="34" t="inlineStr">
        <is>
          <t>Провод ВНМ-0,35 ТУ16-505.460-73</t>
        </is>
      </c>
      <c r="K66" s="45" t="n"/>
      <c r="L66" s="45" t="n"/>
      <c r="M66" s="45" t="n"/>
      <c r="N66" s="45" t="n"/>
      <c r="O66" s="45" t="n"/>
      <c r="P66" s="45" t="n"/>
      <c r="Q66" s="45" t="n"/>
      <c r="R66" s="45" t="n"/>
      <c r="S66" s="75" t="n"/>
      <c r="T66" s="46" t="n"/>
      <c r="U66" s="45" t="n"/>
      <c r="V66" s="45" t="n"/>
      <c r="W66" s="45" t="n"/>
      <c r="X66" s="45" t="n"/>
      <c r="Y66" s="45" t="n"/>
      <c r="Z66" s="45" t="n"/>
      <c r="AA66" s="46" t="n"/>
      <c r="AB66" s="64" t="n"/>
      <c r="AC66" s="64" t="n"/>
      <c r="AD66" s="64" t="n"/>
      <c r="AF66" s="64" t="n"/>
      <c r="AG66" s="64" t="n"/>
      <c r="BE66" s="286">
        <f>K66*BE$3</f>
        <v/>
      </c>
      <c r="BF66" s="286">
        <f>L66*BF$3</f>
        <v/>
      </c>
      <c r="BG66" s="286">
        <f>M66*BG$3</f>
        <v/>
      </c>
      <c r="BH66" s="286">
        <f>N66*BH$3</f>
        <v/>
      </c>
      <c r="BI66" s="286" t="n"/>
      <c r="BJ66" s="286">
        <f>P66*BJ$3</f>
        <v/>
      </c>
      <c r="BK66" s="286" t="n"/>
      <c r="BL66" s="286" t="n"/>
      <c r="BM66" s="286">
        <f>S66*BM$3</f>
        <v/>
      </c>
      <c r="BN66" s="286">
        <f>T66*BN$3</f>
        <v/>
      </c>
      <c r="BO66" s="286" t="n"/>
      <c r="BP66" s="286">
        <f>V66*BP$3</f>
        <v/>
      </c>
      <c r="BQ66" s="286" t="n"/>
      <c r="BR66" s="286" t="n"/>
      <c r="BS66" s="286" t="n"/>
      <c r="BT66" s="286" t="n"/>
      <c r="BU66" s="286" t="n"/>
      <c r="BV66" s="228" t="n"/>
      <c r="BW66" s="228" t="n"/>
      <c r="BX66" s="228" t="n"/>
      <c r="BY66" s="228" t="n"/>
      <c r="BZ66" s="228" t="n"/>
      <c r="CA66" s="228" t="n"/>
      <c r="CB66" s="228" t="n"/>
      <c r="CC66" s="228" t="n"/>
      <c r="CD66" s="228" t="n"/>
      <c r="CE66" s="228" t="n"/>
      <c r="CF66" s="228" t="n"/>
      <c r="CG66" s="228" t="n"/>
      <c r="CH66" s="228" t="n"/>
      <c r="CI66" s="228" t="n"/>
      <c r="CJ66" s="228" t="n"/>
      <c r="CK66" s="228" t="n"/>
      <c r="CL66" s="228" t="n"/>
      <c r="CM66" s="228" t="n"/>
      <c r="CN66" s="228" t="n"/>
      <c r="CO66" s="228" t="n"/>
    </row>
    <row r="67">
      <c r="A67" s="34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75" t="n"/>
      <c r="T67" s="46" t="n"/>
      <c r="U67" s="45" t="n"/>
      <c r="V67" s="45" t="n"/>
      <c r="W67" s="45" t="n"/>
      <c r="X67" s="45" t="n"/>
      <c r="Y67" s="45" t="n"/>
      <c r="Z67" s="45" t="n"/>
      <c r="AA67" s="46" t="n"/>
      <c r="AB67" s="64" t="n"/>
      <c r="AC67" s="64" t="n"/>
      <c r="AD67" s="64" t="n"/>
      <c r="AF67" s="64" t="n"/>
      <c r="AG67" s="64" t="n"/>
    </row>
    <row r="68">
      <c r="A68" s="18" t="inlineStr">
        <is>
          <t>Провод НВ-4-0.2 ГОСТ 22483-77</t>
        </is>
      </c>
      <c r="K68" s="45" t="n">
        <v>0.55</v>
      </c>
      <c r="L68" s="45" t="n">
        <v>1.35</v>
      </c>
      <c r="M68" s="45" t="n">
        <v>2.5</v>
      </c>
      <c r="N68" s="45" t="n">
        <v>2.6</v>
      </c>
      <c r="O68" s="45" t="n">
        <v>3.9</v>
      </c>
      <c r="P68" s="45" t="n">
        <v>4.1</v>
      </c>
      <c r="Q68" s="45" t="n">
        <v>5.9</v>
      </c>
      <c r="R68" s="45" t="n">
        <v>3.9</v>
      </c>
      <c r="S68" s="45" t="n">
        <v>8.9</v>
      </c>
      <c r="T68" s="45" t="n">
        <v>7.8</v>
      </c>
      <c r="U68" s="45" t="n">
        <v>1.2</v>
      </c>
      <c r="V68" s="45" t="n">
        <v>2.1</v>
      </c>
      <c r="W68" s="45" t="n">
        <v>3.7</v>
      </c>
      <c r="X68" s="45" t="n">
        <v>5.2</v>
      </c>
      <c r="Y68" s="45" t="n">
        <v>4.9</v>
      </c>
      <c r="Z68" s="45" t="n">
        <v>7.1</v>
      </c>
      <c r="AA68" s="46" t="n">
        <v>9.5</v>
      </c>
      <c r="AB68" s="64" t="n"/>
      <c r="AC68" s="64" t="n"/>
      <c r="AD68" s="64" t="n"/>
      <c r="AF68" s="64" t="n"/>
      <c r="AG68" s="64" t="n"/>
      <c r="BE68" s="286">
        <f>K68*BE$3</f>
        <v/>
      </c>
      <c r="BF68" s="286">
        <f>L68*BF$3</f>
        <v/>
      </c>
      <c r="BG68" s="286">
        <f>M68*BG$3</f>
        <v/>
      </c>
      <c r="BH68" s="286">
        <f>N68*BH$3</f>
        <v/>
      </c>
      <c r="BI68" s="286">
        <f>O68*BI$3</f>
        <v/>
      </c>
      <c r="BJ68" s="286">
        <f>P68*BJ$3</f>
        <v/>
      </c>
      <c r="BK68" s="286" t="n"/>
      <c r="BL68" s="286">
        <f>R68*BL$3</f>
        <v/>
      </c>
      <c r="BM68" s="286">
        <f>S68*BM$3</f>
        <v/>
      </c>
      <c r="BN68" s="286">
        <f>T68*BN$3</f>
        <v/>
      </c>
      <c r="BO68" s="286">
        <f>U68*BO$3</f>
        <v/>
      </c>
      <c r="BP68" s="286">
        <f>V68*BP$3</f>
        <v/>
      </c>
      <c r="BQ68" s="286">
        <f>W68*BQ$3</f>
        <v/>
      </c>
      <c r="BR68" s="286">
        <f>X68*BR$3</f>
        <v/>
      </c>
      <c r="BS68" s="286">
        <f>Y68*BS$3</f>
        <v/>
      </c>
      <c r="BT68" s="286">
        <f>Z68*BT$3</f>
        <v/>
      </c>
      <c r="BU68" s="286">
        <f>AA68*BU$3</f>
        <v/>
      </c>
      <c r="BV68" s="228" t="n"/>
      <c r="BW68" s="228" t="n"/>
      <c r="BX68" s="228" t="n"/>
      <c r="BY68" s="228" t="n"/>
      <c r="BZ68" s="228" t="n"/>
      <c r="CA68" s="228" t="n"/>
      <c r="CB68" s="228" t="n"/>
      <c r="CC68" s="228" t="n"/>
      <c r="CD68" s="228" t="n"/>
      <c r="CE68" s="228" t="n"/>
      <c r="CF68" s="228" t="n"/>
      <c r="CG68" s="228" t="n"/>
      <c r="CH68" s="228" t="n"/>
      <c r="CI68" s="228" t="n"/>
      <c r="CJ68" s="228" t="n"/>
      <c r="CK68" s="228" t="n"/>
      <c r="CL68" s="228" t="n"/>
      <c r="CM68" s="228" t="n"/>
      <c r="CN68" s="228" t="n"/>
      <c r="CO68" s="228" t="n"/>
      <c r="CP68">
        <f>SUM(AV68:CN68)</f>
        <v/>
      </c>
    </row>
    <row r="69">
      <c r="A69" s="34" t="inlineStr">
        <is>
          <t>аналоги:</t>
        </is>
      </c>
      <c r="K69" s="45" t="n"/>
      <c r="L69" s="45" t="n"/>
      <c r="M69" s="45" t="n"/>
      <c r="N69" s="45" t="n"/>
      <c r="O69" s="45" t="n"/>
      <c r="P69" s="45" t="n"/>
      <c r="Q69" s="45" t="n"/>
      <c r="R69" s="45" t="n"/>
      <c r="S69" s="75" t="n"/>
      <c r="T69" s="46" t="n"/>
      <c r="U69" s="45" t="n"/>
      <c r="V69" s="45" t="n"/>
      <c r="W69" s="45" t="n"/>
      <c r="X69" s="45" t="n"/>
      <c r="Y69" s="45" t="n"/>
      <c r="Z69" s="45" t="n"/>
      <c r="AA69" s="46" t="n"/>
      <c r="AB69" s="64" t="n"/>
      <c r="AC69" s="64" t="n"/>
      <c r="AD69" s="64" t="n"/>
      <c r="AF69" s="64" t="n"/>
      <c r="AG69" s="64" t="n"/>
    </row>
    <row r="70">
      <c r="A70" s="34" t="inlineStr">
        <is>
          <t>Провод НВ-3-0.2 ГОСТ 22483-77</t>
        </is>
      </c>
      <c r="K70" s="45" t="n"/>
      <c r="L70" s="45" t="n"/>
      <c r="M70" s="45" t="n"/>
      <c r="N70" s="45" t="n"/>
      <c r="O70" s="45" t="n"/>
      <c r="P70" s="45" t="n"/>
      <c r="Q70" s="45" t="n"/>
      <c r="R70" s="45" t="n"/>
      <c r="S70" s="75" t="n"/>
      <c r="T70" s="46" t="n"/>
      <c r="U70" s="45" t="n"/>
      <c r="V70" s="45" t="n"/>
      <c r="W70" s="45" t="n"/>
      <c r="X70" s="45" t="n"/>
      <c r="Y70" s="45" t="n"/>
      <c r="Z70" s="45" t="n"/>
      <c r="AA70" s="46" t="n"/>
      <c r="AB70" s="64" t="n"/>
      <c r="AC70" s="64" t="n"/>
      <c r="AD70" s="64" t="n"/>
      <c r="AF70" s="64" t="n"/>
      <c r="AG70" s="64" t="n"/>
    </row>
    <row r="71">
      <c r="A71" s="34" t="inlineStr">
        <is>
          <t>Провод НВ-5-0.2 ГОСТ 22483-77</t>
        </is>
      </c>
      <c r="K71" s="45" t="n"/>
      <c r="L71" s="45" t="n"/>
      <c r="M71" s="45" t="n"/>
      <c r="N71" s="45" t="n"/>
      <c r="O71" s="45" t="n"/>
      <c r="P71" s="45" t="n"/>
      <c r="Q71" s="45" t="n"/>
      <c r="R71" s="45" t="n"/>
      <c r="S71" s="75" t="n"/>
      <c r="T71" s="46" t="n"/>
      <c r="U71" s="45" t="n"/>
      <c r="V71" s="45" t="n"/>
      <c r="W71" s="45" t="n"/>
      <c r="X71" s="45" t="n"/>
      <c r="Y71" s="45" t="n"/>
      <c r="Z71" s="45" t="n"/>
      <c r="AA71" s="46" t="n"/>
      <c r="AB71" s="64" t="n"/>
      <c r="AC71" s="64" t="n"/>
      <c r="AD71" s="64" t="n"/>
      <c r="AF71" s="64" t="n"/>
      <c r="AG71" s="64" t="n"/>
    </row>
    <row r="72">
      <c r="A72" s="34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75" t="n"/>
      <c r="T72" s="46" t="n"/>
      <c r="U72" s="45" t="n"/>
      <c r="V72" s="45" t="n"/>
      <c r="W72" s="45" t="n"/>
      <c r="X72" s="45" t="n"/>
      <c r="Y72" s="45" t="n"/>
      <c r="Z72" s="45" t="n"/>
      <c r="AA72" s="46" t="n"/>
      <c r="AB72" s="64" t="n"/>
      <c r="AC72" s="64" t="n"/>
      <c r="AD72" s="64" t="n"/>
      <c r="AF72" s="64" t="n"/>
      <c r="AG72" s="64" t="n"/>
    </row>
    <row r="73">
      <c r="A73" s="42" t="inlineStr">
        <is>
          <t>PBF D:3.0/1.5 мм (черная)</t>
        </is>
      </c>
      <c r="K73" s="45" t="n"/>
      <c r="L73" s="45" t="n"/>
      <c r="M73" s="45" t="n"/>
      <c r="N73" s="45" t="n"/>
      <c r="O73" s="45" t="n"/>
      <c r="P73" s="45" t="n"/>
      <c r="Q73" s="45" t="n"/>
      <c r="R73" s="45" t="n"/>
      <c r="S73" s="75" t="n"/>
      <c r="T73" s="75" t="n"/>
      <c r="U73" s="45" t="n"/>
      <c r="V73" s="45" t="n"/>
      <c r="W73" s="45" t="n"/>
      <c r="X73" s="45" t="n"/>
      <c r="Y73" s="45" t="n"/>
      <c r="Z73" s="45" t="n"/>
      <c r="AA73" s="75" t="n"/>
      <c r="AB73" s="64" t="n"/>
      <c r="AC73" s="64" t="n"/>
      <c r="AD73" s="64" t="n"/>
      <c r="AF73" s="64" t="n"/>
      <c r="AG73" s="64" t="n"/>
    </row>
    <row r="74">
      <c r="A74" s="34" t="inlineStr">
        <is>
          <t>аналоги:</t>
        </is>
      </c>
      <c r="K74" s="45" t="n"/>
      <c r="L74" s="45" t="n"/>
      <c r="M74" s="45" t="n"/>
      <c r="N74" s="45" t="n"/>
      <c r="O74" s="45" t="n"/>
      <c r="P74" s="45" t="n"/>
      <c r="Q74" s="45" t="n"/>
      <c r="R74" s="45" t="n"/>
      <c r="S74" s="75" t="n"/>
      <c r="T74" s="75" t="n"/>
      <c r="U74" s="45" t="n"/>
      <c r="V74" s="45" t="n"/>
      <c r="W74" s="45" t="n"/>
      <c r="X74" s="45" t="n"/>
      <c r="Y74" s="45" t="n"/>
      <c r="Z74" s="45" t="n"/>
      <c r="AA74" s="75" t="n"/>
      <c r="AB74" s="64" t="n"/>
      <c r="AC74" s="64" t="n"/>
      <c r="AD74" s="64" t="n"/>
      <c r="AF74" s="64" t="n"/>
      <c r="AG74" s="64" t="n"/>
      <c r="BE74" s="286">
        <f>K74*BE$3</f>
        <v/>
      </c>
      <c r="BF74" s="286">
        <f>L74*BF$3</f>
        <v/>
      </c>
      <c r="BG74" s="286">
        <f>M74*BG$3</f>
        <v/>
      </c>
      <c r="BH74" s="286">
        <f>N74*BH$3</f>
        <v/>
      </c>
      <c r="BI74" s="286" t="n"/>
      <c r="BJ74" s="286">
        <f>P74*BJ$3</f>
        <v/>
      </c>
      <c r="BK74" s="286" t="n"/>
      <c r="BL74" s="286" t="n"/>
      <c r="BM74" s="286">
        <f>S74*BM$3</f>
        <v/>
      </c>
      <c r="BN74" s="286">
        <f>T74*BN$3</f>
        <v/>
      </c>
      <c r="BO74" s="286" t="n"/>
      <c r="BP74" s="286">
        <f>V74*BP$3</f>
        <v/>
      </c>
      <c r="BQ74" s="286" t="n"/>
      <c r="BR74" s="286" t="n"/>
      <c r="BS74" s="286" t="n"/>
      <c r="BT74" s="286" t="n"/>
      <c r="BU74" s="286" t="n"/>
      <c r="BV74" s="228" t="n"/>
      <c r="BW74" s="228" t="n"/>
      <c r="BX74" s="228" t="n"/>
      <c r="BY74" s="228" t="n"/>
      <c r="BZ74" s="228" t="n"/>
      <c r="CA74" s="228" t="n"/>
      <c r="CB74" s="228" t="n"/>
      <c r="CC74" s="228" t="n"/>
      <c r="CD74" s="228" t="n"/>
      <c r="CE74" s="228" t="n"/>
      <c r="CF74" s="228" t="n"/>
      <c r="CG74" s="228" t="n"/>
      <c r="CH74" s="228" t="n"/>
      <c r="CI74" s="228" t="n"/>
      <c r="CJ74" s="228" t="n"/>
      <c r="CK74" s="228" t="n"/>
      <c r="CL74" s="228" t="n"/>
      <c r="CM74" s="228" t="n"/>
      <c r="CN74" s="228" t="n"/>
      <c r="CO74" s="228" t="n"/>
    </row>
    <row r="75" ht="22.5" customHeight="1" s="107">
      <c r="A75" s="35" t="inlineStr">
        <is>
          <t>BNM2RC-1-2.5 BLK Трубка термоусадочная неклеевая, коэффициент
усадки 2Х, размер 2.5, цвет черный</t>
        </is>
      </c>
      <c r="K75" s="45" t="n"/>
      <c r="L75" s="45" t="n"/>
      <c r="M75" s="45" t="n"/>
      <c r="N75" s="45" t="n"/>
      <c r="O75" s="45" t="n"/>
      <c r="P75" s="45" t="n"/>
      <c r="Q75" s="45" t="n"/>
      <c r="R75" s="45" t="n"/>
      <c r="S75" s="75" t="n"/>
      <c r="T75" s="75" t="n"/>
      <c r="U75" s="45" t="n"/>
      <c r="V75" s="45" t="n"/>
      <c r="W75" s="45" t="n"/>
      <c r="X75" s="45" t="n"/>
      <c r="Y75" s="45" t="n"/>
      <c r="Z75" s="45" t="n"/>
      <c r="AA75" s="75" t="n"/>
      <c r="AB75" s="64" t="n"/>
      <c r="AC75" s="64" t="n"/>
      <c r="AD75" s="64" t="n"/>
      <c r="AF75" s="64" t="n"/>
      <c r="AG75" s="64" t="n"/>
    </row>
    <row r="76" ht="33.75" customHeight="1" s="107">
      <c r="A76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76" s="45" t="n">
        <v>1</v>
      </c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73" t="n"/>
      <c r="AB76" s="64" t="n"/>
      <c r="AC76" s="64" t="n"/>
      <c r="AD76" s="64" t="n"/>
      <c r="AF76" s="64" t="n"/>
      <c r="AG76" s="64" t="n"/>
      <c r="BE76" s="286">
        <f>K76*BE$3</f>
        <v/>
      </c>
      <c r="BF76" s="286">
        <f>L76*BF$3</f>
        <v/>
      </c>
      <c r="BG76" s="286">
        <f>M76*BG$3</f>
        <v/>
      </c>
      <c r="BH76" s="286">
        <f>N76*BH$3</f>
        <v/>
      </c>
      <c r="BI76" s="286">
        <f>O76*BI$3</f>
        <v/>
      </c>
      <c r="BJ76" s="286">
        <f>P76*BJ$3</f>
        <v/>
      </c>
      <c r="BK76" s="286" t="n"/>
      <c r="BL76" s="286">
        <f>R76*BL$3</f>
        <v/>
      </c>
      <c r="BM76" s="286">
        <f>S76*BM$3</f>
        <v/>
      </c>
      <c r="BN76" s="286">
        <f>T76*BN$3</f>
        <v/>
      </c>
      <c r="BO76" s="286">
        <f>U76*BO$3</f>
        <v/>
      </c>
      <c r="BP76" s="286">
        <f>V76*BP$3</f>
        <v/>
      </c>
      <c r="BQ76" s="286">
        <f>W76*BQ$3</f>
        <v/>
      </c>
      <c r="BR76" s="286">
        <f>X76*BR$3</f>
        <v/>
      </c>
      <c r="BS76" s="286">
        <f>Y76*BS$3</f>
        <v/>
      </c>
      <c r="BT76" s="286">
        <f>Z76*BT$3</f>
        <v/>
      </c>
      <c r="BU76" s="286">
        <f>AA76*BU$3</f>
        <v/>
      </c>
      <c r="BV76" s="228" t="n"/>
      <c r="BW76" s="228" t="n"/>
      <c r="BX76" s="228" t="n"/>
      <c r="BY76" s="228" t="n"/>
      <c r="BZ76" s="228" t="n"/>
      <c r="CA76" s="228" t="n"/>
      <c r="CB76" s="228" t="n"/>
      <c r="CC76" s="228" t="n"/>
      <c r="CD76" s="228" t="n"/>
      <c r="CE76" s="228" t="n"/>
      <c r="CF76" s="228" t="n"/>
      <c r="CG76" s="228" t="n"/>
      <c r="CH76" s="228" t="n"/>
      <c r="CI76" s="228" t="n"/>
      <c r="CJ76" s="228" t="n"/>
      <c r="CK76" s="228" t="n"/>
      <c r="CL76" s="228" t="n"/>
      <c r="CM76" s="228" t="n"/>
      <c r="CN76" s="228" t="n"/>
      <c r="CO76" s="228" t="n"/>
    </row>
    <row r="77">
      <c r="A77" s="42" t="inlineStr">
        <is>
          <t>PBF D:4.0/2.0 мм (черная)</t>
        </is>
      </c>
      <c r="K77" s="45" t="n"/>
      <c r="L77" s="45" t="n"/>
      <c r="M77" s="45" t="n"/>
      <c r="N77" s="45" t="n"/>
      <c r="O77" s="45" t="n"/>
      <c r="P77" s="45" t="n"/>
      <c r="Q77" s="45" t="n"/>
      <c r="R77" s="45" t="n"/>
      <c r="S77" s="75" t="n"/>
      <c r="T77" s="75" t="n"/>
      <c r="U77" s="45" t="n"/>
      <c r="V77" s="45" t="n"/>
      <c r="W77" s="45" t="n"/>
      <c r="X77" s="45" t="n"/>
      <c r="Y77" s="45" t="n"/>
      <c r="Z77" s="45" t="n"/>
      <c r="AA77" s="75" t="n"/>
      <c r="AB77" s="64" t="n"/>
      <c r="AC77" s="64" t="n"/>
      <c r="AD77" s="64" t="n"/>
      <c r="AF77" s="64" t="n"/>
      <c r="AG77" s="64" t="n"/>
    </row>
    <row r="78">
      <c r="A78" s="34" t="inlineStr">
        <is>
          <t>аналоги:</t>
        </is>
      </c>
      <c r="K78" s="45" t="n"/>
      <c r="L78" s="45" t="n"/>
      <c r="M78" s="45" t="n"/>
      <c r="N78" s="45" t="n"/>
      <c r="O78" s="45" t="n"/>
      <c r="P78" s="45" t="n"/>
      <c r="Q78" s="45" t="n"/>
      <c r="R78" s="45" t="n"/>
      <c r="S78" s="75" t="n"/>
      <c r="T78" s="75" t="n"/>
      <c r="U78" s="45" t="n"/>
      <c r="V78" s="45" t="n"/>
      <c r="W78" s="45" t="n"/>
      <c r="X78" s="45" t="n"/>
      <c r="Y78" s="45" t="n"/>
      <c r="Z78" s="45" t="n"/>
      <c r="AA78" s="75" t="n"/>
      <c r="AB78" s="64" t="n"/>
      <c r="AC78" s="64" t="n"/>
      <c r="AD78" s="64" t="n"/>
      <c r="AF78" s="64" t="n"/>
      <c r="AG78" s="64" t="n"/>
      <c r="BE78" s="286">
        <f>K78*BE$3</f>
        <v/>
      </c>
      <c r="BF78" s="286">
        <f>L78*BF$3</f>
        <v/>
      </c>
      <c r="BG78" s="286">
        <f>M78*BG$3</f>
        <v/>
      </c>
      <c r="BH78" s="286">
        <f>N78*BH$3</f>
        <v/>
      </c>
      <c r="BI78" s="286" t="n"/>
      <c r="BJ78" s="286">
        <f>P78*BJ$3</f>
        <v/>
      </c>
      <c r="BK78" s="286" t="n"/>
      <c r="BL78" s="286" t="n"/>
      <c r="BM78" s="286">
        <f>S78*BM$3</f>
        <v/>
      </c>
      <c r="BN78" s="286">
        <f>T78*BN$3</f>
        <v/>
      </c>
      <c r="BO78" s="286" t="n"/>
      <c r="BP78" s="286">
        <f>V78*BP$3</f>
        <v/>
      </c>
      <c r="BQ78" s="286" t="n"/>
      <c r="BR78" s="286" t="n"/>
      <c r="BS78" s="286" t="n"/>
      <c r="BT78" s="286" t="n"/>
      <c r="BU78" s="286" t="n"/>
      <c r="BV78" s="228" t="n"/>
      <c r="BW78" s="228" t="n"/>
      <c r="BX78" s="228" t="n"/>
      <c r="BY78" s="228" t="n"/>
      <c r="BZ78" s="228" t="n"/>
      <c r="CA78" s="228" t="n"/>
      <c r="CB78" s="228" t="n"/>
      <c r="CC78" s="228" t="n"/>
      <c r="CD78" s="228" t="n"/>
      <c r="CE78" s="228" t="n"/>
      <c r="CF78" s="228" t="n"/>
      <c r="CG78" s="228" t="n"/>
      <c r="CH78" s="228" t="n"/>
      <c r="CI78" s="228" t="n"/>
      <c r="CJ78" s="228" t="n"/>
      <c r="CK78" s="228" t="n"/>
      <c r="CL78" s="228" t="n"/>
      <c r="CM78" s="228" t="n"/>
      <c r="CN78" s="228" t="n"/>
      <c r="CO78" s="228" t="n"/>
    </row>
    <row r="79" ht="22.5" customHeight="1" s="107">
      <c r="A79" s="35" t="inlineStr">
        <is>
          <t>BNM2RC-1-4.0 BLK Трубка термоусадочная неклеевая, коэффициент
усадки 2Х, размер 4.0, цвет черный</t>
        </is>
      </c>
      <c r="K79" s="45" t="n"/>
      <c r="L79" s="45" t="n"/>
      <c r="M79" s="45" t="n"/>
      <c r="N79" s="45" t="n"/>
      <c r="O79" s="45" t="n"/>
      <c r="P79" s="45" t="n"/>
      <c r="Q79" s="45" t="n"/>
      <c r="R79" s="45" t="n"/>
      <c r="S79" s="75" t="n"/>
      <c r="T79" s="75" t="n"/>
      <c r="U79" s="45" t="n"/>
      <c r="V79" s="45" t="n"/>
      <c r="W79" s="45" t="n"/>
      <c r="X79" s="45" t="n"/>
      <c r="Y79" s="45" t="n"/>
      <c r="Z79" s="45" t="n"/>
      <c r="AA79" s="75" t="n"/>
      <c r="AB79" s="64" t="n"/>
      <c r="AC79" s="64" t="n"/>
      <c r="AD79" s="64" t="n"/>
      <c r="AF79" s="64" t="n"/>
      <c r="AG79" s="64" t="n"/>
    </row>
    <row r="80" ht="33.75" customHeight="1" s="107">
      <c r="A80" s="35" t="inlineStr">
        <is>
          <t>Термоусаживаемый маркер с ТТ печатью FTTM 3.2/1.6мм, L15мм,
белый, 1 цв.печати (черный), нарезка, тыс.шт.,
FTTM3.2W-L15-TT-cut</t>
        </is>
      </c>
      <c r="K80" s="45" t="n">
        <v>1</v>
      </c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73" t="n"/>
      <c r="AB80" s="64" t="n"/>
      <c r="AC80" s="64" t="n"/>
      <c r="AD80" s="64" t="n"/>
      <c r="AF80" s="64" t="n"/>
      <c r="AG80" s="64" t="n"/>
      <c r="BE80" s="286">
        <f>K80*BE$3</f>
        <v/>
      </c>
      <c r="BF80" s="286">
        <f>L80*BF$3</f>
        <v/>
      </c>
      <c r="BG80" s="286">
        <f>M80*BG$3</f>
        <v/>
      </c>
      <c r="BH80" s="286">
        <f>N80*BH$3</f>
        <v/>
      </c>
      <c r="BI80" s="286">
        <f>O80*BI$3</f>
        <v/>
      </c>
      <c r="BJ80" s="286">
        <f>P80*BJ$3</f>
        <v/>
      </c>
      <c r="BK80" s="286" t="n"/>
      <c r="BL80" s="286">
        <f>R80*BL$3</f>
        <v/>
      </c>
      <c r="BM80" s="286">
        <f>S80*BM$3</f>
        <v/>
      </c>
      <c r="BN80" s="286">
        <f>T80*BN$3</f>
        <v/>
      </c>
      <c r="BO80" s="286">
        <f>U80*BO$3</f>
        <v/>
      </c>
      <c r="BP80" s="286">
        <f>V80*BP$3</f>
        <v/>
      </c>
      <c r="BQ80" s="286">
        <f>W80*BQ$3</f>
        <v/>
      </c>
      <c r="BR80" s="286">
        <f>X80*BR$3</f>
        <v/>
      </c>
      <c r="BS80" s="286">
        <f>Y80*BS$3</f>
        <v/>
      </c>
      <c r="BT80" s="286">
        <f>Z80*BT$3</f>
        <v/>
      </c>
      <c r="BU80" s="286">
        <f>AA80*BU$3</f>
        <v/>
      </c>
      <c r="BV80" s="228" t="n"/>
      <c r="BW80" s="228" t="n"/>
      <c r="BX80" s="228" t="n"/>
      <c r="BY80" s="228" t="n"/>
      <c r="BZ80" s="228" t="n"/>
      <c r="CA80" s="228" t="n"/>
      <c r="CB80" s="228" t="n"/>
      <c r="CC80" s="228" t="n"/>
      <c r="CD80" s="228" t="n"/>
      <c r="CE80" s="228" t="n"/>
      <c r="CF80" s="228" t="n"/>
      <c r="CG80" s="228" t="n"/>
      <c r="CH80" s="228" t="n"/>
      <c r="CI80" s="228" t="n"/>
      <c r="CJ80" s="228" t="n"/>
      <c r="CK80" s="228" t="n"/>
      <c r="CL80" s="228" t="n"/>
      <c r="CM80" s="228" t="n"/>
      <c r="CN80" s="228" t="n"/>
      <c r="CO80" s="228" t="n"/>
    </row>
    <row r="81">
      <c r="A81" s="3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75" t="n"/>
      <c r="T81" s="75" t="n"/>
      <c r="U81" s="45" t="n"/>
      <c r="V81" s="45" t="n"/>
      <c r="W81" s="45" t="n"/>
      <c r="X81" s="45" t="n"/>
      <c r="Y81" s="45" t="n"/>
      <c r="Z81" s="45" t="n"/>
      <c r="AA81" s="75" t="n"/>
      <c r="AB81" s="64" t="n"/>
      <c r="AC81" s="64" t="n"/>
      <c r="AD81" s="64" t="n"/>
      <c r="AF81" s="64" t="n"/>
      <c r="AG81" s="64" t="n"/>
    </row>
    <row r="82">
      <c r="A82" s="3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75" t="n"/>
      <c r="T82" s="75" t="n"/>
      <c r="U82" s="45" t="n"/>
      <c r="V82" s="45" t="n"/>
      <c r="W82" s="45" t="n"/>
      <c r="X82" s="45" t="n"/>
      <c r="Y82" s="45" t="n"/>
      <c r="Z82" s="45" t="n"/>
      <c r="AA82" s="75" t="n"/>
      <c r="AB82" s="64" t="n"/>
      <c r="AC82" s="64" t="n"/>
      <c r="AD82" s="64" t="n"/>
      <c r="AF82" s="64" t="n"/>
      <c r="AG82" s="64" t="n"/>
    </row>
    <row r="83">
      <c r="A83" s="18" t="inlineStr">
        <is>
          <t>PBF D:4.8/2.4 мм (черная)</t>
        </is>
      </c>
      <c r="K83" s="46" t="n"/>
      <c r="L83" s="46" t="n"/>
      <c r="M83" s="46" t="n"/>
      <c r="N83" s="46" t="n"/>
      <c r="O83" s="46" t="n"/>
      <c r="P83" s="46" t="n"/>
      <c r="Q83" s="45" t="n"/>
      <c r="R83" s="45" t="n"/>
      <c r="S83" s="75" t="n"/>
      <c r="T83" s="46" t="n"/>
      <c r="U83" s="46" t="n"/>
      <c r="V83" s="46" t="n"/>
      <c r="W83" s="46" t="n"/>
      <c r="X83" s="46" t="n"/>
      <c r="Y83" s="46" t="n"/>
      <c r="Z83" s="46" t="n"/>
      <c r="AA83" s="46" t="n"/>
      <c r="AB83" s="65" t="n"/>
      <c r="AC83" s="65" t="n"/>
      <c r="AD83" s="65" t="n"/>
      <c r="AF83" s="65" t="n"/>
      <c r="AG83" s="65" t="n"/>
      <c r="BE83" s="286">
        <f>K83*BE$3</f>
        <v/>
      </c>
      <c r="BF83" s="286">
        <f>L83*BF$3</f>
        <v/>
      </c>
      <c r="BG83" s="286">
        <f>M83*BG$3</f>
        <v/>
      </c>
      <c r="BH83" s="286">
        <f>N83*BH$3</f>
        <v/>
      </c>
      <c r="BI83" s="286" t="n"/>
      <c r="BJ83" s="286">
        <f>P83*BJ$3</f>
        <v/>
      </c>
      <c r="BK83" s="286" t="n"/>
      <c r="BL83" s="286" t="n"/>
      <c r="BM83" s="286">
        <f>S83*BM$3</f>
        <v/>
      </c>
      <c r="BN83" s="286">
        <f>T83*BN$3</f>
        <v/>
      </c>
      <c r="BO83" s="286" t="n"/>
      <c r="BP83" s="286">
        <f>V83*BP$3</f>
        <v/>
      </c>
      <c r="BQ83" s="286" t="n"/>
      <c r="BR83" s="286" t="n"/>
      <c r="BS83" s="286" t="n"/>
      <c r="BT83" s="286" t="n"/>
      <c r="BU83" s="286" t="n"/>
      <c r="BV83" s="228" t="n"/>
      <c r="BW83" s="228" t="n"/>
      <c r="BX83" s="228" t="n"/>
      <c r="BY83" s="228" t="n"/>
      <c r="BZ83" s="228" t="n"/>
      <c r="CA83" s="228" t="n"/>
      <c r="CB83" s="228" t="n"/>
      <c r="CC83" s="228" t="n"/>
      <c r="CD83" s="228" t="n"/>
      <c r="CE83" s="228" t="n"/>
      <c r="CF83" s="228" t="n"/>
      <c r="CG83" s="228" t="n"/>
      <c r="CH83" s="228" t="n"/>
      <c r="CI83" s="228" t="n"/>
      <c r="CJ83" s="228" t="n"/>
      <c r="CK83" s="228" t="n"/>
      <c r="CL83" s="228" t="n"/>
      <c r="CM83" s="228" t="n"/>
      <c r="CN83" s="228" t="n"/>
      <c r="CO83" s="228" t="n"/>
    </row>
    <row r="84">
      <c r="A84" s="34" t="inlineStr">
        <is>
          <t>аналоги:</t>
        </is>
      </c>
      <c r="K84" s="45" t="n"/>
      <c r="L84" s="45" t="n"/>
      <c r="M84" s="45" t="n"/>
      <c r="N84" s="45" t="n"/>
      <c r="O84" s="45" t="n"/>
      <c r="P84" s="45" t="n"/>
      <c r="Q84" s="45" t="n"/>
      <c r="R84" s="45" t="n"/>
      <c r="S84" s="75" t="n"/>
      <c r="T84" s="46" t="n"/>
      <c r="U84" s="45" t="n"/>
      <c r="V84" s="45" t="n"/>
      <c r="W84" s="45" t="n"/>
      <c r="X84" s="45" t="n"/>
      <c r="Y84" s="45" t="n"/>
      <c r="Z84" s="45" t="n"/>
      <c r="AA84" s="77" t="n"/>
      <c r="AB84" s="64" t="n"/>
      <c r="AC84" s="64" t="n"/>
      <c r="AD84" s="64" t="n"/>
      <c r="AF84" s="64" t="n"/>
      <c r="AG84" s="64" t="n"/>
    </row>
    <row r="85" ht="22.5" customHeight="1" s="107">
      <c r="A85" s="41" t="inlineStr">
        <is>
          <t>BNM2RC-1-5.0 BLK Трубка термоусадочная неклеевая, коэффициент
усадки 2Х, размер 5.0, цвет черный</t>
        </is>
      </c>
      <c r="K85" s="45" t="n">
        <v>0</v>
      </c>
      <c r="L85" s="45" t="n">
        <v>0</v>
      </c>
      <c r="M85" s="45" t="n">
        <v>0.36</v>
      </c>
      <c r="N85" s="45" t="n">
        <v>0.36</v>
      </c>
      <c r="O85" s="45" t="n">
        <v>0.62</v>
      </c>
      <c r="P85" s="45" t="n">
        <v>0.72</v>
      </c>
      <c r="Q85" s="45" t="n">
        <v>1.1</v>
      </c>
      <c r="R85" s="45" t="n">
        <v>0.63</v>
      </c>
      <c r="S85" s="45" t="n">
        <v>0.63</v>
      </c>
      <c r="T85" s="45" t="n">
        <v>0.63</v>
      </c>
      <c r="U85" s="45" t="n">
        <v>0.41</v>
      </c>
      <c r="V85" s="45" t="n">
        <v>0.26</v>
      </c>
      <c r="W85" s="45" t="n">
        <v>0.76</v>
      </c>
      <c r="X85" s="75" t="n">
        <v>0</v>
      </c>
      <c r="Y85" s="75" t="n">
        <v>0</v>
      </c>
      <c r="Z85" s="75" t="n">
        <v>0</v>
      </c>
      <c r="AA85" s="75" t="n">
        <v>0.31</v>
      </c>
      <c r="AB85" s="66" t="n"/>
      <c r="AC85" s="66" t="n"/>
      <c r="AD85" s="66" t="n"/>
      <c r="AF85" s="66" t="n"/>
      <c r="AG85" s="66" t="n"/>
      <c r="BE85" s="286">
        <f>K85*BE$3</f>
        <v/>
      </c>
      <c r="BF85" s="286">
        <f>L85*BF$3</f>
        <v/>
      </c>
      <c r="BG85" s="286">
        <f>M85*BG$3</f>
        <v/>
      </c>
      <c r="BH85" s="286">
        <f>N85*BH$3</f>
        <v/>
      </c>
      <c r="BI85" s="286">
        <f>O85*BI$3</f>
        <v/>
      </c>
      <c r="BJ85" s="286">
        <f>P85*BJ$3</f>
        <v/>
      </c>
      <c r="BK85" s="286" t="n"/>
      <c r="BL85" s="286">
        <f>R85*BL$3</f>
        <v/>
      </c>
      <c r="BM85" s="286">
        <f>S85*BM$3</f>
        <v/>
      </c>
      <c r="BN85" s="286">
        <f>T85*BN$3</f>
        <v/>
      </c>
      <c r="BO85" s="286">
        <f>U85*BO$3</f>
        <v/>
      </c>
      <c r="BP85" s="286">
        <f>V85*BP$3</f>
        <v/>
      </c>
      <c r="BQ85" s="286">
        <f>W85*BQ$3</f>
        <v/>
      </c>
      <c r="BR85" s="286">
        <f>X85*BR$3</f>
        <v/>
      </c>
      <c r="BS85" s="286">
        <f>Y85*BS$3</f>
        <v/>
      </c>
      <c r="BT85" s="286">
        <f>Z85*BT$3</f>
        <v/>
      </c>
      <c r="BU85" s="286">
        <f>AA85*BU$3</f>
        <v/>
      </c>
      <c r="BV85" s="228" t="n"/>
      <c r="BW85" s="228" t="n"/>
      <c r="BX85" s="228" t="n"/>
      <c r="BY85" s="228" t="n"/>
      <c r="BZ85" s="228" t="n"/>
      <c r="CA85" s="228" t="n"/>
      <c r="CB85" s="228" t="n"/>
      <c r="CC85" s="228" t="n"/>
      <c r="CD85" s="228" t="n"/>
      <c r="CE85" s="228" t="n"/>
      <c r="CF85" s="228" t="n"/>
      <c r="CG85" s="228" t="n"/>
      <c r="CH85" s="228" t="n"/>
      <c r="CI85" s="228" t="n"/>
      <c r="CJ85" s="228" t="n"/>
      <c r="CK85" s="228" t="n"/>
      <c r="CL85" s="228" t="n"/>
      <c r="CM85" s="228" t="n"/>
      <c r="CN85" s="228" t="n"/>
      <c r="CO85" s="228" t="n"/>
      <c r="CP85">
        <f>SUM(AV85:CN85)</f>
        <v/>
      </c>
    </row>
    <row r="86">
      <c r="A86" s="41" t="n"/>
      <c r="K86" s="46" t="n"/>
      <c r="L86" s="46" t="n"/>
      <c r="M86" s="46" t="n"/>
      <c r="N86" s="46" t="n"/>
      <c r="O86" s="46" t="n"/>
      <c r="P86" s="46" t="n"/>
      <c r="Q86" s="45" t="n"/>
      <c r="R86" s="45" t="n"/>
      <c r="S86" s="75" t="n"/>
      <c r="T86" s="46" t="n"/>
      <c r="U86" s="46" t="n"/>
      <c r="V86" s="46" t="n"/>
      <c r="W86" s="46" t="n"/>
      <c r="X86" s="46" t="n"/>
      <c r="Y86" s="46" t="n"/>
      <c r="Z86" s="46" t="n"/>
      <c r="AA86" s="46" t="n"/>
      <c r="AB86" s="65" t="n"/>
      <c r="AC86" s="65" t="n"/>
      <c r="AD86" s="65" t="n"/>
      <c r="AF86" s="65" t="n"/>
      <c r="AG86" s="65" t="n"/>
    </row>
    <row r="87">
      <c r="A87" s="18" t="inlineStr">
        <is>
          <t>PBF D:6.4/3.2 мм (черная)</t>
        </is>
      </c>
      <c r="K87" s="45" t="n"/>
      <c r="L87" s="45" t="n"/>
      <c r="M87" s="45" t="n"/>
      <c r="N87" s="45" t="n"/>
      <c r="O87" s="45" t="n"/>
      <c r="P87" s="45" t="n"/>
      <c r="Q87" s="45" t="n"/>
      <c r="R87" s="45" t="n"/>
      <c r="S87" s="75" t="n"/>
      <c r="T87" s="46" t="n"/>
      <c r="U87" s="45" t="n"/>
      <c r="V87" s="45" t="n"/>
      <c r="W87" s="45" t="n"/>
      <c r="X87" s="45" t="n"/>
      <c r="Y87" s="45" t="n"/>
      <c r="Z87" s="45" t="n"/>
      <c r="AA87" s="46" t="n"/>
      <c r="AB87" s="64" t="n"/>
      <c r="AC87" s="64" t="n"/>
      <c r="AD87" s="64" t="n"/>
      <c r="AF87" s="64" t="n"/>
      <c r="AG87" s="64" t="n"/>
      <c r="BE87" s="286">
        <f>K87*BE$3</f>
        <v/>
      </c>
      <c r="BF87" s="286">
        <f>L87*BF$3</f>
        <v/>
      </c>
      <c r="BG87" s="286">
        <f>M87*BG$3</f>
        <v/>
      </c>
      <c r="BH87" s="286">
        <f>N87*BH$3</f>
        <v/>
      </c>
      <c r="BI87" s="286" t="n"/>
      <c r="BJ87" s="286">
        <f>P87*BJ$3</f>
        <v/>
      </c>
      <c r="BK87" s="286" t="n"/>
      <c r="BL87" s="286" t="n"/>
      <c r="BM87" s="286">
        <f>S87*BM$3</f>
        <v/>
      </c>
      <c r="BN87" s="286">
        <f>T87*BN$3</f>
        <v/>
      </c>
      <c r="BO87" s="286" t="n"/>
      <c r="BP87" s="286">
        <f>V87*BP$3</f>
        <v/>
      </c>
      <c r="BQ87" s="286" t="n"/>
      <c r="BR87" s="286" t="n"/>
      <c r="BS87" s="286" t="n"/>
      <c r="BT87" s="286" t="n"/>
      <c r="BU87" s="286" t="n"/>
      <c r="BV87" s="228" t="n"/>
      <c r="BW87" s="228" t="n"/>
      <c r="BX87" s="228" t="n"/>
      <c r="BY87" s="228" t="n"/>
      <c r="BZ87" s="228" t="n"/>
      <c r="CA87" s="228" t="n"/>
      <c r="CB87" s="228" t="n"/>
      <c r="CC87" s="228" t="n"/>
      <c r="CD87" s="228" t="n"/>
      <c r="CE87" s="228" t="n"/>
      <c r="CF87" s="228" t="n"/>
      <c r="CG87" s="228" t="n"/>
      <c r="CH87" s="228" t="n"/>
      <c r="CI87" s="228" t="n"/>
      <c r="CJ87" s="228" t="n"/>
      <c r="CK87" s="228" t="n"/>
      <c r="CL87" s="228" t="n"/>
      <c r="CM87" s="228" t="n"/>
      <c r="CN87" s="228" t="n"/>
      <c r="CO87" s="228" t="n"/>
    </row>
    <row r="88">
      <c r="A88" s="34" t="inlineStr">
        <is>
          <t>аналоги:</t>
        </is>
      </c>
      <c r="K88" s="45" t="n"/>
      <c r="L88" s="45" t="n"/>
      <c r="M88" s="45" t="n"/>
      <c r="N88" s="45" t="n"/>
      <c r="O88" s="45" t="n"/>
      <c r="P88" s="45" t="n"/>
      <c r="Q88" s="45" t="n"/>
      <c r="R88" s="45" t="n"/>
      <c r="S88" s="75" t="n"/>
      <c r="T88" s="46" t="n"/>
      <c r="U88" s="45" t="n"/>
      <c r="V88" s="45" t="n"/>
      <c r="W88" s="45" t="n"/>
      <c r="X88" s="45" t="n"/>
      <c r="Y88" s="45" t="n"/>
      <c r="Z88" s="45" t="n"/>
      <c r="AA88" s="77" t="n"/>
      <c r="AB88" s="64" t="n"/>
      <c r="AC88" s="64" t="n"/>
      <c r="AD88" s="64" t="n"/>
      <c r="AF88" s="64" t="n"/>
      <c r="AG88" s="64" t="n"/>
    </row>
    <row r="89" ht="22.5" customHeight="1" s="107">
      <c r="A89" s="41" t="inlineStr">
        <is>
          <t>BNM2RC-1-6.0 BLK Трубка термоусадочная неклеевая, коэффициент
усадки 2Х, размер 6.0, цвет черный</t>
        </is>
      </c>
      <c r="K89" s="45" t="n">
        <v>0.31</v>
      </c>
      <c r="L89" s="45" t="n">
        <v>0.31</v>
      </c>
      <c r="M89" s="45" t="n">
        <v>0.31</v>
      </c>
      <c r="N89" s="45" t="n">
        <v>0.31</v>
      </c>
      <c r="O89" s="45" t="n">
        <v>0.31</v>
      </c>
      <c r="P89" s="45" t="n">
        <v>0.31</v>
      </c>
      <c r="Q89" s="45" t="n">
        <v>0.31</v>
      </c>
      <c r="R89" s="45" t="n">
        <v>0.21</v>
      </c>
      <c r="S89" s="45" t="n">
        <v>0.31</v>
      </c>
      <c r="T89" s="45" t="n">
        <v>0.31</v>
      </c>
      <c r="U89" s="45" t="n"/>
      <c r="V89" s="45" t="n"/>
      <c r="W89" s="45" t="n"/>
      <c r="X89" s="45" t="n">
        <v>0.8100000000000001</v>
      </c>
      <c r="Y89" s="45" t="n">
        <v>1.01</v>
      </c>
      <c r="Z89" s="45" t="n">
        <v>0.8100000000000001</v>
      </c>
      <c r="AA89" s="75" t="n">
        <v>0.91</v>
      </c>
      <c r="AB89" s="64" t="n"/>
      <c r="AC89" s="64" t="n"/>
      <c r="AD89" s="64" t="n"/>
      <c r="AF89" s="64" t="n"/>
      <c r="AG89" s="64" t="n"/>
      <c r="BE89" s="286">
        <f>K89*BE$3</f>
        <v/>
      </c>
      <c r="BF89" s="286">
        <f>L89*BF$3</f>
        <v/>
      </c>
      <c r="BG89" s="286">
        <f>M89*BG$3</f>
        <v/>
      </c>
      <c r="BH89" s="286">
        <f>N89*BH$3</f>
        <v/>
      </c>
      <c r="BI89" s="286">
        <f>O89*BI$3</f>
        <v/>
      </c>
      <c r="BJ89" s="286">
        <f>P89*BJ$3</f>
        <v/>
      </c>
      <c r="BK89" s="286" t="n"/>
      <c r="BL89" s="286">
        <f>R89*BL$3</f>
        <v/>
      </c>
      <c r="BM89" s="286">
        <f>S89*BM$3</f>
        <v/>
      </c>
      <c r="BN89" s="286">
        <f>T89*BN$3</f>
        <v/>
      </c>
      <c r="BO89" s="286">
        <f>U89*BO$3</f>
        <v/>
      </c>
      <c r="BP89" s="286">
        <f>V89*BP$3</f>
        <v/>
      </c>
      <c r="BQ89" s="286">
        <f>W89*BQ$3</f>
        <v/>
      </c>
      <c r="BR89" s="286">
        <f>X89*BR$3</f>
        <v/>
      </c>
      <c r="BS89" s="286">
        <f>Y89*BS$3</f>
        <v/>
      </c>
      <c r="BT89" s="286">
        <f>Z89*BT$3</f>
        <v/>
      </c>
      <c r="BU89" s="286">
        <f>AA89*BU$3</f>
        <v/>
      </c>
      <c r="BV89" s="228" t="n"/>
      <c r="BW89" s="228" t="n"/>
      <c r="BX89" s="228" t="n"/>
      <c r="BY89" s="228" t="n"/>
      <c r="BZ89" s="228" t="n"/>
      <c r="CA89" s="228" t="n"/>
      <c r="CB89" s="228" t="n"/>
      <c r="CC89" s="228" t="n"/>
      <c r="CD89" s="228" t="n"/>
      <c r="CE89" s="228" t="n"/>
      <c r="CF89" s="228" t="n"/>
      <c r="CG89" s="228" t="n"/>
      <c r="CH89" s="228" t="n"/>
      <c r="CI89" s="228" t="n"/>
      <c r="CJ89" s="228" t="n"/>
      <c r="CK89" s="228" t="n"/>
      <c r="CL89" s="228" t="n"/>
      <c r="CM89" s="228" t="n"/>
      <c r="CN89" s="228" t="n"/>
      <c r="CO89" s="228" t="n"/>
      <c r="CP89">
        <f>SUM(AV89:CN89)</f>
        <v/>
      </c>
    </row>
    <row r="90">
      <c r="A90" s="41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75" t="n"/>
      <c r="T90" s="46" t="n"/>
      <c r="U90" s="45" t="n"/>
      <c r="V90" s="45" t="n"/>
      <c r="W90" s="45" t="n"/>
      <c r="X90" s="45" t="n"/>
      <c r="Y90" s="45" t="n"/>
      <c r="Z90" s="45" t="n"/>
      <c r="AA90" s="46" t="n"/>
      <c r="AB90" s="64" t="n"/>
      <c r="AC90" s="64" t="n"/>
      <c r="AD90" s="64" t="n"/>
      <c r="AF90" s="64" t="n"/>
      <c r="AG90" s="64" t="n"/>
    </row>
    <row r="91">
      <c r="A91" s="43" t="inlineStr">
        <is>
          <t>Наклейка ПТКА.680226.001</t>
        </is>
      </c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67" t="n"/>
      <c r="AC91" s="67" t="n"/>
      <c r="AD91" s="67" t="n"/>
      <c r="AF91" s="67" t="n"/>
      <c r="AG91" s="67" t="n"/>
      <c r="BE91" s="286">
        <f>K91*BE$3</f>
        <v/>
      </c>
      <c r="BF91" s="286">
        <f>L91*BF$3</f>
        <v/>
      </c>
      <c r="BG91" s="286">
        <f>M91*BG$3</f>
        <v/>
      </c>
      <c r="BH91" s="286">
        <f>N91*BH$3</f>
        <v/>
      </c>
      <c r="BI91" s="286">
        <f>O91*BI$3</f>
        <v/>
      </c>
      <c r="BJ91" s="286">
        <f>P91*BJ$3</f>
        <v/>
      </c>
      <c r="BK91" s="286" t="n"/>
      <c r="BL91" s="286">
        <f>R91*BL$3</f>
        <v/>
      </c>
      <c r="BM91" s="286">
        <f>S91*BM$3</f>
        <v/>
      </c>
      <c r="BN91" s="286">
        <f>T91*BN$3</f>
        <v/>
      </c>
      <c r="BO91" s="286">
        <f>U91*BO$3</f>
        <v/>
      </c>
      <c r="BP91" s="286">
        <f>V91*BP$3</f>
        <v/>
      </c>
      <c r="BQ91" s="286">
        <f>W91*BQ$3</f>
        <v/>
      </c>
      <c r="BR91" s="286">
        <f>X91*BR$3</f>
        <v/>
      </c>
      <c r="BS91" s="286">
        <f>Y91*BS$3</f>
        <v/>
      </c>
      <c r="BT91" s="286">
        <f>Z91*BT$3</f>
        <v/>
      </c>
      <c r="BU91" s="286">
        <f>AA91*BU$3</f>
        <v/>
      </c>
      <c r="BV91" s="228" t="n"/>
      <c r="BW91" s="228" t="n"/>
      <c r="BX91" s="228" t="n"/>
      <c r="BY91" s="228" t="n"/>
      <c r="BZ91" s="228" t="n"/>
      <c r="CA91" s="228" t="n"/>
      <c r="CB91" s="228" t="n"/>
      <c r="CC91" s="228" t="n"/>
      <c r="CD91" s="228" t="n"/>
      <c r="CE91" s="228" t="n"/>
      <c r="CF91" s="228" t="n"/>
      <c r="CG91" s="228" t="n"/>
      <c r="CH91" s="228" t="n"/>
      <c r="CI91" s="228" t="n"/>
      <c r="CJ91" s="228" t="n"/>
      <c r="CK91" s="228" t="n"/>
      <c r="CL91" s="228" t="n"/>
      <c r="CM91" s="228" t="n"/>
      <c r="CN91" s="228" t="n"/>
      <c r="CO91" s="228" t="n"/>
      <c r="CP91">
        <f>SUM(AV91:CN91)</f>
        <v/>
      </c>
    </row>
    <row r="92">
      <c r="A92" s="34" t="inlineStr">
        <is>
          <t>аналоги:</t>
        </is>
      </c>
      <c r="K92" s="48" t="n"/>
      <c r="L92" s="48" t="n"/>
      <c r="M92" s="48" t="n"/>
      <c r="N92" s="48" t="n"/>
      <c r="O92" s="48" t="n"/>
      <c r="P92" s="48" t="n"/>
      <c r="Q92" s="48" t="n"/>
      <c r="R92" s="48" t="n"/>
      <c r="S92" s="76" t="n"/>
      <c r="T92" s="76" t="n"/>
      <c r="U92" s="48" t="n"/>
      <c r="V92" s="48" t="n"/>
      <c r="W92" s="48" t="n"/>
      <c r="X92" s="48" t="n"/>
      <c r="Y92" s="48" t="n"/>
      <c r="Z92" s="48" t="n"/>
      <c r="AA92" s="76" t="n"/>
      <c r="AB92" s="68" t="n"/>
      <c r="AC92" s="68" t="n"/>
      <c r="AD92" s="68" t="n"/>
      <c r="AF92" s="68" t="n"/>
      <c r="AG92" s="68" t="n"/>
      <c r="BE92" s="286">
        <f>K92*BE$3</f>
        <v/>
      </c>
      <c r="BF92" s="286">
        <f>L92*BF$3</f>
        <v/>
      </c>
      <c r="BG92" s="286">
        <f>M92*BG$3</f>
        <v/>
      </c>
      <c r="BH92" s="286">
        <f>N92*BH$3</f>
        <v/>
      </c>
      <c r="BI92" s="286" t="n"/>
      <c r="BJ92" s="286">
        <f>P92*BJ$3</f>
        <v/>
      </c>
      <c r="BK92" s="286" t="n"/>
      <c r="BL92" s="286" t="n"/>
      <c r="BM92" s="286">
        <f>S92*BM$3</f>
        <v/>
      </c>
      <c r="BN92" s="286">
        <f>T92*BN$3</f>
        <v/>
      </c>
      <c r="BO92" s="286" t="n"/>
      <c r="BP92" s="286">
        <f>V92*BP$3</f>
        <v/>
      </c>
      <c r="BQ92" s="286" t="n"/>
      <c r="BR92" s="286" t="n"/>
      <c r="BS92" s="286" t="n"/>
      <c r="BT92" s="286" t="n"/>
      <c r="BU92" s="286" t="n"/>
      <c r="BV92" s="228" t="n"/>
      <c r="BW92" s="228" t="n"/>
      <c r="BX92" s="228" t="n"/>
      <c r="BY92" s="228" t="n"/>
      <c r="BZ92" s="228" t="n"/>
      <c r="CA92" s="228" t="n"/>
      <c r="CB92" s="228" t="n"/>
      <c r="CC92" s="228" t="n"/>
      <c r="CD92" s="228" t="n"/>
      <c r="CE92" s="228" t="n"/>
      <c r="CF92" s="228" t="n"/>
      <c r="CG92" s="228" t="n"/>
      <c r="CH92" s="228" t="n"/>
      <c r="CI92" s="228" t="n"/>
      <c r="CJ92" s="228" t="n"/>
      <c r="CK92" s="228" t="n"/>
      <c r="CL92" s="228" t="n"/>
      <c r="CM92" s="228" t="n"/>
      <c r="CN92" s="228" t="n"/>
      <c r="CO92" s="228" t="n"/>
    </row>
    <row r="93">
      <c r="A93" s="41" t="inlineStr">
        <is>
          <t>BROTHER TZe-231 картридж с ламинированной лентой 8м</t>
        </is>
      </c>
      <c r="K93" s="45" t="n"/>
      <c r="L93" s="45" t="n"/>
      <c r="M93" s="45" t="n"/>
      <c r="N93" s="45" t="n"/>
      <c r="O93" s="45" t="n"/>
      <c r="P93" s="45" t="n"/>
      <c r="Q93" s="45" t="n"/>
      <c r="R93" s="45" t="n"/>
      <c r="S93" s="75" t="n"/>
      <c r="T93" s="75" t="n"/>
      <c r="U93" s="45" t="n"/>
      <c r="V93" s="45" t="n"/>
      <c r="W93" s="45" t="n"/>
      <c r="X93" s="45" t="n"/>
      <c r="Y93" s="45" t="n"/>
      <c r="Z93" s="45" t="n"/>
      <c r="AA93" s="75" t="n"/>
      <c r="AB93" s="64" t="n"/>
      <c r="AC93" s="64" t="n"/>
      <c r="AD93" s="64" t="n"/>
      <c r="AF93" s="64" t="n"/>
      <c r="AG93" s="64" t="n"/>
    </row>
    <row r="94">
      <c r="A94" s="34" t="inlineStr">
        <is>
          <t>Хомут 100х2.5 мм белый маркировочный (100 шт)</t>
        </is>
      </c>
      <c r="K94" s="47" t="n">
        <v>1</v>
      </c>
      <c r="L94" s="47" t="n">
        <v>1</v>
      </c>
      <c r="M94" s="47" t="n">
        <v>1</v>
      </c>
      <c r="N94" s="47" t="n">
        <v>1</v>
      </c>
      <c r="O94" s="47" t="n">
        <v>1</v>
      </c>
      <c r="P94" s="47" t="n">
        <v>1</v>
      </c>
      <c r="Q94" s="45" t="n">
        <v>1</v>
      </c>
      <c r="R94" s="47" t="n">
        <v>1</v>
      </c>
      <c r="S94" s="47" t="n">
        <v>1</v>
      </c>
      <c r="T94" s="47" t="n">
        <v>1</v>
      </c>
      <c r="U94" s="47" t="n">
        <v>1</v>
      </c>
      <c r="V94" s="47" t="n">
        <v>1</v>
      </c>
      <c r="W94" s="47" t="n">
        <v>1</v>
      </c>
      <c r="X94" s="47" t="n">
        <v>1</v>
      </c>
      <c r="Y94" s="45" t="n">
        <v>1</v>
      </c>
      <c r="Z94" s="47" t="n">
        <v>1</v>
      </c>
      <c r="AA94" s="47" t="n">
        <v>1</v>
      </c>
      <c r="AB94" s="64" t="n"/>
      <c r="AC94" s="64" t="n"/>
      <c r="AD94" s="64" t="n"/>
      <c r="AF94" s="64" t="n"/>
      <c r="AG94" s="64" t="n"/>
      <c r="BE94" s="286">
        <f>K94*BE$3</f>
        <v/>
      </c>
      <c r="BF94" s="286">
        <f>L94*BF$3</f>
        <v/>
      </c>
      <c r="BG94" s="286">
        <f>M94*BG$3</f>
        <v/>
      </c>
      <c r="BH94" s="286">
        <f>N94*BH$3</f>
        <v/>
      </c>
      <c r="BI94" s="286">
        <f>O94*BI$3</f>
        <v/>
      </c>
      <c r="BJ94" s="286">
        <f>P94*BJ$3</f>
        <v/>
      </c>
      <c r="BK94" s="286" t="n"/>
      <c r="BL94" s="286">
        <f>R94*BL$3</f>
        <v/>
      </c>
      <c r="BM94" s="286">
        <f>S94*BM$3</f>
        <v/>
      </c>
      <c r="BN94" s="286">
        <f>T94*BN$3</f>
        <v/>
      </c>
      <c r="BO94" s="286">
        <f>U94*BO$3</f>
        <v/>
      </c>
      <c r="BP94" s="286">
        <f>V94*BP$3</f>
        <v/>
      </c>
      <c r="BQ94" s="286">
        <f>W94*BQ$3</f>
        <v/>
      </c>
      <c r="BR94" s="286">
        <f>X94*BR$3</f>
        <v/>
      </c>
      <c r="BS94" s="286">
        <f>Y94*BS$3</f>
        <v/>
      </c>
      <c r="BT94" s="286">
        <f>Z94*BT$3</f>
        <v/>
      </c>
      <c r="BU94" s="286">
        <f>AA94*BU$3</f>
        <v/>
      </c>
      <c r="BV94" s="228" t="n"/>
      <c r="BW94" s="228" t="n"/>
      <c r="BX94" s="228" t="n"/>
      <c r="BY94" s="228" t="n"/>
      <c r="BZ94" s="228" t="n"/>
      <c r="CA94" s="228" t="n"/>
      <c r="CB94" s="228" t="n"/>
      <c r="CC94" s="228" t="n"/>
      <c r="CD94" s="228" t="n"/>
      <c r="CE94" s="228" t="n"/>
      <c r="CF94" s="228" t="n"/>
      <c r="CG94" s="228" t="n"/>
      <c r="CH94" s="228" t="n"/>
      <c r="CI94" s="228" t="n"/>
      <c r="CJ94" s="228" t="n"/>
      <c r="CK94" s="228" t="n"/>
      <c r="CL94" s="228" t="n"/>
      <c r="CM94" s="228" t="n"/>
      <c r="CN94" s="228" t="n"/>
      <c r="CO94" s="228" t="n"/>
      <c r="CP94">
        <f>SUM(AV94:CN94)</f>
        <v/>
      </c>
    </row>
    <row r="95">
      <c r="Q95" s="48" t="n"/>
      <c r="S95" s="76" t="n"/>
      <c r="T95" s="76" t="n"/>
      <c r="V95" s="45" t="n"/>
      <c r="AA95" s="75" t="n"/>
    </row>
    <row r="96" ht="39" customHeight="1" s="107">
      <c r="A96" s="21" t="inlineStr">
        <is>
          <t>Термоусаживаемый маркер с ТТ печатью FTTM 3.2/1.6мм, L15мм,
белый, 1 цв.печати (черный), нарезка  - "X1"</t>
        </is>
      </c>
      <c r="K96" s="197" t="n">
        <v>1</v>
      </c>
      <c r="L96" s="197" t="n">
        <v>1</v>
      </c>
      <c r="M96" s="197" t="n">
        <v>1</v>
      </c>
      <c r="N96" s="197" t="n">
        <v>1</v>
      </c>
      <c r="O96" s="197" t="n">
        <v>1</v>
      </c>
      <c r="P96" s="197" t="n">
        <v>1</v>
      </c>
      <c r="Q96" s="197" t="n">
        <v>1</v>
      </c>
      <c r="R96" s="197" t="n">
        <v>1</v>
      </c>
      <c r="S96" s="197" t="n">
        <v>1</v>
      </c>
      <c r="T96" s="197" t="n">
        <v>1</v>
      </c>
      <c r="U96" s="197" t="n">
        <v>1</v>
      </c>
      <c r="V96" s="197" t="n">
        <v>1</v>
      </c>
      <c r="W96" s="197" t="n">
        <v>1</v>
      </c>
      <c r="X96" s="197" t="n">
        <v>1</v>
      </c>
      <c r="Y96" s="197" t="n">
        <v>1</v>
      </c>
      <c r="Z96" s="197" t="n">
        <v>1</v>
      </c>
      <c r="AA96" s="45" t="n">
        <v>1</v>
      </c>
      <c r="AB96" s="69" t="n"/>
      <c r="AC96" s="69" t="n"/>
      <c r="AD96" s="69" t="n"/>
      <c r="AF96" s="69" t="n"/>
      <c r="AG96" s="69" t="n"/>
      <c r="BE96" s="286">
        <f>K96*BE$3</f>
        <v/>
      </c>
      <c r="BF96" s="286">
        <f>L96*BF$3</f>
        <v/>
      </c>
      <c r="BG96" s="286">
        <f>M96*BG$3</f>
        <v/>
      </c>
      <c r="BH96" s="286">
        <f>N96*BH$3</f>
        <v/>
      </c>
      <c r="BI96" s="286">
        <f>O96*BI$3</f>
        <v/>
      </c>
      <c r="BJ96" s="286">
        <f>P96*BJ$3</f>
        <v/>
      </c>
      <c r="BK96" s="286" t="n"/>
      <c r="BL96" s="286">
        <f>R96*BL$3</f>
        <v/>
      </c>
      <c r="BM96" s="286">
        <f>S96*BM$3</f>
        <v/>
      </c>
      <c r="BN96" s="286">
        <f>T96*BN$3</f>
        <v/>
      </c>
      <c r="BO96" s="286">
        <f>U96*BO$3</f>
        <v/>
      </c>
      <c r="BP96" s="286">
        <f>V96*BP$3</f>
        <v/>
      </c>
      <c r="BQ96" s="286">
        <f>W96*BQ$3</f>
        <v/>
      </c>
      <c r="BR96" s="286">
        <f>X96*BR$3</f>
        <v/>
      </c>
      <c r="BS96" s="286">
        <f>Y96*BS$3</f>
        <v/>
      </c>
      <c r="BT96" s="286">
        <f>Z96*BT$3</f>
        <v/>
      </c>
      <c r="BU96" s="286">
        <f>AA96*BU$3</f>
        <v/>
      </c>
      <c r="BV96" s="228" t="n"/>
      <c r="BW96" s="228" t="n"/>
      <c r="BX96" s="228" t="n"/>
      <c r="BY96" s="228" t="n"/>
      <c r="BZ96" s="228" t="n"/>
      <c r="CA96" s="228" t="n"/>
      <c r="CB96" s="228" t="n"/>
      <c r="CC96" s="228" t="n"/>
      <c r="CD96" s="228" t="n"/>
      <c r="CE96" s="228" t="n"/>
      <c r="CF96" s="228" t="n"/>
      <c r="CG96" s="228" t="n"/>
      <c r="CH96" s="228" t="n"/>
      <c r="CI96" s="228" t="n"/>
      <c r="CJ96" s="228" t="n"/>
      <c r="CK96" s="228" t="n"/>
      <c r="CL96" s="228" t="n"/>
      <c r="CM96" s="228" t="n"/>
      <c r="CN96" s="228" t="n"/>
      <c r="CO96" s="228" t="n"/>
      <c r="CP96">
        <f>SUM(AV96:CN96)</f>
        <v/>
      </c>
    </row>
    <row r="97" ht="40.5" customHeight="1" s="107">
      <c r="A97" s="21" t="inlineStr">
        <is>
          <t>Термоусаживаемый маркер с ТТ печатью FTTM 3.2/1.6мм, L15мм,
белый, 1 цв.печати (черный), нарезка  - "X2"</t>
        </is>
      </c>
      <c r="K97" s="197" t="n"/>
      <c r="L97" s="197" t="n">
        <v>1</v>
      </c>
      <c r="M97" s="197" t="n">
        <v>1</v>
      </c>
      <c r="N97" s="197" t="n">
        <v>1</v>
      </c>
      <c r="O97" s="197" t="n">
        <v>1</v>
      </c>
      <c r="P97" s="197" t="n">
        <v>1</v>
      </c>
      <c r="Q97" s="197" t="n">
        <v>1</v>
      </c>
      <c r="R97" s="197" t="n">
        <v>1</v>
      </c>
      <c r="S97" s="197" t="n">
        <v>1</v>
      </c>
      <c r="T97" s="197" t="n">
        <v>1</v>
      </c>
      <c r="U97" s="197" t="n"/>
      <c r="V97" s="197" t="n">
        <v>1</v>
      </c>
      <c r="W97" s="197" t="n">
        <v>1</v>
      </c>
      <c r="X97" s="197" t="n">
        <v>1</v>
      </c>
      <c r="Y97" s="197" t="n">
        <v>1</v>
      </c>
      <c r="Z97" s="197" t="n">
        <v>1</v>
      </c>
      <c r="AA97" s="197" t="n">
        <v>1</v>
      </c>
      <c r="AB97" s="69" t="n"/>
      <c r="AC97" s="69" t="n"/>
      <c r="AD97" s="69" t="n"/>
      <c r="AF97" s="69" t="n"/>
      <c r="AG97" s="69" t="n"/>
      <c r="BE97" s="286">
        <f>K97*BE$3</f>
        <v/>
      </c>
      <c r="BF97" s="286">
        <f>L97*BF$3</f>
        <v/>
      </c>
      <c r="BG97" s="286">
        <f>M97*BG$3</f>
        <v/>
      </c>
      <c r="BH97" s="286">
        <f>N97*BH$3</f>
        <v/>
      </c>
      <c r="BI97" s="286">
        <f>O97*BI$3</f>
        <v/>
      </c>
      <c r="BJ97" s="286">
        <f>P97*BJ$3</f>
        <v/>
      </c>
      <c r="BK97" s="286" t="n"/>
      <c r="BL97" s="286">
        <f>R97*BL$3</f>
        <v/>
      </c>
      <c r="BM97" s="286">
        <f>S97*BM$3</f>
        <v/>
      </c>
      <c r="BN97" s="286">
        <f>T97*BN$3</f>
        <v/>
      </c>
      <c r="BO97" s="286">
        <f>U97*BO$3</f>
        <v/>
      </c>
      <c r="BP97" s="286">
        <f>V97*BP$3</f>
        <v/>
      </c>
      <c r="BQ97" s="286">
        <f>W97*BQ$3</f>
        <v/>
      </c>
      <c r="BR97" s="286">
        <f>X97*BR$3</f>
        <v/>
      </c>
      <c r="BS97" s="286">
        <f>Y97*BS$3</f>
        <v/>
      </c>
      <c r="BT97" s="286">
        <f>Z97*BT$3</f>
        <v/>
      </c>
      <c r="BU97" s="286">
        <f>AA97*BU$3</f>
        <v/>
      </c>
      <c r="BV97" s="228" t="n"/>
      <c r="BW97" s="228" t="n"/>
      <c r="BX97" s="228" t="n"/>
      <c r="BY97" s="228" t="n"/>
      <c r="BZ97" s="228" t="n"/>
      <c r="CA97" s="228" t="n"/>
      <c r="CB97" s="228" t="n"/>
      <c r="CC97" s="228" t="n"/>
      <c r="CD97" s="228" t="n"/>
      <c r="CE97" s="228" t="n"/>
      <c r="CF97" s="228" t="n"/>
      <c r="CG97" s="228" t="n"/>
      <c r="CH97" s="228" t="n"/>
      <c r="CI97" s="228" t="n"/>
      <c r="CJ97" s="228" t="n"/>
      <c r="CK97" s="228" t="n"/>
      <c r="CL97" s="228" t="n"/>
      <c r="CM97" s="228" t="n"/>
      <c r="CN97" s="228" t="n"/>
      <c r="CO97" s="228" t="n"/>
      <c r="CP97">
        <f>SUM(AV97:CN97)</f>
        <v/>
      </c>
    </row>
    <row r="98" ht="43.5" customHeight="1" s="107">
      <c r="A98" s="21" t="inlineStr">
        <is>
          <t>Термоусаживаемый маркер с ТТ печатью FTTM 3.2/1.6мм, L15мм,
белый, 1 цв.печати (черный), нарезка  - "X3"</t>
        </is>
      </c>
      <c r="K98" s="14" t="n"/>
      <c r="L98" s="14" t="n"/>
      <c r="M98" s="197" t="n">
        <v>1</v>
      </c>
      <c r="N98" s="197" t="n">
        <v>1</v>
      </c>
      <c r="O98" s="197" t="n">
        <v>1</v>
      </c>
      <c r="P98" s="197" t="n">
        <v>1</v>
      </c>
      <c r="Q98" s="197" t="n">
        <v>1</v>
      </c>
      <c r="R98" s="197" t="n">
        <v>1</v>
      </c>
      <c r="S98" s="197" t="n">
        <v>1</v>
      </c>
      <c r="T98" s="197" t="n">
        <v>1</v>
      </c>
      <c r="U98" s="197" t="n"/>
      <c r="V98" s="197" t="n"/>
      <c r="W98" s="197" t="n">
        <v>1</v>
      </c>
      <c r="X98" s="197" t="n">
        <v>1</v>
      </c>
      <c r="Y98" s="197" t="n">
        <v>1</v>
      </c>
      <c r="Z98" s="197" t="n">
        <v>1</v>
      </c>
      <c r="AA98" s="197" t="n">
        <v>1</v>
      </c>
      <c r="AB98" s="69" t="n"/>
      <c r="AC98" s="69" t="n"/>
      <c r="AD98" s="69" t="n"/>
      <c r="AF98" s="69" t="n"/>
      <c r="AG98" s="69" t="n"/>
      <c r="BE98" s="286">
        <f>K98*BE$3</f>
        <v/>
      </c>
      <c r="BF98" s="286">
        <f>L98*BF$3</f>
        <v/>
      </c>
      <c r="BG98" s="286">
        <f>M98*BG$3</f>
        <v/>
      </c>
      <c r="BH98" s="286">
        <f>N98*BH$3</f>
        <v/>
      </c>
      <c r="BI98" s="286">
        <f>O98*BI$3</f>
        <v/>
      </c>
      <c r="BJ98" s="286">
        <f>P98*BJ$3</f>
        <v/>
      </c>
      <c r="BK98" s="286" t="n"/>
      <c r="BL98" s="286">
        <f>R98*BL$3</f>
        <v/>
      </c>
      <c r="BM98" s="286">
        <f>S98*BM$3</f>
        <v/>
      </c>
      <c r="BN98" s="286">
        <f>T98*BN$3</f>
        <v/>
      </c>
      <c r="BO98" s="286">
        <f>U98*BO$3</f>
        <v/>
      </c>
      <c r="BP98" s="286">
        <f>V98*BP$3</f>
        <v/>
      </c>
      <c r="BQ98" s="286">
        <f>W98*BQ$3</f>
        <v/>
      </c>
      <c r="BR98" s="286">
        <f>X98*BR$3</f>
        <v/>
      </c>
      <c r="BS98" s="286">
        <f>Y98*BS$3</f>
        <v/>
      </c>
      <c r="BT98" s="286">
        <f>Z98*BT$3</f>
        <v/>
      </c>
      <c r="BU98" s="286">
        <f>AA98*BU$3</f>
        <v/>
      </c>
      <c r="BV98" s="228" t="n"/>
      <c r="BW98" s="228" t="n"/>
      <c r="BX98" s="228" t="n"/>
      <c r="BY98" s="228" t="n"/>
      <c r="BZ98" s="228" t="n"/>
      <c r="CA98" s="228" t="n"/>
      <c r="CB98" s="228" t="n"/>
      <c r="CC98" s="228" t="n"/>
      <c r="CD98" s="228" t="n"/>
      <c r="CE98" s="228" t="n"/>
      <c r="CF98" s="228" t="n"/>
      <c r="CG98" s="228" t="n"/>
      <c r="CH98" s="228" t="n"/>
      <c r="CI98" s="228" t="n"/>
      <c r="CJ98" s="228" t="n"/>
      <c r="CK98" s="228" t="n"/>
      <c r="CL98" s="228" t="n"/>
      <c r="CM98" s="228" t="n"/>
      <c r="CN98" s="228" t="n"/>
      <c r="CO98" s="228" t="n"/>
      <c r="CP98">
        <f>SUM(AV98:CN98)</f>
        <v/>
      </c>
    </row>
    <row r="99" ht="39" customHeight="1" s="107">
      <c r="A99" s="21" t="inlineStr">
        <is>
          <t>Термоусаживаемый маркер с ТТ печатью FTTM 3.2/1.6мм, L15мм,
белый, 1 цв.печати (черный), нарезка  - "X4"</t>
        </is>
      </c>
      <c r="K99" s="14" t="n"/>
      <c r="L99" s="14" t="n"/>
      <c r="M99" s="14" t="n"/>
      <c r="N99" s="197" t="n"/>
      <c r="O99" s="197" t="n">
        <v>1</v>
      </c>
      <c r="P99" s="197" t="n">
        <v>1</v>
      </c>
      <c r="Q99" s="197" t="n">
        <v>1</v>
      </c>
      <c r="R99" s="197" t="n">
        <v>1</v>
      </c>
      <c r="S99" s="197" t="n">
        <v>1</v>
      </c>
      <c r="T99" s="197" t="n">
        <v>1</v>
      </c>
      <c r="U99" s="197" t="n"/>
      <c r="V99" s="197" t="n"/>
      <c r="W99" s="197" t="n"/>
      <c r="X99" s="197" t="n"/>
      <c r="Y99" s="197" t="n"/>
      <c r="Z99" s="197" t="n">
        <v>1</v>
      </c>
      <c r="AA99" s="197" t="n">
        <v>1</v>
      </c>
      <c r="AB99" s="69" t="n"/>
      <c r="AC99" s="69" t="n"/>
      <c r="AD99" s="69" t="n"/>
      <c r="AF99" s="69" t="n"/>
      <c r="AG99" s="69" t="n"/>
      <c r="BE99" s="286">
        <f>K99*BE$3</f>
        <v/>
      </c>
      <c r="BF99" s="286">
        <f>L99*BF$3</f>
        <v/>
      </c>
      <c r="BG99" s="286">
        <f>M99*BG$3</f>
        <v/>
      </c>
      <c r="BH99" s="286">
        <f>N99*BH$3</f>
        <v/>
      </c>
      <c r="BI99" s="286">
        <f>O99*BI$3</f>
        <v/>
      </c>
      <c r="BJ99" s="286">
        <f>P99*BJ$3</f>
        <v/>
      </c>
      <c r="BK99" s="286" t="n"/>
      <c r="BL99" s="286">
        <f>R99*BL$3</f>
        <v/>
      </c>
      <c r="BM99" s="286">
        <f>S99*BM$3</f>
        <v/>
      </c>
      <c r="BN99" s="286">
        <f>T99*BN$3</f>
        <v/>
      </c>
      <c r="BO99" s="286">
        <f>U99*BO$3</f>
        <v/>
      </c>
      <c r="BP99" s="286">
        <f>V99*BP$3</f>
        <v/>
      </c>
      <c r="BQ99" s="286">
        <f>W99*BQ$3</f>
        <v/>
      </c>
      <c r="BR99" s="286">
        <f>X99*BR$3</f>
        <v/>
      </c>
      <c r="BS99" s="286">
        <f>Y99*BS$3</f>
        <v/>
      </c>
      <c r="BT99" s="286">
        <f>Z99*BT$3</f>
        <v/>
      </c>
      <c r="BU99" s="286">
        <f>AA99*BU$3</f>
        <v/>
      </c>
      <c r="BV99" s="228" t="n"/>
      <c r="BW99" s="228" t="n"/>
      <c r="BX99" s="228" t="n"/>
      <c r="BY99" s="228" t="n"/>
      <c r="BZ99" s="228" t="n"/>
      <c r="CA99" s="228" t="n"/>
      <c r="CB99" s="228" t="n"/>
      <c r="CC99" s="228" t="n"/>
      <c r="CD99" s="228" t="n"/>
      <c r="CE99" s="228" t="n"/>
      <c r="CF99" s="228" t="n"/>
      <c r="CG99" s="228" t="n"/>
      <c r="CH99" s="228" t="n"/>
      <c r="CI99" s="228" t="n"/>
      <c r="CJ99" s="228" t="n"/>
      <c r="CK99" s="228" t="n"/>
      <c r="CL99" s="228" t="n"/>
      <c r="CM99" s="228" t="n"/>
      <c r="CN99" s="228" t="n"/>
      <c r="CO99" s="228" t="n"/>
      <c r="CP99">
        <f>SUM(AV99:CN99)</f>
        <v/>
      </c>
    </row>
    <row r="100" ht="40.5" customHeight="1" s="107">
      <c r="A100" s="21" t="inlineStr">
        <is>
          <t>Термоусаживаемый маркер с ТТ печатью FTTM 3.2/1.6мм, L15мм,
белый, 1 цв.печати (черный), нарезка  - "X5"</t>
        </is>
      </c>
      <c r="K100" s="14" t="n"/>
      <c r="L100" s="14" t="n"/>
      <c r="M100" s="14" t="n"/>
      <c r="N100" s="197" t="n"/>
      <c r="O100" s="197" t="n"/>
      <c r="P100" s="197" t="n"/>
      <c r="Q100" s="197" t="n">
        <v>1</v>
      </c>
      <c r="R100" s="197" t="n">
        <v>1</v>
      </c>
      <c r="S100" s="197" t="n">
        <v>1</v>
      </c>
      <c r="T100" s="197" t="n">
        <v>1</v>
      </c>
      <c r="U100" s="197" t="n"/>
      <c r="V100" s="197" t="n"/>
      <c r="W100" s="197" t="n"/>
      <c r="X100" s="197" t="n"/>
      <c r="Y100" s="197" t="n"/>
      <c r="Z100" s="197" t="n"/>
      <c r="AA100" s="197" t="n">
        <v>1</v>
      </c>
      <c r="AB100" s="69" t="n"/>
      <c r="AC100" s="69" t="n"/>
      <c r="AD100" s="69" t="n"/>
      <c r="AF100" s="69" t="n"/>
      <c r="AG100" s="69" t="n"/>
      <c r="BE100" s="286">
        <f>K100*BE$3</f>
        <v/>
      </c>
      <c r="BF100" s="286">
        <f>L100*BF$3</f>
        <v/>
      </c>
      <c r="BG100" s="286">
        <f>M100*BG$3</f>
        <v/>
      </c>
      <c r="BH100" s="286">
        <f>N100*BH$3</f>
        <v/>
      </c>
      <c r="BI100" s="286">
        <f>O100*BI$3</f>
        <v/>
      </c>
      <c r="BJ100" s="286">
        <f>P100*BJ$3</f>
        <v/>
      </c>
      <c r="BK100" s="286" t="n"/>
      <c r="BL100" s="286">
        <f>R100*BL$3</f>
        <v/>
      </c>
      <c r="BM100" s="286">
        <f>S100*BM$3</f>
        <v/>
      </c>
      <c r="BN100" s="286">
        <f>T100*BN$3</f>
        <v/>
      </c>
      <c r="BO100" s="286">
        <f>U100*BO$3</f>
        <v/>
      </c>
      <c r="BP100" s="286">
        <f>V100*BP$3</f>
        <v/>
      </c>
      <c r="BQ100" s="286">
        <f>W100*BQ$3</f>
        <v/>
      </c>
      <c r="BR100" s="286">
        <f>X100*BR$3</f>
        <v/>
      </c>
      <c r="BS100" s="286">
        <f>Y100*BS$3</f>
        <v/>
      </c>
      <c r="BT100" s="286">
        <f>Z100*BT$3</f>
        <v/>
      </c>
      <c r="BU100" s="286">
        <f>AA100*BU$3</f>
        <v/>
      </c>
      <c r="BV100" s="228" t="n"/>
      <c r="BW100" s="228" t="n"/>
      <c r="BX100" s="228" t="n"/>
      <c r="BY100" s="228" t="n"/>
      <c r="BZ100" s="228" t="n"/>
      <c r="CA100" s="228" t="n"/>
      <c r="CB100" s="228" t="n"/>
      <c r="CC100" s="228" t="n"/>
      <c r="CD100" s="228" t="n"/>
      <c r="CE100" s="228" t="n"/>
      <c r="CF100" s="228" t="n"/>
      <c r="CG100" s="228" t="n"/>
      <c r="CH100" s="228" t="n"/>
      <c r="CI100" s="228" t="n"/>
      <c r="CJ100" s="228" t="n"/>
      <c r="CK100" s="228" t="n"/>
      <c r="CL100" s="228" t="n"/>
      <c r="CM100" s="228" t="n"/>
      <c r="CN100" s="228" t="n"/>
      <c r="CO100" s="228" t="n"/>
      <c r="CP100">
        <f>SUM(AV100:CN100)</f>
        <v/>
      </c>
    </row>
    <row r="101" ht="40.5" customHeight="1" s="107">
      <c r="A101" s="21" t="inlineStr">
        <is>
          <t>Термоусаживаемый маркер с ТТ печатью FTTM 3.2/1.6мм, L15мм,
белый, 1 цв.печати (черный), нарезка  - "X6"</t>
        </is>
      </c>
      <c r="K101" s="197" t="n">
        <v>1</v>
      </c>
      <c r="L101" s="197" t="n">
        <v>1</v>
      </c>
      <c r="M101" s="197" t="n">
        <v>1</v>
      </c>
      <c r="N101" s="197" t="n">
        <v>1</v>
      </c>
      <c r="O101" s="197" t="n">
        <v>1</v>
      </c>
      <c r="P101" s="197" t="n">
        <v>1</v>
      </c>
      <c r="Q101" s="197" t="n">
        <v>1</v>
      </c>
      <c r="R101" s="197" t="n">
        <v>1</v>
      </c>
      <c r="S101" s="197" t="n">
        <v>1</v>
      </c>
      <c r="T101" s="197" t="n">
        <v>1</v>
      </c>
      <c r="U101" s="197" t="n">
        <v>1</v>
      </c>
      <c r="V101" s="197" t="n">
        <v>1</v>
      </c>
      <c r="W101" s="197" t="n">
        <v>1</v>
      </c>
      <c r="X101" s="197" t="n">
        <v>1</v>
      </c>
      <c r="Y101" s="197" t="n">
        <v>1</v>
      </c>
      <c r="Z101" s="197" t="n">
        <v>1</v>
      </c>
      <c r="AA101" s="197" t="n">
        <v>1</v>
      </c>
      <c r="AB101" s="69" t="n"/>
      <c r="AC101" s="69" t="n"/>
      <c r="AD101" s="69" t="n"/>
      <c r="AF101" s="69" t="n"/>
      <c r="AG101" s="69" t="n"/>
      <c r="BE101" s="286">
        <f>K101*BE$3</f>
        <v/>
      </c>
      <c r="BF101" s="286">
        <f>L101*BF$3</f>
        <v/>
      </c>
      <c r="BG101" s="286">
        <f>M101*BG$3</f>
        <v/>
      </c>
      <c r="BH101" s="286">
        <f>N101*BH$3</f>
        <v/>
      </c>
      <c r="BI101" s="286">
        <f>O101*BI$3</f>
        <v/>
      </c>
      <c r="BJ101" s="286">
        <f>P101*BJ$3</f>
        <v/>
      </c>
      <c r="BK101" s="286" t="n"/>
      <c r="BL101" s="286">
        <f>R101*BL$3</f>
        <v/>
      </c>
      <c r="BM101" s="286">
        <f>S101*BM$3</f>
        <v/>
      </c>
      <c r="BN101" s="286">
        <f>T101*BN$3</f>
        <v/>
      </c>
      <c r="BO101" s="286">
        <f>U101*BO$3</f>
        <v/>
      </c>
      <c r="BP101" s="286">
        <f>V101*BP$3</f>
        <v/>
      </c>
      <c r="BQ101" s="286">
        <f>W101*BQ$3</f>
        <v/>
      </c>
      <c r="BR101" s="286">
        <f>X101*BR$3</f>
        <v/>
      </c>
      <c r="BS101" s="286">
        <f>Y101*BS$3</f>
        <v/>
      </c>
      <c r="BT101" s="286">
        <f>Z101*BT$3</f>
        <v/>
      </c>
      <c r="BU101" s="286">
        <f>AA101*BU$3</f>
        <v/>
      </c>
      <c r="BV101" s="228" t="n"/>
      <c r="BW101" s="228" t="n"/>
      <c r="BX101" s="228" t="n"/>
      <c r="BY101" s="228" t="n"/>
      <c r="BZ101" s="228" t="n"/>
      <c r="CA101" s="228" t="n"/>
      <c r="CB101" s="228" t="n"/>
      <c r="CC101" s="228" t="n"/>
      <c r="CD101" s="228" t="n"/>
      <c r="CE101" s="228" t="n"/>
      <c r="CF101" s="228" t="n"/>
      <c r="CG101" s="228" t="n"/>
      <c r="CH101" s="228" t="n"/>
      <c r="CI101" s="228" t="n"/>
      <c r="CJ101" s="228" t="n"/>
      <c r="CK101" s="228" t="n"/>
      <c r="CL101" s="228" t="n"/>
      <c r="CM101" s="228" t="n"/>
      <c r="CN101" s="228" t="n"/>
      <c r="CO101" s="228" t="n"/>
      <c r="CP101">
        <f>SUM(AV101:CN101)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Молоков Александр Сергеевич</dc:creator>
  <dcterms:created xsi:type="dcterms:W3CDTF">2015-11-17T10:14:38Z</dcterms:created>
  <dcterms:modified xsi:type="dcterms:W3CDTF">2022-06-22T15:47:41Z</dcterms:modified>
  <cp:lastModifiedBy>user</cp:lastModifiedBy>
</cp:coreProperties>
</file>