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O_Work\Python\Sklad5\"/>
    </mc:Choice>
  </mc:AlternateContent>
  <bookViews>
    <workbookView xWindow="240" yWindow="0" windowWidth="9735" windowHeight="1185" tabRatio="685" firstSheet="2" activeTab="2"/>
  </bookViews>
  <sheets>
    <sheet name="специф_Гефесд1379,1387" sheetId="45" state="hidden" r:id="rId1"/>
    <sheet name="специф_Гефесд1431" sheetId="46" state="hidden" r:id="rId2"/>
    <sheet name="База_осн" sheetId="1" r:id="rId3"/>
    <sheet name="железо СПЛАВ" sheetId="52" r:id="rId4"/>
    <sheet name="Красное Знамя" sheetId="51" r:id="rId5"/>
    <sheet name="специф_Гефесд207" sheetId="49" state="hidden" r:id="rId6"/>
    <sheet name="специф_Гефесд109_171" sheetId="48" state="hidden" r:id="rId7"/>
    <sheet name="СНП" sheetId="47" state="hidden" r:id="rId8"/>
    <sheet name="специф_Гефесд1268" sheetId="43" state="hidden" r:id="rId9"/>
    <sheet name="специф_Гефесд1301" sheetId="44" state="hidden" r:id="rId10"/>
    <sheet name="специф_Гефесд958" sheetId="34" state="hidden" r:id="rId11"/>
    <sheet name="специф_Гефесд953,954" sheetId="32" state="hidden" r:id="rId12"/>
    <sheet name="специф_Гефесд898" sheetId="33" state="hidden" r:id="rId13"/>
    <sheet name="специф_Гефесд1174" sheetId="39" state="hidden" r:id="rId14"/>
    <sheet name="специф_Гефесд1147" sheetId="40" state="hidden" r:id="rId15"/>
    <sheet name="специф_Гефесд1069" sheetId="37" state="hidden" r:id="rId16"/>
    <sheet name="специф_Гефесд1060" sheetId="35" state="hidden" r:id="rId17"/>
    <sheet name="специф_Гефесд619" sheetId="28" state="hidden" r:id="rId18"/>
    <sheet name="специф_Гефесд624" sheetId="29" state="hidden" r:id="rId19"/>
    <sheet name="специф_Гефесд657" sheetId="30" state="hidden" r:id="rId20"/>
    <sheet name="специф_Гефесд767,805" sheetId="42" state="hidden" r:id="rId21"/>
    <sheet name="Купить !!!" sheetId="31" r:id="rId22"/>
    <sheet name="специф_ГефесдIDC" sheetId="36" state="hidden" r:id="rId23"/>
    <sheet name="база_спфГеф" sheetId="41" r:id="rId24"/>
    <sheet name="приход" sheetId="26" r:id="rId25"/>
    <sheet name="расход" sheetId="50" r:id="rId26"/>
    <sheet name="специф_Гефесд615" sheetId="27" state="hidden" r:id="rId27"/>
    <sheet name="специф_Гефесд519-535" sheetId="25" state="hidden" r:id="rId28"/>
    <sheet name="специф_Гефесд" sheetId="24" state="hidden" r:id="rId29"/>
  </sheets>
  <calcPr calcId="152511"/>
</workbook>
</file>

<file path=xl/calcChain.xml><?xml version="1.0" encoding="utf-8"?>
<calcChain xmlns="http://schemas.openxmlformats.org/spreadsheetml/2006/main">
  <c r="CX102" i="41" l="1"/>
  <c r="CW102" i="41"/>
  <c r="CV102" i="41"/>
  <c r="CU102" i="41"/>
  <c r="CT102" i="41"/>
  <c r="CS102" i="41"/>
  <c r="CR102" i="41"/>
  <c r="CQ102" i="41"/>
  <c r="CC102" i="41"/>
  <c r="CB102" i="41"/>
  <c r="CA102" i="41"/>
  <c r="BZ102" i="41"/>
  <c r="BY102" i="41"/>
  <c r="BX102" i="41"/>
  <c r="BW102" i="41"/>
  <c r="BV102" i="41"/>
  <c r="BU102" i="41"/>
  <c r="BT102" i="41"/>
  <c r="BR102" i="41"/>
  <c r="BQ102" i="41"/>
  <c r="BP102" i="41"/>
  <c r="BO102" i="41"/>
  <c r="BN102" i="41"/>
  <c r="BM102" i="41"/>
  <c r="CX101" i="41"/>
  <c r="CW101" i="41"/>
  <c r="CV101" i="41"/>
  <c r="CU101" i="41"/>
  <c r="CT101" i="41"/>
  <c r="CS101" i="41"/>
  <c r="CR101" i="41"/>
  <c r="CQ101" i="41"/>
  <c r="CC101" i="41"/>
  <c r="CB101" i="41"/>
  <c r="CA101" i="41"/>
  <c r="BZ101" i="41"/>
  <c r="BY101" i="41"/>
  <c r="BX101" i="41"/>
  <c r="BW101" i="41"/>
  <c r="BV101" i="41"/>
  <c r="BU101" i="41"/>
  <c r="BT101" i="41"/>
  <c r="BR101" i="41"/>
  <c r="BQ101" i="41"/>
  <c r="BP101" i="41"/>
  <c r="BO101" i="41"/>
  <c r="BN101" i="41"/>
  <c r="BM101" i="41"/>
  <c r="CX100" i="41"/>
  <c r="CW100" i="41"/>
  <c r="CV100" i="41"/>
  <c r="CU100" i="41"/>
  <c r="CT100" i="41"/>
  <c r="CS100" i="41"/>
  <c r="CR100" i="41"/>
  <c r="CQ100" i="41"/>
  <c r="CC100" i="41"/>
  <c r="CB100" i="41"/>
  <c r="CA100" i="41"/>
  <c r="BZ100" i="41"/>
  <c r="BY100" i="41"/>
  <c r="BX100" i="41"/>
  <c r="BW100" i="41"/>
  <c r="BV100" i="41"/>
  <c r="BU100" i="41"/>
  <c r="BT100" i="41"/>
  <c r="BR100" i="41"/>
  <c r="BQ100" i="41"/>
  <c r="BP100" i="41"/>
  <c r="BO100" i="41"/>
  <c r="BN100" i="41"/>
  <c r="BM100" i="41"/>
  <c r="CX99" i="41"/>
  <c r="CW99" i="41"/>
  <c r="CV99" i="41"/>
  <c r="CU99" i="41"/>
  <c r="CT99" i="41"/>
  <c r="CS99" i="41"/>
  <c r="CR99" i="41"/>
  <c r="CQ99" i="41"/>
  <c r="CC99" i="41"/>
  <c r="CB99" i="41"/>
  <c r="CA99" i="41"/>
  <c r="BZ99" i="41"/>
  <c r="BY99" i="41"/>
  <c r="BX99" i="41"/>
  <c r="BW99" i="41"/>
  <c r="BV99" i="41"/>
  <c r="BU99" i="41"/>
  <c r="BT99" i="41"/>
  <c r="BR99" i="41"/>
  <c r="BQ99" i="41"/>
  <c r="BP99" i="41"/>
  <c r="BO99" i="41"/>
  <c r="BN99" i="41"/>
  <c r="BM99" i="41"/>
  <c r="CX98" i="41"/>
  <c r="CW98" i="41"/>
  <c r="CV98" i="41"/>
  <c r="CU98" i="41"/>
  <c r="CT98" i="41"/>
  <c r="CS98" i="41"/>
  <c r="CR98" i="41"/>
  <c r="CQ98" i="41"/>
  <c r="CC98" i="41"/>
  <c r="CB98" i="41"/>
  <c r="CA98" i="41"/>
  <c r="BZ98" i="41"/>
  <c r="BY98" i="41"/>
  <c r="BX98" i="41"/>
  <c r="BW98" i="41"/>
  <c r="BV98" i="41"/>
  <c r="BU98" i="41"/>
  <c r="BT98" i="41"/>
  <c r="BR98" i="41"/>
  <c r="BQ98" i="41"/>
  <c r="BP98" i="41"/>
  <c r="BO98" i="41"/>
  <c r="BN98" i="41"/>
  <c r="BM98" i="41"/>
  <c r="CX97" i="41"/>
  <c r="CW97" i="41"/>
  <c r="CV97" i="41"/>
  <c r="CU97" i="41"/>
  <c r="CT97" i="41"/>
  <c r="CS97" i="41"/>
  <c r="CR97" i="41"/>
  <c r="CQ97" i="41"/>
  <c r="CC97" i="41"/>
  <c r="CB97" i="41"/>
  <c r="CA97" i="41"/>
  <c r="BZ97" i="41"/>
  <c r="BY97" i="41"/>
  <c r="BX97" i="41"/>
  <c r="BW97" i="41"/>
  <c r="BV97" i="41"/>
  <c r="BU97" i="41"/>
  <c r="BT97" i="41"/>
  <c r="BR97" i="41"/>
  <c r="BQ97" i="41"/>
  <c r="BP97" i="41"/>
  <c r="BO97" i="41"/>
  <c r="BN97" i="41"/>
  <c r="BM97" i="41"/>
  <c r="DE96" i="41"/>
  <c r="DD96" i="41"/>
  <c r="DC96" i="41"/>
  <c r="DB96" i="41"/>
  <c r="DA96" i="41"/>
  <c r="CZ96" i="41"/>
  <c r="CY96" i="41"/>
  <c r="CX96" i="41"/>
  <c r="CW96" i="41"/>
  <c r="CV96" i="41"/>
  <c r="CU96" i="41"/>
  <c r="CT96" i="41"/>
  <c r="CS96" i="41"/>
  <c r="CR96" i="41"/>
  <c r="CQ96" i="41"/>
  <c r="CO96" i="41"/>
  <c r="CN96" i="41"/>
  <c r="CM96" i="41"/>
  <c r="CL96" i="41"/>
  <c r="CK96" i="41"/>
  <c r="CJ96" i="41"/>
  <c r="CI96" i="41"/>
  <c r="CH96" i="41"/>
  <c r="CG96" i="41"/>
  <c r="CF96" i="41"/>
  <c r="CE96" i="41"/>
  <c r="CD96" i="41"/>
  <c r="CX95" i="41"/>
  <c r="CW95" i="41"/>
  <c r="CV95" i="41"/>
  <c r="CU95" i="41"/>
  <c r="CT95" i="41"/>
  <c r="CS95" i="41"/>
  <c r="CR95" i="41"/>
  <c r="CQ95" i="41"/>
  <c r="CC95" i="41"/>
  <c r="CB95" i="41"/>
  <c r="CA95" i="41"/>
  <c r="BZ95" i="41"/>
  <c r="BY95" i="41"/>
  <c r="BX95" i="41"/>
  <c r="BW95" i="41"/>
  <c r="BV95" i="41"/>
  <c r="BU95" i="41"/>
  <c r="BT95" i="41"/>
  <c r="BR95" i="41"/>
  <c r="BQ95" i="41"/>
  <c r="BP95" i="41"/>
  <c r="BO95" i="41"/>
  <c r="BN95" i="41"/>
  <c r="BM95" i="41"/>
  <c r="CX94" i="41"/>
  <c r="CW94" i="41"/>
  <c r="CV94" i="41"/>
  <c r="CU94" i="41"/>
  <c r="CT94" i="41"/>
  <c r="CS94" i="41"/>
  <c r="CR94" i="41"/>
  <c r="CQ94" i="41"/>
  <c r="CX93" i="41"/>
  <c r="CW93" i="41"/>
  <c r="CV93" i="41"/>
  <c r="CU93" i="41"/>
  <c r="CT93" i="41"/>
  <c r="CS93" i="41"/>
  <c r="CR93" i="41"/>
  <c r="CQ93" i="41"/>
  <c r="BX93" i="41"/>
  <c r="BV93" i="41"/>
  <c r="BU93" i="41"/>
  <c r="BR93" i="41"/>
  <c r="BP93" i="41"/>
  <c r="BO93" i="41"/>
  <c r="BN93" i="41"/>
  <c r="BM93" i="41"/>
  <c r="CX92" i="41"/>
  <c r="CW92" i="41"/>
  <c r="CV92" i="41"/>
  <c r="CU92" i="41"/>
  <c r="CT92" i="41"/>
  <c r="CS92" i="41"/>
  <c r="CR92" i="41"/>
  <c r="CQ92" i="41"/>
  <c r="CC92" i="41"/>
  <c r="CB92" i="41"/>
  <c r="CA92" i="41"/>
  <c r="BZ92" i="41"/>
  <c r="BY92" i="41"/>
  <c r="BX92" i="41"/>
  <c r="BW92" i="41"/>
  <c r="BV92" i="41"/>
  <c r="BU92" i="41"/>
  <c r="BT92" i="41"/>
  <c r="BR92" i="41"/>
  <c r="BQ92" i="41"/>
  <c r="BP92" i="41"/>
  <c r="BO92" i="41"/>
  <c r="BN92" i="41"/>
  <c r="BM92" i="41"/>
  <c r="CX91" i="41"/>
  <c r="CW91" i="41"/>
  <c r="CV91" i="41"/>
  <c r="CU91" i="41"/>
  <c r="CT91" i="41"/>
  <c r="CS91" i="41"/>
  <c r="CR91" i="41"/>
  <c r="CQ91" i="41"/>
  <c r="CX90" i="41"/>
  <c r="CW90" i="41"/>
  <c r="CV90" i="41"/>
  <c r="CU90" i="41"/>
  <c r="CT90" i="41"/>
  <c r="CS90" i="41"/>
  <c r="CR90" i="41"/>
  <c r="CQ90" i="41"/>
  <c r="CX89" i="41"/>
  <c r="CW89" i="41"/>
  <c r="CV89" i="41"/>
  <c r="CU89" i="41"/>
  <c r="CT89" i="41"/>
  <c r="CS89" i="41"/>
  <c r="CR89" i="41"/>
  <c r="CQ89" i="41"/>
  <c r="CX88" i="41"/>
  <c r="CW88" i="41"/>
  <c r="CV88" i="41"/>
  <c r="CU88" i="41"/>
  <c r="CT88" i="41"/>
  <c r="CS88" i="41"/>
  <c r="CR88" i="41"/>
  <c r="CQ88" i="41"/>
  <c r="CX87" i="41"/>
  <c r="CW87" i="41"/>
  <c r="CV87" i="41"/>
  <c r="CU87" i="41"/>
  <c r="CT87" i="41"/>
  <c r="CS87" i="41"/>
  <c r="CR87" i="41"/>
  <c r="CQ87" i="41"/>
  <c r="CX86" i="41"/>
  <c r="CW86" i="41"/>
  <c r="CV86" i="41"/>
  <c r="CU86" i="41"/>
  <c r="CT86" i="41"/>
  <c r="CS86" i="41"/>
  <c r="CR86" i="41"/>
  <c r="CQ86" i="41"/>
  <c r="DE85" i="41"/>
  <c r="DD85" i="41"/>
  <c r="DC85" i="41"/>
  <c r="DB85" i="41"/>
  <c r="DA85" i="41"/>
  <c r="CZ85" i="41"/>
  <c r="CY85" i="41"/>
  <c r="CX85" i="41"/>
  <c r="CW85" i="41"/>
  <c r="CV85" i="41"/>
  <c r="CU85" i="41"/>
  <c r="CT85" i="41"/>
  <c r="CS85" i="41"/>
  <c r="CR85" i="41"/>
  <c r="CQ85" i="41"/>
  <c r="CO85" i="41"/>
  <c r="CN85" i="41"/>
  <c r="CM85" i="41"/>
  <c r="CL85" i="41"/>
  <c r="CK85" i="41"/>
  <c r="CJ85" i="41"/>
  <c r="CI85" i="41"/>
  <c r="CH85" i="41"/>
  <c r="CG85" i="41"/>
  <c r="CF85" i="41"/>
  <c r="CE85" i="41"/>
  <c r="CD85" i="41"/>
  <c r="CX84" i="41"/>
  <c r="CW84" i="41"/>
  <c r="CV84" i="41"/>
  <c r="CU84" i="41"/>
  <c r="CT84" i="41"/>
  <c r="CS84" i="41"/>
  <c r="CR84" i="41"/>
  <c r="CQ84" i="41"/>
  <c r="DE83" i="41"/>
  <c r="DD83" i="41"/>
  <c r="DC83" i="41"/>
  <c r="DB83" i="41"/>
  <c r="DA83" i="41"/>
  <c r="CZ83" i="41"/>
  <c r="CY83" i="41"/>
  <c r="CX83" i="41"/>
  <c r="CW83" i="41"/>
  <c r="CV83" i="41"/>
  <c r="CU83" i="41"/>
  <c r="CT83" i="41"/>
  <c r="CS83" i="41"/>
  <c r="CR83" i="41"/>
  <c r="CQ83" i="41"/>
  <c r="CO83" i="41"/>
  <c r="CN83" i="41"/>
  <c r="CM83" i="41"/>
  <c r="CL83" i="41"/>
  <c r="CK83" i="41"/>
  <c r="CJ83" i="41"/>
  <c r="CI83" i="41"/>
  <c r="CH83" i="41"/>
  <c r="CG83" i="41"/>
  <c r="CF83" i="41"/>
  <c r="CE83" i="41"/>
  <c r="CD83" i="41"/>
  <c r="CX82" i="41"/>
  <c r="CW82" i="41"/>
  <c r="CV82" i="41"/>
  <c r="CU82" i="41"/>
  <c r="CT82" i="41"/>
  <c r="CS82" i="41"/>
  <c r="CR82" i="41"/>
  <c r="CQ82" i="41"/>
  <c r="DE81" i="41"/>
  <c r="DD81" i="41"/>
  <c r="DC81" i="41"/>
  <c r="DB81" i="41"/>
  <c r="DA81" i="41"/>
  <c r="CZ81" i="41"/>
  <c r="CY81" i="41"/>
  <c r="CX81" i="41"/>
  <c r="CW81" i="41"/>
  <c r="CV81" i="41"/>
  <c r="CU81" i="41"/>
  <c r="CT81" i="41"/>
  <c r="CS81" i="41"/>
  <c r="CR81" i="41"/>
  <c r="CQ81" i="41"/>
  <c r="CX80" i="41"/>
  <c r="CW80" i="41"/>
  <c r="CV80" i="41"/>
  <c r="CU80" i="41"/>
  <c r="CT80" i="41"/>
  <c r="CS80" i="41"/>
  <c r="CR80" i="41"/>
  <c r="CQ80" i="41"/>
  <c r="CC80" i="41"/>
  <c r="CB80" i="41"/>
  <c r="CA80" i="41"/>
  <c r="BZ80" i="41"/>
  <c r="BY80" i="41"/>
  <c r="BX80" i="41"/>
  <c r="BW80" i="41"/>
  <c r="BV80" i="41"/>
  <c r="BU80" i="41"/>
  <c r="BT80" i="41"/>
  <c r="BR80" i="41"/>
  <c r="BQ80" i="41"/>
  <c r="BP80" i="41"/>
  <c r="BO80" i="41"/>
  <c r="BN80" i="41"/>
  <c r="BM80" i="41"/>
  <c r="CX79" i="41"/>
  <c r="CW79" i="41"/>
  <c r="CV79" i="41"/>
  <c r="CU79" i="41"/>
  <c r="CT79" i="41"/>
  <c r="CS79" i="41"/>
  <c r="CR79" i="41"/>
  <c r="CQ79" i="41"/>
  <c r="CX78" i="41"/>
  <c r="CW78" i="41"/>
  <c r="CV78" i="41"/>
  <c r="CU78" i="41"/>
  <c r="CT78" i="41"/>
  <c r="CS78" i="41"/>
  <c r="CR78" i="41"/>
  <c r="CQ78" i="41"/>
  <c r="BX78" i="41"/>
  <c r="BV78" i="41"/>
  <c r="BU78" i="41"/>
  <c r="BR78" i="41"/>
  <c r="BP78" i="41"/>
  <c r="BO78" i="41"/>
  <c r="BN78" i="41"/>
  <c r="BM78" i="41"/>
  <c r="CX77" i="41"/>
  <c r="CW77" i="41"/>
  <c r="CV77" i="41"/>
  <c r="CU77" i="41"/>
  <c r="CT77" i="41"/>
  <c r="CS77" i="41"/>
  <c r="CR77" i="41"/>
  <c r="CQ77" i="41"/>
  <c r="CX76" i="41"/>
  <c r="CW76" i="41"/>
  <c r="CV76" i="41"/>
  <c r="CU76" i="41"/>
  <c r="CT76" i="41"/>
  <c r="CS76" i="41"/>
  <c r="CR76" i="41"/>
  <c r="CQ76" i="41"/>
  <c r="CC76" i="41"/>
  <c r="CB76" i="41"/>
  <c r="CA76" i="41"/>
  <c r="BZ76" i="41"/>
  <c r="BY76" i="41"/>
  <c r="BX76" i="41"/>
  <c r="BW76" i="41"/>
  <c r="BV76" i="41"/>
  <c r="BU76" i="41"/>
  <c r="BT76" i="41"/>
  <c r="BR76" i="41"/>
  <c r="BQ76" i="41"/>
  <c r="BP76" i="41"/>
  <c r="BO76" i="41"/>
  <c r="BN76" i="41"/>
  <c r="BM76" i="41"/>
  <c r="CX75" i="41"/>
  <c r="CW75" i="41"/>
  <c r="CV75" i="41"/>
  <c r="CU75" i="41"/>
  <c r="CT75" i="41"/>
  <c r="CS75" i="41"/>
  <c r="CR75" i="41"/>
  <c r="CQ75" i="41"/>
  <c r="CX74" i="41"/>
  <c r="CW74" i="41"/>
  <c r="CV74" i="41"/>
  <c r="CU74" i="41"/>
  <c r="CT74" i="41"/>
  <c r="CS74" i="41"/>
  <c r="CR74" i="41"/>
  <c r="CQ74" i="41"/>
  <c r="BX74" i="41"/>
  <c r="BV74" i="41"/>
  <c r="BU74" i="41"/>
  <c r="BR74" i="41"/>
  <c r="BP74" i="41"/>
  <c r="BO74" i="41"/>
  <c r="BN74" i="41"/>
  <c r="BM74" i="41"/>
  <c r="CX73" i="41"/>
  <c r="CW73" i="41"/>
  <c r="CV73" i="41"/>
  <c r="CU73" i="41"/>
  <c r="CT73" i="41"/>
  <c r="CS73" i="41"/>
  <c r="CR73" i="41"/>
  <c r="CQ73" i="41"/>
  <c r="CX72" i="41"/>
  <c r="CW72" i="41"/>
  <c r="CV72" i="41"/>
  <c r="CU72" i="41"/>
  <c r="CT72" i="41"/>
  <c r="CS72" i="41"/>
  <c r="CR72" i="41"/>
  <c r="CQ72" i="41"/>
  <c r="CX71" i="41"/>
  <c r="CW71" i="41"/>
  <c r="CV71" i="41"/>
  <c r="CU71" i="41"/>
  <c r="CT71" i="41"/>
  <c r="CS71" i="41"/>
  <c r="CR71" i="41"/>
  <c r="CQ71" i="41"/>
  <c r="CC71" i="41"/>
  <c r="CB71" i="41"/>
  <c r="CA71" i="41"/>
  <c r="BZ71" i="41"/>
  <c r="BY71" i="41"/>
  <c r="BX71" i="41"/>
  <c r="BW71" i="41"/>
  <c r="BV71" i="41"/>
  <c r="BU71" i="41"/>
  <c r="BT71" i="41"/>
  <c r="BR71" i="41"/>
  <c r="BQ71" i="41"/>
  <c r="BP71" i="41"/>
  <c r="BO71" i="41"/>
  <c r="BN71" i="41"/>
  <c r="BM71" i="41"/>
  <c r="CX70" i="41"/>
  <c r="CW70" i="41"/>
  <c r="CV70" i="41"/>
  <c r="CU70" i="41"/>
  <c r="CT70" i="41"/>
  <c r="CS70" i="41"/>
  <c r="CR70" i="41"/>
  <c r="CQ70" i="41"/>
  <c r="CX69" i="41"/>
  <c r="CW69" i="41"/>
  <c r="CV69" i="41"/>
  <c r="CU69" i="41"/>
  <c r="CT69" i="41"/>
  <c r="CS69" i="41"/>
  <c r="CR69" i="41"/>
  <c r="CQ69" i="41"/>
  <c r="BX69" i="41"/>
  <c r="BV69" i="41"/>
  <c r="BU69" i="41"/>
  <c r="BR69" i="41"/>
  <c r="BP69" i="41"/>
  <c r="BO69" i="41"/>
  <c r="BN69" i="41"/>
  <c r="BM69" i="41"/>
  <c r="CX68" i="41"/>
  <c r="CW68" i="41"/>
  <c r="CV68" i="41"/>
  <c r="CU68" i="41"/>
  <c r="CT68" i="41"/>
  <c r="CS68" i="41"/>
  <c r="CR68" i="41"/>
  <c r="CQ68" i="41"/>
  <c r="CX67" i="41"/>
  <c r="CW67" i="41"/>
  <c r="CV67" i="41"/>
  <c r="CU67" i="41"/>
  <c r="CT67" i="41"/>
  <c r="CS67" i="41"/>
  <c r="CR67" i="41"/>
  <c r="CQ67" i="41"/>
  <c r="BJ67" i="41"/>
  <c r="BH67" i="41"/>
  <c r="J67" i="41"/>
  <c r="BL67" i="41" s="1"/>
  <c r="I67" i="41"/>
  <c r="BK67" i="41" s="1"/>
  <c r="G67" i="41"/>
  <c r="BI67" i="41" s="1"/>
  <c r="E67" i="41"/>
  <c r="BG67" i="41" s="1"/>
  <c r="D67" i="41"/>
  <c r="BF67" i="41" s="1"/>
  <c r="C67" i="41"/>
  <c r="BE67" i="41" s="1"/>
  <c r="B67" i="41"/>
  <c r="BD67" i="41" s="1"/>
  <c r="CX66" i="41"/>
  <c r="CW66" i="41"/>
  <c r="CV66" i="41"/>
  <c r="CU66" i="41"/>
  <c r="CT66" i="41"/>
  <c r="CS66" i="41"/>
  <c r="CR66" i="41"/>
  <c r="CQ66" i="41"/>
  <c r="CX65" i="41"/>
  <c r="CW65" i="41"/>
  <c r="CV65" i="41"/>
  <c r="CU65" i="41"/>
  <c r="CT65" i="41"/>
  <c r="CS65" i="41"/>
  <c r="CR65" i="41"/>
  <c r="CQ65" i="41"/>
  <c r="CX64" i="41"/>
  <c r="CW64" i="41"/>
  <c r="CV64" i="41"/>
  <c r="CU64" i="41"/>
  <c r="CT64" i="41"/>
  <c r="CS64" i="41"/>
  <c r="CR64" i="41"/>
  <c r="CQ64" i="41"/>
  <c r="CX63" i="41"/>
  <c r="CW63" i="41"/>
  <c r="CV63" i="41"/>
  <c r="CU63" i="41"/>
  <c r="CT63" i="41"/>
  <c r="CS63" i="41"/>
  <c r="CR63" i="41"/>
  <c r="CQ63" i="41"/>
  <c r="CC63" i="41"/>
  <c r="CB63" i="41"/>
  <c r="CA63" i="41"/>
  <c r="BZ63" i="41"/>
  <c r="BY63" i="41"/>
  <c r="BX63" i="41"/>
  <c r="BW63" i="41"/>
  <c r="BV63" i="41"/>
  <c r="BU63" i="41"/>
  <c r="BT63" i="41"/>
  <c r="BR63" i="41"/>
  <c r="BQ63" i="41"/>
  <c r="BP63" i="41"/>
  <c r="BO63" i="41"/>
  <c r="BN63" i="41"/>
  <c r="BM63" i="41"/>
  <c r="CX62" i="41"/>
  <c r="CW62" i="41"/>
  <c r="CV62" i="41"/>
  <c r="CU62" i="41"/>
  <c r="CT62" i="41"/>
  <c r="CS62" i="41"/>
  <c r="CR62" i="41"/>
  <c r="CQ62" i="41"/>
  <c r="CX61" i="41"/>
  <c r="CW61" i="41"/>
  <c r="CV61" i="41"/>
  <c r="CU61" i="41"/>
  <c r="CT61" i="41"/>
  <c r="CS61" i="41"/>
  <c r="CR61" i="41"/>
  <c r="CQ61" i="41"/>
  <c r="BX61" i="41"/>
  <c r="BV61" i="41"/>
  <c r="BU61" i="41"/>
  <c r="BR61" i="41"/>
  <c r="BP61" i="41"/>
  <c r="BO61" i="41"/>
  <c r="BN61" i="41"/>
  <c r="BM61" i="41"/>
  <c r="CX60" i="41"/>
  <c r="CW60" i="41"/>
  <c r="CV60" i="41"/>
  <c r="CU60" i="41"/>
  <c r="CT60" i="41"/>
  <c r="CS60" i="41"/>
  <c r="CR60" i="41"/>
  <c r="CQ60" i="41"/>
  <c r="CX59" i="41"/>
  <c r="CW59" i="41"/>
  <c r="CV59" i="41"/>
  <c r="CU59" i="41"/>
  <c r="CT59" i="41"/>
  <c r="CS59" i="41"/>
  <c r="CR59" i="41"/>
  <c r="CQ59" i="41"/>
  <c r="CX58" i="41"/>
  <c r="CW58" i="41"/>
  <c r="CV58" i="41"/>
  <c r="CU58" i="41"/>
  <c r="CT58" i="41"/>
  <c r="CS58" i="41"/>
  <c r="CR58" i="41"/>
  <c r="CQ58" i="41"/>
  <c r="CX57" i="41"/>
  <c r="CW57" i="41"/>
  <c r="CV57" i="41"/>
  <c r="CU57" i="41"/>
  <c r="CT57" i="41"/>
  <c r="CS57" i="41"/>
  <c r="CR57" i="41"/>
  <c r="CQ57" i="41"/>
  <c r="CX56" i="41"/>
  <c r="CW56" i="41"/>
  <c r="CV56" i="41"/>
  <c r="CU56" i="41"/>
  <c r="CT56" i="41"/>
  <c r="CS56" i="41"/>
  <c r="CR56" i="41"/>
  <c r="CQ56" i="41"/>
  <c r="CC56" i="41"/>
  <c r="CB56" i="41"/>
  <c r="CA56" i="41"/>
  <c r="BZ56" i="41"/>
  <c r="BY56" i="41"/>
  <c r="BX56" i="41"/>
  <c r="BW56" i="41"/>
  <c r="BV56" i="41"/>
  <c r="BU56" i="41"/>
  <c r="BT56" i="41"/>
  <c r="BR56" i="41"/>
  <c r="BQ56" i="41"/>
  <c r="BP56" i="41"/>
  <c r="BO56" i="41"/>
  <c r="BN56" i="41"/>
  <c r="BM56" i="41"/>
  <c r="CX55" i="41"/>
  <c r="CW55" i="41"/>
  <c r="CV55" i="41"/>
  <c r="CU55" i="41"/>
  <c r="CT55" i="41"/>
  <c r="CS55" i="41"/>
  <c r="CR55" i="41"/>
  <c r="CQ55" i="41"/>
  <c r="CX54" i="41"/>
  <c r="CW54" i="41"/>
  <c r="CV54" i="41"/>
  <c r="CU54" i="41"/>
  <c r="CT54" i="41"/>
  <c r="CS54" i="41"/>
  <c r="CR54" i="41"/>
  <c r="CQ54" i="41"/>
  <c r="CC54" i="41"/>
  <c r="CB54" i="41"/>
  <c r="CA54" i="41"/>
  <c r="BZ54" i="41"/>
  <c r="BY54" i="41"/>
  <c r="BX54" i="41"/>
  <c r="BW54" i="41"/>
  <c r="BV54" i="41"/>
  <c r="BU54" i="41"/>
  <c r="BT54" i="41"/>
  <c r="BR54" i="41"/>
  <c r="BQ54" i="41"/>
  <c r="BP54" i="41"/>
  <c r="BO54" i="41"/>
  <c r="BN54" i="41"/>
  <c r="BM54" i="41"/>
  <c r="CX53" i="41"/>
  <c r="CW53" i="41"/>
  <c r="CV53" i="41"/>
  <c r="CU53" i="41"/>
  <c r="CT53" i="41"/>
  <c r="CS53" i="41"/>
  <c r="CR53" i="41"/>
  <c r="CQ53" i="41"/>
  <c r="CX52" i="41"/>
  <c r="CW52" i="41"/>
  <c r="CV52" i="41"/>
  <c r="CU52" i="41"/>
  <c r="CT52" i="41"/>
  <c r="CS52" i="41"/>
  <c r="CR52" i="41"/>
  <c r="CQ52" i="41"/>
  <c r="CC52" i="41"/>
  <c r="CB52" i="41"/>
  <c r="CA52" i="41"/>
  <c r="BZ52" i="41"/>
  <c r="BY52" i="41"/>
  <c r="BX52" i="41"/>
  <c r="BW52" i="41"/>
  <c r="BV52" i="41"/>
  <c r="BU52" i="41"/>
  <c r="BT52" i="41"/>
  <c r="BR52" i="41"/>
  <c r="BQ52" i="41"/>
  <c r="BP52" i="41"/>
  <c r="BO52" i="41"/>
  <c r="BN52" i="41"/>
  <c r="BM52" i="41"/>
  <c r="CX51" i="41"/>
  <c r="CW51" i="41"/>
  <c r="CV51" i="41"/>
  <c r="CU51" i="41"/>
  <c r="CT51" i="41"/>
  <c r="CS51" i="41"/>
  <c r="CR51" i="41"/>
  <c r="CQ51" i="41"/>
  <c r="CX50" i="41"/>
  <c r="CW50" i="41"/>
  <c r="CV50" i="41"/>
  <c r="CU50" i="41"/>
  <c r="CT50" i="41"/>
  <c r="CS50" i="41"/>
  <c r="CR50" i="41"/>
  <c r="CQ50" i="41"/>
  <c r="CC50" i="41"/>
  <c r="CB50" i="41"/>
  <c r="CA50" i="41"/>
  <c r="BZ50" i="41"/>
  <c r="BY50" i="41"/>
  <c r="BX50" i="41"/>
  <c r="BW50" i="41"/>
  <c r="BV50" i="41"/>
  <c r="BU50" i="41"/>
  <c r="BT50" i="41"/>
  <c r="BR50" i="41"/>
  <c r="BQ50" i="41"/>
  <c r="BP50" i="41"/>
  <c r="BO50" i="41"/>
  <c r="BN50" i="41"/>
  <c r="BM50" i="41"/>
  <c r="CX49" i="41"/>
  <c r="CW49" i="41"/>
  <c r="CV49" i="41"/>
  <c r="CU49" i="41"/>
  <c r="CT49" i="41"/>
  <c r="CS49" i="41"/>
  <c r="CR49" i="41"/>
  <c r="CQ49" i="41"/>
  <c r="CC49" i="41"/>
  <c r="CB49" i="41"/>
  <c r="CA49" i="41"/>
  <c r="BZ49" i="41"/>
  <c r="BY49" i="41"/>
  <c r="BX49" i="41"/>
  <c r="BW49" i="41"/>
  <c r="BV49" i="41"/>
  <c r="BU49" i="41"/>
  <c r="BT49" i="41"/>
  <c r="BR49" i="41"/>
  <c r="BQ49" i="41"/>
  <c r="BP49" i="41"/>
  <c r="BO49" i="41"/>
  <c r="BN49" i="41"/>
  <c r="BM49" i="41"/>
  <c r="CX48" i="41"/>
  <c r="CW48" i="41"/>
  <c r="CV48" i="41"/>
  <c r="CU48" i="41"/>
  <c r="CT48" i="41"/>
  <c r="CS48" i="41"/>
  <c r="CR48" i="41"/>
  <c r="CQ48" i="41"/>
  <c r="CC48" i="41"/>
  <c r="CB48" i="41"/>
  <c r="CA48" i="41"/>
  <c r="BZ48" i="41"/>
  <c r="BY48" i="41"/>
  <c r="BX48" i="41"/>
  <c r="BW48" i="41"/>
  <c r="BV48" i="41"/>
  <c r="BU48" i="41"/>
  <c r="BT48" i="41"/>
  <c r="BR48" i="41"/>
  <c r="BQ48" i="41"/>
  <c r="BP48" i="41"/>
  <c r="BO48" i="41"/>
  <c r="BN48" i="41"/>
  <c r="BM48" i="41"/>
  <c r="CX47" i="41"/>
  <c r="CW47" i="41"/>
  <c r="CV47" i="41"/>
  <c r="CU47" i="41"/>
  <c r="CT47" i="41"/>
  <c r="CS47" i="41"/>
  <c r="CR47" i="41"/>
  <c r="CQ47" i="41"/>
  <c r="CC47" i="41"/>
  <c r="CB47" i="41"/>
  <c r="CA47" i="41"/>
  <c r="BZ47" i="41"/>
  <c r="BY47" i="41"/>
  <c r="BX47" i="41"/>
  <c r="BW47" i="41"/>
  <c r="BV47" i="41"/>
  <c r="BU47" i="41"/>
  <c r="BT47" i="41"/>
  <c r="BR47" i="41"/>
  <c r="BQ47" i="41"/>
  <c r="BP47" i="41"/>
  <c r="BO47" i="41"/>
  <c r="BN47" i="41"/>
  <c r="BM47" i="41"/>
  <c r="CX46" i="41"/>
  <c r="CW46" i="41"/>
  <c r="CV46" i="41"/>
  <c r="CU46" i="41"/>
  <c r="CT46" i="41"/>
  <c r="CS46" i="41"/>
  <c r="CR46" i="41"/>
  <c r="CQ46" i="41"/>
  <c r="CC46" i="41"/>
  <c r="CB46" i="41"/>
  <c r="CA46" i="41"/>
  <c r="BZ46" i="41"/>
  <c r="BY46" i="41"/>
  <c r="BX46" i="41"/>
  <c r="BW46" i="41"/>
  <c r="BV46" i="41"/>
  <c r="BU46" i="41"/>
  <c r="BT46" i="41"/>
  <c r="BR46" i="41"/>
  <c r="BQ46" i="41"/>
  <c r="BP46" i="41"/>
  <c r="BO46" i="41"/>
  <c r="BN46" i="41"/>
  <c r="BM46" i="41"/>
  <c r="CX45" i="41"/>
  <c r="CW45" i="41"/>
  <c r="CV45" i="41"/>
  <c r="CU45" i="41"/>
  <c r="CT45" i="41"/>
  <c r="CS45" i="41"/>
  <c r="CR45" i="41"/>
  <c r="CQ45" i="41"/>
  <c r="CC45" i="41"/>
  <c r="CB45" i="41"/>
  <c r="CA45" i="41"/>
  <c r="BZ45" i="41"/>
  <c r="BY45" i="41"/>
  <c r="BX45" i="41"/>
  <c r="BW45" i="41"/>
  <c r="BV45" i="41"/>
  <c r="BU45" i="41"/>
  <c r="BT45" i="41"/>
  <c r="BR45" i="41"/>
  <c r="BQ45" i="41"/>
  <c r="BP45" i="41"/>
  <c r="BO45" i="41"/>
  <c r="BN45" i="41"/>
  <c r="BM45" i="41"/>
  <c r="CX44" i="41"/>
  <c r="CW44" i="41"/>
  <c r="CV44" i="41"/>
  <c r="CU44" i="41"/>
  <c r="CT44" i="41"/>
  <c r="CS44" i="41"/>
  <c r="CR44" i="41"/>
  <c r="CQ44" i="41"/>
  <c r="CX43" i="41"/>
  <c r="CW43" i="41"/>
  <c r="CV43" i="41"/>
  <c r="CU43" i="41"/>
  <c r="CT43" i="41"/>
  <c r="CS43" i="41"/>
  <c r="CR43" i="41"/>
  <c r="CQ43" i="41"/>
  <c r="CX42" i="41"/>
  <c r="CW42" i="41"/>
  <c r="CV42" i="41"/>
  <c r="CU42" i="41"/>
  <c r="CT42" i="41"/>
  <c r="CS42" i="41"/>
  <c r="CR42" i="41"/>
  <c r="CQ42" i="41"/>
  <c r="CX41" i="41"/>
  <c r="CW41" i="41"/>
  <c r="CV41" i="41"/>
  <c r="CU41" i="41"/>
  <c r="CT41" i="41"/>
  <c r="CS41" i="41"/>
  <c r="CR41" i="41"/>
  <c r="CQ41" i="41"/>
  <c r="CX40" i="41"/>
  <c r="CW40" i="41"/>
  <c r="CV40" i="41"/>
  <c r="CU40" i="41"/>
  <c r="CT40" i="41"/>
  <c r="CS40" i="41"/>
  <c r="CR40" i="41"/>
  <c r="CQ40" i="41"/>
  <c r="CX39" i="41"/>
  <c r="CW39" i="41"/>
  <c r="CV39" i="41"/>
  <c r="CU39" i="41"/>
  <c r="CT39" i="41"/>
  <c r="CS39" i="41"/>
  <c r="CR39" i="41"/>
  <c r="CQ39" i="41"/>
  <c r="CX38" i="41"/>
  <c r="CW38" i="41"/>
  <c r="CV38" i="41"/>
  <c r="CU38" i="41"/>
  <c r="CT38" i="41"/>
  <c r="CS38" i="41"/>
  <c r="CR38" i="41"/>
  <c r="CQ38" i="41"/>
  <c r="CC38" i="41"/>
  <c r="CB38" i="41"/>
  <c r="CA38" i="41"/>
  <c r="BZ38" i="41"/>
  <c r="BY38" i="41"/>
  <c r="BX38" i="41"/>
  <c r="BW38" i="41"/>
  <c r="BV38" i="41"/>
  <c r="BU38" i="41"/>
  <c r="BT38" i="41"/>
  <c r="BR38" i="41"/>
  <c r="BQ38" i="41"/>
  <c r="BP38" i="41"/>
  <c r="BO38" i="41"/>
  <c r="BN38" i="41"/>
  <c r="BM38" i="41"/>
  <c r="BL38" i="41"/>
  <c r="BK38" i="41"/>
  <c r="BJ38" i="41"/>
  <c r="BI38" i="41"/>
  <c r="BH38" i="41"/>
  <c r="BG38" i="41"/>
  <c r="BF38" i="41"/>
  <c r="BE38" i="41"/>
  <c r="BD38" i="41"/>
  <c r="CX37" i="41"/>
  <c r="CW37" i="41"/>
  <c r="CV37" i="41"/>
  <c r="CU37" i="41"/>
  <c r="CT37" i="41"/>
  <c r="CS37" i="41"/>
  <c r="CR37" i="41"/>
  <c r="CQ37" i="41"/>
  <c r="CC37" i="41"/>
  <c r="CB37" i="41"/>
  <c r="CA37" i="41"/>
  <c r="BZ37" i="41"/>
  <c r="BY37" i="41"/>
  <c r="BX37" i="41"/>
  <c r="BW37" i="41"/>
  <c r="BV37" i="41"/>
  <c r="BU37" i="41"/>
  <c r="BT37" i="41"/>
  <c r="BR37" i="41"/>
  <c r="BQ37" i="41"/>
  <c r="BP37" i="41"/>
  <c r="BO37" i="41"/>
  <c r="BN37" i="41"/>
  <c r="BM37" i="41"/>
  <c r="CX36" i="41"/>
  <c r="CW36" i="41"/>
  <c r="CV36" i="41"/>
  <c r="CU36" i="41"/>
  <c r="CT36" i="41"/>
  <c r="CS36" i="41"/>
  <c r="CR36" i="41"/>
  <c r="CQ36" i="41"/>
  <c r="CX35" i="41"/>
  <c r="CW35" i="41"/>
  <c r="CV35" i="41"/>
  <c r="CU35" i="41"/>
  <c r="CT35" i="41"/>
  <c r="CS35" i="41"/>
  <c r="CR35" i="41"/>
  <c r="CQ35" i="41"/>
  <c r="CC35" i="41"/>
  <c r="CB35" i="41"/>
  <c r="CA35" i="41"/>
  <c r="BZ35" i="41"/>
  <c r="BY35" i="41"/>
  <c r="BX35" i="41"/>
  <c r="BW35" i="41"/>
  <c r="BV35" i="41"/>
  <c r="BU35" i="41"/>
  <c r="BT35" i="41"/>
  <c r="BR35" i="41"/>
  <c r="BQ35" i="41"/>
  <c r="BP35" i="41"/>
  <c r="BO35" i="41"/>
  <c r="BN35" i="41"/>
  <c r="BM35" i="41"/>
  <c r="DE34" i="41"/>
  <c r="DD34" i="41"/>
  <c r="DC34" i="41"/>
  <c r="DB34" i="41"/>
  <c r="DA34" i="41"/>
  <c r="CZ34" i="41"/>
  <c r="CY34" i="41"/>
  <c r="CX34" i="41"/>
  <c r="CW34" i="41"/>
  <c r="CV34" i="41"/>
  <c r="CU34" i="41"/>
  <c r="CT34" i="41"/>
  <c r="CS34" i="41"/>
  <c r="CR34" i="41"/>
  <c r="CQ34" i="41"/>
  <c r="CO34" i="41"/>
  <c r="CN34" i="41"/>
  <c r="CM34" i="41"/>
  <c r="CL34" i="41"/>
  <c r="CK34" i="41"/>
  <c r="CJ34" i="41"/>
  <c r="CI34" i="41"/>
  <c r="CH34" i="41"/>
  <c r="CG34" i="41"/>
  <c r="CF34" i="41"/>
  <c r="CE34" i="41"/>
  <c r="CD34" i="41"/>
  <c r="DE33" i="41"/>
  <c r="DD33" i="41"/>
  <c r="DC33" i="41"/>
  <c r="DB33" i="41"/>
  <c r="DA33" i="41"/>
  <c r="CZ33" i="41"/>
  <c r="CY33" i="41"/>
  <c r="CX33" i="41"/>
  <c r="CW33" i="41"/>
  <c r="CV33" i="41"/>
  <c r="CU33" i="41"/>
  <c r="CT33" i="41"/>
  <c r="CS33" i="41"/>
  <c r="CR33" i="41"/>
  <c r="CQ33" i="41"/>
  <c r="CO33" i="41"/>
  <c r="CN33" i="41"/>
  <c r="CM33" i="41"/>
  <c r="CL33" i="41"/>
  <c r="CK33" i="41"/>
  <c r="CJ33" i="41"/>
  <c r="CI33" i="41"/>
  <c r="CH33" i="41"/>
  <c r="CG33" i="41"/>
  <c r="CF33" i="41"/>
  <c r="CE33" i="41"/>
  <c r="CD33" i="41"/>
  <c r="DE32" i="41"/>
  <c r="DD32" i="41"/>
  <c r="DC32" i="41"/>
  <c r="DB32" i="41"/>
  <c r="DA32" i="41"/>
  <c r="CZ32" i="41"/>
  <c r="CY32" i="41"/>
  <c r="CX32" i="41"/>
  <c r="CW32" i="41"/>
  <c r="CV32" i="41"/>
  <c r="CU32" i="41"/>
  <c r="CT32" i="41"/>
  <c r="CS32" i="41"/>
  <c r="CR32" i="41"/>
  <c r="CQ32" i="41"/>
  <c r="CO32" i="41"/>
  <c r="CN32" i="41"/>
  <c r="CM32" i="41"/>
  <c r="CL32" i="41"/>
  <c r="CK32" i="41"/>
  <c r="CJ32" i="41"/>
  <c r="CI32" i="41"/>
  <c r="CH32" i="41"/>
  <c r="CG32" i="41"/>
  <c r="CF32" i="41"/>
  <c r="CE32" i="41"/>
  <c r="CD32" i="41"/>
  <c r="DE31" i="41"/>
  <c r="DD31" i="41"/>
  <c r="DC31" i="41"/>
  <c r="DB31" i="41"/>
  <c r="DA31" i="41"/>
  <c r="CZ31" i="41"/>
  <c r="CY31" i="41"/>
  <c r="CX31" i="41"/>
  <c r="CW31" i="41"/>
  <c r="CV31" i="41"/>
  <c r="CU31" i="41"/>
  <c r="CT31" i="41"/>
  <c r="CS31" i="41"/>
  <c r="CR31" i="41"/>
  <c r="CQ31" i="41"/>
  <c r="CO31" i="41"/>
  <c r="CN31" i="41"/>
  <c r="CM31" i="41"/>
  <c r="CL31" i="41"/>
  <c r="CK31" i="41"/>
  <c r="CJ31" i="41"/>
  <c r="CI31" i="41"/>
  <c r="CH31" i="41"/>
  <c r="CG31" i="41"/>
  <c r="CF31" i="41"/>
  <c r="CE31" i="41"/>
  <c r="CD31" i="41"/>
  <c r="CX30" i="41"/>
  <c r="CW30" i="41"/>
  <c r="CV30" i="41"/>
  <c r="CU30" i="41"/>
  <c r="CT30" i="41"/>
  <c r="CS30" i="41"/>
  <c r="CR30" i="41"/>
  <c r="CQ30" i="41"/>
  <c r="CX29" i="41"/>
  <c r="CW29" i="41"/>
  <c r="CV29" i="41"/>
  <c r="CU29" i="41"/>
  <c r="CT29" i="41"/>
  <c r="CS29" i="41"/>
  <c r="CR29" i="41"/>
  <c r="CQ29" i="41"/>
  <c r="CX28" i="41"/>
  <c r="CW28" i="41"/>
  <c r="CV28" i="41"/>
  <c r="CU28" i="41"/>
  <c r="CT28" i="41"/>
  <c r="CS28" i="41"/>
  <c r="CR28" i="41"/>
  <c r="CQ28" i="41"/>
  <c r="CX27" i="41"/>
  <c r="CW27" i="41"/>
  <c r="CV27" i="41"/>
  <c r="CU27" i="41"/>
  <c r="CT27" i="41"/>
  <c r="CS27" i="41"/>
  <c r="CR27" i="41"/>
  <c r="CQ27" i="41"/>
  <c r="CX26" i="41"/>
  <c r="CW26" i="41"/>
  <c r="CV26" i="41"/>
  <c r="CU26" i="41"/>
  <c r="CT26" i="41"/>
  <c r="CS26" i="41"/>
  <c r="CR26" i="41"/>
  <c r="CQ26" i="41"/>
  <c r="CX25" i="41"/>
  <c r="CW25" i="41"/>
  <c r="CV25" i="41"/>
  <c r="CU25" i="41"/>
  <c r="CT25" i="41"/>
  <c r="CS25" i="41"/>
  <c r="CR25" i="41"/>
  <c r="CQ25" i="41"/>
  <c r="CC25" i="41"/>
  <c r="CB25" i="41"/>
  <c r="CA25" i="41"/>
  <c r="BZ25" i="41"/>
  <c r="BY25" i="41"/>
  <c r="BX25" i="41"/>
  <c r="BW25" i="41"/>
  <c r="BV25" i="41"/>
  <c r="BU25" i="41"/>
  <c r="BT25" i="41"/>
  <c r="BR25" i="41"/>
  <c r="BQ25" i="41"/>
  <c r="BP25" i="41"/>
  <c r="BO25" i="41"/>
  <c r="BN25" i="41"/>
  <c r="BM25" i="41"/>
  <c r="CX24" i="41"/>
  <c r="CW24" i="41"/>
  <c r="CV24" i="41"/>
  <c r="CU24" i="41"/>
  <c r="CT24" i="41"/>
  <c r="CS24" i="41"/>
  <c r="CR24" i="41"/>
  <c r="CQ24" i="41"/>
  <c r="BX24" i="41"/>
  <c r="BV24" i="41"/>
  <c r="BU24" i="41"/>
  <c r="BR24" i="41"/>
  <c r="BP24" i="41"/>
  <c r="BO24" i="41"/>
  <c r="BN24" i="41"/>
  <c r="BM24" i="41"/>
  <c r="CX23" i="41"/>
  <c r="CW23" i="41"/>
  <c r="CV23" i="41"/>
  <c r="CU23" i="41"/>
  <c r="CT23" i="41"/>
  <c r="CS23" i="41"/>
  <c r="CR23" i="41"/>
  <c r="CQ23" i="41"/>
  <c r="CX22" i="41"/>
  <c r="CW22" i="41"/>
  <c r="CV22" i="41"/>
  <c r="CU22" i="41"/>
  <c r="CT22" i="41"/>
  <c r="CS22" i="41"/>
  <c r="CR22" i="41"/>
  <c r="CQ22" i="41"/>
  <c r="CC22" i="41"/>
  <c r="CB22" i="41"/>
  <c r="CA22" i="41"/>
  <c r="BZ22" i="41"/>
  <c r="BY22" i="41"/>
  <c r="BX22" i="41"/>
  <c r="BW22" i="41"/>
  <c r="BV22" i="41"/>
  <c r="BU22" i="41"/>
  <c r="BT22" i="41"/>
  <c r="BR22" i="41"/>
  <c r="BQ22" i="41"/>
  <c r="BP22" i="41"/>
  <c r="BO22" i="41"/>
  <c r="BN22" i="41"/>
  <c r="BM22" i="41"/>
  <c r="BH22" i="41"/>
  <c r="BG22" i="41"/>
  <c r="BF22" i="41"/>
  <c r="BE22" i="41"/>
  <c r="BD22" i="41"/>
  <c r="CX21" i="41"/>
  <c r="CW21" i="41"/>
  <c r="CV21" i="41"/>
  <c r="CU21" i="41"/>
  <c r="CT21" i="41"/>
  <c r="CS21" i="41"/>
  <c r="CR21" i="41"/>
  <c r="CQ21" i="41"/>
  <c r="CX20" i="41"/>
  <c r="CW20" i="41"/>
  <c r="CV20" i="41"/>
  <c r="CU20" i="41"/>
  <c r="CT20" i="41"/>
  <c r="CS20" i="41"/>
  <c r="CR20" i="41"/>
  <c r="CQ20" i="41"/>
  <c r="CX19" i="41"/>
  <c r="CW19" i="41"/>
  <c r="CV19" i="41"/>
  <c r="CU19" i="41"/>
  <c r="CT19" i="41"/>
  <c r="CS19" i="41"/>
  <c r="CR19" i="41"/>
  <c r="CQ19" i="41"/>
  <c r="CX18" i="41"/>
  <c r="CW18" i="41"/>
  <c r="CV18" i="41"/>
  <c r="CU18" i="41"/>
  <c r="CT18" i="41"/>
  <c r="CS18" i="41"/>
  <c r="CR18" i="41"/>
  <c r="CQ18" i="41"/>
  <c r="CX17" i="41"/>
  <c r="CW17" i="41"/>
  <c r="CV17" i="41"/>
  <c r="CU17" i="41"/>
  <c r="CT17" i="41"/>
  <c r="CS17" i="41"/>
  <c r="CR17" i="41"/>
  <c r="CQ17" i="41"/>
  <c r="BL17" i="41"/>
  <c r="BK17" i="41"/>
  <c r="BJ17" i="41"/>
  <c r="BI17" i="41"/>
  <c r="CX16" i="41"/>
  <c r="CW16" i="41"/>
  <c r="CV16" i="41"/>
  <c r="CU16" i="41"/>
  <c r="CT16" i="41"/>
  <c r="CS16" i="41"/>
  <c r="CR16" i="41"/>
  <c r="CQ16" i="41"/>
  <c r="DE15" i="41"/>
  <c r="DD15" i="41"/>
  <c r="DC15" i="41"/>
  <c r="DB15" i="41"/>
  <c r="DA15" i="41"/>
  <c r="CZ15" i="41"/>
  <c r="CY15" i="41"/>
  <c r="CX15" i="41"/>
  <c r="CW15" i="41"/>
  <c r="CV15" i="41"/>
  <c r="CU15" i="41"/>
  <c r="CT15" i="41"/>
  <c r="CS15" i="41"/>
  <c r="CR15" i="41"/>
  <c r="CQ15" i="41"/>
  <c r="BL15" i="41"/>
  <c r="BK15" i="41"/>
  <c r="BJ15" i="41"/>
  <c r="BI15" i="41"/>
  <c r="DE14" i="41"/>
  <c r="DD14" i="41"/>
  <c r="DC14" i="41"/>
  <c r="DB14" i="41"/>
  <c r="DA14" i="41"/>
  <c r="CZ14" i="41"/>
  <c r="CY14" i="41"/>
  <c r="CX14" i="41"/>
  <c r="CW14" i="41"/>
  <c r="CV14" i="41"/>
  <c r="CU14" i="41"/>
  <c r="CT14" i="41"/>
  <c r="CS14" i="41"/>
  <c r="CR14" i="41"/>
  <c r="CQ14" i="41"/>
  <c r="CX13" i="41"/>
  <c r="CW13" i="41"/>
  <c r="CV13" i="41"/>
  <c r="CU13" i="41"/>
  <c r="CT13" i="41"/>
  <c r="CS13" i="41"/>
  <c r="CR13" i="41"/>
  <c r="CQ13" i="41"/>
  <c r="DE12" i="41"/>
  <c r="CX12" i="41"/>
  <c r="CW12" i="41"/>
  <c r="CV12" i="41"/>
  <c r="CU12" i="41"/>
  <c r="CT12" i="41"/>
  <c r="CS12" i="41"/>
  <c r="CR12" i="41"/>
  <c r="CQ12" i="41"/>
  <c r="CX11" i="41"/>
  <c r="CW11" i="41"/>
  <c r="CV11" i="41"/>
  <c r="CU11" i="41"/>
  <c r="CT11" i="41"/>
  <c r="CS11" i="41"/>
  <c r="CR11" i="41"/>
  <c r="CQ11" i="41"/>
  <c r="DE10" i="41"/>
  <c r="DD10" i="41"/>
  <c r="DC10" i="41"/>
  <c r="DB10" i="41"/>
  <c r="DA10" i="41"/>
  <c r="CZ10" i="41"/>
  <c r="CY10" i="41"/>
  <c r="CX10" i="41"/>
  <c r="CW10" i="41"/>
  <c r="CV10" i="41"/>
  <c r="CU10" i="41"/>
  <c r="CT10" i="41"/>
  <c r="CS10" i="41"/>
  <c r="CR10" i="41"/>
  <c r="CQ10" i="41"/>
  <c r="DE9" i="41"/>
  <c r="DD9" i="41"/>
  <c r="DC9" i="41"/>
  <c r="DB9" i="41"/>
  <c r="DA9" i="41"/>
  <c r="CZ9" i="41"/>
  <c r="CY9" i="41"/>
  <c r="CX9" i="41"/>
  <c r="CW9" i="41"/>
  <c r="CV9" i="41"/>
  <c r="CU9" i="41"/>
  <c r="CT9" i="41"/>
  <c r="CS9" i="41"/>
  <c r="CR9" i="41"/>
  <c r="CQ9" i="41"/>
  <c r="CO9" i="41"/>
  <c r="CN9" i="41"/>
  <c r="CM9" i="41"/>
  <c r="CL9" i="41"/>
  <c r="CK9" i="41"/>
  <c r="CJ9" i="41"/>
  <c r="CI9" i="41"/>
  <c r="CH9" i="41"/>
  <c r="CG9" i="41"/>
  <c r="CF9" i="41"/>
  <c r="CE9" i="41"/>
  <c r="CD9" i="41"/>
  <c r="DE8" i="41"/>
  <c r="DD8" i="41"/>
  <c r="DC8" i="41"/>
  <c r="DB8" i="41"/>
  <c r="DA8" i="41"/>
  <c r="CZ8" i="41"/>
  <c r="CY8" i="41"/>
  <c r="CX8" i="41"/>
  <c r="CW8" i="41"/>
  <c r="CV8" i="41"/>
  <c r="CU8" i="41"/>
  <c r="CT8" i="41"/>
  <c r="CS8" i="41"/>
  <c r="CR8" i="41"/>
  <c r="CQ8" i="41"/>
  <c r="DE7" i="41"/>
  <c r="DD7" i="41"/>
  <c r="DC7" i="41"/>
  <c r="DB7" i="41"/>
  <c r="DA7" i="41"/>
  <c r="CZ7" i="41"/>
  <c r="CY7" i="41"/>
  <c r="CX7" i="41"/>
  <c r="CW7" i="41"/>
  <c r="CV7" i="41"/>
  <c r="CU7" i="41"/>
  <c r="CT7" i="41"/>
  <c r="CS7" i="41"/>
  <c r="CR7" i="41"/>
  <c r="CQ7" i="41"/>
  <c r="CO7" i="41"/>
  <c r="CN7" i="41"/>
  <c r="CM7" i="41"/>
  <c r="CL7" i="41"/>
  <c r="CK7" i="41"/>
  <c r="CJ7" i="41"/>
  <c r="CI7" i="41"/>
  <c r="CH7" i="41"/>
  <c r="CG7" i="41"/>
  <c r="CF7" i="41"/>
  <c r="CE7" i="41"/>
  <c r="CD7" i="41"/>
  <c r="CQ59" i="49"/>
  <c r="CQ60" i="49"/>
  <c r="CQ61" i="49"/>
  <c r="CQ62" i="49"/>
  <c r="CQ63" i="49"/>
  <c r="CQ64" i="49"/>
  <c r="CQ65" i="49"/>
  <c r="CQ66" i="49"/>
  <c r="CQ67" i="49"/>
  <c r="CQ68" i="49"/>
  <c r="CQ69" i="49"/>
  <c r="CQ70" i="49"/>
  <c r="CQ71" i="49"/>
  <c r="CQ72" i="49"/>
  <c r="CQ73" i="49"/>
  <c r="CQ74" i="49"/>
  <c r="CQ75" i="49"/>
  <c r="CQ76" i="49"/>
  <c r="CQ77" i="49"/>
  <c r="CQ78" i="49"/>
  <c r="CQ79" i="49"/>
  <c r="CQ80" i="49"/>
  <c r="CQ81" i="49"/>
  <c r="CQ82" i="49"/>
  <c r="CQ83" i="49"/>
  <c r="CQ84" i="49"/>
  <c r="CQ85" i="49"/>
  <c r="CQ86" i="49"/>
  <c r="CQ87" i="49"/>
  <c r="CQ88" i="49"/>
  <c r="CQ89" i="49"/>
  <c r="CQ90" i="49"/>
  <c r="CQ91" i="49"/>
  <c r="CQ92" i="49"/>
  <c r="CQ93" i="49"/>
  <c r="CQ94" i="49"/>
  <c r="CQ95" i="49"/>
  <c r="CQ96" i="49"/>
  <c r="CQ97" i="49"/>
  <c r="CQ98" i="49"/>
  <c r="CQ99" i="49"/>
  <c r="CQ100" i="49"/>
  <c r="CQ101" i="49"/>
  <c r="CQ102" i="49"/>
  <c r="CR59" i="49"/>
  <c r="CR60" i="49"/>
  <c r="CR61" i="49"/>
  <c r="CR62" i="49"/>
  <c r="CR63" i="49"/>
  <c r="CR64" i="49"/>
  <c r="CR65" i="49"/>
  <c r="CR66" i="49"/>
  <c r="CR67" i="49"/>
  <c r="CR68" i="49"/>
  <c r="CR69" i="49"/>
  <c r="CR70" i="49"/>
  <c r="CR71" i="49"/>
  <c r="CR72" i="49"/>
  <c r="CR73" i="49"/>
  <c r="CR74" i="49"/>
  <c r="CR75" i="49"/>
  <c r="CR76" i="49"/>
  <c r="CR77" i="49"/>
  <c r="CR78" i="49"/>
  <c r="CR79" i="49"/>
  <c r="CR80" i="49"/>
  <c r="CR81" i="49"/>
  <c r="CR82" i="49"/>
  <c r="CR83" i="49"/>
  <c r="CR84" i="49"/>
  <c r="CR85" i="49"/>
  <c r="CR86" i="49"/>
  <c r="CR87" i="49"/>
  <c r="CR88" i="49"/>
  <c r="CR89" i="49"/>
  <c r="CR90" i="49"/>
  <c r="CR91" i="49"/>
  <c r="CR92" i="49"/>
  <c r="CR93" i="49"/>
  <c r="CR94" i="49"/>
  <c r="CR95" i="49"/>
  <c r="CR96" i="49"/>
  <c r="CR97" i="49"/>
  <c r="CR98" i="49"/>
  <c r="CR99" i="49"/>
  <c r="CR100" i="49"/>
  <c r="CR101" i="49"/>
  <c r="CR102" i="49"/>
  <c r="CS59" i="49"/>
  <c r="CS60" i="49"/>
  <c r="CS61" i="49"/>
  <c r="CS62" i="49"/>
  <c r="CS63" i="49"/>
  <c r="CS64" i="49"/>
  <c r="CS65" i="49"/>
  <c r="CS66" i="49"/>
  <c r="CS67" i="49"/>
  <c r="CS68" i="49"/>
  <c r="CS69" i="49"/>
  <c r="CS70" i="49"/>
  <c r="CS71" i="49"/>
  <c r="CS72" i="49"/>
  <c r="CS73" i="49"/>
  <c r="CS74" i="49"/>
  <c r="CS75" i="49"/>
  <c r="CS76" i="49"/>
  <c r="CS77" i="49"/>
  <c r="CS78" i="49"/>
  <c r="CS79" i="49"/>
  <c r="CS80" i="49"/>
  <c r="CS81" i="49"/>
  <c r="CS82" i="49"/>
  <c r="CS83" i="49"/>
  <c r="CS84" i="49"/>
  <c r="CS85" i="49"/>
  <c r="CS86" i="49"/>
  <c r="CS87" i="49"/>
  <c r="CS88" i="49"/>
  <c r="CS89" i="49"/>
  <c r="CS90" i="49"/>
  <c r="CS91" i="49"/>
  <c r="CS92" i="49"/>
  <c r="CS93" i="49"/>
  <c r="CS94" i="49"/>
  <c r="CS95" i="49"/>
  <c r="CS96" i="49"/>
  <c r="CS97" i="49"/>
  <c r="CS98" i="49"/>
  <c r="CS99" i="49"/>
  <c r="CS100" i="49"/>
  <c r="CS101" i="49"/>
  <c r="CS102" i="49"/>
  <c r="CT59" i="49"/>
  <c r="CT60" i="49"/>
  <c r="CT61" i="49"/>
  <c r="CT62" i="49"/>
  <c r="CT63" i="49"/>
  <c r="CT64" i="49"/>
  <c r="CT65" i="49"/>
  <c r="CT66" i="49"/>
  <c r="CT67" i="49"/>
  <c r="CT68" i="49"/>
  <c r="CT69" i="49"/>
  <c r="CT70" i="49"/>
  <c r="CT71" i="49"/>
  <c r="CT72" i="49"/>
  <c r="CT73" i="49"/>
  <c r="CT74" i="49"/>
  <c r="CT75" i="49"/>
  <c r="CT76" i="49"/>
  <c r="CT77" i="49"/>
  <c r="CT78" i="49"/>
  <c r="CT79" i="49"/>
  <c r="CT80" i="49"/>
  <c r="CT81" i="49"/>
  <c r="CT82" i="49"/>
  <c r="CT83" i="49"/>
  <c r="CT84" i="49"/>
  <c r="CT85" i="49"/>
  <c r="CT86" i="49"/>
  <c r="CT87" i="49"/>
  <c r="CT88" i="49"/>
  <c r="CT89" i="49"/>
  <c r="CT90" i="49"/>
  <c r="CT91" i="49"/>
  <c r="CT92" i="49"/>
  <c r="CT93" i="49"/>
  <c r="CT94" i="49"/>
  <c r="CT95" i="49"/>
  <c r="CT96" i="49"/>
  <c r="CT97" i="49"/>
  <c r="CT98" i="49"/>
  <c r="CT99" i="49"/>
  <c r="CT100" i="49"/>
  <c r="CT101" i="49"/>
  <c r="CT102" i="49"/>
  <c r="CU59" i="49"/>
  <c r="CU60" i="49"/>
  <c r="CU61" i="49"/>
  <c r="CU62" i="49"/>
  <c r="CU63" i="49"/>
  <c r="CU64" i="49"/>
  <c r="CU65" i="49"/>
  <c r="CU66" i="49"/>
  <c r="CU67" i="49"/>
  <c r="CU68" i="49"/>
  <c r="CU69" i="49"/>
  <c r="CU70" i="49"/>
  <c r="CU71" i="49"/>
  <c r="CU72" i="49"/>
  <c r="CU73" i="49"/>
  <c r="CU74" i="49"/>
  <c r="CU75" i="49"/>
  <c r="CU76" i="49"/>
  <c r="CU77" i="49"/>
  <c r="CU78" i="49"/>
  <c r="CU79" i="49"/>
  <c r="CU80" i="49"/>
  <c r="CU81" i="49"/>
  <c r="CU82" i="49"/>
  <c r="CU83" i="49"/>
  <c r="CU84" i="49"/>
  <c r="CU85" i="49"/>
  <c r="CU86" i="49"/>
  <c r="CU87" i="49"/>
  <c r="CU88" i="49"/>
  <c r="CU89" i="49"/>
  <c r="CU90" i="49"/>
  <c r="CU91" i="49"/>
  <c r="CU92" i="49"/>
  <c r="CU93" i="49"/>
  <c r="CU94" i="49"/>
  <c r="CU95" i="49"/>
  <c r="CU96" i="49"/>
  <c r="CU97" i="49"/>
  <c r="CU98" i="49"/>
  <c r="CU99" i="49"/>
  <c r="CU100" i="49"/>
  <c r="CU101" i="49"/>
  <c r="CU102" i="49"/>
  <c r="CX59" i="49"/>
  <c r="CX60" i="49"/>
  <c r="CX61" i="49"/>
  <c r="CX62" i="49"/>
  <c r="CX63" i="49"/>
  <c r="CX64" i="49"/>
  <c r="CX65" i="49"/>
  <c r="CX66" i="49"/>
  <c r="CX67" i="49"/>
  <c r="CX68" i="49"/>
  <c r="CX69" i="49"/>
  <c r="CX70" i="49"/>
  <c r="CX71" i="49"/>
  <c r="CX72" i="49"/>
  <c r="CX73" i="49"/>
  <c r="CX74" i="49"/>
  <c r="CX75" i="49"/>
  <c r="CX76" i="49"/>
  <c r="CX77" i="49"/>
  <c r="CX78" i="49"/>
  <c r="CX79" i="49"/>
  <c r="CX80" i="49"/>
  <c r="CX81" i="49"/>
  <c r="CX82" i="49"/>
  <c r="CX83" i="49"/>
  <c r="CX84" i="49"/>
  <c r="CX85" i="49"/>
  <c r="CX86" i="49"/>
  <c r="CX87" i="49"/>
  <c r="CX88" i="49"/>
  <c r="CX89" i="49"/>
  <c r="CX90" i="49"/>
  <c r="CX91" i="49"/>
  <c r="CX92" i="49"/>
  <c r="CX93" i="49"/>
  <c r="CX94" i="49"/>
  <c r="CX95" i="49"/>
  <c r="CX96" i="49"/>
  <c r="CX97" i="49"/>
  <c r="CX98" i="49"/>
  <c r="CX99" i="49"/>
  <c r="CX100" i="49"/>
  <c r="CX101" i="49"/>
  <c r="CX102" i="49"/>
  <c r="CW59" i="49"/>
  <c r="CW60" i="49"/>
  <c r="CW61" i="49"/>
  <c r="CW62" i="49"/>
  <c r="CW63" i="49"/>
  <c r="CW64" i="49"/>
  <c r="CW65" i="49"/>
  <c r="CW66" i="49"/>
  <c r="CW67" i="49"/>
  <c r="CW68" i="49"/>
  <c r="CW69" i="49"/>
  <c r="CW70" i="49"/>
  <c r="CW71" i="49"/>
  <c r="CW72" i="49"/>
  <c r="CW73" i="49"/>
  <c r="CW74" i="49"/>
  <c r="CW75" i="49"/>
  <c r="CW76" i="49"/>
  <c r="CW77" i="49"/>
  <c r="CW78" i="49"/>
  <c r="CW79" i="49"/>
  <c r="CW80" i="49"/>
  <c r="CW81" i="49"/>
  <c r="CW82" i="49"/>
  <c r="CW83" i="49"/>
  <c r="CW84" i="49"/>
  <c r="CW85" i="49"/>
  <c r="CW86" i="49"/>
  <c r="CW87" i="49"/>
  <c r="CW88" i="49"/>
  <c r="CW89" i="49"/>
  <c r="CW90" i="49"/>
  <c r="CW91" i="49"/>
  <c r="CW92" i="49"/>
  <c r="CW93" i="49"/>
  <c r="CW94" i="49"/>
  <c r="CW95" i="49"/>
  <c r="CW96" i="49"/>
  <c r="CW97" i="49"/>
  <c r="CW98" i="49"/>
  <c r="CW99" i="49"/>
  <c r="CW100" i="49"/>
  <c r="CW101" i="49"/>
  <c r="CW102" i="49"/>
  <c r="CV8" i="49"/>
  <c r="CV9" i="49"/>
  <c r="CV10" i="49"/>
  <c r="CV11" i="49"/>
  <c r="CV12" i="49"/>
  <c r="CV13" i="49"/>
  <c r="CV14" i="49"/>
  <c r="CV15" i="49"/>
  <c r="CV16" i="49"/>
  <c r="CV17" i="49"/>
  <c r="CV18" i="49"/>
  <c r="CV19" i="49"/>
  <c r="CV20" i="49"/>
  <c r="CV21" i="49"/>
  <c r="CV22" i="49"/>
  <c r="CV23" i="49"/>
  <c r="CV24" i="49"/>
  <c r="CV25" i="49"/>
  <c r="CV26" i="49"/>
  <c r="CV27" i="49"/>
  <c r="CV28" i="49"/>
  <c r="CV29" i="49"/>
  <c r="CV30" i="49"/>
  <c r="CV31" i="49"/>
  <c r="CV32" i="49"/>
  <c r="CV33" i="49"/>
  <c r="CV34" i="49"/>
  <c r="CV35" i="49"/>
  <c r="CV36" i="49"/>
  <c r="CV37" i="49"/>
  <c r="CV38" i="49"/>
  <c r="CV39" i="49"/>
  <c r="CV40" i="49"/>
  <c r="CV41" i="49"/>
  <c r="CV42" i="49"/>
  <c r="CV43" i="49"/>
  <c r="CV44" i="49"/>
  <c r="CV45" i="49"/>
  <c r="CV46" i="49"/>
  <c r="CV47" i="49"/>
  <c r="CV48" i="49"/>
  <c r="CV49" i="49"/>
  <c r="CV50" i="49"/>
  <c r="CV51" i="49"/>
  <c r="CV52" i="49"/>
  <c r="CV53" i="49"/>
  <c r="CV54" i="49"/>
  <c r="CV55" i="49"/>
  <c r="CV56" i="49"/>
  <c r="CV57" i="49"/>
  <c r="CV58" i="49"/>
  <c r="CV59" i="49"/>
  <c r="CV60" i="49"/>
  <c r="CV61" i="49"/>
  <c r="CV62" i="49"/>
  <c r="CV63" i="49"/>
  <c r="CV64" i="49"/>
  <c r="CV65" i="49"/>
  <c r="CV66" i="49"/>
  <c r="CV67" i="49"/>
  <c r="CV68" i="49"/>
  <c r="CV69" i="49"/>
  <c r="CV70" i="49"/>
  <c r="CV71" i="49"/>
  <c r="CV72" i="49"/>
  <c r="CV73" i="49"/>
  <c r="CV74" i="49"/>
  <c r="CV75" i="49"/>
  <c r="CV76" i="49"/>
  <c r="CV77" i="49"/>
  <c r="CV78" i="49"/>
  <c r="CV79" i="49"/>
  <c r="CV80" i="49"/>
  <c r="CV81" i="49"/>
  <c r="CV82" i="49"/>
  <c r="CV83" i="49"/>
  <c r="CV84" i="49"/>
  <c r="CV85" i="49"/>
  <c r="CV86" i="49"/>
  <c r="CV87" i="49"/>
  <c r="CV88" i="49"/>
  <c r="CV89" i="49"/>
  <c r="CV90" i="49"/>
  <c r="CV91" i="49"/>
  <c r="CV92" i="49"/>
  <c r="CV93" i="49"/>
  <c r="CV94" i="49"/>
  <c r="CV95" i="49"/>
  <c r="CV96" i="49"/>
  <c r="CV97" i="49"/>
  <c r="CV98" i="49"/>
  <c r="CV99" i="49"/>
  <c r="CV100" i="49"/>
  <c r="CV101" i="49"/>
  <c r="CV102" i="49"/>
  <c r="CV7" i="49"/>
  <c r="DG8" i="41" l="1"/>
  <c r="DG15" i="41"/>
  <c r="DG76" i="41"/>
  <c r="DG96" i="41"/>
  <c r="DG97" i="41"/>
  <c r="DG98" i="41"/>
  <c r="DG99" i="41"/>
  <c r="DG100" i="41"/>
  <c r="DG101" i="41"/>
  <c r="DG80" i="41"/>
  <c r="DG81" i="41"/>
  <c r="DG102" i="41"/>
  <c r="DG22" i="41"/>
  <c r="DG25" i="41"/>
  <c r="DG33" i="41"/>
  <c r="DG45" i="41"/>
  <c r="DG46" i="41"/>
  <c r="DG47" i="41"/>
  <c r="DG48" i="41"/>
  <c r="DG49" i="41"/>
  <c r="DG50" i="41"/>
  <c r="DG54" i="41"/>
  <c r="DG56" i="41"/>
  <c r="DG9" i="41"/>
  <c r="DG67" i="41"/>
  <c r="DG31" i="41"/>
  <c r="DG92" i="41"/>
  <c r="DG95" i="41"/>
  <c r="DG7" i="41"/>
  <c r="DG14" i="41"/>
  <c r="DG17" i="41"/>
  <c r="DG85" i="41"/>
  <c r="DG10" i="41"/>
  <c r="DG34" i="41"/>
  <c r="DG35" i="41"/>
  <c r="DG38" i="41"/>
  <c r="DG83" i="41"/>
  <c r="CC102" i="49"/>
  <c r="CB102" i="49"/>
  <c r="CA102" i="49"/>
  <c r="BZ102" i="49"/>
  <c r="BY102" i="49"/>
  <c r="BX102" i="49"/>
  <c r="BW102" i="49"/>
  <c r="BV102" i="49"/>
  <c r="BU102" i="49"/>
  <c r="BT102" i="49"/>
  <c r="BR102" i="49"/>
  <c r="BQ102" i="49"/>
  <c r="BP102" i="49"/>
  <c r="BO102" i="49"/>
  <c r="BN102" i="49"/>
  <c r="BM102" i="49"/>
  <c r="CC101" i="49"/>
  <c r="CB101" i="49"/>
  <c r="CA101" i="49"/>
  <c r="BZ101" i="49"/>
  <c r="BY101" i="49"/>
  <c r="BX101" i="49"/>
  <c r="BW101" i="49"/>
  <c r="BV101" i="49"/>
  <c r="BU101" i="49"/>
  <c r="BT101" i="49"/>
  <c r="BR101" i="49"/>
  <c r="BQ101" i="49"/>
  <c r="BP101" i="49"/>
  <c r="BO101" i="49"/>
  <c r="BN101" i="49"/>
  <c r="BM101" i="49"/>
  <c r="CC100" i="49"/>
  <c r="CB100" i="49"/>
  <c r="CA100" i="49"/>
  <c r="BZ100" i="49"/>
  <c r="BY100" i="49"/>
  <c r="BX100" i="49"/>
  <c r="BW100" i="49"/>
  <c r="BV100" i="49"/>
  <c r="BU100" i="49"/>
  <c r="BT100" i="49"/>
  <c r="BR100" i="49"/>
  <c r="BQ100" i="49"/>
  <c r="BP100" i="49"/>
  <c r="BO100" i="49"/>
  <c r="BN100" i="49"/>
  <c r="BM100" i="49"/>
  <c r="CC99" i="49"/>
  <c r="CB99" i="49"/>
  <c r="CA99" i="49"/>
  <c r="BZ99" i="49"/>
  <c r="BY99" i="49"/>
  <c r="BX99" i="49"/>
  <c r="BW99" i="49"/>
  <c r="BV99" i="49"/>
  <c r="BU99" i="49"/>
  <c r="BT99" i="49"/>
  <c r="BR99" i="49"/>
  <c r="BQ99" i="49"/>
  <c r="BP99" i="49"/>
  <c r="BO99" i="49"/>
  <c r="BN99" i="49"/>
  <c r="BM99" i="49"/>
  <c r="CC98" i="49"/>
  <c r="CB98" i="49"/>
  <c r="CA98" i="49"/>
  <c r="BZ98" i="49"/>
  <c r="BY98" i="49"/>
  <c r="BX98" i="49"/>
  <c r="BW98" i="49"/>
  <c r="BV98" i="49"/>
  <c r="BU98" i="49"/>
  <c r="BT98" i="49"/>
  <c r="BR98" i="49"/>
  <c r="BQ98" i="49"/>
  <c r="BP98" i="49"/>
  <c r="BO98" i="49"/>
  <c r="BN98" i="49"/>
  <c r="BM98" i="49"/>
  <c r="CC97" i="49"/>
  <c r="CB97" i="49"/>
  <c r="CA97" i="49"/>
  <c r="BZ97" i="49"/>
  <c r="BY97" i="49"/>
  <c r="BX97" i="49"/>
  <c r="BW97" i="49"/>
  <c r="BV97" i="49"/>
  <c r="BU97" i="49"/>
  <c r="BT97" i="49"/>
  <c r="BR97" i="49"/>
  <c r="BQ97" i="49"/>
  <c r="BP97" i="49"/>
  <c r="BO97" i="49"/>
  <c r="BN97" i="49"/>
  <c r="BM97" i="49"/>
  <c r="DE96" i="49"/>
  <c r="DD96" i="49"/>
  <c r="DC96" i="49"/>
  <c r="DB96" i="49"/>
  <c r="DA96" i="49"/>
  <c r="CZ96" i="49"/>
  <c r="CY96" i="49"/>
  <c r="CO96" i="49"/>
  <c r="CN96" i="49"/>
  <c r="CM96" i="49"/>
  <c r="CL96" i="49"/>
  <c r="CK96" i="49"/>
  <c r="CJ96" i="49"/>
  <c r="CI96" i="49"/>
  <c r="CH96" i="49"/>
  <c r="CG96" i="49"/>
  <c r="CF96" i="49"/>
  <c r="CE96" i="49"/>
  <c r="CD96" i="49"/>
  <c r="CC95" i="49"/>
  <c r="CB95" i="49"/>
  <c r="CA95" i="49"/>
  <c r="BZ95" i="49"/>
  <c r="BY95" i="49"/>
  <c r="BX95" i="49"/>
  <c r="BW95" i="49"/>
  <c r="BV95" i="49"/>
  <c r="BU95" i="49"/>
  <c r="BT95" i="49"/>
  <c r="BR95" i="49"/>
  <c r="BQ95" i="49"/>
  <c r="BP95" i="49"/>
  <c r="BO95" i="49"/>
  <c r="BN95" i="49"/>
  <c r="BM95" i="49"/>
  <c r="BX93" i="49"/>
  <c r="BV93" i="49"/>
  <c r="BU93" i="49"/>
  <c r="BR93" i="49"/>
  <c r="BP93" i="49"/>
  <c r="BO93" i="49"/>
  <c r="BN93" i="49"/>
  <c r="BM93" i="49"/>
  <c r="CC92" i="49"/>
  <c r="CB92" i="49"/>
  <c r="CA92" i="49"/>
  <c r="BZ92" i="49"/>
  <c r="BY92" i="49"/>
  <c r="BX92" i="49"/>
  <c r="BW92" i="49"/>
  <c r="BV92" i="49"/>
  <c r="BU92" i="49"/>
  <c r="BT92" i="49"/>
  <c r="BR92" i="49"/>
  <c r="BQ92" i="49"/>
  <c r="BP92" i="49"/>
  <c r="BO92" i="49"/>
  <c r="BN92" i="49"/>
  <c r="BM92" i="49"/>
  <c r="DE85" i="49"/>
  <c r="DD85" i="49"/>
  <c r="DC85" i="49"/>
  <c r="DB85" i="49"/>
  <c r="DA85" i="49"/>
  <c r="CZ85" i="49"/>
  <c r="CY85" i="49"/>
  <c r="CO85" i="49"/>
  <c r="CN85" i="49"/>
  <c r="CM85" i="49"/>
  <c r="CL85" i="49"/>
  <c r="CK85" i="49"/>
  <c r="CJ85" i="49"/>
  <c r="CI85" i="49"/>
  <c r="CH85" i="49"/>
  <c r="CG85" i="49"/>
  <c r="CF85" i="49"/>
  <c r="CE85" i="49"/>
  <c r="CD85" i="49"/>
  <c r="DE83" i="49"/>
  <c r="DD83" i="49"/>
  <c r="DC83" i="49"/>
  <c r="DB83" i="49"/>
  <c r="DA83" i="49"/>
  <c r="CZ83" i="49"/>
  <c r="CY83" i="49"/>
  <c r="CO83" i="49"/>
  <c r="CN83" i="49"/>
  <c r="CM83" i="49"/>
  <c r="CL83" i="49"/>
  <c r="CK83" i="49"/>
  <c r="CJ83" i="49"/>
  <c r="CI83" i="49"/>
  <c r="CH83" i="49"/>
  <c r="CG83" i="49"/>
  <c r="CF83" i="49"/>
  <c r="CE83" i="49"/>
  <c r="CD83" i="49"/>
  <c r="DE81" i="49"/>
  <c r="DD81" i="49"/>
  <c r="DC81" i="49"/>
  <c r="DB81" i="49"/>
  <c r="DA81" i="49"/>
  <c r="CZ81" i="49"/>
  <c r="CY81" i="49"/>
  <c r="CC80" i="49"/>
  <c r="CB80" i="49"/>
  <c r="CA80" i="49"/>
  <c r="BZ80" i="49"/>
  <c r="BY80" i="49"/>
  <c r="BX80" i="49"/>
  <c r="BW80" i="49"/>
  <c r="BV80" i="49"/>
  <c r="BU80" i="49"/>
  <c r="BT80" i="49"/>
  <c r="BR80" i="49"/>
  <c r="BQ80" i="49"/>
  <c r="BP80" i="49"/>
  <c r="BO80" i="49"/>
  <c r="BN80" i="49"/>
  <c r="BM80" i="49"/>
  <c r="BX78" i="49"/>
  <c r="BV78" i="49"/>
  <c r="BU78" i="49"/>
  <c r="BR78" i="49"/>
  <c r="BP78" i="49"/>
  <c r="BO78" i="49"/>
  <c r="BN78" i="49"/>
  <c r="BM78" i="49"/>
  <c r="CC76" i="49"/>
  <c r="CB76" i="49"/>
  <c r="CA76" i="49"/>
  <c r="BZ76" i="49"/>
  <c r="BY76" i="49"/>
  <c r="BX76" i="49"/>
  <c r="BW76" i="49"/>
  <c r="BV76" i="49"/>
  <c r="BU76" i="49"/>
  <c r="BT76" i="49"/>
  <c r="BR76" i="49"/>
  <c r="BQ76" i="49"/>
  <c r="BP76" i="49"/>
  <c r="BO76" i="49"/>
  <c r="BN76" i="49"/>
  <c r="BM76" i="49"/>
  <c r="BX74" i="49"/>
  <c r="BV74" i="49"/>
  <c r="BU74" i="49"/>
  <c r="BR74" i="49"/>
  <c r="BP74" i="49"/>
  <c r="BO74" i="49"/>
  <c r="BN74" i="49"/>
  <c r="BM74" i="49"/>
  <c r="CC71" i="49"/>
  <c r="CB71" i="49"/>
  <c r="CA71" i="49"/>
  <c r="BZ71" i="49"/>
  <c r="BY71" i="49"/>
  <c r="BX71" i="49"/>
  <c r="BW71" i="49"/>
  <c r="BV71" i="49"/>
  <c r="BU71" i="49"/>
  <c r="BT71" i="49"/>
  <c r="BR71" i="49"/>
  <c r="BQ71" i="49"/>
  <c r="BP71" i="49"/>
  <c r="BO71" i="49"/>
  <c r="BN71" i="49"/>
  <c r="BM71" i="49"/>
  <c r="BX69" i="49"/>
  <c r="BV69" i="49"/>
  <c r="BU69" i="49"/>
  <c r="BR69" i="49"/>
  <c r="BP69" i="49"/>
  <c r="BO69" i="49"/>
  <c r="BN69" i="49"/>
  <c r="BM69" i="49"/>
  <c r="BJ67" i="49"/>
  <c r="BH67" i="49"/>
  <c r="J67" i="49"/>
  <c r="BL67" i="49" s="1"/>
  <c r="I67" i="49"/>
  <c r="BK67" i="49" s="1"/>
  <c r="G67" i="49"/>
  <c r="BI67" i="49" s="1"/>
  <c r="E67" i="49"/>
  <c r="BG67" i="49" s="1"/>
  <c r="D67" i="49"/>
  <c r="BF67" i="49" s="1"/>
  <c r="C67" i="49"/>
  <c r="BE67" i="49" s="1"/>
  <c r="B67" i="49"/>
  <c r="BD67" i="49" s="1"/>
  <c r="CC63" i="49"/>
  <c r="CB63" i="49"/>
  <c r="CA63" i="49"/>
  <c r="BZ63" i="49"/>
  <c r="BY63" i="49"/>
  <c r="BX63" i="49"/>
  <c r="BW63" i="49"/>
  <c r="BV63" i="49"/>
  <c r="BU63" i="49"/>
  <c r="BT63" i="49"/>
  <c r="BR63" i="49"/>
  <c r="BQ63" i="49"/>
  <c r="BP63" i="49"/>
  <c r="BO63" i="49"/>
  <c r="BN63" i="49"/>
  <c r="BM63" i="49"/>
  <c r="BX61" i="49"/>
  <c r="BV61" i="49"/>
  <c r="BU61" i="49"/>
  <c r="BR61" i="49"/>
  <c r="BP61" i="49"/>
  <c r="BO61" i="49"/>
  <c r="BN61" i="49"/>
  <c r="BM61" i="49"/>
  <c r="CX58" i="49"/>
  <c r="CW58" i="49"/>
  <c r="CU58" i="49"/>
  <c r="CT58" i="49"/>
  <c r="CS58" i="49"/>
  <c r="CR58" i="49"/>
  <c r="CQ58" i="49"/>
  <c r="CX57" i="49"/>
  <c r="CW57" i="49"/>
  <c r="CU57" i="49"/>
  <c r="CT57" i="49"/>
  <c r="CS57" i="49"/>
  <c r="CR57" i="49"/>
  <c r="CQ57" i="49"/>
  <c r="CX56" i="49"/>
  <c r="CW56" i="49"/>
  <c r="CU56" i="49"/>
  <c r="CT56" i="49"/>
  <c r="CS56" i="49"/>
  <c r="CR56" i="49"/>
  <c r="CQ56" i="49"/>
  <c r="CC56" i="49"/>
  <c r="CB56" i="49"/>
  <c r="CA56" i="49"/>
  <c r="BZ56" i="49"/>
  <c r="BY56" i="49"/>
  <c r="BX56" i="49"/>
  <c r="BW56" i="49"/>
  <c r="BV56" i="49"/>
  <c r="BU56" i="49"/>
  <c r="BT56" i="49"/>
  <c r="BR56" i="49"/>
  <c r="BQ56" i="49"/>
  <c r="BP56" i="49"/>
  <c r="BO56" i="49"/>
  <c r="BN56" i="49"/>
  <c r="BM56" i="49"/>
  <c r="CX55" i="49"/>
  <c r="CW55" i="49"/>
  <c r="CU55" i="49"/>
  <c r="CT55" i="49"/>
  <c r="CS55" i="49"/>
  <c r="CR55" i="49"/>
  <c r="CQ55" i="49"/>
  <c r="CX54" i="49"/>
  <c r="CW54" i="49"/>
  <c r="CU54" i="49"/>
  <c r="CT54" i="49"/>
  <c r="CS54" i="49"/>
  <c r="CR54" i="49"/>
  <c r="CQ54" i="49"/>
  <c r="CC54" i="49"/>
  <c r="CB54" i="49"/>
  <c r="CA54" i="49"/>
  <c r="BZ54" i="49"/>
  <c r="BY54" i="49"/>
  <c r="BX54" i="49"/>
  <c r="BW54" i="49"/>
  <c r="BV54" i="49"/>
  <c r="BU54" i="49"/>
  <c r="BT54" i="49"/>
  <c r="BR54" i="49"/>
  <c r="BQ54" i="49"/>
  <c r="BP54" i="49"/>
  <c r="BO54" i="49"/>
  <c r="BN54" i="49"/>
  <c r="BM54" i="49"/>
  <c r="CX53" i="49"/>
  <c r="CW53" i="49"/>
  <c r="CU53" i="49"/>
  <c r="CT53" i="49"/>
  <c r="CS53" i="49"/>
  <c r="CR53" i="49"/>
  <c r="CQ53" i="49"/>
  <c r="CX52" i="49"/>
  <c r="CW52" i="49"/>
  <c r="CU52" i="49"/>
  <c r="CT52" i="49"/>
  <c r="CS52" i="49"/>
  <c r="CR52" i="49"/>
  <c r="CQ52" i="49"/>
  <c r="CC52" i="49"/>
  <c r="CB52" i="49"/>
  <c r="CA52" i="49"/>
  <c r="BZ52" i="49"/>
  <c r="BY52" i="49"/>
  <c r="BX52" i="49"/>
  <c r="BW52" i="49"/>
  <c r="BV52" i="49"/>
  <c r="BU52" i="49"/>
  <c r="BT52" i="49"/>
  <c r="BR52" i="49"/>
  <c r="BQ52" i="49"/>
  <c r="BP52" i="49"/>
  <c r="BO52" i="49"/>
  <c r="BN52" i="49"/>
  <c r="BM52" i="49"/>
  <c r="CX51" i="49"/>
  <c r="CW51" i="49"/>
  <c r="CU51" i="49"/>
  <c r="CT51" i="49"/>
  <c r="CS51" i="49"/>
  <c r="CR51" i="49"/>
  <c r="CQ51" i="49"/>
  <c r="CX50" i="49"/>
  <c r="CW50" i="49"/>
  <c r="CU50" i="49"/>
  <c r="CT50" i="49"/>
  <c r="CS50" i="49"/>
  <c r="CR50" i="49"/>
  <c r="CQ50" i="49"/>
  <c r="CC50" i="49"/>
  <c r="CB50" i="49"/>
  <c r="CA50" i="49"/>
  <c r="BZ50" i="49"/>
  <c r="BY50" i="49"/>
  <c r="BX50" i="49"/>
  <c r="BW50" i="49"/>
  <c r="BV50" i="49"/>
  <c r="BU50" i="49"/>
  <c r="BT50" i="49"/>
  <c r="BR50" i="49"/>
  <c r="BQ50" i="49"/>
  <c r="BP50" i="49"/>
  <c r="BO50" i="49"/>
  <c r="BN50" i="49"/>
  <c r="BM50" i="49"/>
  <c r="CX49" i="49"/>
  <c r="CW49" i="49"/>
  <c r="CU49" i="49"/>
  <c r="CT49" i="49"/>
  <c r="CS49" i="49"/>
  <c r="CR49" i="49"/>
  <c r="CQ49" i="49"/>
  <c r="CC49" i="49"/>
  <c r="CB49" i="49"/>
  <c r="CA49" i="49"/>
  <c r="BZ49" i="49"/>
  <c r="BY49" i="49"/>
  <c r="BX49" i="49"/>
  <c r="BW49" i="49"/>
  <c r="BV49" i="49"/>
  <c r="BU49" i="49"/>
  <c r="BT49" i="49"/>
  <c r="BR49" i="49"/>
  <c r="BQ49" i="49"/>
  <c r="BP49" i="49"/>
  <c r="BO49" i="49"/>
  <c r="BN49" i="49"/>
  <c r="BM49" i="49"/>
  <c r="CX48" i="49"/>
  <c r="CW48" i="49"/>
  <c r="CU48" i="49"/>
  <c r="CT48" i="49"/>
  <c r="CS48" i="49"/>
  <c r="CR48" i="49"/>
  <c r="CQ48" i="49"/>
  <c r="CC48" i="49"/>
  <c r="CB48" i="49"/>
  <c r="CA48" i="49"/>
  <c r="BZ48" i="49"/>
  <c r="BY48" i="49"/>
  <c r="BX48" i="49"/>
  <c r="BW48" i="49"/>
  <c r="BV48" i="49"/>
  <c r="BU48" i="49"/>
  <c r="BT48" i="49"/>
  <c r="BR48" i="49"/>
  <c r="BQ48" i="49"/>
  <c r="BP48" i="49"/>
  <c r="BO48" i="49"/>
  <c r="BN48" i="49"/>
  <c r="BM48" i="49"/>
  <c r="CX47" i="49"/>
  <c r="CW47" i="49"/>
  <c r="CU47" i="49"/>
  <c r="CT47" i="49"/>
  <c r="CS47" i="49"/>
  <c r="CR47" i="49"/>
  <c r="CQ47" i="49"/>
  <c r="CC47" i="49"/>
  <c r="CB47" i="49"/>
  <c r="CA47" i="49"/>
  <c r="BZ47" i="49"/>
  <c r="BY47" i="49"/>
  <c r="BX47" i="49"/>
  <c r="BW47" i="49"/>
  <c r="BV47" i="49"/>
  <c r="BU47" i="49"/>
  <c r="BT47" i="49"/>
  <c r="BR47" i="49"/>
  <c r="BQ47" i="49"/>
  <c r="BP47" i="49"/>
  <c r="BO47" i="49"/>
  <c r="BN47" i="49"/>
  <c r="BM47" i="49"/>
  <c r="CX46" i="49"/>
  <c r="CW46" i="49"/>
  <c r="CU46" i="49"/>
  <c r="CT46" i="49"/>
  <c r="CS46" i="49"/>
  <c r="CR46" i="49"/>
  <c r="CQ46" i="49"/>
  <c r="CC46" i="49"/>
  <c r="CB46" i="49"/>
  <c r="CA46" i="49"/>
  <c r="BZ46" i="49"/>
  <c r="BY46" i="49"/>
  <c r="BX46" i="49"/>
  <c r="BW46" i="49"/>
  <c r="BV46" i="49"/>
  <c r="BU46" i="49"/>
  <c r="BT46" i="49"/>
  <c r="BR46" i="49"/>
  <c r="BQ46" i="49"/>
  <c r="BP46" i="49"/>
  <c r="BO46" i="49"/>
  <c r="BN46" i="49"/>
  <c r="BM46" i="49"/>
  <c r="CX45" i="49"/>
  <c r="CW45" i="49"/>
  <c r="CU45" i="49"/>
  <c r="CT45" i="49"/>
  <c r="CS45" i="49"/>
  <c r="CR45" i="49"/>
  <c r="CQ45" i="49"/>
  <c r="CC45" i="49"/>
  <c r="CB45" i="49"/>
  <c r="CA45" i="49"/>
  <c r="BZ45" i="49"/>
  <c r="BY45" i="49"/>
  <c r="BX45" i="49"/>
  <c r="BW45" i="49"/>
  <c r="BV45" i="49"/>
  <c r="BU45" i="49"/>
  <c r="BT45" i="49"/>
  <c r="BR45" i="49"/>
  <c r="BQ45" i="49"/>
  <c r="BP45" i="49"/>
  <c r="BO45" i="49"/>
  <c r="BN45" i="49"/>
  <c r="BM45" i="49"/>
  <c r="CX44" i="49"/>
  <c r="CW44" i="49"/>
  <c r="CU44" i="49"/>
  <c r="CT44" i="49"/>
  <c r="CS44" i="49"/>
  <c r="CR44" i="49"/>
  <c r="CQ44" i="49"/>
  <c r="CX43" i="49"/>
  <c r="CW43" i="49"/>
  <c r="CU43" i="49"/>
  <c r="CT43" i="49"/>
  <c r="CS43" i="49"/>
  <c r="CR43" i="49"/>
  <c r="CQ43" i="49"/>
  <c r="CX42" i="49"/>
  <c r="CW42" i="49"/>
  <c r="CU42" i="49"/>
  <c r="CT42" i="49"/>
  <c r="CS42" i="49"/>
  <c r="CR42" i="49"/>
  <c r="CQ42" i="49"/>
  <c r="CX41" i="49"/>
  <c r="CW41" i="49"/>
  <c r="CU41" i="49"/>
  <c r="CT41" i="49"/>
  <c r="CS41" i="49"/>
  <c r="CR41" i="49"/>
  <c r="CQ41" i="49"/>
  <c r="CX40" i="49"/>
  <c r="CW40" i="49"/>
  <c r="CU40" i="49"/>
  <c r="CT40" i="49"/>
  <c r="CS40" i="49"/>
  <c r="CR40" i="49"/>
  <c r="CQ40" i="49"/>
  <c r="CX39" i="49"/>
  <c r="CW39" i="49"/>
  <c r="CU39" i="49"/>
  <c r="CT39" i="49"/>
  <c r="CS39" i="49"/>
  <c r="CR39" i="49"/>
  <c r="CQ39" i="49"/>
  <c r="CX38" i="49"/>
  <c r="CW38" i="49"/>
  <c r="CU38" i="49"/>
  <c r="CT38" i="49"/>
  <c r="CS38" i="49"/>
  <c r="CR38" i="49"/>
  <c r="CQ38" i="49"/>
  <c r="CC38" i="49"/>
  <c r="CB38" i="49"/>
  <c r="CA38" i="49"/>
  <c r="BZ38" i="49"/>
  <c r="BY38" i="49"/>
  <c r="BX38" i="49"/>
  <c r="BW38" i="49"/>
  <c r="BV38" i="49"/>
  <c r="BU38" i="49"/>
  <c r="BT38" i="49"/>
  <c r="BR38" i="49"/>
  <c r="BQ38" i="49"/>
  <c r="BP38" i="49"/>
  <c r="BO38" i="49"/>
  <c r="BN38" i="49"/>
  <c r="BM38" i="49"/>
  <c r="BL38" i="49"/>
  <c r="BK38" i="49"/>
  <c r="BJ38" i="49"/>
  <c r="BI38" i="49"/>
  <c r="BH38" i="49"/>
  <c r="BG38" i="49"/>
  <c r="BF38" i="49"/>
  <c r="BE38" i="49"/>
  <c r="BD38" i="49"/>
  <c r="CX37" i="49"/>
  <c r="CW37" i="49"/>
  <c r="CU37" i="49"/>
  <c r="CT37" i="49"/>
  <c r="CS37" i="49"/>
  <c r="CR37" i="49"/>
  <c r="CQ37" i="49"/>
  <c r="CC37" i="49"/>
  <c r="CB37" i="49"/>
  <c r="CA37" i="49"/>
  <c r="BZ37" i="49"/>
  <c r="BY37" i="49"/>
  <c r="BX37" i="49"/>
  <c r="BW37" i="49"/>
  <c r="BV37" i="49"/>
  <c r="BU37" i="49"/>
  <c r="BT37" i="49"/>
  <c r="BR37" i="49"/>
  <c r="BQ37" i="49"/>
  <c r="BP37" i="49"/>
  <c r="BO37" i="49"/>
  <c r="BN37" i="49"/>
  <c r="BM37" i="49"/>
  <c r="CX36" i="49"/>
  <c r="CW36" i="49"/>
  <c r="CU36" i="49"/>
  <c r="CT36" i="49"/>
  <c r="CS36" i="49"/>
  <c r="CR36" i="49"/>
  <c r="CQ36" i="49"/>
  <c r="CX35" i="49"/>
  <c r="CW35" i="49"/>
  <c r="CU35" i="49"/>
  <c r="CT35" i="49"/>
  <c r="CS35" i="49"/>
  <c r="CR35" i="49"/>
  <c r="CQ35" i="49"/>
  <c r="CC35" i="49"/>
  <c r="CB35" i="49"/>
  <c r="CA35" i="49"/>
  <c r="BZ35" i="49"/>
  <c r="BY35" i="49"/>
  <c r="BX35" i="49"/>
  <c r="BW35" i="49"/>
  <c r="BV35" i="49"/>
  <c r="BU35" i="49"/>
  <c r="BT35" i="49"/>
  <c r="BR35" i="49"/>
  <c r="BQ35" i="49"/>
  <c r="BP35" i="49"/>
  <c r="BO35" i="49"/>
  <c r="BN35" i="49"/>
  <c r="BM35" i="49"/>
  <c r="DE34" i="49"/>
  <c r="DD34" i="49"/>
  <c r="DC34" i="49"/>
  <c r="DB34" i="49"/>
  <c r="DA34" i="49"/>
  <c r="CZ34" i="49"/>
  <c r="CY34" i="49"/>
  <c r="CX34" i="49"/>
  <c r="CW34" i="49"/>
  <c r="CU34" i="49"/>
  <c r="CT34" i="49"/>
  <c r="CS34" i="49"/>
  <c r="CR34" i="49"/>
  <c r="CQ34" i="49"/>
  <c r="CO34" i="49"/>
  <c r="CN34" i="49"/>
  <c r="CM34" i="49"/>
  <c r="CL34" i="49"/>
  <c r="CK34" i="49"/>
  <c r="CJ34" i="49"/>
  <c r="CI34" i="49"/>
  <c r="CH34" i="49"/>
  <c r="CG34" i="49"/>
  <c r="CF34" i="49"/>
  <c r="CE34" i="49"/>
  <c r="CD34" i="49"/>
  <c r="DE33" i="49"/>
  <c r="DD33" i="49"/>
  <c r="DC33" i="49"/>
  <c r="DB33" i="49"/>
  <c r="DA33" i="49"/>
  <c r="CZ33" i="49"/>
  <c r="CY33" i="49"/>
  <c r="CX33" i="49"/>
  <c r="CW33" i="49"/>
  <c r="CU33" i="49"/>
  <c r="CT33" i="49"/>
  <c r="CS33" i="49"/>
  <c r="CR33" i="49"/>
  <c r="CQ33" i="49"/>
  <c r="CO33" i="49"/>
  <c r="CN33" i="49"/>
  <c r="CM33" i="49"/>
  <c r="CL33" i="49"/>
  <c r="CK33" i="49"/>
  <c r="CJ33" i="49"/>
  <c r="CI33" i="49"/>
  <c r="CH33" i="49"/>
  <c r="CG33" i="49"/>
  <c r="CF33" i="49"/>
  <c r="CE33" i="49"/>
  <c r="CD33" i="49"/>
  <c r="DE32" i="49"/>
  <c r="DD32" i="49"/>
  <c r="DC32" i="49"/>
  <c r="DB32" i="49"/>
  <c r="DA32" i="49"/>
  <c r="CZ32" i="49"/>
  <c r="CY32" i="49"/>
  <c r="CX32" i="49"/>
  <c r="CW32" i="49"/>
  <c r="CU32" i="49"/>
  <c r="CT32" i="49"/>
  <c r="CS32" i="49"/>
  <c r="CR32" i="49"/>
  <c r="CQ32" i="49"/>
  <c r="CO32" i="49"/>
  <c r="CN32" i="49"/>
  <c r="CM32" i="49"/>
  <c r="CL32" i="49"/>
  <c r="CK32" i="49"/>
  <c r="CJ32" i="49"/>
  <c r="CI32" i="49"/>
  <c r="CH32" i="49"/>
  <c r="CG32" i="49"/>
  <c r="CF32" i="49"/>
  <c r="CE32" i="49"/>
  <c r="CD32" i="49"/>
  <c r="DE31" i="49"/>
  <c r="DD31" i="49"/>
  <c r="DC31" i="49"/>
  <c r="DB31" i="49"/>
  <c r="DA31" i="49"/>
  <c r="CZ31" i="49"/>
  <c r="CY31" i="49"/>
  <c r="CX31" i="49"/>
  <c r="CW31" i="49"/>
  <c r="CU31" i="49"/>
  <c r="CT31" i="49"/>
  <c r="CS31" i="49"/>
  <c r="CR31" i="49"/>
  <c r="CQ31" i="49"/>
  <c r="CO31" i="49"/>
  <c r="CN31" i="49"/>
  <c r="CM31" i="49"/>
  <c r="CL31" i="49"/>
  <c r="CK31" i="49"/>
  <c r="CJ31" i="49"/>
  <c r="CI31" i="49"/>
  <c r="CH31" i="49"/>
  <c r="CG31" i="49"/>
  <c r="CF31" i="49"/>
  <c r="CE31" i="49"/>
  <c r="CD31" i="49"/>
  <c r="CX30" i="49"/>
  <c r="CW30" i="49"/>
  <c r="CU30" i="49"/>
  <c r="CT30" i="49"/>
  <c r="CS30" i="49"/>
  <c r="CR30" i="49"/>
  <c r="CQ30" i="49"/>
  <c r="CX29" i="49"/>
  <c r="CW29" i="49"/>
  <c r="CU29" i="49"/>
  <c r="CT29" i="49"/>
  <c r="CS29" i="49"/>
  <c r="CR29" i="49"/>
  <c r="CQ29" i="49"/>
  <c r="CX28" i="49"/>
  <c r="CW28" i="49"/>
  <c r="CU28" i="49"/>
  <c r="CT28" i="49"/>
  <c r="CS28" i="49"/>
  <c r="CR28" i="49"/>
  <c r="CQ28" i="49"/>
  <c r="CX27" i="49"/>
  <c r="CW27" i="49"/>
  <c r="CU27" i="49"/>
  <c r="CT27" i="49"/>
  <c r="CS27" i="49"/>
  <c r="CR27" i="49"/>
  <c r="CQ27" i="49"/>
  <c r="CX26" i="49"/>
  <c r="CW26" i="49"/>
  <c r="CU26" i="49"/>
  <c r="CT26" i="49"/>
  <c r="CS26" i="49"/>
  <c r="CR26" i="49"/>
  <c r="CQ26" i="49"/>
  <c r="CX25" i="49"/>
  <c r="CW25" i="49"/>
  <c r="CU25" i="49"/>
  <c r="CT25" i="49"/>
  <c r="CS25" i="49"/>
  <c r="CR25" i="49"/>
  <c r="CQ25" i="49"/>
  <c r="CC25" i="49"/>
  <c r="CB25" i="49"/>
  <c r="CA25" i="49"/>
  <c r="BZ25" i="49"/>
  <c r="BY25" i="49"/>
  <c r="BX25" i="49"/>
  <c r="BW25" i="49"/>
  <c r="BV25" i="49"/>
  <c r="BU25" i="49"/>
  <c r="BT25" i="49"/>
  <c r="BR25" i="49"/>
  <c r="BQ25" i="49"/>
  <c r="BP25" i="49"/>
  <c r="BO25" i="49"/>
  <c r="BN25" i="49"/>
  <c r="BM25" i="49"/>
  <c r="CX24" i="49"/>
  <c r="CW24" i="49"/>
  <c r="CU24" i="49"/>
  <c r="CT24" i="49"/>
  <c r="CS24" i="49"/>
  <c r="CR24" i="49"/>
  <c r="CQ24" i="49"/>
  <c r="BX24" i="49"/>
  <c r="BV24" i="49"/>
  <c r="BU24" i="49"/>
  <c r="BR24" i="49"/>
  <c r="BP24" i="49"/>
  <c r="BO24" i="49"/>
  <c r="BN24" i="49"/>
  <c r="BM24" i="49"/>
  <c r="CX23" i="49"/>
  <c r="CW23" i="49"/>
  <c r="CU23" i="49"/>
  <c r="CT23" i="49"/>
  <c r="CS23" i="49"/>
  <c r="CR23" i="49"/>
  <c r="CQ23" i="49"/>
  <c r="CX22" i="49"/>
  <c r="CW22" i="49"/>
  <c r="CU22" i="49"/>
  <c r="CT22" i="49"/>
  <c r="CS22" i="49"/>
  <c r="CR22" i="49"/>
  <c r="CQ22" i="49"/>
  <c r="CC22" i="49"/>
  <c r="CB22" i="49"/>
  <c r="CA22" i="49"/>
  <c r="BZ22" i="49"/>
  <c r="BY22" i="49"/>
  <c r="BX22" i="49"/>
  <c r="BW22" i="49"/>
  <c r="BV22" i="49"/>
  <c r="BU22" i="49"/>
  <c r="BT22" i="49"/>
  <c r="BR22" i="49"/>
  <c r="BQ22" i="49"/>
  <c r="BP22" i="49"/>
  <c r="BO22" i="49"/>
  <c r="BN22" i="49"/>
  <c r="BM22" i="49"/>
  <c r="BH22" i="49"/>
  <c r="BG22" i="49"/>
  <c r="BF22" i="49"/>
  <c r="BE22" i="49"/>
  <c r="BD22" i="49"/>
  <c r="CX21" i="49"/>
  <c r="CW21" i="49"/>
  <c r="CU21" i="49"/>
  <c r="CT21" i="49"/>
  <c r="CS21" i="49"/>
  <c r="CR21" i="49"/>
  <c r="CQ21" i="49"/>
  <c r="CX20" i="49"/>
  <c r="CW20" i="49"/>
  <c r="CU20" i="49"/>
  <c r="CT20" i="49"/>
  <c r="CS20" i="49"/>
  <c r="CR20" i="49"/>
  <c r="CQ20" i="49"/>
  <c r="CX19" i="49"/>
  <c r="CW19" i="49"/>
  <c r="CU19" i="49"/>
  <c r="CT19" i="49"/>
  <c r="CS19" i="49"/>
  <c r="CR19" i="49"/>
  <c r="CQ19" i="49"/>
  <c r="CX18" i="49"/>
  <c r="CW18" i="49"/>
  <c r="CU18" i="49"/>
  <c r="CT18" i="49"/>
  <c r="CS18" i="49"/>
  <c r="CR18" i="49"/>
  <c r="CQ18" i="49"/>
  <c r="CX17" i="49"/>
  <c r="CW17" i="49"/>
  <c r="CU17" i="49"/>
  <c r="CT17" i="49"/>
  <c r="CS17" i="49"/>
  <c r="CR17" i="49"/>
  <c r="CQ17" i="49"/>
  <c r="BL17" i="49"/>
  <c r="BK17" i="49"/>
  <c r="BJ17" i="49"/>
  <c r="BI17" i="49"/>
  <c r="CX16" i="49"/>
  <c r="CW16" i="49"/>
  <c r="CU16" i="49"/>
  <c r="CT16" i="49"/>
  <c r="CS16" i="49"/>
  <c r="CR16" i="49"/>
  <c r="CQ16" i="49"/>
  <c r="DE15" i="49"/>
  <c r="DD15" i="49"/>
  <c r="DC15" i="49"/>
  <c r="DB15" i="49"/>
  <c r="DA15" i="49"/>
  <c r="CZ15" i="49"/>
  <c r="CY15" i="49"/>
  <c r="CX15" i="49"/>
  <c r="CW15" i="49"/>
  <c r="CU15" i="49"/>
  <c r="CT15" i="49"/>
  <c r="CS15" i="49"/>
  <c r="CR15" i="49"/>
  <c r="CQ15" i="49"/>
  <c r="BL15" i="49"/>
  <c r="BK15" i="49"/>
  <c r="BJ15" i="49"/>
  <c r="BI15" i="49"/>
  <c r="DE14" i="49"/>
  <c r="DD14" i="49"/>
  <c r="DC14" i="49"/>
  <c r="DB14" i="49"/>
  <c r="DA14" i="49"/>
  <c r="CZ14" i="49"/>
  <c r="CY14" i="49"/>
  <c r="CX14" i="49"/>
  <c r="CW14" i="49"/>
  <c r="CU14" i="49"/>
  <c r="CT14" i="49"/>
  <c r="CS14" i="49"/>
  <c r="CR14" i="49"/>
  <c r="CQ14" i="49"/>
  <c r="CX13" i="49"/>
  <c r="CW13" i="49"/>
  <c r="CU13" i="49"/>
  <c r="CT13" i="49"/>
  <c r="CS13" i="49"/>
  <c r="CR13" i="49"/>
  <c r="CQ13" i="49"/>
  <c r="DE12" i="49"/>
  <c r="CX12" i="49"/>
  <c r="CW12" i="49"/>
  <c r="CU12" i="49"/>
  <c r="CT12" i="49"/>
  <c r="CS12" i="49"/>
  <c r="CR12" i="49"/>
  <c r="CQ12" i="49"/>
  <c r="CX11" i="49"/>
  <c r="CW11" i="49"/>
  <c r="CU11" i="49"/>
  <c r="CT11" i="49"/>
  <c r="CS11" i="49"/>
  <c r="CR11" i="49"/>
  <c r="CQ11" i="49"/>
  <c r="DE10" i="49"/>
  <c r="DD10" i="49"/>
  <c r="DC10" i="49"/>
  <c r="DB10" i="49"/>
  <c r="DA10" i="49"/>
  <c r="CZ10" i="49"/>
  <c r="CY10" i="49"/>
  <c r="CX10" i="49"/>
  <c r="CW10" i="49"/>
  <c r="CU10" i="49"/>
  <c r="CT10" i="49"/>
  <c r="CS10" i="49"/>
  <c r="CR10" i="49"/>
  <c r="CQ10" i="49"/>
  <c r="DE9" i="49"/>
  <c r="DD9" i="49"/>
  <c r="DC9" i="49"/>
  <c r="DB9" i="49"/>
  <c r="DA9" i="49"/>
  <c r="CZ9" i="49"/>
  <c r="CY9" i="49"/>
  <c r="CX9" i="49"/>
  <c r="CW9" i="49"/>
  <c r="CU9" i="49"/>
  <c r="CT9" i="49"/>
  <c r="CS9" i="49"/>
  <c r="CR9" i="49"/>
  <c r="CQ9" i="49"/>
  <c r="CO9" i="49"/>
  <c r="CN9" i="49"/>
  <c r="CM9" i="49"/>
  <c r="CL9" i="49"/>
  <c r="CK9" i="49"/>
  <c r="CJ9" i="49"/>
  <c r="CI9" i="49"/>
  <c r="CH9" i="49"/>
  <c r="CG9" i="49"/>
  <c r="CF9" i="49"/>
  <c r="CE9" i="49"/>
  <c r="CD9" i="49"/>
  <c r="DE8" i="49"/>
  <c r="DD8" i="49"/>
  <c r="DC8" i="49"/>
  <c r="DB8" i="49"/>
  <c r="DA8" i="49"/>
  <c r="CZ8" i="49"/>
  <c r="CY8" i="49"/>
  <c r="CX8" i="49"/>
  <c r="CW8" i="49"/>
  <c r="CU8" i="49"/>
  <c r="CT8" i="49"/>
  <c r="CS8" i="49"/>
  <c r="CR8" i="49"/>
  <c r="CQ8" i="49"/>
  <c r="DE7" i="49"/>
  <c r="DD7" i="49"/>
  <c r="DC7" i="49"/>
  <c r="DB7" i="49"/>
  <c r="DA7" i="49"/>
  <c r="CZ7" i="49"/>
  <c r="CY7" i="49"/>
  <c r="CX7" i="49"/>
  <c r="CW7" i="49"/>
  <c r="CU7" i="49"/>
  <c r="CT7" i="49"/>
  <c r="CS7" i="49"/>
  <c r="CR7" i="49"/>
  <c r="CQ7" i="49"/>
  <c r="CO7" i="49"/>
  <c r="CN7" i="49"/>
  <c r="CM7" i="49"/>
  <c r="CL7" i="49"/>
  <c r="CK7" i="49"/>
  <c r="CJ7" i="49"/>
  <c r="CI7" i="49"/>
  <c r="CH7" i="49"/>
  <c r="CG7" i="49"/>
  <c r="CF7" i="49"/>
  <c r="CE7" i="49"/>
  <c r="CD7" i="49"/>
  <c r="DG81" i="49" l="1"/>
  <c r="DG76" i="49"/>
  <c r="DG80" i="49"/>
  <c r="DG97" i="49"/>
  <c r="DG98" i="49"/>
  <c r="DG99" i="49"/>
  <c r="DG100" i="49"/>
  <c r="DG101" i="49"/>
  <c r="DG102" i="49"/>
  <c r="DG85" i="49"/>
  <c r="DG83" i="49"/>
  <c r="DG96" i="49"/>
  <c r="DG92" i="49"/>
  <c r="DG95" i="49"/>
  <c r="DG67" i="49"/>
  <c r="DG48" i="49"/>
  <c r="DG56" i="49"/>
  <c r="DG8" i="49"/>
  <c r="DG22" i="49"/>
  <c r="DG47" i="49"/>
  <c r="DG14" i="49"/>
  <c r="DG25" i="49"/>
  <c r="DG54" i="49"/>
  <c r="DG38" i="49"/>
  <c r="DG46" i="49"/>
  <c r="DG50" i="49"/>
  <c r="DG45" i="49"/>
  <c r="DG49" i="49"/>
  <c r="DG7" i="49"/>
  <c r="DG15" i="49"/>
  <c r="DG31" i="49"/>
  <c r="DG35" i="49"/>
  <c r="DG9" i="49"/>
  <c r="DG10" i="49"/>
  <c r="DG17" i="49"/>
  <c r="DG33" i="49"/>
  <c r="DG34" i="49"/>
  <c r="BV102" i="48" l="1"/>
  <c r="BU102" i="48"/>
  <c r="BT102" i="48"/>
  <c r="BS102" i="48"/>
  <c r="BR102" i="48"/>
  <c r="BQ102" i="48"/>
  <c r="BP102" i="48"/>
  <c r="BO102" i="48"/>
  <c r="BN102" i="48"/>
  <c r="BM102" i="48"/>
  <c r="BK102" i="48"/>
  <c r="BJ102" i="48"/>
  <c r="BI102" i="48"/>
  <c r="BH102" i="48"/>
  <c r="BG102" i="48"/>
  <c r="BF102" i="48"/>
  <c r="BV101" i="48"/>
  <c r="BU101" i="48"/>
  <c r="BT101" i="48"/>
  <c r="BS101" i="48"/>
  <c r="BR101" i="48"/>
  <c r="BQ101" i="48"/>
  <c r="BP101" i="48"/>
  <c r="BO101" i="48"/>
  <c r="BN101" i="48"/>
  <c r="BM101" i="48"/>
  <c r="BK101" i="48"/>
  <c r="BJ101" i="48"/>
  <c r="BI101" i="48"/>
  <c r="BH101" i="48"/>
  <c r="BG101" i="48"/>
  <c r="BF101" i="48"/>
  <c r="BV100" i="48"/>
  <c r="BU100" i="48"/>
  <c r="BT100" i="48"/>
  <c r="BS100" i="48"/>
  <c r="BR100" i="48"/>
  <c r="BQ100" i="48"/>
  <c r="BP100" i="48"/>
  <c r="BO100" i="48"/>
  <c r="BN100" i="48"/>
  <c r="BM100" i="48"/>
  <c r="BK100" i="48"/>
  <c r="BJ100" i="48"/>
  <c r="BI100" i="48"/>
  <c r="BH100" i="48"/>
  <c r="BG100" i="48"/>
  <c r="BF100" i="48"/>
  <c r="BV99" i="48"/>
  <c r="BU99" i="48"/>
  <c r="BT99" i="48"/>
  <c r="BS99" i="48"/>
  <c r="BR99" i="48"/>
  <c r="BQ99" i="48"/>
  <c r="BP99" i="48"/>
  <c r="BO99" i="48"/>
  <c r="BN99" i="48"/>
  <c r="BM99" i="48"/>
  <c r="BK99" i="48"/>
  <c r="BJ99" i="48"/>
  <c r="BI99" i="48"/>
  <c r="BH99" i="48"/>
  <c r="BG99" i="48"/>
  <c r="BF99" i="48"/>
  <c r="BV98" i="48"/>
  <c r="BU98" i="48"/>
  <c r="BT98" i="48"/>
  <c r="BS98" i="48"/>
  <c r="BR98" i="48"/>
  <c r="BQ98" i="48"/>
  <c r="BP98" i="48"/>
  <c r="BO98" i="48"/>
  <c r="BN98" i="48"/>
  <c r="BM98" i="48"/>
  <c r="BK98" i="48"/>
  <c r="BJ98" i="48"/>
  <c r="BI98" i="48"/>
  <c r="BH98" i="48"/>
  <c r="BG98" i="48"/>
  <c r="BF98" i="48"/>
  <c r="BV97" i="48"/>
  <c r="BU97" i="48"/>
  <c r="BT97" i="48"/>
  <c r="BS97" i="48"/>
  <c r="BR97" i="48"/>
  <c r="BQ97" i="48"/>
  <c r="BP97" i="48"/>
  <c r="BO97" i="48"/>
  <c r="BN97" i="48"/>
  <c r="BM97" i="48"/>
  <c r="BK97" i="48"/>
  <c r="BJ97" i="48"/>
  <c r="BI97" i="48"/>
  <c r="BH97" i="48"/>
  <c r="BG97" i="48"/>
  <c r="BF97" i="48"/>
  <c r="BV95" i="48"/>
  <c r="BU95" i="48"/>
  <c r="BT95" i="48"/>
  <c r="BS95" i="48"/>
  <c r="BR95" i="48"/>
  <c r="BQ95" i="48"/>
  <c r="BP95" i="48"/>
  <c r="BO95" i="48"/>
  <c r="BN95" i="48"/>
  <c r="BM95" i="48"/>
  <c r="BK95" i="48"/>
  <c r="BJ95" i="48"/>
  <c r="BI95" i="48"/>
  <c r="BH95" i="48"/>
  <c r="BG95" i="48"/>
  <c r="BF95" i="48"/>
  <c r="BQ93" i="48"/>
  <c r="BO93" i="48"/>
  <c r="BN93" i="48"/>
  <c r="BK93" i="48"/>
  <c r="BI93" i="48"/>
  <c r="BH93" i="48"/>
  <c r="BG93" i="48"/>
  <c r="BF93" i="48"/>
  <c r="BV92" i="48"/>
  <c r="BU92" i="48"/>
  <c r="BT92" i="48"/>
  <c r="BS92" i="48"/>
  <c r="BR92" i="48"/>
  <c r="BQ92" i="48"/>
  <c r="BP92" i="48"/>
  <c r="BO92" i="48"/>
  <c r="BN92" i="48"/>
  <c r="BM92" i="48"/>
  <c r="BK92" i="48"/>
  <c r="BJ92" i="48"/>
  <c r="BI92" i="48"/>
  <c r="BH92" i="48"/>
  <c r="BG92" i="48"/>
  <c r="BF92" i="48"/>
  <c r="BV90" i="48"/>
  <c r="BU90" i="48"/>
  <c r="BT90" i="48"/>
  <c r="BS90" i="48"/>
  <c r="BR90" i="48"/>
  <c r="BQ90" i="48"/>
  <c r="BP90" i="48"/>
  <c r="BO90" i="48"/>
  <c r="BN90" i="48"/>
  <c r="BM90" i="48"/>
  <c r="BK90" i="48"/>
  <c r="BJ90" i="48"/>
  <c r="BI90" i="48"/>
  <c r="BH90" i="48"/>
  <c r="BG90" i="48"/>
  <c r="BF90" i="48"/>
  <c r="BQ88" i="48"/>
  <c r="BO88" i="48"/>
  <c r="BN88" i="48"/>
  <c r="BK88" i="48"/>
  <c r="BI88" i="48"/>
  <c r="BH88" i="48"/>
  <c r="BG88" i="48"/>
  <c r="BF88" i="48"/>
  <c r="BV86" i="48"/>
  <c r="BU86" i="48"/>
  <c r="BT86" i="48"/>
  <c r="BS86" i="48"/>
  <c r="BR86" i="48"/>
  <c r="BQ86" i="48"/>
  <c r="BP86" i="48"/>
  <c r="BO86" i="48"/>
  <c r="BN86" i="48"/>
  <c r="BM86" i="48"/>
  <c r="BK86" i="48"/>
  <c r="BJ86" i="48"/>
  <c r="BI86" i="48"/>
  <c r="BH86" i="48"/>
  <c r="BG86" i="48"/>
  <c r="BF86" i="48"/>
  <c r="BQ84" i="48"/>
  <c r="BO84" i="48"/>
  <c r="BN84" i="48"/>
  <c r="BK84" i="48"/>
  <c r="BI84" i="48"/>
  <c r="BH84" i="48"/>
  <c r="BG84" i="48"/>
  <c r="BF84" i="48"/>
  <c r="BV81" i="48"/>
  <c r="BU81" i="48"/>
  <c r="BT81" i="48"/>
  <c r="BS81" i="48"/>
  <c r="BR81" i="48"/>
  <c r="BQ81" i="48"/>
  <c r="BP81" i="48"/>
  <c r="BO81" i="48"/>
  <c r="BN81" i="48"/>
  <c r="BM81" i="48"/>
  <c r="BK81" i="48"/>
  <c r="BJ81" i="48"/>
  <c r="BI81" i="48"/>
  <c r="BH81" i="48"/>
  <c r="BG81" i="48"/>
  <c r="BF81" i="48"/>
  <c r="BQ79" i="48"/>
  <c r="BO79" i="48"/>
  <c r="BN79" i="48"/>
  <c r="BK79" i="48"/>
  <c r="BI79" i="48"/>
  <c r="BH79" i="48"/>
  <c r="BG79" i="48"/>
  <c r="BF79" i="48"/>
  <c r="BV77" i="48"/>
  <c r="BU77" i="48"/>
  <c r="BT77" i="48"/>
  <c r="BS77" i="48"/>
  <c r="BR77" i="48"/>
  <c r="BQ77" i="48"/>
  <c r="BP77" i="48"/>
  <c r="BO77" i="48"/>
  <c r="BN77" i="48"/>
  <c r="BM77" i="48"/>
  <c r="BK77" i="48"/>
  <c r="BJ77" i="48"/>
  <c r="BI77" i="48"/>
  <c r="BH77" i="48"/>
  <c r="BG77" i="48"/>
  <c r="BF77" i="48"/>
  <c r="BQ75" i="48"/>
  <c r="BO75" i="48"/>
  <c r="BN75" i="48"/>
  <c r="BK75" i="48"/>
  <c r="BI75" i="48"/>
  <c r="BH75" i="48"/>
  <c r="BG75" i="48"/>
  <c r="BF75" i="48"/>
  <c r="BV69" i="48"/>
  <c r="BU69" i="48"/>
  <c r="BT69" i="48"/>
  <c r="BS69" i="48"/>
  <c r="BR69" i="48"/>
  <c r="BQ69" i="48"/>
  <c r="BP69" i="48"/>
  <c r="BO69" i="48"/>
  <c r="BN69" i="48"/>
  <c r="BM69" i="48"/>
  <c r="BK69" i="48"/>
  <c r="BJ69" i="48"/>
  <c r="BI69" i="48"/>
  <c r="BH69" i="48"/>
  <c r="BG69" i="48"/>
  <c r="BF69" i="48"/>
  <c r="BQ67" i="48"/>
  <c r="BO67" i="48"/>
  <c r="BN67" i="48"/>
  <c r="BK67" i="48"/>
  <c r="BI67" i="48"/>
  <c r="BH67" i="48"/>
  <c r="BG67" i="48"/>
  <c r="BF67" i="48"/>
  <c r="BV65" i="48"/>
  <c r="BU65" i="48"/>
  <c r="BT65" i="48"/>
  <c r="BS65" i="48"/>
  <c r="BR65" i="48"/>
  <c r="BQ65" i="48"/>
  <c r="BP65" i="48"/>
  <c r="BO65" i="48"/>
  <c r="BN65" i="48"/>
  <c r="BM65" i="48"/>
  <c r="BK65" i="48"/>
  <c r="BJ65" i="48"/>
  <c r="BI65" i="48"/>
  <c r="BH65" i="48"/>
  <c r="BG65" i="48"/>
  <c r="BF65" i="48"/>
  <c r="BV63" i="48"/>
  <c r="BU63" i="48"/>
  <c r="BT63" i="48"/>
  <c r="BS63" i="48"/>
  <c r="BR63" i="48"/>
  <c r="BQ63" i="48"/>
  <c r="BP63" i="48"/>
  <c r="BO63" i="48"/>
  <c r="BN63" i="48"/>
  <c r="BM63" i="48"/>
  <c r="BK63" i="48"/>
  <c r="BJ63" i="48"/>
  <c r="BI63" i="48"/>
  <c r="BH63" i="48"/>
  <c r="BG63" i="48"/>
  <c r="BF63" i="48"/>
  <c r="BV61" i="48"/>
  <c r="BU61" i="48"/>
  <c r="BT61" i="48"/>
  <c r="BS61" i="48"/>
  <c r="BR61" i="48"/>
  <c r="BQ61" i="48"/>
  <c r="BP61" i="48"/>
  <c r="BO61" i="48"/>
  <c r="BN61" i="48"/>
  <c r="BM61" i="48"/>
  <c r="BK61" i="48"/>
  <c r="BJ61" i="48"/>
  <c r="BI61" i="48"/>
  <c r="BH61" i="48"/>
  <c r="BG61" i="48"/>
  <c r="BF61" i="48"/>
  <c r="BV59" i="48"/>
  <c r="BU59" i="48"/>
  <c r="BT59" i="48"/>
  <c r="BS59" i="48"/>
  <c r="BR59" i="48"/>
  <c r="BQ59" i="48"/>
  <c r="BP59" i="48"/>
  <c r="BO59" i="48"/>
  <c r="BN59" i="48"/>
  <c r="BM59" i="48"/>
  <c r="BK59" i="48"/>
  <c r="BJ59" i="48"/>
  <c r="BI59" i="48"/>
  <c r="BH59" i="48"/>
  <c r="BG59" i="48"/>
  <c r="BF59" i="48"/>
  <c r="BV57" i="48"/>
  <c r="BU57" i="48"/>
  <c r="BT57" i="48"/>
  <c r="BS57" i="48"/>
  <c r="BR57" i="48"/>
  <c r="BQ57" i="48"/>
  <c r="BP57" i="48"/>
  <c r="BO57" i="48"/>
  <c r="BN57" i="48"/>
  <c r="BM57" i="48"/>
  <c r="BK57" i="48"/>
  <c r="BJ57" i="48"/>
  <c r="BI57" i="48"/>
  <c r="BH57" i="48"/>
  <c r="BG57" i="48"/>
  <c r="BF57" i="48"/>
  <c r="BV55" i="48"/>
  <c r="BU55" i="48"/>
  <c r="BT55" i="48"/>
  <c r="BS55" i="48"/>
  <c r="BR55" i="48"/>
  <c r="BQ55" i="48"/>
  <c r="BP55" i="48"/>
  <c r="BO55" i="48"/>
  <c r="BN55" i="48"/>
  <c r="BM55" i="48"/>
  <c r="BK55" i="48"/>
  <c r="BJ55" i="48"/>
  <c r="BI55" i="48"/>
  <c r="BH55" i="48"/>
  <c r="BG55" i="48"/>
  <c r="BF55" i="48"/>
  <c r="BV54" i="48"/>
  <c r="BU54" i="48"/>
  <c r="BT54" i="48"/>
  <c r="BS54" i="48"/>
  <c r="BR54" i="48"/>
  <c r="BQ54" i="48"/>
  <c r="BP54" i="48"/>
  <c r="BO54" i="48"/>
  <c r="BN54" i="48"/>
  <c r="BM54" i="48"/>
  <c r="BK54" i="48"/>
  <c r="BJ54" i="48"/>
  <c r="BI54" i="48"/>
  <c r="BH54" i="48"/>
  <c r="BG54" i="48"/>
  <c r="BF54" i="48"/>
  <c r="BV53" i="48"/>
  <c r="BU53" i="48"/>
  <c r="BT53" i="48"/>
  <c r="BS53" i="48"/>
  <c r="BR53" i="48"/>
  <c r="BQ53" i="48"/>
  <c r="BP53" i="48"/>
  <c r="BO53" i="48"/>
  <c r="BN53" i="48"/>
  <c r="BM53" i="48"/>
  <c r="BK53" i="48"/>
  <c r="BJ53" i="48"/>
  <c r="BI53" i="48"/>
  <c r="BH53" i="48"/>
  <c r="BG53" i="48"/>
  <c r="BF53" i="48"/>
  <c r="BV52" i="48"/>
  <c r="BU52" i="48"/>
  <c r="BT52" i="48"/>
  <c r="BS52" i="48"/>
  <c r="BR52" i="48"/>
  <c r="BQ52" i="48"/>
  <c r="BP52" i="48"/>
  <c r="BO52" i="48"/>
  <c r="BN52" i="48"/>
  <c r="BM52" i="48"/>
  <c r="BK52" i="48"/>
  <c r="BJ52" i="48"/>
  <c r="BI52" i="48"/>
  <c r="BH52" i="48"/>
  <c r="BG52" i="48"/>
  <c r="BF52" i="48"/>
  <c r="BV51" i="48"/>
  <c r="BU51" i="48"/>
  <c r="BT51" i="48"/>
  <c r="BS51" i="48"/>
  <c r="BR51" i="48"/>
  <c r="BQ51" i="48"/>
  <c r="BP51" i="48"/>
  <c r="BO51" i="48"/>
  <c r="BN51" i="48"/>
  <c r="BM51" i="48"/>
  <c r="BK51" i="48"/>
  <c r="BJ51" i="48"/>
  <c r="BI51" i="48"/>
  <c r="BH51" i="48"/>
  <c r="BG51" i="48"/>
  <c r="BF51" i="48"/>
  <c r="BV44" i="48"/>
  <c r="BU44" i="48"/>
  <c r="BT44" i="48"/>
  <c r="BS44" i="48"/>
  <c r="BR44" i="48"/>
  <c r="BQ44" i="48"/>
  <c r="BP44" i="48"/>
  <c r="BO44" i="48"/>
  <c r="BN44" i="48"/>
  <c r="BM44" i="48"/>
  <c r="BK44" i="48"/>
  <c r="BJ44" i="48"/>
  <c r="BI44" i="48"/>
  <c r="BH44" i="48"/>
  <c r="BG44" i="48"/>
  <c r="BF44" i="48"/>
  <c r="BV42" i="48"/>
  <c r="BU42" i="48"/>
  <c r="BT42" i="48"/>
  <c r="BS42" i="48"/>
  <c r="BR42" i="48"/>
  <c r="BQ42" i="48"/>
  <c r="BP42" i="48"/>
  <c r="BO42" i="48"/>
  <c r="BN42" i="48"/>
  <c r="BM42" i="48"/>
  <c r="BK42" i="48"/>
  <c r="BJ42" i="48"/>
  <c r="BI42" i="48"/>
  <c r="BH42" i="48"/>
  <c r="BG42" i="48"/>
  <c r="BF42" i="48"/>
  <c r="BV40" i="48"/>
  <c r="BU40" i="48"/>
  <c r="BT40" i="48"/>
  <c r="BS40" i="48"/>
  <c r="BR40" i="48"/>
  <c r="BQ40" i="48"/>
  <c r="BP40" i="48"/>
  <c r="BO40" i="48"/>
  <c r="BN40" i="48"/>
  <c r="BM40" i="48"/>
  <c r="BK40" i="48"/>
  <c r="BJ40" i="48"/>
  <c r="BI40" i="48"/>
  <c r="BH40" i="48"/>
  <c r="BG40" i="48"/>
  <c r="BF40" i="48"/>
  <c r="CP35" i="48"/>
  <c r="CO35" i="48"/>
  <c r="CN35" i="48"/>
  <c r="CM35" i="48"/>
  <c r="CL35" i="48"/>
  <c r="CK35" i="48"/>
  <c r="CJ35" i="48"/>
  <c r="CI35" i="48"/>
  <c r="CH35" i="48"/>
  <c r="CG35" i="48"/>
  <c r="CF35" i="48"/>
  <c r="CE35" i="48"/>
  <c r="CD35" i="48"/>
  <c r="CC35" i="48"/>
  <c r="CB35" i="48"/>
  <c r="CA35" i="48"/>
  <c r="BZ35" i="48"/>
  <c r="BY35" i="48"/>
  <c r="BX35" i="48"/>
  <c r="BW35" i="48"/>
  <c r="CP34" i="48"/>
  <c r="CO34" i="48"/>
  <c r="CN34" i="48"/>
  <c r="CM34" i="48"/>
  <c r="CL34" i="48"/>
  <c r="CK34" i="48"/>
  <c r="CJ34" i="48"/>
  <c r="CI34" i="48"/>
  <c r="CP33" i="48"/>
  <c r="CO33" i="48"/>
  <c r="CN33" i="48"/>
  <c r="CM33" i="48"/>
  <c r="CL33" i="48"/>
  <c r="CK33" i="48"/>
  <c r="CJ33" i="48"/>
  <c r="CI33" i="48"/>
  <c r="CH33" i="48"/>
  <c r="CG33" i="48"/>
  <c r="CF33" i="48"/>
  <c r="CE33" i="48"/>
  <c r="CD33" i="48"/>
  <c r="CC33" i="48"/>
  <c r="CB33" i="48"/>
  <c r="CA33" i="48"/>
  <c r="BZ33" i="48"/>
  <c r="BY33" i="48"/>
  <c r="BX33" i="48"/>
  <c r="BW33" i="48"/>
  <c r="CP32" i="48"/>
  <c r="CO32" i="48"/>
  <c r="CN32" i="48"/>
  <c r="CM32" i="48"/>
  <c r="CL32" i="48"/>
  <c r="CK32" i="48"/>
  <c r="CJ32" i="48"/>
  <c r="CI32" i="48"/>
  <c r="CH32" i="48"/>
  <c r="CG32" i="48"/>
  <c r="CF32" i="48"/>
  <c r="CE32" i="48"/>
  <c r="CD32" i="48"/>
  <c r="CC32" i="48"/>
  <c r="CB32" i="48"/>
  <c r="CA32" i="48"/>
  <c r="BZ32" i="48"/>
  <c r="BY32" i="48"/>
  <c r="BX32" i="48"/>
  <c r="BW32" i="48"/>
  <c r="CP31" i="48"/>
  <c r="CO31" i="48"/>
  <c r="CN31" i="48"/>
  <c r="CM31" i="48"/>
  <c r="CL31" i="48"/>
  <c r="CK31" i="48"/>
  <c r="CJ31" i="48"/>
  <c r="CI31" i="48"/>
  <c r="CP30" i="48"/>
  <c r="CO30" i="48"/>
  <c r="CN30" i="48"/>
  <c r="CM30" i="48"/>
  <c r="CL30" i="48"/>
  <c r="CK30" i="48"/>
  <c r="CJ30" i="48"/>
  <c r="CI30" i="48"/>
  <c r="CP29" i="48"/>
  <c r="CP28" i="48"/>
  <c r="CO28" i="48"/>
  <c r="CN28" i="48"/>
  <c r="CM28" i="48"/>
  <c r="CL28" i="48"/>
  <c r="CK28" i="48"/>
  <c r="CJ28" i="48"/>
  <c r="CI28" i="48"/>
  <c r="CP27" i="48"/>
  <c r="CO27" i="48"/>
  <c r="CN27" i="48"/>
  <c r="CM27" i="48"/>
  <c r="CL27" i="48"/>
  <c r="CK27" i="48"/>
  <c r="CJ27" i="48"/>
  <c r="CI27" i="48"/>
  <c r="CH27" i="48"/>
  <c r="CG27" i="48"/>
  <c r="CF27" i="48"/>
  <c r="CE27" i="48"/>
  <c r="CD27" i="48"/>
  <c r="CC27" i="48"/>
  <c r="CB27" i="48"/>
  <c r="CA27" i="48"/>
  <c r="BZ27" i="48"/>
  <c r="BY27" i="48"/>
  <c r="BX27" i="48"/>
  <c r="BW27" i="48"/>
  <c r="CP26" i="48"/>
  <c r="CO26" i="48"/>
  <c r="CN26" i="48"/>
  <c r="CM26" i="48"/>
  <c r="CL26" i="48"/>
  <c r="CK26" i="48"/>
  <c r="CJ26" i="48"/>
  <c r="CI26" i="48"/>
  <c r="CP25" i="48"/>
  <c r="CO25" i="48"/>
  <c r="CN25" i="48"/>
  <c r="CM25" i="48"/>
  <c r="CL25" i="48"/>
  <c r="CK25" i="48"/>
  <c r="CJ25" i="48"/>
  <c r="CI25" i="48"/>
  <c r="CH25" i="48"/>
  <c r="CG25" i="48"/>
  <c r="CF25" i="48"/>
  <c r="CE25" i="48"/>
  <c r="CD25" i="48"/>
  <c r="CC25" i="48"/>
  <c r="CB25" i="48"/>
  <c r="CA25" i="48"/>
  <c r="BZ25" i="48"/>
  <c r="BY25" i="48"/>
  <c r="BX25" i="48"/>
  <c r="BW25" i="48"/>
  <c r="CP24" i="48"/>
  <c r="CO24" i="48"/>
  <c r="CN24" i="48"/>
  <c r="CM24" i="48"/>
  <c r="CL24" i="48"/>
  <c r="CK24" i="48"/>
  <c r="CJ24" i="48"/>
  <c r="CI24" i="48"/>
  <c r="CH24" i="48"/>
  <c r="CG24" i="48"/>
  <c r="CF24" i="48"/>
  <c r="CE24" i="48"/>
  <c r="CD24" i="48"/>
  <c r="CC24" i="48"/>
  <c r="CB24" i="48"/>
  <c r="CA24" i="48"/>
  <c r="BZ24" i="48"/>
  <c r="BY24" i="48"/>
  <c r="BX24" i="48"/>
  <c r="BW24" i="48"/>
  <c r="CP23" i="48"/>
  <c r="CO23" i="48"/>
  <c r="CN23" i="48"/>
  <c r="CM23" i="48"/>
  <c r="CL23" i="48"/>
  <c r="CK23" i="48"/>
  <c r="CJ23" i="48"/>
  <c r="CI23" i="48"/>
  <c r="CH23" i="48"/>
  <c r="CG23" i="48"/>
  <c r="CF23" i="48"/>
  <c r="CE23" i="48"/>
  <c r="CD23" i="48"/>
  <c r="CC23" i="48"/>
  <c r="CB23" i="48"/>
  <c r="CA23" i="48"/>
  <c r="BZ23" i="48"/>
  <c r="BY23" i="48"/>
  <c r="BX23" i="48"/>
  <c r="BW23" i="48"/>
  <c r="CP22" i="48"/>
  <c r="CO22" i="48"/>
  <c r="CN22" i="48"/>
  <c r="CM22" i="48"/>
  <c r="CL22" i="48"/>
  <c r="CK22" i="48"/>
  <c r="CJ22" i="48"/>
  <c r="CI22" i="48"/>
  <c r="CH22" i="48"/>
  <c r="CG22" i="48"/>
  <c r="CF22" i="48"/>
  <c r="CE22" i="48"/>
  <c r="CD22" i="48"/>
  <c r="CC22" i="48"/>
  <c r="CB22" i="48"/>
  <c r="CA22" i="48"/>
  <c r="BZ22" i="48"/>
  <c r="BY22" i="48"/>
  <c r="BX22" i="48"/>
  <c r="BW22" i="48"/>
  <c r="CP21" i="48"/>
  <c r="CO21" i="48"/>
  <c r="CN21" i="48"/>
  <c r="CM21" i="48"/>
  <c r="CL21" i="48"/>
  <c r="CK21" i="48"/>
  <c r="CJ21" i="48"/>
  <c r="CI21" i="48"/>
  <c r="CH21" i="48"/>
  <c r="CG21" i="48"/>
  <c r="CF21" i="48"/>
  <c r="CE21" i="48"/>
  <c r="CD21" i="48"/>
  <c r="CC21" i="48"/>
  <c r="CB21" i="48"/>
  <c r="CA21" i="48"/>
  <c r="BZ21" i="48"/>
  <c r="BY21" i="48"/>
  <c r="BX21" i="48"/>
  <c r="BW21" i="48"/>
  <c r="CP20" i="48"/>
  <c r="CO20" i="48"/>
  <c r="CN20" i="48"/>
  <c r="CM20" i="48"/>
  <c r="CL20" i="48"/>
  <c r="CK20" i="48"/>
  <c r="CJ20" i="48"/>
  <c r="CI20" i="48"/>
  <c r="CH20" i="48"/>
  <c r="CG20" i="48"/>
  <c r="CF20" i="48"/>
  <c r="CE20" i="48"/>
  <c r="CD20" i="48"/>
  <c r="CC20" i="48"/>
  <c r="CB20" i="48"/>
  <c r="CA20" i="48"/>
  <c r="BZ20" i="48"/>
  <c r="BY20" i="48"/>
  <c r="BX20" i="48"/>
  <c r="BW20" i="48"/>
  <c r="BD16" i="48"/>
  <c r="BC16" i="48"/>
  <c r="BB16" i="48"/>
  <c r="J16" i="48"/>
  <c r="BE16" i="48" s="1"/>
  <c r="BC12" i="48"/>
  <c r="BA12" i="48"/>
  <c r="J12" i="48"/>
  <c r="BE12" i="48" s="1"/>
  <c r="I12" i="48"/>
  <c r="BD12" i="48" s="1"/>
  <c r="G12" i="48"/>
  <c r="BB12" i="48" s="1"/>
  <c r="E12" i="48"/>
  <c r="AZ12" i="48" s="1"/>
  <c r="D12" i="48"/>
  <c r="AY12" i="48" s="1"/>
  <c r="C12" i="48"/>
  <c r="AX12" i="48" s="1"/>
  <c r="B12" i="48"/>
  <c r="AW12" i="48" s="1"/>
  <c r="BA9" i="48"/>
  <c r="AZ9" i="48"/>
  <c r="AY9" i="48"/>
  <c r="C9" i="48"/>
  <c r="AX9" i="48" s="1"/>
  <c r="B9" i="48"/>
  <c r="AW9" i="48" s="1"/>
  <c r="BD7" i="48"/>
  <c r="BC7" i="48"/>
  <c r="BA7" i="48"/>
  <c r="J7" i="48"/>
  <c r="BE7" i="48" s="1"/>
  <c r="G7" i="48"/>
  <c r="BB7" i="48" s="1"/>
  <c r="E7" i="48"/>
  <c r="AZ7" i="48" s="1"/>
  <c r="D7" i="48"/>
  <c r="AY7" i="48" s="1"/>
  <c r="C7" i="48"/>
  <c r="AX7" i="48" s="1"/>
  <c r="B7" i="48"/>
  <c r="AW7" i="48" s="1"/>
  <c r="CR16" i="48" l="1"/>
  <c r="CR31" i="48"/>
  <c r="CR34" i="48"/>
  <c r="CR30" i="48"/>
  <c r="CR33" i="48"/>
  <c r="CR32" i="48"/>
  <c r="CR35" i="48"/>
  <c r="CR9" i="48"/>
  <c r="CR26" i="48"/>
  <c r="CR28" i="48"/>
  <c r="CR20" i="48"/>
  <c r="CR22" i="48"/>
  <c r="CR23" i="48"/>
  <c r="CR25" i="48"/>
  <c r="CR27" i="48"/>
  <c r="CR40" i="48"/>
  <c r="CR44" i="48"/>
  <c r="CR51" i="48"/>
  <c r="CR52" i="48"/>
  <c r="CR53" i="48"/>
  <c r="CR54" i="48"/>
  <c r="CR55" i="48"/>
  <c r="CR57" i="48"/>
  <c r="CR61" i="48"/>
  <c r="CR63" i="48"/>
  <c r="CR65" i="48"/>
  <c r="CR69" i="48"/>
  <c r="CR86" i="48"/>
  <c r="CR90" i="48"/>
  <c r="CR92" i="48"/>
  <c r="CR95" i="48"/>
  <c r="CR97" i="48"/>
  <c r="CR98" i="48"/>
  <c r="CR99" i="48"/>
  <c r="CR100" i="48"/>
  <c r="CR101" i="48"/>
  <c r="CR102" i="48"/>
  <c r="CR7" i="48"/>
  <c r="CR12" i="48"/>
  <c r="BV102" i="46" l="1"/>
  <c r="BU102" i="46"/>
  <c r="BT102" i="46"/>
  <c r="BS102" i="46"/>
  <c r="BR102" i="46"/>
  <c r="BQ102" i="46"/>
  <c r="BP102" i="46"/>
  <c r="BO102" i="46"/>
  <c r="BN102" i="46"/>
  <c r="BM102" i="46"/>
  <c r="BK102" i="46"/>
  <c r="BJ102" i="46"/>
  <c r="BI102" i="46"/>
  <c r="BH102" i="46"/>
  <c r="BG102" i="46"/>
  <c r="BF102" i="46"/>
  <c r="BV101" i="46"/>
  <c r="BU101" i="46"/>
  <c r="BT101" i="46"/>
  <c r="BS101" i="46"/>
  <c r="BR101" i="46"/>
  <c r="BQ101" i="46"/>
  <c r="BP101" i="46"/>
  <c r="BO101" i="46"/>
  <c r="BN101" i="46"/>
  <c r="BM101" i="46"/>
  <c r="BK101" i="46"/>
  <c r="BJ101" i="46"/>
  <c r="BI101" i="46"/>
  <c r="BH101" i="46"/>
  <c r="BG101" i="46"/>
  <c r="BF101" i="46"/>
  <c r="BV100" i="46"/>
  <c r="BU100" i="46"/>
  <c r="BT100" i="46"/>
  <c r="BS100" i="46"/>
  <c r="BR100" i="46"/>
  <c r="BQ100" i="46"/>
  <c r="BP100" i="46"/>
  <c r="BO100" i="46"/>
  <c r="BN100" i="46"/>
  <c r="BM100" i="46"/>
  <c r="BK100" i="46"/>
  <c r="BJ100" i="46"/>
  <c r="BI100" i="46"/>
  <c r="BH100" i="46"/>
  <c r="BG100" i="46"/>
  <c r="BF100" i="46"/>
  <c r="BV99" i="46"/>
  <c r="BU99" i="46"/>
  <c r="BT99" i="46"/>
  <c r="BS99" i="46"/>
  <c r="BR99" i="46"/>
  <c r="BQ99" i="46"/>
  <c r="BP99" i="46"/>
  <c r="BO99" i="46"/>
  <c r="BN99" i="46"/>
  <c r="BM99" i="46"/>
  <c r="BK99" i="46"/>
  <c r="BJ99" i="46"/>
  <c r="BI99" i="46"/>
  <c r="BH99" i="46"/>
  <c r="BG99" i="46"/>
  <c r="BF99" i="46"/>
  <c r="BV98" i="46"/>
  <c r="BU98" i="46"/>
  <c r="BT98" i="46"/>
  <c r="BS98" i="46"/>
  <c r="BR98" i="46"/>
  <c r="BQ98" i="46"/>
  <c r="BP98" i="46"/>
  <c r="BO98" i="46"/>
  <c r="BN98" i="46"/>
  <c r="BM98" i="46"/>
  <c r="BK98" i="46"/>
  <c r="BJ98" i="46"/>
  <c r="BI98" i="46"/>
  <c r="BH98" i="46"/>
  <c r="BG98" i="46"/>
  <c r="BF98" i="46"/>
  <c r="BV97" i="46"/>
  <c r="BU97" i="46"/>
  <c r="BT97" i="46"/>
  <c r="BS97" i="46"/>
  <c r="BR97" i="46"/>
  <c r="BQ97" i="46"/>
  <c r="BP97" i="46"/>
  <c r="BO97" i="46"/>
  <c r="BN97" i="46"/>
  <c r="BM97" i="46"/>
  <c r="BK97" i="46"/>
  <c r="BJ97" i="46"/>
  <c r="BI97" i="46"/>
  <c r="BH97" i="46"/>
  <c r="BG97" i="46"/>
  <c r="BF97" i="46"/>
  <c r="BV95" i="46"/>
  <c r="BU95" i="46"/>
  <c r="BT95" i="46"/>
  <c r="BS95" i="46"/>
  <c r="BR95" i="46"/>
  <c r="BQ95" i="46"/>
  <c r="BP95" i="46"/>
  <c r="BO95" i="46"/>
  <c r="BN95" i="46"/>
  <c r="BM95" i="46"/>
  <c r="BK95" i="46"/>
  <c r="BJ95" i="46"/>
  <c r="BI95" i="46"/>
  <c r="BH95" i="46"/>
  <c r="BG95" i="46"/>
  <c r="BF95" i="46"/>
  <c r="BQ93" i="46"/>
  <c r="BO93" i="46"/>
  <c r="BN93" i="46"/>
  <c r="BK93" i="46"/>
  <c r="BI93" i="46"/>
  <c r="BH93" i="46"/>
  <c r="BG93" i="46"/>
  <c r="BF93" i="46"/>
  <c r="BV92" i="46"/>
  <c r="BU92" i="46"/>
  <c r="BT92" i="46"/>
  <c r="BS92" i="46"/>
  <c r="BR92" i="46"/>
  <c r="BQ92" i="46"/>
  <c r="BP92" i="46"/>
  <c r="BO92" i="46"/>
  <c r="BN92" i="46"/>
  <c r="BM92" i="46"/>
  <c r="BK92" i="46"/>
  <c r="BJ92" i="46"/>
  <c r="BI92" i="46"/>
  <c r="BH92" i="46"/>
  <c r="BG92" i="46"/>
  <c r="BF92" i="46"/>
  <c r="BV90" i="46"/>
  <c r="BU90" i="46"/>
  <c r="BT90" i="46"/>
  <c r="BS90" i="46"/>
  <c r="BR90" i="46"/>
  <c r="BQ90" i="46"/>
  <c r="BP90" i="46"/>
  <c r="BO90" i="46"/>
  <c r="BN90" i="46"/>
  <c r="BM90" i="46"/>
  <c r="BK90" i="46"/>
  <c r="BJ90" i="46"/>
  <c r="BI90" i="46"/>
  <c r="BH90" i="46"/>
  <c r="BG90" i="46"/>
  <c r="BF90" i="46"/>
  <c r="BQ88" i="46"/>
  <c r="BO88" i="46"/>
  <c r="BN88" i="46"/>
  <c r="BK88" i="46"/>
  <c r="BI88" i="46"/>
  <c r="BH88" i="46"/>
  <c r="BG88" i="46"/>
  <c r="BF88" i="46"/>
  <c r="BV86" i="46"/>
  <c r="BU86" i="46"/>
  <c r="BT86" i="46"/>
  <c r="BS86" i="46"/>
  <c r="BR86" i="46"/>
  <c r="BQ86" i="46"/>
  <c r="BP86" i="46"/>
  <c r="BO86" i="46"/>
  <c r="BN86" i="46"/>
  <c r="BM86" i="46"/>
  <c r="BK86" i="46"/>
  <c r="BJ86" i="46"/>
  <c r="BI86" i="46"/>
  <c r="BH86" i="46"/>
  <c r="BG86" i="46"/>
  <c r="BF86" i="46"/>
  <c r="BQ84" i="46"/>
  <c r="BO84" i="46"/>
  <c r="BN84" i="46"/>
  <c r="BK84" i="46"/>
  <c r="BI84" i="46"/>
  <c r="BH84" i="46"/>
  <c r="BG84" i="46"/>
  <c r="BF84" i="46"/>
  <c r="BV81" i="46"/>
  <c r="BU81" i="46"/>
  <c r="BT81" i="46"/>
  <c r="BS81" i="46"/>
  <c r="BR81" i="46"/>
  <c r="BQ81" i="46"/>
  <c r="BP81" i="46"/>
  <c r="BO81" i="46"/>
  <c r="BN81" i="46"/>
  <c r="BM81" i="46"/>
  <c r="BK81" i="46"/>
  <c r="BJ81" i="46"/>
  <c r="BI81" i="46"/>
  <c r="BH81" i="46"/>
  <c r="BG81" i="46"/>
  <c r="BF81" i="46"/>
  <c r="BQ79" i="46"/>
  <c r="BO79" i="46"/>
  <c r="BN79" i="46"/>
  <c r="BK79" i="46"/>
  <c r="BI79" i="46"/>
  <c r="BH79" i="46"/>
  <c r="BG79" i="46"/>
  <c r="BF79" i="46"/>
  <c r="BV77" i="46"/>
  <c r="BU77" i="46"/>
  <c r="BT77" i="46"/>
  <c r="BS77" i="46"/>
  <c r="BR77" i="46"/>
  <c r="BQ77" i="46"/>
  <c r="BP77" i="46"/>
  <c r="BO77" i="46"/>
  <c r="BN77" i="46"/>
  <c r="BM77" i="46"/>
  <c r="BK77" i="46"/>
  <c r="BJ77" i="46"/>
  <c r="BI77" i="46"/>
  <c r="BH77" i="46"/>
  <c r="BG77" i="46"/>
  <c r="BF77" i="46"/>
  <c r="BQ75" i="46"/>
  <c r="BO75" i="46"/>
  <c r="BN75" i="46"/>
  <c r="BK75" i="46"/>
  <c r="BI75" i="46"/>
  <c r="BH75" i="46"/>
  <c r="BG75" i="46"/>
  <c r="BF75" i="46"/>
  <c r="BV69" i="46"/>
  <c r="BU69" i="46"/>
  <c r="BT69" i="46"/>
  <c r="BS69" i="46"/>
  <c r="BR69" i="46"/>
  <c r="BQ69" i="46"/>
  <c r="BP69" i="46"/>
  <c r="BO69" i="46"/>
  <c r="BN69" i="46"/>
  <c r="BM69" i="46"/>
  <c r="BK69" i="46"/>
  <c r="BJ69" i="46"/>
  <c r="BI69" i="46"/>
  <c r="BH69" i="46"/>
  <c r="BG69" i="46"/>
  <c r="BF69" i="46"/>
  <c r="BQ67" i="46"/>
  <c r="BO67" i="46"/>
  <c r="BN67" i="46"/>
  <c r="BK67" i="46"/>
  <c r="BI67" i="46"/>
  <c r="BH67" i="46"/>
  <c r="BG67" i="46"/>
  <c r="BF67" i="46"/>
  <c r="BV65" i="46"/>
  <c r="BU65" i="46"/>
  <c r="BT65" i="46"/>
  <c r="BS65" i="46"/>
  <c r="BR65" i="46"/>
  <c r="BQ65" i="46"/>
  <c r="BP65" i="46"/>
  <c r="BO65" i="46"/>
  <c r="BN65" i="46"/>
  <c r="BM65" i="46"/>
  <c r="BK65" i="46"/>
  <c r="BJ65" i="46"/>
  <c r="BI65" i="46"/>
  <c r="BH65" i="46"/>
  <c r="BG65" i="46"/>
  <c r="BF65" i="46"/>
  <c r="BV63" i="46"/>
  <c r="BU63" i="46"/>
  <c r="BT63" i="46"/>
  <c r="BS63" i="46"/>
  <c r="BR63" i="46"/>
  <c r="BQ63" i="46"/>
  <c r="BP63" i="46"/>
  <c r="BO63" i="46"/>
  <c r="BN63" i="46"/>
  <c r="BM63" i="46"/>
  <c r="BK63" i="46"/>
  <c r="BJ63" i="46"/>
  <c r="BI63" i="46"/>
  <c r="BH63" i="46"/>
  <c r="BG63" i="46"/>
  <c r="BF63" i="46"/>
  <c r="BV61" i="46"/>
  <c r="BU61" i="46"/>
  <c r="BT61" i="46"/>
  <c r="BS61" i="46"/>
  <c r="BR61" i="46"/>
  <c r="BQ61" i="46"/>
  <c r="BP61" i="46"/>
  <c r="BO61" i="46"/>
  <c r="BN61" i="46"/>
  <c r="BM61" i="46"/>
  <c r="BK61" i="46"/>
  <c r="BJ61" i="46"/>
  <c r="BI61" i="46"/>
  <c r="BH61" i="46"/>
  <c r="BG61" i="46"/>
  <c r="BF61" i="46"/>
  <c r="BV59" i="46"/>
  <c r="BU59" i="46"/>
  <c r="BT59" i="46"/>
  <c r="BS59" i="46"/>
  <c r="BR59" i="46"/>
  <c r="BQ59" i="46"/>
  <c r="BP59" i="46"/>
  <c r="BO59" i="46"/>
  <c r="BN59" i="46"/>
  <c r="BM59" i="46"/>
  <c r="BK59" i="46"/>
  <c r="BJ59" i="46"/>
  <c r="BI59" i="46"/>
  <c r="BH59" i="46"/>
  <c r="BG59" i="46"/>
  <c r="BF59" i="46"/>
  <c r="BV57" i="46"/>
  <c r="BU57" i="46"/>
  <c r="BT57" i="46"/>
  <c r="BS57" i="46"/>
  <c r="BR57" i="46"/>
  <c r="BQ57" i="46"/>
  <c r="BP57" i="46"/>
  <c r="BO57" i="46"/>
  <c r="BN57" i="46"/>
  <c r="BM57" i="46"/>
  <c r="BK57" i="46"/>
  <c r="BJ57" i="46"/>
  <c r="BI57" i="46"/>
  <c r="BH57" i="46"/>
  <c r="BG57" i="46"/>
  <c r="BF57" i="46"/>
  <c r="BV55" i="46"/>
  <c r="BU55" i="46"/>
  <c r="BT55" i="46"/>
  <c r="BS55" i="46"/>
  <c r="BR55" i="46"/>
  <c r="BQ55" i="46"/>
  <c r="BP55" i="46"/>
  <c r="BO55" i="46"/>
  <c r="BN55" i="46"/>
  <c r="BM55" i="46"/>
  <c r="BK55" i="46"/>
  <c r="BJ55" i="46"/>
  <c r="BI55" i="46"/>
  <c r="BH55" i="46"/>
  <c r="BG55" i="46"/>
  <c r="BF55" i="46"/>
  <c r="BV54" i="46"/>
  <c r="BU54" i="46"/>
  <c r="BT54" i="46"/>
  <c r="BS54" i="46"/>
  <c r="BR54" i="46"/>
  <c r="BQ54" i="46"/>
  <c r="BP54" i="46"/>
  <c r="BO54" i="46"/>
  <c r="BN54" i="46"/>
  <c r="BM54" i="46"/>
  <c r="BK54" i="46"/>
  <c r="BJ54" i="46"/>
  <c r="BI54" i="46"/>
  <c r="BH54" i="46"/>
  <c r="BG54" i="46"/>
  <c r="BF54" i="46"/>
  <c r="BV53" i="46"/>
  <c r="BU53" i="46"/>
  <c r="BT53" i="46"/>
  <c r="BS53" i="46"/>
  <c r="BR53" i="46"/>
  <c r="BQ53" i="46"/>
  <c r="BP53" i="46"/>
  <c r="BO53" i="46"/>
  <c r="BN53" i="46"/>
  <c r="BM53" i="46"/>
  <c r="BK53" i="46"/>
  <c r="BJ53" i="46"/>
  <c r="BI53" i="46"/>
  <c r="BH53" i="46"/>
  <c r="BG53" i="46"/>
  <c r="BF53" i="46"/>
  <c r="BV52" i="46"/>
  <c r="BU52" i="46"/>
  <c r="BT52" i="46"/>
  <c r="BS52" i="46"/>
  <c r="BR52" i="46"/>
  <c r="BQ52" i="46"/>
  <c r="BP52" i="46"/>
  <c r="BO52" i="46"/>
  <c r="BN52" i="46"/>
  <c r="BM52" i="46"/>
  <c r="BK52" i="46"/>
  <c r="BJ52" i="46"/>
  <c r="BI52" i="46"/>
  <c r="BH52" i="46"/>
  <c r="BG52" i="46"/>
  <c r="BF52" i="46"/>
  <c r="BV51" i="46"/>
  <c r="BU51" i="46"/>
  <c r="BT51" i="46"/>
  <c r="BS51" i="46"/>
  <c r="BR51" i="46"/>
  <c r="BQ51" i="46"/>
  <c r="BP51" i="46"/>
  <c r="BO51" i="46"/>
  <c r="BN51" i="46"/>
  <c r="BM51" i="46"/>
  <c r="BK51" i="46"/>
  <c r="BJ51" i="46"/>
  <c r="BI51" i="46"/>
  <c r="BH51" i="46"/>
  <c r="BG51" i="46"/>
  <c r="BF51" i="46"/>
  <c r="BV44" i="46"/>
  <c r="BU44" i="46"/>
  <c r="BT44" i="46"/>
  <c r="BS44" i="46"/>
  <c r="BR44" i="46"/>
  <c r="BQ44" i="46"/>
  <c r="BP44" i="46"/>
  <c r="BO44" i="46"/>
  <c r="BN44" i="46"/>
  <c r="BM44" i="46"/>
  <c r="BK44" i="46"/>
  <c r="BJ44" i="46"/>
  <c r="BI44" i="46"/>
  <c r="BH44" i="46"/>
  <c r="BG44" i="46"/>
  <c r="BF44" i="46"/>
  <c r="BV42" i="46"/>
  <c r="BU42" i="46"/>
  <c r="BT42" i="46"/>
  <c r="BS42" i="46"/>
  <c r="BR42" i="46"/>
  <c r="BQ42" i="46"/>
  <c r="BP42" i="46"/>
  <c r="BO42" i="46"/>
  <c r="BN42" i="46"/>
  <c r="BM42" i="46"/>
  <c r="BK42" i="46"/>
  <c r="BJ42" i="46"/>
  <c r="BI42" i="46"/>
  <c r="BH42" i="46"/>
  <c r="BG42" i="46"/>
  <c r="BF42" i="46"/>
  <c r="BV40" i="46"/>
  <c r="BU40" i="46"/>
  <c r="BT40" i="46"/>
  <c r="BS40" i="46"/>
  <c r="BR40" i="46"/>
  <c r="BQ40" i="46"/>
  <c r="BP40" i="46"/>
  <c r="BO40" i="46"/>
  <c r="BN40" i="46"/>
  <c r="BM40" i="46"/>
  <c r="BK40" i="46"/>
  <c r="BJ40" i="46"/>
  <c r="BI40" i="46"/>
  <c r="BH40" i="46"/>
  <c r="BG40" i="46"/>
  <c r="BF40" i="46"/>
  <c r="CP35" i="46"/>
  <c r="CO35" i="46"/>
  <c r="CN35" i="46"/>
  <c r="CM35" i="46"/>
  <c r="CL35" i="46"/>
  <c r="CK35" i="46"/>
  <c r="CJ35" i="46"/>
  <c r="CI35" i="46"/>
  <c r="CH35" i="46"/>
  <c r="CG35" i="46"/>
  <c r="CF35" i="46"/>
  <c r="CE35" i="46"/>
  <c r="CD35" i="46"/>
  <c r="CC35" i="46"/>
  <c r="CB35" i="46"/>
  <c r="CA35" i="46"/>
  <c r="BZ35" i="46"/>
  <c r="BY35" i="46"/>
  <c r="BX35" i="46"/>
  <c r="BW35" i="46"/>
  <c r="CP34" i="46"/>
  <c r="CO34" i="46"/>
  <c r="CN34" i="46"/>
  <c r="CM34" i="46"/>
  <c r="CL34" i="46"/>
  <c r="CK34" i="46"/>
  <c r="CJ34" i="46"/>
  <c r="CI34" i="46"/>
  <c r="CR34" i="46" s="1"/>
  <c r="CP33" i="46"/>
  <c r="CO33" i="46"/>
  <c r="CN33" i="46"/>
  <c r="CM33" i="46"/>
  <c r="CL33" i="46"/>
  <c r="CK33" i="46"/>
  <c r="CJ33" i="46"/>
  <c r="CI33" i="46"/>
  <c r="CH33" i="46"/>
  <c r="CG33" i="46"/>
  <c r="CF33" i="46"/>
  <c r="CE33" i="46"/>
  <c r="CD33" i="46"/>
  <c r="CC33" i="46"/>
  <c r="CB33" i="46"/>
  <c r="CA33" i="46"/>
  <c r="BZ33" i="46"/>
  <c r="BY33" i="46"/>
  <c r="BX33" i="46"/>
  <c r="BW33" i="46"/>
  <c r="CP32" i="46"/>
  <c r="CO32" i="46"/>
  <c r="CN32" i="46"/>
  <c r="CM32" i="46"/>
  <c r="CL32" i="46"/>
  <c r="CK32" i="46"/>
  <c r="CJ32" i="46"/>
  <c r="CI32" i="46"/>
  <c r="CH32" i="46"/>
  <c r="CG32" i="46"/>
  <c r="CF32" i="46"/>
  <c r="CE32" i="46"/>
  <c r="CD32" i="46"/>
  <c r="CC32" i="46"/>
  <c r="CB32" i="46"/>
  <c r="CA32" i="46"/>
  <c r="BZ32" i="46"/>
  <c r="BY32" i="46"/>
  <c r="BX32" i="46"/>
  <c r="BW32" i="46"/>
  <c r="CP31" i="46"/>
  <c r="CO31" i="46"/>
  <c r="CN31" i="46"/>
  <c r="CM31" i="46"/>
  <c r="CL31" i="46"/>
  <c r="CK31" i="46"/>
  <c r="CJ31" i="46"/>
  <c r="CI31" i="46"/>
  <c r="CR31" i="46" s="1"/>
  <c r="CP30" i="46"/>
  <c r="CO30" i="46"/>
  <c r="CN30" i="46"/>
  <c r="CM30" i="46"/>
  <c r="CL30" i="46"/>
  <c r="CK30" i="46"/>
  <c r="CJ30" i="46"/>
  <c r="CI30" i="46"/>
  <c r="CP29" i="46"/>
  <c r="CP28" i="46"/>
  <c r="CO28" i="46"/>
  <c r="CN28" i="46"/>
  <c r="CM28" i="46"/>
  <c r="CL28" i="46"/>
  <c r="CK28" i="46"/>
  <c r="CJ28" i="46"/>
  <c r="CI28" i="46"/>
  <c r="CP27" i="46"/>
  <c r="CO27" i="46"/>
  <c r="CN27" i="46"/>
  <c r="CM27" i="46"/>
  <c r="CL27" i="46"/>
  <c r="CK27" i="46"/>
  <c r="CJ27" i="46"/>
  <c r="CI27" i="46"/>
  <c r="CH27" i="46"/>
  <c r="CG27" i="46"/>
  <c r="CF27" i="46"/>
  <c r="CE27" i="46"/>
  <c r="CD27" i="46"/>
  <c r="CC27" i="46"/>
  <c r="CB27" i="46"/>
  <c r="CA27" i="46"/>
  <c r="BZ27" i="46"/>
  <c r="BY27" i="46"/>
  <c r="BX27" i="46"/>
  <c r="BW27" i="46"/>
  <c r="CP26" i="46"/>
  <c r="CO26" i="46"/>
  <c r="CN26" i="46"/>
  <c r="CM26" i="46"/>
  <c r="CL26" i="46"/>
  <c r="CK26" i="46"/>
  <c r="CJ26" i="46"/>
  <c r="CI26" i="46"/>
  <c r="CP25" i="46"/>
  <c r="CO25" i="46"/>
  <c r="CN25" i="46"/>
  <c r="CM25" i="46"/>
  <c r="CL25" i="46"/>
  <c r="CK25" i="46"/>
  <c r="CJ25" i="46"/>
  <c r="CI25" i="46"/>
  <c r="CH25" i="46"/>
  <c r="CG25" i="46"/>
  <c r="CF25" i="46"/>
  <c r="CE25" i="46"/>
  <c r="CD25" i="46"/>
  <c r="CC25" i="46"/>
  <c r="CB25" i="46"/>
  <c r="CA25" i="46"/>
  <c r="BZ25" i="46"/>
  <c r="BY25" i="46"/>
  <c r="BX25" i="46"/>
  <c r="BW25" i="46"/>
  <c r="CP24" i="46"/>
  <c r="CO24" i="46"/>
  <c r="CN24" i="46"/>
  <c r="CM24" i="46"/>
  <c r="CL24" i="46"/>
  <c r="CK24" i="46"/>
  <c r="CJ24" i="46"/>
  <c r="CI24" i="46"/>
  <c r="CH24" i="46"/>
  <c r="CG24" i="46"/>
  <c r="CF24" i="46"/>
  <c r="CE24" i="46"/>
  <c r="CD24" i="46"/>
  <c r="CC24" i="46"/>
  <c r="CB24" i="46"/>
  <c r="CA24" i="46"/>
  <c r="BZ24" i="46"/>
  <c r="BY24" i="46"/>
  <c r="BX24" i="46"/>
  <c r="BW24" i="46"/>
  <c r="CP23" i="46"/>
  <c r="CO23" i="46"/>
  <c r="CN23" i="46"/>
  <c r="CM23" i="46"/>
  <c r="CL23" i="46"/>
  <c r="CK23" i="46"/>
  <c r="CJ23" i="46"/>
  <c r="CI23" i="46"/>
  <c r="CH23" i="46"/>
  <c r="CG23" i="46"/>
  <c r="CF23" i="46"/>
  <c r="CE23" i="46"/>
  <c r="CD23" i="46"/>
  <c r="CC23" i="46"/>
  <c r="CB23" i="46"/>
  <c r="CA23" i="46"/>
  <c r="BZ23" i="46"/>
  <c r="BY23" i="46"/>
  <c r="BX23" i="46"/>
  <c r="BW23" i="46"/>
  <c r="CP22" i="46"/>
  <c r="CO22" i="46"/>
  <c r="CN22" i="46"/>
  <c r="CM22" i="46"/>
  <c r="CL22" i="46"/>
  <c r="CK22" i="46"/>
  <c r="CJ22" i="46"/>
  <c r="CI22" i="46"/>
  <c r="CH22" i="46"/>
  <c r="CG22" i="46"/>
  <c r="CF22" i="46"/>
  <c r="CE22" i="46"/>
  <c r="CD22" i="46"/>
  <c r="CC22" i="46"/>
  <c r="CB22" i="46"/>
  <c r="CA22" i="46"/>
  <c r="BZ22" i="46"/>
  <c r="BY22" i="46"/>
  <c r="BX22" i="46"/>
  <c r="BW22" i="46"/>
  <c r="CP21" i="46"/>
  <c r="CO21" i="46"/>
  <c r="CN21" i="46"/>
  <c r="CM21" i="46"/>
  <c r="CL21" i="46"/>
  <c r="CK21" i="46"/>
  <c r="CJ21" i="46"/>
  <c r="CI21" i="46"/>
  <c r="CH21" i="46"/>
  <c r="CG21" i="46"/>
  <c r="CF21" i="46"/>
  <c r="CE21" i="46"/>
  <c r="CD21" i="46"/>
  <c r="CC21" i="46"/>
  <c r="CB21" i="46"/>
  <c r="CA21" i="46"/>
  <c r="BZ21" i="46"/>
  <c r="BY21" i="46"/>
  <c r="BX21" i="46"/>
  <c r="BW21" i="46"/>
  <c r="CP20" i="46"/>
  <c r="CO20" i="46"/>
  <c r="CN20" i="46"/>
  <c r="CM20" i="46"/>
  <c r="CL20" i="46"/>
  <c r="CK20" i="46"/>
  <c r="CJ20" i="46"/>
  <c r="CI20" i="46"/>
  <c r="CH20" i="46"/>
  <c r="CG20" i="46"/>
  <c r="CF20" i="46"/>
  <c r="CE20" i="46"/>
  <c r="CD20" i="46"/>
  <c r="CC20" i="46"/>
  <c r="CB20" i="46"/>
  <c r="CA20" i="46"/>
  <c r="BZ20" i="46"/>
  <c r="BY20" i="46"/>
  <c r="BX20" i="46"/>
  <c r="BW20" i="46"/>
  <c r="BD16" i="46"/>
  <c r="BC16" i="46"/>
  <c r="BB16" i="46"/>
  <c r="J16" i="46"/>
  <c r="BE16" i="46" s="1"/>
  <c r="BC12" i="46"/>
  <c r="BA12" i="46"/>
  <c r="J12" i="46"/>
  <c r="BE12" i="46" s="1"/>
  <c r="I12" i="46"/>
  <c r="BD12" i="46" s="1"/>
  <c r="G12" i="46"/>
  <c r="BB12" i="46" s="1"/>
  <c r="E12" i="46"/>
  <c r="AZ12" i="46" s="1"/>
  <c r="D12" i="46"/>
  <c r="AY12" i="46" s="1"/>
  <c r="C12" i="46"/>
  <c r="AX12" i="46" s="1"/>
  <c r="B12" i="46"/>
  <c r="AW12" i="46" s="1"/>
  <c r="BA9" i="46"/>
  <c r="AZ9" i="46"/>
  <c r="AY9" i="46"/>
  <c r="C9" i="46"/>
  <c r="AX9" i="46" s="1"/>
  <c r="B9" i="46"/>
  <c r="AW9" i="46" s="1"/>
  <c r="BD7" i="46"/>
  <c r="BC7" i="46"/>
  <c r="BA7" i="46"/>
  <c r="J7" i="46"/>
  <c r="BE7" i="46" s="1"/>
  <c r="G7" i="46"/>
  <c r="BB7" i="46" s="1"/>
  <c r="E7" i="46"/>
  <c r="AZ7" i="46" s="1"/>
  <c r="D7" i="46"/>
  <c r="AY7" i="46" s="1"/>
  <c r="C7" i="46"/>
  <c r="AX7" i="46" s="1"/>
  <c r="B7" i="46"/>
  <c r="AW7" i="46" s="1"/>
  <c r="CR36" i="45"/>
  <c r="CR37" i="45"/>
  <c r="CR38" i="45"/>
  <c r="CR39" i="45"/>
  <c r="CR41" i="45"/>
  <c r="CR43" i="45"/>
  <c r="CR45" i="45"/>
  <c r="CR46" i="45"/>
  <c r="CR47" i="45"/>
  <c r="CR48" i="45"/>
  <c r="CR49" i="45"/>
  <c r="CR50" i="45"/>
  <c r="CR56" i="45"/>
  <c r="CR58" i="45"/>
  <c r="CR60" i="45"/>
  <c r="CR62" i="45"/>
  <c r="CR64" i="45"/>
  <c r="CR66" i="45"/>
  <c r="CR68" i="45"/>
  <c r="CR70" i="45"/>
  <c r="CR71" i="45"/>
  <c r="CR72" i="45"/>
  <c r="CR73" i="45"/>
  <c r="CR74" i="45"/>
  <c r="CR76" i="45"/>
  <c r="CR78" i="45"/>
  <c r="CR80" i="45"/>
  <c r="CR82" i="45"/>
  <c r="CR83" i="45"/>
  <c r="CR85" i="45"/>
  <c r="CR87" i="45"/>
  <c r="CR89" i="45"/>
  <c r="CR91" i="45"/>
  <c r="CR94" i="45"/>
  <c r="CR96" i="45"/>
  <c r="CR8" i="45"/>
  <c r="CR10" i="45"/>
  <c r="CR11" i="45"/>
  <c r="CR13" i="45"/>
  <c r="CR14" i="45"/>
  <c r="CR15" i="45"/>
  <c r="CR17" i="45"/>
  <c r="CR18" i="45"/>
  <c r="CR19" i="45"/>
  <c r="BV102" i="45"/>
  <c r="BU102" i="45"/>
  <c r="BT102" i="45"/>
  <c r="BS102" i="45"/>
  <c r="BR102" i="45"/>
  <c r="BQ102" i="45"/>
  <c r="BP102" i="45"/>
  <c r="BO102" i="45"/>
  <c r="BN102" i="45"/>
  <c r="BM102" i="45"/>
  <c r="BK102" i="45"/>
  <c r="BJ102" i="45"/>
  <c r="BI102" i="45"/>
  <c r="BH102" i="45"/>
  <c r="BG102" i="45"/>
  <c r="BF102" i="45"/>
  <c r="BV101" i="45"/>
  <c r="BU101" i="45"/>
  <c r="BT101" i="45"/>
  <c r="BS101" i="45"/>
  <c r="BR101" i="45"/>
  <c r="BQ101" i="45"/>
  <c r="BP101" i="45"/>
  <c r="BO101" i="45"/>
  <c r="BN101" i="45"/>
  <c r="BM101" i="45"/>
  <c r="BK101" i="45"/>
  <c r="BJ101" i="45"/>
  <c r="BI101" i="45"/>
  <c r="BH101" i="45"/>
  <c r="BG101" i="45"/>
  <c r="BF101" i="45"/>
  <c r="BV100" i="45"/>
  <c r="BU100" i="45"/>
  <c r="BT100" i="45"/>
  <c r="BS100" i="45"/>
  <c r="BR100" i="45"/>
  <c r="BQ100" i="45"/>
  <c r="BP100" i="45"/>
  <c r="BO100" i="45"/>
  <c r="BN100" i="45"/>
  <c r="BM100" i="45"/>
  <c r="BK100" i="45"/>
  <c r="BJ100" i="45"/>
  <c r="BI100" i="45"/>
  <c r="BH100" i="45"/>
  <c r="BG100" i="45"/>
  <c r="BF100" i="45"/>
  <c r="BV99" i="45"/>
  <c r="BU99" i="45"/>
  <c r="BT99" i="45"/>
  <c r="BS99" i="45"/>
  <c r="BR99" i="45"/>
  <c r="BQ99" i="45"/>
  <c r="BP99" i="45"/>
  <c r="BO99" i="45"/>
  <c r="BN99" i="45"/>
  <c r="BM99" i="45"/>
  <c r="BK99" i="45"/>
  <c r="BJ99" i="45"/>
  <c r="BI99" i="45"/>
  <c r="BH99" i="45"/>
  <c r="BG99" i="45"/>
  <c r="BF99" i="45"/>
  <c r="BV98" i="45"/>
  <c r="BU98" i="45"/>
  <c r="BT98" i="45"/>
  <c r="BS98" i="45"/>
  <c r="BR98" i="45"/>
  <c r="BQ98" i="45"/>
  <c r="BP98" i="45"/>
  <c r="BO98" i="45"/>
  <c r="BN98" i="45"/>
  <c r="BM98" i="45"/>
  <c r="BK98" i="45"/>
  <c r="BJ98" i="45"/>
  <c r="BI98" i="45"/>
  <c r="BH98" i="45"/>
  <c r="BG98" i="45"/>
  <c r="BF98" i="45"/>
  <c r="BV97" i="45"/>
  <c r="BU97" i="45"/>
  <c r="BT97" i="45"/>
  <c r="BS97" i="45"/>
  <c r="BR97" i="45"/>
  <c r="BQ97" i="45"/>
  <c r="BP97" i="45"/>
  <c r="BO97" i="45"/>
  <c r="BN97" i="45"/>
  <c r="BM97" i="45"/>
  <c r="BK97" i="45"/>
  <c r="BJ97" i="45"/>
  <c r="BI97" i="45"/>
  <c r="BH97" i="45"/>
  <c r="BG97" i="45"/>
  <c r="BF97" i="45"/>
  <c r="BV95" i="45"/>
  <c r="BU95" i="45"/>
  <c r="BT95" i="45"/>
  <c r="BS95" i="45"/>
  <c r="BR95" i="45"/>
  <c r="BQ95" i="45"/>
  <c r="BP95" i="45"/>
  <c r="BO95" i="45"/>
  <c r="BN95" i="45"/>
  <c r="BM95" i="45"/>
  <c r="BK95" i="45"/>
  <c r="BJ95" i="45"/>
  <c r="BI95" i="45"/>
  <c r="BH95" i="45"/>
  <c r="BG95" i="45"/>
  <c r="BF95" i="45"/>
  <c r="BQ93" i="45"/>
  <c r="BO93" i="45"/>
  <c r="BN93" i="45"/>
  <c r="BK93" i="45"/>
  <c r="BI93" i="45"/>
  <c r="BH93" i="45"/>
  <c r="BG93" i="45"/>
  <c r="BF93" i="45"/>
  <c r="BV92" i="45"/>
  <c r="BU92" i="45"/>
  <c r="BT92" i="45"/>
  <c r="BS92" i="45"/>
  <c r="BR92" i="45"/>
  <c r="BQ92" i="45"/>
  <c r="BP92" i="45"/>
  <c r="BO92" i="45"/>
  <c r="BN92" i="45"/>
  <c r="BM92" i="45"/>
  <c r="BK92" i="45"/>
  <c r="BJ92" i="45"/>
  <c r="BI92" i="45"/>
  <c r="BH92" i="45"/>
  <c r="BG92" i="45"/>
  <c r="BF92" i="45"/>
  <c r="BV90" i="45"/>
  <c r="BU90" i="45"/>
  <c r="BT90" i="45"/>
  <c r="BS90" i="45"/>
  <c r="BR90" i="45"/>
  <c r="BQ90" i="45"/>
  <c r="BP90" i="45"/>
  <c r="BO90" i="45"/>
  <c r="BN90" i="45"/>
  <c r="BM90" i="45"/>
  <c r="BK90" i="45"/>
  <c r="BJ90" i="45"/>
  <c r="BI90" i="45"/>
  <c r="BH90" i="45"/>
  <c r="BG90" i="45"/>
  <c r="BF90" i="45"/>
  <c r="BQ88" i="45"/>
  <c r="BO88" i="45"/>
  <c r="BN88" i="45"/>
  <c r="BK88" i="45"/>
  <c r="BI88" i="45"/>
  <c r="BH88" i="45"/>
  <c r="BG88" i="45"/>
  <c r="BF88" i="45"/>
  <c r="BV86" i="45"/>
  <c r="BU86" i="45"/>
  <c r="BT86" i="45"/>
  <c r="BS86" i="45"/>
  <c r="BR86" i="45"/>
  <c r="BQ86" i="45"/>
  <c r="BP86" i="45"/>
  <c r="BO86" i="45"/>
  <c r="BN86" i="45"/>
  <c r="BM86" i="45"/>
  <c r="BK86" i="45"/>
  <c r="BJ86" i="45"/>
  <c r="BI86" i="45"/>
  <c r="BH86" i="45"/>
  <c r="BG86" i="45"/>
  <c r="BF86" i="45"/>
  <c r="BQ84" i="45"/>
  <c r="BO84" i="45"/>
  <c r="BN84" i="45"/>
  <c r="BK84" i="45"/>
  <c r="BI84" i="45"/>
  <c r="BH84" i="45"/>
  <c r="BG84" i="45"/>
  <c r="BF84" i="45"/>
  <c r="BV81" i="45"/>
  <c r="BU81" i="45"/>
  <c r="BT81" i="45"/>
  <c r="BS81" i="45"/>
  <c r="BR81" i="45"/>
  <c r="BQ81" i="45"/>
  <c r="BP81" i="45"/>
  <c r="BO81" i="45"/>
  <c r="BN81" i="45"/>
  <c r="BM81" i="45"/>
  <c r="BK81" i="45"/>
  <c r="BJ81" i="45"/>
  <c r="BI81" i="45"/>
  <c r="BH81" i="45"/>
  <c r="BG81" i="45"/>
  <c r="BF81" i="45"/>
  <c r="BQ79" i="45"/>
  <c r="BO79" i="45"/>
  <c r="BN79" i="45"/>
  <c r="BK79" i="45"/>
  <c r="BI79" i="45"/>
  <c r="BH79" i="45"/>
  <c r="BG79" i="45"/>
  <c r="BF79" i="45"/>
  <c r="BV77" i="45"/>
  <c r="BU77" i="45"/>
  <c r="BT77" i="45"/>
  <c r="BS77" i="45"/>
  <c r="BR77" i="45"/>
  <c r="BQ77" i="45"/>
  <c r="BP77" i="45"/>
  <c r="BO77" i="45"/>
  <c r="BN77" i="45"/>
  <c r="BM77" i="45"/>
  <c r="BK77" i="45"/>
  <c r="BJ77" i="45"/>
  <c r="BI77" i="45"/>
  <c r="BH77" i="45"/>
  <c r="BG77" i="45"/>
  <c r="BF77" i="45"/>
  <c r="BQ75" i="45"/>
  <c r="BO75" i="45"/>
  <c r="BN75" i="45"/>
  <c r="BK75" i="45"/>
  <c r="BI75" i="45"/>
  <c r="BH75" i="45"/>
  <c r="BG75" i="45"/>
  <c r="BF75" i="45"/>
  <c r="BV69" i="45"/>
  <c r="BU69" i="45"/>
  <c r="BT69" i="45"/>
  <c r="BS69" i="45"/>
  <c r="BR69" i="45"/>
  <c r="BQ69" i="45"/>
  <c r="BP69" i="45"/>
  <c r="BO69" i="45"/>
  <c r="BN69" i="45"/>
  <c r="BM69" i="45"/>
  <c r="BK69" i="45"/>
  <c r="BJ69" i="45"/>
  <c r="BI69" i="45"/>
  <c r="BH69" i="45"/>
  <c r="BG69" i="45"/>
  <c r="BF69" i="45"/>
  <c r="BQ67" i="45"/>
  <c r="BO67" i="45"/>
  <c r="BN67" i="45"/>
  <c r="BK67" i="45"/>
  <c r="BI67" i="45"/>
  <c r="BH67" i="45"/>
  <c r="BG67" i="45"/>
  <c r="BF67" i="45"/>
  <c r="BV65" i="45"/>
  <c r="BU65" i="45"/>
  <c r="BT65" i="45"/>
  <c r="BS65" i="45"/>
  <c r="BR65" i="45"/>
  <c r="BQ65" i="45"/>
  <c r="BP65" i="45"/>
  <c r="BO65" i="45"/>
  <c r="BN65" i="45"/>
  <c r="BM65" i="45"/>
  <c r="BK65" i="45"/>
  <c r="BJ65" i="45"/>
  <c r="BI65" i="45"/>
  <c r="BH65" i="45"/>
  <c r="BG65" i="45"/>
  <c r="BF65" i="45"/>
  <c r="BV63" i="45"/>
  <c r="BU63" i="45"/>
  <c r="BT63" i="45"/>
  <c r="BS63" i="45"/>
  <c r="BR63" i="45"/>
  <c r="BQ63" i="45"/>
  <c r="BP63" i="45"/>
  <c r="BO63" i="45"/>
  <c r="BN63" i="45"/>
  <c r="BM63" i="45"/>
  <c r="BK63" i="45"/>
  <c r="BJ63" i="45"/>
  <c r="BI63" i="45"/>
  <c r="BH63" i="45"/>
  <c r="BG63" i="45"/>
  <c r="BF63" i="45"/>
  <c r="BV61" i="45"/>
  <c r="BU61" i="45"/>
  <c r="BT61" i="45"/>
  <c r="BS61" i="45"/>
  <c r="BR61" i="45"/>
  <c r="BQ61" i="45"/>
  <c r="BP61" i="45"/>
  <c r="BO61" i="45"/>
  <c r="BN61" i="45"/>
  <c r="BM61" i="45"/>
  <c r="BK61" i="45"/>
  <c r="BJ61" i="45"/>
  <c r="BI61" i="45"/>
  <c r="BH61" i="45"/>
  <c r="BG61" i="45"/>
  <c r="BF61" i="45"/>
  <c r="BV59" i="45"/>
  <c r="BU59" i="45"/>
  <c r="BT59" i="45"/>
  <c r="BS59" i="45"/>
  <c r="BR59" i="45"/>
  <c r="BQ59" i="45"/>
  <c r="BP59" i="45"/>
  <c r="BO59" i="45"/>
  <c r="BN59" i="45"/>
  <c r="BM59" i="45"/>
  <c r="BK59" i="45"/>
  <c r="BJ59" i="45"/>
  <c r="BI59" i="45"/>
  <c r="BH59" i="45"/>
  <c r="BG59" i="45"/>
  <c r="BF59" i="45"/>
  <c r="BV57" i="45"/>
  <c r="BU57" i="45"/>
  <c r="BT57" i="45"/>
  <c r="BS57" i="45"/>
  <c r="BR57" i="45"/>
  <c r="BQ57" i="45"/>
  <c r="BP57" i="45"/>
  <c r="BO57" i="45"/>
  <c r="BN57" i="45"/>
  <c r="BM57" i="45"/>
  <c r="BK57" i="45"/>
  <c r="BJ57" i="45"/>
  <c r="BI57" i="45"/>
  <c r="BH57" i="45"/>
  <c r="BG57" i="45"/>
  <c r="BF57" i="45"/>
  <c r="BV55" i="45"/>
  <c r="BU55" i="45"/>
  <c r="BT55" i="45"/>
  <c r="BS55" i="45"/>
  <c r="BR55" i="45"/>
  <c r="BQ55" i="45"/>
  <c r="BP55" i="45"/>
  <c r="BO55" i="45"/>
  <c r="BN55" i="45"/>
  <c r="BM55" i="45"/>
  <c r="BK55" i="45"/>
  <c r="BJ55" i="45"/>
  <c r="BI55" i="45"/>
  <c r="BH55" i="45"/>
  <c r="BG55" i="45"/>
  <c r="BF55" i="45"/>
  <c r="BV54" i="45"/>
  <c r="BU54" i="45"/>
  <c r="BT54" i="45"/>
  <c r="BS54" i="45"/>
  <c r="BR54" i="45"/>
  <c r="BQ54" i="45"/>
  <c r="BP54" i="45"/>
  <c r="BO54" i="45"/>
  <c r="BN54" i="45"/>
  <c r="BM54" i="45"/>
  <c r="BK54" i="45"/>
  <c r="BJ54" i="45"/>
  <c r="BI54" i="45"/>
  <c r="BH54" i="45"/>
  <c r="BG54" i="45"/>
  <c r="BF54" i="45"/>
  <c r="BV53" i="45"/>
  <c r="BU53" i="45"/>
  <c r="BT53" i="45"/>
  <c r="BS53" i="45"/>
  <c r="BR53" i="45"/>
  <c r="BQ53" i="45"/>
  <c r="BP53" i="45"/>
  <c r="BO53" i="45"/>
  <c r="BN53" i="45"/>
  <c r="BM53" i="45"/>
  <c r="BK53" i="45"/>
  <c r="BJ53" i="45"/>
  <c r="BI53" i="45"/>
  <c r="BH53" i="45"/>
  <c r="BG53" i="45"/>
  <c r="BF53" i="45"/>
  <c r="BV52" i="45"/>
  <c r="BU52" i="45"/>
  <c r="BT52" i="45"/>
  <c r="BS52" i="45"/>
  <c r="BR52" i="45"/>
  <c r="BQ52" i="45"/>
  <c r="BP52" i="45"/>
  <c r="BO52" i="45"/>
  <c r="BN52" i="45"/>
  <c r="BM52" i="45"/>
  <c r="BK52" i="45"/>
  <c r="BJ52" i="45"/>
  <c r="BI52" i="45"/>
  <c r="BH52" i="45"/>
  <c r="BG52" i="45"/>
  <c r="BF52" i="45"/>
  <c r="BV51" i="45"/>
  <c r="BU51" i="45"/>
  <c r="BT51" i="45"/>
  <c r="BS51" i="45"/>
  <c r="BR51" i="45"/>
  <c r="BQ51" i="45"/>
  <c r="BP51" i="45"/>
  <c r="BO51" i="45"/>
  <c r="BN51" i="45"/>
  <c r="BM51" i="45"/>
  <c r="BK51" i="45"/>
  <c r="BJ51" i="45"/>
  <c r="BI51" i="45"/>
  <c r="BH51" i="45"/>
  <c r="BG51" i="45"/>
  <c r="BF51" i="45"/>
  <c r="BV44" i="45"/>
  <c r="BU44" i="45"/>
  <c r="BT44" i="45"/>
  <c r="BS44" i="45"/>
  <c r="BR44" i="45"/>
  <c r="BQ44" i="45"/>
  <c r="BP44" i="45"/>
  <c r="BO44" i="45"/>
  <c r="BN44" i="45"/>
  <c r="BM44" i="45"/>
  <c r="BK44" i="45"/>
  <c r="BJ44" i="45"/>
  <c r="BI44" i="45"/>
  <c r="BH44" i="45"/>
  <c r="BG44" i="45"/>
  <c r="BF44" i="45"/>
  <c r="BV42" i="45"/>
  <c r="BU42" i="45"/>
  <c r="BT42" i="45"/>
  <c r="BS42" i="45"/>
  <c r="BR42" i="45"/>
  <c r="BQ42" i="45"/>
  <c r="BP42" i="45"/>
  <c r="BO42" i="45"/>
  <c r="BN42" i="45"/>
  <c r="BM42" i="45"/>
  <c r="BK42" i="45"/>
  <c r="BJ42" i="45"/>
  <c r="BI42" i="45"/>
  <c r="BH42" i="45"/>
  <c r="BG42" i="45"/>
  <c r="BF42" i="45"/>
  <c r="BV40" i="45"/>
  <c r="BU40" i="45"/>
  <c r="BT40" i="45"/>
  <c r="BS40" i="45"/>
  <c r="BR40" i="45"/>
  <c r="BQ40" i="45"/>
  <c r="BP40" i="45"/>
  <c r="BO40" i="45"/>
  <c r="BN40" i="45"/>
  <c r="BM40" i="45"/>
  <c r="BK40" i="45"/>
  <c r="BJ40" i="45"/>
  <c r="BI40" i="45"/>
  <c r="BH40" i="45"/>
  <c r="BG40" i="45"/>
  <c r="BF40" i="45"/>
  <c r="CP35" i="45"/>
  <c r="CO35" i="45"/>
  <c r="CN35" i="45"/>
  <c r="CM35" i="45"/>
  <c r="CL35" i="45"/>
  <c r="CK35" i="45"/>
  <c r="CJ35" i="45"/>
  <c r="CI35" i="45"/>
  <c r="CH35" i="45"/>
  <c r="CG35" i="45"/>
  <c r="CF35" i="45"/>
  <c r="CE35" i="45"/>
  <c r="CD35" i="45"/>
  <c r="CC35" i="45"/>
  <c r="CB35" i="45"/>
  <c r="CA35" i="45"/>
  <c r="BZ35" i="45"/>
  <c r="BY35" i="45"/>
  <c r="BX35" i="45"/>
  <c r="BW35" i="45"/>
  <c r="CP34" i="45"/>
  <c r="CO34" i="45"/>
  <c r="CN34" i="45"/>
  <c r="CM34" i="45"/>
  <c r="CL34" i="45"/>
  <c r="CK34" i="45"/>
  <c r="CJ34" i="45"/>
  <c r="CI34" i="45"/>
  <c r="CP33" i="45"/>
  <c r="CO33" i="45"/>
  <c r="CN33" i="45"/>
  <c r="CM33" i="45"/>
  <c r="CL33" i="45"/>
  <c r="CK33" i="45"/>
  <c r="CJ33" i="45"/>
  <c r="CI33" i="45"/>
  <c r="CH33" i="45"/>
  <c r="CG33" i="45"/>
  <c r="CF33" i="45"/>
  <c r="CE33" i="45"/>
  <c r="CD33" i="45"/>
  <c r="CC33" i="45"/>
  <c r="CB33" i="45"/>
  <c r="CA33" i="45"/>
  <c r="BZ33" i="45"/>
  <c r="BY33" i="45"/>
  <c r="BX33" i="45"/>
  <c r="BW33" i="45"/>
  <c r="CP32" i="45"/>
  <c r="CO32" i="45"/>
  <c r="CN32" i="45"/>
  <c r="CM32" i="45"/>
  <c r="CL32" i="45"/>
  <c r="CK32" i="45"/>
  <c r="CJ32" i="45"/>
  <c r="CI32" i="45"/>
  <c r="CH32" i="45"/>
  <c r="CG32" i="45"/>
  <c r="CF32" i="45"/>
  <c r="CE32" i="45"/>
  <c r="CD32" i="45"/>
  <c r="CC32" i="45"/>
  <c r="CB32" i="45"/>
  <c r="CA32" i="45"/>
  <c r="BZ32" i="45"/>
  <c r="BY32" i="45"/>
  <c r="BX32" i="45"/>
  <c r="BW32" i="45"/>
  <c r="CR32" i="45" s="1"/>
  <c r="CP31" i="45"/>
  <c r="CO31" i="45"/>
  <c r="CN31" i="45"/>
  <c r="CM31" i="45"/>
  <c r="CL31" i="45"/>
  <c r="CK31" i="45"/>
  <c r="CJ31" i="45"/>
  <c r="CI31" i="45"/>
  <c r="CP30" i="45"/>
  <c r="CO30" i="45"/>
  <c r="CN30" i="45"/>
  <c r="CM30" i="45"/>
  <c r="CL30" i="45"/>
  <c r="CK30" i="45"/>
  <c r="CJ30" i="45"/>
  <c r="CI30" i="45"/>
  <c r="CP29" i="45"/>
  <c r="CR29" i="45" s="1"/>
  <c r="CP28" i="45"/>
  <c r="CO28" i="45"/>
  <c r="CN28" i="45"/>
  <c r="CM28" i="45"/>
  <c r="CL28" i="45"/>
  <c r="CK28" i="45"/>
  <c r="CJ28" i="45"/>
  <c r="CI28" i="45"/>
  <c r="CP27" i="45"/>
  <c r="CO27" i="45"/>
  <c r="CN27" i="45"/>
  <c r="CM27" i="45"/>
  <c r="CL27" i="45"/>
  <c r="CK27" i="45"/>
  <c r="CJ27" i="45"/>
  <c r="CI27" i="45"/>
  <c r="CH27" i="45"/>
  <c r="CG27" i="45"/>
  <c r="CF27" i="45"/>
  <c r="CE27" i="45"/>
  <c r="CD27" i="45"/>
  <c r="CC27" i="45"/>
  <c r="CB27" i="45"/>
  <c r="CA27" i="45"/>
  <c r="BZ27" i="45"/>
  <c r="BY27" i="45"/>
  <c r="BX27" i="45"/>
  <c r="BW27" i="45"/>
  <c r="CP26" i="45"/>
  <c r="CO26" i="45"/>
  <c r="CN26" i="45"/>
  <c r="CM26" i="45"/>
  <c r="CL26" i="45"/>
  <c r="CK26" i="45"/>
  <c r="CJ26" i="45"/>
  <c r="CI26" i="45"/>
  <c r="CP25" i="45"/>
  <c r="CO25" i="45"/>
  <c r="CN25" i="45"/>
  <c r="CM25" i="45"/>
  <c r="CL25" i="45"/>
  <c r="CK25" i="45"/>
  <c r="CJ25" i="45"/>
  <c r="CI25" i="45"/>
  <c r="CH25" i="45"/>
  <c r="CG25" i="45"/>
  <c r="CF25" i="45"/>
  <c r="CE25" i="45"/>
  <c r="CD25" i="45"/>
  <c r="CC25" i="45"/>
  <c r="CB25" i="45"/>
  <c r="CA25" i="45"/>
  <c r="BZ25" i="45"/>
  <c r="BY25" i="45"/>
  <c r="BX25" i="45"/>
  <c r="BW25" i="45"/>
  <c r="CP24" i="45"/>
  <c r="CO24" i="45"/>
  <c r="CN24" i="45"/>
  <c r="CM24" i="45"/>
  <c r="CL24" i="45"/>
  <c r="CK24" i="45"/>
  <c r="CJ24" i="45"/>
  <c r="CI24" i="45"/>
  <c r="CH24" i="45"/>
  <c r="CG24" i="45"/>
  <c r="CF24" i="45"/>
  <c r="CE24" i="45"/>
  <c r="CD24" i="45"/>
  <c r="CC24" i="45"/>
  <c r="CB24" i="45"/>
  <c r="CA24" i="45"/>
  <c r="BZ24" i="45"/>
  <c r="BY24" i="45"/>
  <c r="BX24" i="45"/>
  <c r="BW24" i="45"/>
  <c r="CP23" i="45"/>
  <c r="CO23" i="45"/>
  <c r="CN23" i="45"/>
  <c r="CM23" i="45"/>
  <c r="CL23" i="45"/>
  <c r="CK23" i="45"/>
  <c r="CJ23" i="45"/>
  <c r="CI23" i="45"/>
  <c r="CH23" i="45"/>
  <c r="CG23" i="45"/>
  <c r="CF23" i="45"/>
  <c r="CE23" i="45"/>
  <c r="CD23" i="45"/>
  <c r="CC23" i="45"/>
  <c r="CB23" i="45"/>
  <c r="CA23" i="45"/>
  <c r="BZ23" i="45"/>
  <c r="BY23" i="45"/>
  <c r="BX23" i="45"/>
  <c r="BW23" i="45"/>
  <c r="CP22" i="45"/>
  <c r="CO22" i="45"/>
  <c r="CN22" i="45"/>
  <c r="CM22" i="45"/>
  <c r="CL22" i="45"/>
  <c r="CK22" i="45"/>
  <c r="CJ22" i="45"/>
  <c r="CI22" i="45"/>
  <c r="CH22" i="45"/>
  <c r="CG22" i="45"/>
  <c r="CF22" i="45"/>
  <c r="CE22" i="45"/>
  <c r="CD22" i="45"/>
  <c r="CC22" i="45"/>
  <c r="CB22" i="45"/>
  <c r="CA22" i="45"/>
  <c r="BZ22" i="45"/>
  <c r="BY22" i="45"/>
  <c r="BX22" i="45"/>
  <c r="BW22" i="45"/>
  <c r="CP21" i="45"/>
  <c r="CO21" i="45"/>
  <c r="CN21" i="45"/>
  <c r="CM21" i="45"/>
  <c r="CL21" i="45"/>
  <c r="CK21" i="45"/>
  <c r="CJ21" i="45"/>
  <c r="CI21" i="45"/>
  <c r="CH21" i="45"/>
  <c r="CG21" i="45"/>
  <c r="CF21" i="45"/>
  <c r="CE21" i="45"/>
  <c r="CD21" i="45"/>
  <c r="CC21" i="45"/>
  <c r="CB21" i="45"/>
  <c r="CA21" i="45"/>
  <c r="BZ21" i="45"/>
  <c r="BY21" i="45"/>
  <c r="BX21" i="45"/>
  <c r="BW21" i="45"/>
  <c r="CP20" i="45"/>
  <c r="CO20" i="45"/>
  <c r="CN20" i="45"/>
  <c r="CM20" i="45"/>
  <c r="CL20" i="45"/>
  <c r="CK20" i="45"/>
  <c r="CJ20" i="45"/>
  <c r="CI20" i="45"/>
  <c r="CH20" i="45"/>
  <c r="CG20" i="45"/>
  <c r="CF20" i="45"/>
  <c r="CE20" i="45"/>
  <c r="CD20" i="45"/>
  <c r="CC20" i="45"/>
  <c r="CB20" i="45"/>
  <c r="CA20" i="45"/>
  <c r="BZ20" i="45"/>
  <c r="BY20" i="45"/>
  <c r="BX20" i="45"/>
  <c r="BW20" i="45"/>
  <c r="BD16" i="45"/>
  <c r="BC16" i="45"/>
  <c r="BB16" i="45"/>
  <c r="J16" i="45"/>
  <c r="BE16" i="45" s="1"/>
  <c r="BC12" i="45"/>
  <c r="BA12" i="45"/>
  <c r="J12" i="45"/>
  <c r="BE12" i="45" s="1"/>
  <c r="I12" i="45"/>
  <c r="BD12" i="45" s="1"/>
  <c r="G12" i="45"/>
  <c r="BB12" i="45" s="1"/>
  <c r="E12" i="45"/>
  <c r="AZ12" i="45" s="1"/>
  <c r="D12" i="45"/>
  <c r="AY12" i="45" s="1"/>
  <c r="C12" i="45"/>
  <c r="AX12" i="45" s="1"/>
  <c r="B12" i="45"/>
  <c r="AW12" i="45" s="1"/>
  <c r="BA9" i="45"/>
  <c r="AZ9" i="45"/>
  <c r="AY9" i="45"/>
  <c r="C9" i="45"/>
  <c r="AX9" i="45" s="1"/>
  <c r="B9" i="45"/>
  <c r="AW9" i="45" s="1"/>
  <c r="BD7" i="45"/>
  <c r="BC7" i="45"/>
  <c r="BA7" i="45"/>
  <c r="J7" i="45"/>
  <c r="BE7" i="45" s="1"/>
  <c r="G7" i="45"/>
  <c r="BB7" i="45" s="1"/>
  <c r="E7" i="45"/>
  <c r="AZ7" i="45" s="1"/>
  <c r="D7" i="45"/>
  <c r="AY7" i="45" s="1"/>
  <c r="C7" i="45"/>
  <c r="AX7" i="45" s="1"/>
  <c r="B7" i="45"/>
  <c r="AW7" i="45" s="1"/>
  <c r="CR35" i="45" l="1"/>
  <c r="CR16" i="45"/>
  <c r="CR31" i="45"/>
  <c r="CR34" i="45"/>
  <c r="CR30" i="46"/>
  <c r="CR30" i="45"/>
  <c r="CR33" i="45"/>
  <c r="CR9" i="45"/>
  <c r="CR101" i="45"/>
  <c r="CR53" i="45"/>
  <c r="CR57" i="45"/>
  <c r="CR69" i="45"/>
  <c r="CR77" i="45"/>
  <c r="CR81" i="45"/>
  <c r="CR61" i="45"/>
  <c r="CR65" i="45"/>
  <c r="CR93" i="45"/>
  <c r="CR97" i="45"/>
  <c r="CR20" i="45"/>
  <c r="CR21" i="45"/>
  <c r="CR22" i="45"/>
  <c r="CR23" i="45"/>
  <c r="CR24" i="45"/>
  <c r="CR25" i="45"/>
  <c r="CR26" i="45"/>
  <c r="CR27" i="45"/>
  <c r="CR28" i="45"/>
  <c r="CR26" i="46"/>
  <c r="CR7" i="45"/>
  <c r="CR12" i="45"/>
  <c r="CR9" i="46"/>
  <c r="CR35" i="46"/>
  <c r="CR28" i="46"/>
  <c r="CR40" i="46"/>
  <c r="CR44" i="46"/>
  <c r="CR51" i="46"/>
  <c r="CR52" i="46"/>
  <c r="CR53" i="46"/>
  <c r="CR54" i="46"/>
  <c r="CR55" i="46"/>
  <c r="CR57" i="46"/>
  <c r="CR61" i="46"/>
  <c r="CR63" i="46"/>
  <c r="CR65" i="46"/>
  <c r="CR69" i="46"/>
  <c r="CR86" i="46"/>
  <c r="CR90" i="46"/>
  <c r="CR92" i="46"/>
  <c r="CR95" i="46"/>
  <c r="CR97" i="46"/>
  <c r="CR98" i="46"/>
  <c r="CR99" i="46"/>
  <c r="CR100" i="46"/>
  <c r="CR101" i="46"/>
  <c r="CR102" i="46"/>
  <c r="CR20" i="46"/>
  <c r="CR22" i="46"/>
  <c r="CR23" i="46"/>
  <c r="CR25" i="46"/>
  <c r="CR27" i="46"/>
  <c r="CR32" i="46"/>
  <c r="CR33" i="46"/>
  <c r="CR7" i="46"/>
  <c r="CR12" i="46"/>
  <c r="CR16" i="46"/>
  <c r="CR40" i="45"/>
  <c r="CR42" i="45"/>
  <c r="CR44" i="45"/>
  <c r="CR51" i="45"/>
  <c r="CR52" i="45"/>
  <c r="CR54" i="45"/>
  <c r="CR55" i="45"/>
  <c r="CR59" i="45"/>
  <c r="CR63" i="45"/>
  <c r="CR67" i="45"/>
  <c r="CR75" i="45"/>
  <c r="CR79" i="45"/>
  <c r="CR84" i="45"/>
  <c r="CR86" i="45"/>
  <c r="CR88" i="45"/>
  <c r="CR90" i="45"/>
  <c r="CR92" i="45"/>
  <c r="CR95" i="45"/>
  <c r="CR98" i="45"/>
  <c r="CR99" i="45"/>
  <c r="CR100" i="45"/>
  <c r="CR102" i="45"/>
  <c r="BU101" i="44"/>
  <c r="BT101" i="44"/>
  <c r="BS101" i="44"/>
  <c r="BR101" i="44"/>
  <c r="BQ101" i="44"/>
  <c r="BP101" i="44"/>
  <c r="BO101" i="44"/>
  <c r="BN101" i="44"/>
  <c r="BM101" i="44"/>
  <c r="BL101" i="44"/>
  <c r="BJ101" i="44"/>
  <c r="BI101" i="44"/>
  <c r="BH101" i="44"/>
  <c r="BG101" i="44"/>
  <c r="BF101" i="44"/>
  <c r="BE101" i="44"/>
  <c r="BU100" i="44"/>
  <c r="BT100" i="44"/>
  <c r="BS100" i="44"/>
  <c r="BR100" i="44"/>
  <c r="BQ100" i="44"/>
  <c r="BP100" i="44"/>
  <c r="BO100" i="44"/>
  <c r="BN100" i="44"/>
  <c r="BM100" i="44"/>
  <c r="BL100" i="44"/>
  <c r="BJ100" i="44"/>
  <c r="BI100" i="44"/>
  <c r="BH100" i="44"/>
  <c r="BG100" i="44"/>
  <c r="BF100" i="44"/>
  <c r="BE100" i="44"/>
  <c r="BU99" i="44"/>
  <c r="BT99" i="44"/>
  <c r="BS99" i="44"/>
  <c r="BR99" i="44"/>
  <c r="BQ99" i="44"/>
  <c r="BP99" i="44"/>
  <c r="BO99" i="44"/>
  <c r="BN99" i="44"/>
  <c r="BM99" i="44"/>
  <c r="BL99" i="44"/>
  <c r="BJ99" i="44"/>
  <c r="BI99" i="44"/>
  <c r="BH99" i="44"/>
  <c r="BG99" i="44"/>
  <c r="BF99" i="44"/>
  <c r="BE99" i="44"/>
  <c r="BU98" i="44"/>
  <c r="BT98" i="44"/>
  <c r="BS98" i="44"/>
  <c r="BR98" i="44"/>
  <c r="BQ98" i="44"/>
  <c r="BP98" i="44"/>
  <c r="BO98" i="44"/>
  <c r="BN98" i="44"/>
  <c r="BM98" i="44"/>
  <c r="BL98" i="44"/>
  <c r="BJ98" i="44"/>
  <c r="BI98" i="44"/>
  <c r="BH98" i="44"/>
  <c r="BG98" i="44"/>
  <c r="BF98" i="44"/>
  <c r="BE98" i="44"/>
  <c r="BU97" i="44"/>
  <c r="BT97" i="44"/>
  <c r="BS97" i="44"/>
  <c r="BR97" i="44"/>
  <c r="BQ97" i="44"/>
  <c r="BP97" i="44"/>
  <c r="BO97" i="44"/>
  <c r="BN97" i="44"/>
  <c r="BM97" i="44"/>
  <c r="BL97" i="44"/>
  <c r="BJ97" i="44"/>
  <c r="BI97" i="44"/>
  <c r="BH97" i="44"/>
  <c r="BG97" i="44"/>
  <c r="BF97" i="44"/>
  <c r="BE97" i="44"/>
  <c r="BU96" i="44"/>
  <c r="BT96" i="44"/>
  <c r="BS96" i="44"/>
  <c r="BR96" i="44"/>
  <c r="BQ96" i="44"/>
  <c r="BP96" i="44"/>
  <c r="BO96" i="44"/>
  <c r="BN96" i="44"/>
  <c r="BM96" i="44"/>
  <c r="BL96" i="44"/>
  <c r="BJ96" i="44"/>
  <c r="BI96" i="44"/>
  <c r="BH96" i="44"/>
  <c r="BG96" i="44"/>
  <c r="BF96" i="44"/>
  <c r="BE96" i="44"/>
  <c r="BU94" i="44"/>
  <c r="BT94" i="44"/>
  <c r="BS94" i="44"/>
  <c r="BR94" i="44"/>
  <c r="BQ94" i="44"/>
  <c r="BP94" i="44"/>
  <c r="BO94" i="44"/>
  <c r="BN94" i="44"/>
  <c r="BM94" i="44"/>
  <c r="BL94" i="44"/>
  <c r="BJ94" i="44"/>
  <c r="BI94" i="44"/>
  <c r="BH94" i="44"/>
  <c r="BG94" i="44"/>
  <c r="BF94" i="44"/>
  <c r="BE94" i="44"/>
  <c r="BP92" i="44"/>
  <c r="BN92" i="44"/>
  <c r="BM92" i="44"/>
  <c r="BJ92" i="44"/>
  <c r="BH92" i="44"/>
  <c r="BG92" i="44"/>
  <c r="BF92" i="44"/>
  <c r="BE92" i="44"/>
  <c r="BU91" i="44"/>
  <c r="BT91" i="44"/>
  <c r="BS91" i="44"/>
  <c r="BR91" i="44"/>
  <c r="BQ91" i="44"/>
  <c r="BP91" i="44"/>
  <c r="BO91" i="44"/>
  <c r="BN91" i="44"/>
  <c r="BM91" i="44"/>
  <c r="BL91" i="44"/>
  <c r="BJ91" i="44"/>
  <c r="BI91" i="44"/>
  <c r="BH91" i="44"/>
  <c r="BG91" i="44"/>
  <c r="BF91" i="44"/>
  <c r="BE91" i="44"/>
  <c r="BU89" i="44"/>
  <c r="BT89" i="44"/>
  <c r="BS89" i="44"/>
  <c r="BR89" i="44"/>
  <c r="BQ89" i="44"/>
  <c r="BP89" i="44"/>
  <c r="BO89" i="44"/>
  <c r="BN89" i="44"/>
  <c r="BM89" i="44"/>
  <c r="BL89" i="44"/>
  <c r="BJ89" i="44"/>
  <c r="BI89" i="44"/>
  <c r="BH89" i="44"/>
  <c r="BG89" i="44"/>
  <c r="BF89" i="44"/>
  <c r="BE89" i="44"/>
  <c r="BP87" i="44"/>
  <c r="BN87" i="44"/>
  <c r="BM87" i="44"/>
  <c r="BJ87" i="44"/>
  <c r="BH87" i="44"/>
  <c r="BG87" i="44"/>
  <c r="BF87" i="44"/>
  <c r="BE87" i="44"/>
  <c r="BU85" i="44"/>
  <c r="BT85" i="44"/>
  <c r="BS85" i="44"/>
  <c r="BR85" i="44"/>
  <c r="BQ85" i="44"/>
  <c r="BP85" i="44"/>
  <c r="BO85" i="44"/>
  <c r="BN85" i="44"/>
  <c r="BM85" i="44"/>
  <c r="BL85" i="44"/>
  <c r="BJ85" i="44"/>
  <c r="BI85" i="44"/>
  <c r="BH85" i="44"/>
  <c r="BG85" i="44"/>
  <c r="BF85" i="44"/>
  <c r="BE85" i="44"/>
  <c r="BP83" i="44"/>
  <c r="BN83" i="44"/>
  <c r="BM83" i="44"/>
  <c r="BJ83" i="44"/>
  <c r="BH83" i="44"/>
  <c r="BG83" i="44"/>
  <c r="BF83" i="44"/>
  <c r="BE83" i="44"/>
  <c r="BU80" i="44"/>
  <c r="BT80" i="44"/>
  <c r="BS80" i="44"/>
  <c r="BR80" i="44"/>
  <c r="BQ80" i="44"/>
  <c r="BP80" i="44"/>
  <c r="BO80" i="44"/>
  <c r="BN80" i="44"/>
  <c r="BM80" i="44"/>
  <c r="BL80" i="44"/>
  <c r="BJ80" i="44"/>
  <c r="BI80" i="44"/>
  <c r="BH80" i="44"/>
  <c r="BG80" i="44"/>
  <c r="BF80" i="44"/>
  <c r="BE80" i="44"/>
  <c r="BP78" i="44"/>
  <c r="BN78" i="44"/>
  <c r="BM78" i="44"/>
  <c r="BJ78" i="44"/>
  <c r="BH78" i="44"/>
  <c r="BG78" i="44"/>
  <c r="BF78" i="44"/>
  <c r="BE78" i="44"/>
  <c r="BU76" i="44"/>
  <c r="BT76" i="44"/>
  <c r="BS76" i="44"/>
  <c r="BR76" i="44"/>
  <c r="BQ76" i="44"/>
  <c r="BP76" i="44"/>
  <c r="BO76" i="44"/>
  <c r="BN76" i="44"/>
  <c r="BM76" i="44"/>
  <c r="BL76" i="44"/>
  <c r="BJ76" i="44"/>
  <c r="BI76" i="44"/>
  <c r="BH76" i="44"/>
  <c r="BG76" i="44"/>
  <c r="BF76" i="44"/>
  <c r="BE76" i="44"/>
  <c r="BP74" i="44"/>
  <c r="BN74" i="44"/>
  <c r="BM74" i="44"/>
  <c r="BJ74" i="44"/>
  <c r="BH74" i="44"/>
  <c r="BG74" i="44"/>
  <c r="BF74" i="44"/>
  <c r="BE74" i="44"/>
  <c r="BU68" i="44"/>
  <c r="BT68" i="44"/>
  <c r="BS68" i="44"/>
  <c r="BR68" i="44"/>
  <c r="BQ68" i="44"/>
  <c r="BP68" i="44"/>
  <c r="BO68" i="44"/>
  <c r="BN68" i="44"/>
  <c r="BM68" i="44"/>
  <c r="BL68" i="44"/>
  <c r="BJ68" i="44"/>
  <c r="BI68" i="44"/>
  <c r="BH68" i="44"/>
  <c r="BG68" i="44"/>
  <c r="BF68" i="44"/>
  <c r="BE68" i="44"/>
  <c r="BP66" i="44"/>
  <c r="BN66" i="44"/>
  <c r="BM66" i="44"/>
  <c r="BJ66" i="44"/>
  <c r="BH66" i="44"/>
  <c r="BG66" i="44"/>
  <c r="BF66" i="44"/>
  <c r="BE66" i="44"/>
  <c r="BU64" i="44"/>
  <c r="BT64" i="44"/>
  <c r="BS64" i="44"/>
  <c r="BR64" i="44"/>
  <c r="BQ64" i="44"/>
  <c r="BP64" i="44"/>
  <c r="BO64" i="44"/>
  <c r="BN64" i="44"/>
  <c r="BM64" i="44"/>
  <c r="BL64" i="44"/>
  <c r="BJ64" i="44"/>
  <c r="BI64" i="44"/>
  <c r="BH64" i="44"/>
  <c r="BG64" i="44"/>
  <c r="BF64" i="44"/>
  <c r="BE64" i="44"/>
  <c r="BU62" i="44"/>
  <c r="BT62" i="44"/>
  <c r="BS62" i="44"/>
  <c r="BR62" i="44"/>
  <c r="BQ62" i="44"/>
  <c r="BP62" i="44"/>
  <c r="BO62" i="44"/>
  <c r="BN62" i="44"/>
  <c r="BM62" i="44"/>
  <c r="BL62" i="44"/>
  <c r="BJ62" i="44"/>
  <c r="BI62" i="44"/>
  <c r="BH62" i="44"/>
  <c r="BG62" i="44"/>
  <c r="BF62" i="44"/>
  <c r="BE62" i="44"/>
  <c r="BU60" i="44"/>
  <c r="BT60" i="44"/>
  <c r="BS60" i="44"/>
  <c r="BR60" i="44"/>
  <c r="BQ60" i="44"/>
  <c r="BP60" i="44"/>
  <c r="BO60" i="44"/>
  <c r="BN60" i="44"/>
  <c r="BM60" i="44"/>
  <c r="BL60" i="44"/>
  <c r="BJ60" i="44"/>
  <c r="BI60" i="44"/>
  <c r="BH60" i="44"/>
  <c r="BG60" i="44"/>
  <c r="BF60" i="44"/>
  <c r="BE60" i="44"/>
  <c r="BU58" i="44"/>
  <c r="BT58" i="44"/>
  <c r="BS58" i="44"/>
  <c r="BR58" i="44"/>
  <c r="BQ58" i="44"/>
  <c r="BP58" i="44"/>
  <c r="BO58" i="44"/>
  <c r="BN58" i="44"/>
  <c r="BM58" i="44"/>
  <c r="BL58" i="44"/>
  <c r="BJ58" i="44"/>
  <c r="BI58" i="44"/>
  <c r="BH58" i="44"/>
  <c r="BG58" i="44"/>
  <c r="BF58" i="44"/>
  <c r="BE58" i="44"/>
  <c r="BU56" i="44"/>
  <c r="BT56" i="44"/>
  <c r="BS56" i="44"/>
  <c r="BR56" i="44"/>
  <c r="BQ56" i="44"/>
  <c r="BP56" i="44"/>
  <c r="BO56" i="44"/>
  <c r="BN56" i="44"/>
  <c r="BM56" i="44"/>
  <c r="BL56" i="44"/>
  <c r="BJ56" i="44"/>
  <c r="BI56" i="44"/>
  <c r="BH56" i="44"/>
  <c r="BG56" i="44"/>
  <c r="BF56" i="44"/>
  <c r="BE56" i="44"/>
  <c r="BU54" i="44"/>
  <c r="BT54" i="44"/>
  <c r="BS54" i="44"/>
  <c r="BR54" i="44"/>
  <c r="BQ54" i="44"/>
  <c r="BP54" i="44"/>
  <c r="BO54" i="44"/>
  <c r="BN54" i="44"/>
  <c r="BM54" i="44"/>
  <c r="BL54" i="44"/>
  <c r="BJ54" i="44"/>
  <c r="BI54" i="44"/>
  <c r="BH54" i="44"/>
  <c r="BG54" i="44"/>
  <c r="BF54" i="44"/>
  <c r="BE54" i="44"/>
  <c r="BU53" i="44"/>
  <c r="BT53" i="44"/>
  <c r="BS53" i="44"/>
  <c r="BR53" i="44"/>
  <c r="BQ53" i="44"/>
  <c r="BP53" i="44"/>
  <c r="BO53" i="44"/>
  <c r="BN53" i="44"/>
  <c r="BM53" i="44"/>
  <c r="BL53" i="44"/>
  <c r="BJ53" i="44"/>
  <c r="BI53" i="44"/>
  <c r="BH53" i="44"/>
  <c r="BG53" i="44"/>
  <c r="BF53" i="44"/>
  <c r="BE53" i="44"/>
  <c r="BU52" i="44"/>
  <c r="BT52" i="44"/>
  <c r="BS52" i="44"/>
  <c r="BR52" i="44"/>
  <c r="BQ52" i="44"/>
  <c r="BP52" i="44"/>
  <c r="BO52" i="44"/>
  <c r="BN52" i="44"/>
  <c r="BM52" i="44"/>
  <c r="BL52" i="44"/>
  <c r="BJ52" i="44"/>
  <c r="BI52" i="44"/>
  <c r="BH52" i="44"/>
  <c r="BG52" i="44"/>
  <c r="BF52" i="44"/>
  <c r="BE52" i="44"/>
  <c r="BU51" i="44"/>
  <c r="BT51" i="44"/>
  <c r="BS51" i="44"/>
  <c r="BR51" i="44"/>
  <c r="BQ51" i="44"/>
  <c r="BP51" i="44"/>
  <c r="BO51" i="44"/>
  <c r="BN51" i="44"/>
  <c r="BM51" i="44"/>
  <c r="BL51" i="44"/>
  <c r="BJ51" i="44"/>
  <c r="BI51" i="44"/>
  <c r="BH51" i="44"/>
  <c r="BG51" i="44"/>
  <c r="BF51" i="44"/>
  <c r="BE51" i="44"/>
  <c r="BU50" i="44"/>
  <c r="BT50" i="44"/>
  <c r="BS50" i="44"/>
  <c r="BR50" i="44"/>
  <c r="BQ50" i="44"/>
  <c r="BP50" i="44"/>
  <c r="BO50" i="44"/>
  <c r="BN50" i="44"/>
  <c r="BM50" i="44"/>
  <c r="BL50" i="44"/>
  <c r="BJ50" i="44"/>
  <c r="BI50" i="44"/>
  <c r="BH50" i="44"/>
  <c r="BG50" i="44"/>
  <c r="BF50" i="44"/>
  <c r="BE50" i="44"/>
  <c r="BU43" i="44"/>
  <c r="BT43" i="44"/>
  <c r="BS43" i="44"/>
  <c r="BR43" i="44"/>
  <c r="BQ43" i="44"/>
  <c r="BP43" i="44"/>
  <c r="BO43" i="44"/>
  <c r="BN43" i="44"/>
  <c r="BM43" i="44"/>
  <c r="BL43" i="44"/>
  <c r="BJ43" i="44"/>
  <c r="BI43" i="44"/>
  <c r="BH43" i="44"/>
  <c r="BG43" i="44"/>
  <c r="BF43" i="44"/>
  <c r="BE43" i="44"/>
  <c r="BU41" i="44"/>
  <c r="BT41" i="44"/>
  <c r="BS41" i="44"/>
  <c r="BR41" i="44"/>
  <c r="BQ41" i="44"/>
  <c r="BP41" i="44"/>
  <c r="BO41" i="44"/>
  <c r="BN41" i="44"/>
  <c r="BM41" i="44"/>
  <c r="BL41" i="44"/>
  <c r="BJ41" i="44"/>
  <c r="BI41" i="44"/>
  <c r="BH41" i="44"/>
  <c r="BG41" i="44"/>
  <c r="BF41" i="44"/>
  <c r="BE41" i="44"/>
  <c r="BU39" i="44"/>
  <c r="BT39" i="44"/>
  <c r="BS39" i="44"/>
  <c r="BR39" i="44"/>
  <c r="BQ39" i="44"/>
  <c r="BP39" i="44"/>
  <c r="BO39" i="44"/>
  <c r="BN39" i="44"/>
  <c r="BM39" i="44"/>
  <c r="BL39" i="44"/>
  <c r="BJ39" i="44"/>
  <c r="BI39" i="44"/>
  <c r="BH39" i="44"/>
  <c r="BG39" i="44"/>
  <c r="BF39" i="44"/>
  <c r="BE39" i="44"/>
  <c r="CN34" i="44"/>
  <c r="CM34" i="44"/>
  <c r="CL34" i="44"/>
  <c r="CK34" i="44"/>
  <c r="CJ34" i="44"/>
  <c r="CI34" i="44"/>
  <c r="CH34" i="44"/>
  <c r="CG34" i="44"/>
  <c r="CF34" i="44"/>
  <c r="CE34" i="44"/>
  <c r="CD34" i="44"/>
  <c r="CC34" i="44"/>
  <c r="CB34" i="44"/>
  <c r="CA34" i="44"/>
  <c r="BZ34" i="44"/>
  <c r="BY34" i="44"/>
  <c r="BX34" i="44"/>
  <c r="BW34" i="44"/>
  <c r="BV34" i="44"/>
  <c r="CN33" i="44"/>
  <c r="CM33" i="44"/>
  <c r="CL33" i="44"/>
  <c r="CK33" i="44"/>
  <c r="CJ33" i="44"/>
  <c r="CI33" i="44"/>
  <c r="CH33" i="44"/>
  <c r="CN32" i="44"/>
  <c r="CM32" i="44"/>
  <c r="CL32" i="44"/>
  <c r="CK32" i="44"/>
  <c r="CJ32" i="44"/>
  <c r="CI32" i="44"/>
  <c r="CH32" i="44"/>
  <c r="CG32" i="44"/>
  <c r="CF32" i="44"/>
  <c r="CE32" i="44"/>
  <c r="CD32" i="44"/>
  <c r="CC32" i="44"/>
  <c r="CB32" i="44"/>
  <c r="CA32" i="44"/>
  <c r="BZ32" i="44"/>
  <c r="BY32" i="44"/>
  <c r="BX32" i="44"/>
  <c r="BW32" i="44"/>
  <c r="BV32" i="44"/>
  <c r="CN31" i="44"/>
  <c r="CM31" i="44"/>
  <c r="CL31" i="44"/>
  <c r="CK31" i="44"/>
  <c r="CJ31" i="44"/>
  <c r="CI31" i="44"/>
  <c r="CH31" i="44"/>
  <c r="CG31" i="44"/>
  <c r="CF31" i="44"/>
  <c r="CE31" i="44"/>
  <c r="CD31" i="44"/>
  <c r="CC31" i="44"/>
  <c r="CB31" i="44"/>
  <c r="CA31" i="44"/>
  <c r="BZ31" i="44"/>
  <c r="BY31" i="44"/>
  <c r="BX31" i="44"/>
  <c r="BW31" i="44"/>
  <c r="BV31" i="44"/>
  <c r="CN30" i="44"/>
  <c r="CM30" i="44"/>
  <c r="CL30" i="44"/>
  <c r="CK30" i="44"/>
  <c r="CJ30" i="44"/>
  <c r="CI30" i="44"/>
  <c r="CH30" i="44"/>
  <c r="CN29" i="44"/>
  <c r="CM29" i="44"/>
  <c r="CL29" i="44"/>
  <c r="CK29" i="44"/>
  <c r="CJ29" i="44"/>
  <c r="CI29" i="44"/>
  <c r="CH29" i="44"/>
  <c r="CN28" i="44"/>
  <c r="CM28" i="44"/>
  <c r="CL28" i="44"/>
  <c r="CK28" i="44"/>
  <c r="CJ28" i="44"/>
  <c r="CI28" i="44"/>
  <c r="CH28" i="44"/>
  <c r="CN27" i="44"/>
  <c r="CM27" i="44"/>
  <c r="CL27" i="44"/>
  <c r="CK27" i="44"/>
  <c r="CJ27" i="44"/>
  <c r="CI27" i="44"/>
  <c r="CH27" i="44"/>
  <c r="CG27" i="44"/>
  <c r="CF27" i="44"/>
  <c r="CE27" i="44"/>
  <c r="CD27" i="44"/>
  <c r="CC27" i="44"/>
  <c r="CB27" i="44"/>
  <c r="CA27" i="44"/>
  <c r="BZ27" i="44"/>
  <c r="BY27" i="44"/>
  <c r="BX27" i="44"/>
  <c r="BW27" i="44"/>
  <c r="BV27" i="44"/>
  <c r="CN26" i="44"/>
  <c r="CM26" i="44"/>
  <c r="CL26" i="44"/>
  <c r="CK26" i="44"/>
  <c r="CJ26" i="44"/>
  <c r="CI26" i="44"/>
  <c r="CH26" i="44"/>
  <c r="CN25" i="44"/>
  <c r="CM25" i="44"/>
  <c r="CL25" i="44"/>
  <c r="CK25" i="44"/>
  <c r="CJ25" i="44"/>
  <c r="CI25" i="44"/>
  <c r="CH25" i="44"/>
  <c r="CG25" i="44"/>
  <c r="CF25" i="44"/>
  <c r="CE25" i="44"/>
  <c r="CD25" i="44"/>
  <c r="CC25" i="44"/>
  <c r="CB25" i="44"/>
  <c r="CA25" i="44"/>
  <c r="BZ25" i="44"/>
  <c r="BY25" i="44"/>
  <c r="BX25" i="44"/>
  <c r="BW25" i="44"/>
  <c r="BV25" i="44"/>
  <c r="CN24" i="44"/>
  <c r="CM24" i="44"/>
  <c r="CL24" i="44"/>
  <c r="CK24" i="44"/>
  <c r="CJ24" i="44"/>
  <c r="CI24" i="44"/>
  <c r="CH24" i="44"/>
  <c r="CG24" i="44"/>
  <c r="CF24" i="44"/>
  <c r="CE24" i="44"/>
  <c r="CD24" i="44"/>
  <c r="CC24" i="44"/>
  <c r="CB24" i="44"/>
  <c r="CA24" i="44"/>
  <c r="BZ24" i="44"/>
  <c r="BY24" i="44"/>
  <c r="BX24" i="44"/>
  <c r="BW24" i="44"/>
  <c r="BV24" i="44"/>
  <c r="CN23" i="44"/>
  <c r="CM23" i="44"/>
  <c r="CL23" i="44"/>
  <c r="CK23" i="44"/>
  <c r="CJ23" i="44"/>
  <c r="CI23" i="44"/>
  <c r="CH23" i="44"/>
  <c r="CG23" i="44"/>
  <c r="CF23" i="44"/>
  <c r="CE23" i="44"/>
  <c r="CD23" i="44"/>
  <c r="CC23" i="44"/>
  <c r="CB23" i="44"/>
  <c r="CA23" i="44"/>
  <c r="BZ23" i="44"/>
  <c r="BY23" i="44"/>
  <c r="BX23" i="44"/>
  <c r="BW23" i="44"/>
  <c r="BV23" i="44"/>
  <c r="CN22" i="44"/>
  <c r="CM22" i="44"/>
  <c r="CL22" i="44"/>
  <c r="CK22" i="44"/>
  <c r="CJ22" i="44"/>
  <c r="CI22" i="44"/>
  <c r="CH22" i="44"/>
  <c r="CG22" i="44"/>
  <c r="CF22" i="44"/>
  <c r="CE22" i="44"/>
  <c r="CD22" i="44"/>
  <c r="CC22" i="44"/>
  <c r="CB22" i="44"/>
  <c r="CA22" i="44"/>
  <c r="BZ22" i="44"/>
  <c r="BY22" i="44"/>
  <c r="BX22" i="44"/>
  <c r="BW22" i="44"/>
  <c r="BV22" i="44"/>
  <c r="CN21" i="44"/>
  <c r="CM21" i="44"/>
  <c r="CL21" i="44"/>
  <c r="CK21" i="44"/>
  <c r="CJ21" i="44"/>
  <c r="CI21" i="44"/>
  <c r="CH21" i="44"/>
  <c r="CG21" i="44"/>
  <c r="CF21" i="44"/>
  <c r="CE21" i="44"/>
  <c r="CD21" i="44"/>
  <c r="CC21" i="44"/>
  <c r="CB21" i="44"/>
  <c r="CA21" i="44"/>
  <c r="BZ21" i="44"/>
  <c r="BY21" i="44"/>
  <c r="BX21" i="44"/>
  <c r="BW21" i="44"/>
  <c r="BV21" i="44"/>
  <c r="CN20" i="44"/>
  <c r="CM20" i="44"/>
  <c r="CL20" i="44"/>
  <c r="CK20" i="44"/>
  <c r="CJ20" i="44"/>
  <c r="CI20" i="44"/>
  <c r="CH20" i="44"/>
  <c r="CG20" i="44"/>
  <c r="CF20" i="44"/>
  <c r="CE20" i="44"/>
  <c r="CD20" i="44"/>
  <c r="CC20" i="44"/>
  <c r="CB20" i="44"/>
  <c r="CA20" i="44"/>
  <c r="BZ20" i="44"/>
  <c r="BY20" i="44"/>
  <c r="BX20" i="44"/>
  <c r="BW20" i="44"/>
  <c r="BV20" i="44"/>
  <c r="BC16" i="44"/>
  <c r="BB16" i="44"/>
  <c r="BA16" i="44"/>
  <c r="J16" i="44"/>
  <c r="BD16" i="44" s="1"/>
  <c r="BB12" i="44"/>
  <c r="AZ12" i="44"/>
  <c r="J12" i="44"/>
  <c r="BD12" i="44" s="1"/>
  <c r="I12" i="44"/>
  <c r="BC12" i="44" s="1"/>
  <c r="G12" i="44"/>
  <c r="BA12" i="44" s="1"/>
  <c r="E12" i="44"/>
  <c r="AY12" i="44" s="1"/>
  <c r="D12" i="44"/>
  <c r="AX12" i="44" s="1"/>
  <c r="C12" i="44"/>
  <c r="AW12" i="44" s="1"/>
  <c r="B12" i="44"/>
  <c r="AV12" i="44" s="1"/>
  <c r="AZ9" i="44"/>
  <c r="AY9" i="44"/>
  <c r="AX9" i="44"/>
  <c r="C9" i="44"/>
  <c r="AW9" i="44" s="1"/>
  <c r="B9" i="44"/>
  <c r="AV9" i="44" s="1"/>
  <c r="BC7" i="44"/>
  <c r="BB7" i="44"/>
  <c r="AZ7" i="44"/>
  <c r="J7" i="44"/>
  <c r="BD7" i="44" s="1"/>
  <c r="G7" i="44"/>
  <c r="BA7" i="44" s="1"/>
  <c r="E7" i="44"/>
  <c r="AY7" i="44" s="1"/>
  <c r="D7" i="44"/>
  <c r="AX7" i="44" s="1"/>
  <c r="C7" i="44"/>
  <c r="AW7" i="44" s="1"/>
  <c r="B7" i="44"/>
  <c r="AV7" i="44" s="1"/>
  <c r="CP39" i="44" l="1"/>
  <c r="CP50" i="44"/>
  <c r="CP53" i="44"/>
  <c r="CP64" i="44"/>
  <c r="CP68" i="44"/>
  <c r="CP85" i="44"/>
  <c r="CP89" i="44"/>
  <c r="CP97" i="44"/>
  <c r="CP100" i="44"/>
  <c r="CP54" i="44"/>
  <c r="CP91" i="44"/>
  <c r="CP94" i="44"/>
  <c r="CP101" i="44"/>
  <c r="CP60" i="44"/>
  <c r="CP51" i="44"/>
  <c r="CP98" i="44"/>
  <c r="CP43" i="44"/>
  <c r="CP52" i="44"/>
  <c r="CP56" i="44"/>
  <c r="CP62" i="44"/>
  <c r="CP96" i="44"/>
  <c r="CP99" i="44"/>
  <c r="CP9" i="44"/>
  <c r="CP22" i="44"/>
  <c r="CP27" i="44"/>
  <c r="CP31" i="44"/>
  <c r="CP26" i="44"/>
  <c r="CP30" i="44"/>
  <c r="CP34" i="44"/>
  <c r="CP20" i="44"/>
  <c r="CP25" i="44"/>
  <c r="CP29" i="44"/>
  <c r="CP33" i="44"/>
  <c r="CP23" i="44"/>
  <c r="CP28" i="44"/>
  <c r="CP32" i="44"/>
  <c r="CP7" i="44"/>
  <c r="CP16" i="44"/>
  <c r="CP12" i="44"/>
  <c r="BU101" i="43" l="1"/>
  <c r="BT101" i="43"/>
  <c r="BS101" i="43"/>
  <c r="BR101" i="43"/>
  <c r="BQ101" i="43"/>
  <c r="BP101" i="43"/>
  <c r="BO101" i="43"/>
  <c r="BN101" i="43"/>
  <c r="BM101" i="43"/>
  <c r="BL101" i="43"/>
  <c r="BJ101" i="43"/>
  <c r="BI101" i="43"/>
  <c r="BH101" i="43"/>
  <c r="BG101" i="43"/>
  <c r="BF101" i="43"/>
  <c r="BE101" i="43"/>
  <c r="BU100" i="43"/>
  <c r="BT100" i="43"/>
  <c r="BS100" i="43"/>
  <c r="BR100" i="43"/>
  <c r="BQ100" i="43"/>
  <c r="BP100" i="43"/>
  <c r="BO100" i="43"/>
  <c r="BN100" i="43"/>
  <c r="BM100" i="43"/>
  <c r="BL100" i="43"/>
  <c r="BJ100" i="43"/>
  <c r="BI100" i="43"/>
  <c r="BH100" i="43"/>
  <c r="BG100" i="43"/>
  <c r="BF100" i="43"/>
  <c r="BE100" i="43"/>
  <c r="BU99" i="43"/>
  <c r="BT99" i="43"/>
  <c r="BS99" i="43"/>
  <c r="BR99" i="43"/>
  <c r="BQ99" i="43"/>
  <c r="BP99" i="43"/>
  <c r="BO99" i="43"/>
  <c r="BN99" i="43"/>
  <c r="BM99" i="43"/>
  <c r="BL99" i="43"/>
  <c r="BJ99" i="43"/>
  <c r="BI99" i="43"/>
  <c r="BH99" i="43"/>
  <c r="BG99" i="43"/>
  <c r="BF99" i="43"/>
  <c r="BE99" i="43"/>
  <c r="BU98" i="43"/>
  <c r="BT98" i="43"/>
  <c r="BS98" i="43"/>
  <c r="BR98" i="43"/>
  <c r="BQ98" i="43"/>
  <c r="BP98" i="43"/>
  <c r="BO98" i="43"/>
  <c r="BN98" i="43"/>
  <c r="BM98" i="43"/>
  <c r="BL98" i="43"/>
  <c r="BJ98" i="43"/>
  <c r="BI98" i="43"/>
  <c r="BH98" i="43"/>
  <c r="BG98" i="43"/>
  <c r="BF98" i="43"/>
  <c r="BE98" i="43"/>
  <c r="BU97" i="43"/>
  <c r="BT97" i="43"/>
  <c r="BS97" i="43"/>
  <c r="BR97" i="43"/>
  <c r="BQ97" i="43"/>
  <c r="BP97" i="43"/>
  <c r="BO97" i="43"/>
  <c r="BN97" i="43"/>
  <c r="BM97" i="43"/>
  <c r="BL97" i="43"/>
  <c r="BJ97" i="43"/>
  <c r="BI97" i="43"/>
  <c r="BH97" i="43"/>
  <c r="BG97" i="43"/>
  <c r="BF97" i="43"/>
  <c r="BE97" i="43"/>
  <c r="BU96" i="43"/>
  <c r="BT96" i="43"/>
  <c r="BS96" i="43"/>
  <c r="BR96" i="43"/>
  <c r="BQ96" i="43"/>
  <c r="BP96" i="43"/>
  <c r="BO96" i="43"/>
  <c r="BN96" i="43"/>
  <c r="BM96" i="43"/>
  <c r="BL96" i="43"/>
  <c r="BJ96" i="43"/>
  <c r="BI96" i="43"/>
  <c r="BH96" i="43"/>
  <c r="BG96" i="43"/>
  <c r="BF96" i="43"/>
  <c r="BE96" i="43"/>
  <c r="BU94" i="43"/>
  <c r="BT94" i="43"/>
  <c r="BS94" i="43"/>
  <c r="BR94" i="43"/>
  <c r="BQ94" i="43"/>
  <c r="BP94" i="43"/>
  <c r="BO94" i="43"/>
  <c r="BN94" i="43"/>
  <c r="BM94" i="43"/>
  <c r="BL94" i="43"/>
  <c r="BJ94" i="43"/>
  <c r="BI94" i="43"/>
  <c r="BH94" i="43"/>
  <c r="BG94" i="43"/>
  <c r="BF94" i="43"/>
  <c r="BE94" i="43"/>
  <c r="BP92" i="43"/>
  <c r="BN92" i="43"/>
  <c r="BM92" i="43"/>
  <c r="BJ92" i="43"/>
  <c r="BH92" i="43"/>
  <c r="BG92" i="43"/>
  <c r="BF92" i="43"/>
  <c r="BE92" i="43"/>
  <c r="BU91" i="43"/>
  <c r="BT91" i="43"/>
  <c r="BS91" i="43"/>
  <c r="BR91" i="43"/>
  <c r="BQ91" i="43"/>
  <c r="BP91" i="43"/>
  <c r="BO91" i="43"/>
  <c r="BN91" i="43"/>
  <c r="BM91" i="43"/>
  <c r="BL91" i="43"/>
  <c r="BJ91" i="43"/>
  <c r="BI91" i="43"/>
  <c r="BH91" i="43"/>
  <c r="BG91" i="43"/>
  <c r="BF91" i="43"/>
  <c r="BE91" i="43"/>
  <c r="BU89" i="43"/>
  <c r="BT89" i="43"/>
  <c r="BS89" i="43"/>
  <c r="BR89" i="43"/>
  <c r="BQ89" i="43"/>
  <c r="BP89" i="43"/>
  <c r="BO89" i="43"/>
  <c r="BN89" i="43"/>
  <c r="BM89" i="43"/>
  <c r="BL89" i="43"/>
  <c r="BJ89" i="43"/>
  <c r="BI89" i="43"/>
  <c r="BH89" i="43"/>
  <c r="BG89" i="43"/>
  <c r="BF89" i="43"/>
  <c r="BE89" i="43"/>
  <c r="BP87" i="43"/>
  <c r="BN87" i="43"/>
  <c r="BM87" i="43"/>
  <c r="BJ87" i="43"/>
  <c r="BH87" i="43"/>
  <c r="BG87" i="43"/>
  <c r="BF87" i="43"/>
  <c r="BE87" i="43"/>
  <c r="BU85" i="43"/>
  <c r="BT85" i="43"/>
  <c r="BS85" i="43"/>
  <c r="BR85" i="43"/>
  <c r="BQ85" i="43"/>
  <c r="BP85" i="43"/>
  <c r="BO85" i="43"/>
  <c r="BN85" i="43"/>
  <c r="BM85" i="43"/>
  <c r="BL85" i="43"/>
  <c r="BJ85" i="43"/>
  <c r="BI85" i="43"/>
  <c r="BH85" i="43"/>
  <c r="BG85" i="43"/>
  <c r="BF85" i="43"/>
  <c r="BE85" i="43"/>
  <c r="BP83" i="43"/>
  <c r="BN83" i="43"/>
  <c r="BM83" i="43"/>
  <c r="BJ83" i="43"/>
  <c r="BH83" i="43"/>
  <c r="BG83" i="43"/>
  <c r="BF83" i="43"/>
  <c r="BE83" i="43"/>
  <c r="BU80" i="43"/>
  <c r="BT80" i="43"/>
  <c r="BS80" i="43"/>
  <c r="BR80" i="43"/>
  <c r="BQ80" i="43"/>
  <c r="BP80" i="43"/>
  <c r="BO80" i="43"/>
  <c r="BN80" i="43"/>
  <c r="BM80" i="43"/>
  <c r="BL80" i="43"/>
  <c r="BJ80" i="43"/>
  <c r="BI80" i="43"/>
  <c r="BH80" i="43"/>
  <c r="BG80" i="43"/>
  <c r="BF80" i="43"/>
  <c r="BE80" i="43"/>
  <c r="BP78" i="43"/>
  <c r="BN78" i="43"/>
  <c r="BM78" i="43"/>
  <c r="BJ78" i="43"/>
  <c r="BH78" i="43"/>
  <c r="BG78" i="43"/>
  <c r="BF78" i="43"/>
  <c r="BE78" i="43"/>
  <c r="BU76" i="43"/>
  <c r="BT76" i="43"/>
  <c r="BS76" i="43"/>
  <c r="BR76" i="43"/>
  <c r="BQ76" i="43"/>
  <c r="BP76" i="43"/>
  <c r="BO76" i="43"/>
  <c r="BN76" i="43"/>
  <c r="BM76" i="43"/>
  <c r="BL76" i="43"/>
  <c r="BJ76" i="43"/>
  <c r="BI76" i="43"/>
  <c r="BH76" i="43"/>
  <c r="BG76" i="43"/>
  <c r="BF76" i="43"/>
  <c r="BE76" i="43"/>
  <c r="BP74" i="43"/>
  <c r="BN74" i="43"/>
  <c r="BM74" i="43"/>
  <c r="BJ74" i="43"/>
  <c r="BH74" i="43"/>
  <c r="BG74" i="43"/>
  <c r="BF74" i="43"/>
  <c r="BE74" i="43"/>
  <c r="BU68" i="43"/>
  <c r="BT68" i="43"/>
  <c r="BS68" i="43"/>
  <c r="BR68" i="43"/>
  <c r="BQ68" i="43"/>
  <c r="BP68" i="43"/>
  <c r="BO68" i="43"/>
  <c r="BN68" i="43"/>
  <c r="BM68" i="43"/>
  <c r="BL68" i="43"/>
  <c r="BJ68" i="43"/>
  <c r="BI68" i="43"/>
  <c r="BH68" i="43"/>
  <c r="BG68" i="43"/>
  <c r="BF68" i="43"/>
  <c r="BE68" i="43"/>
  <c r="BP66" i="43"/>
  <c r="BN66" i="43"/>
  <c r="BM66" i="43"/>
  <c r="BJ66" i="43"/>
  <c r="BH66" i="43"/>
  <c r="BG66" i="43"/>
  <c r="BF66" i="43"/>
  <c r="BE66" i="43"/>
  <c r="BU64" i="43"/>
  <c r="BT64" i="43"/>
  <c r="BS64" i="43"/>
  <c r="BR64" i="43"/>
  <c r="BQ64" i="43"/>
  <c r="BP64" i="43"/>
  <c r="BO64" i="43"/>
  <c r="BN64" i="43"/>
  <c r="BM64" i="43"/>
  <c r="BL64" i="43"/>
  <c r="BJ64" i="43"/>
  <c r="BI64" i="43"/>
  <c r="BH64" i="43"/>
  <c r="BG64" i="43"/>
  <c r="BF64" i="43"/>
  <c r="BE64" i="43"/>
  <c r="BU62" i="43"/>
  <c r="BT62" i="43"/>
  <c r="BS62" i="43"/>
  <c r="BR62" i="43"/>
  <c r="BQ62" i="43"/>
  <c r="BP62" i="43"/>
  <c r="BO62" i="43"/>
  <c r="BN62" i="43"/>
  <c r="BM62" i="43"/>
  <c r="BL62" i="43"/>
  <c r="BJ62" i="43"/>
  <c r="BI62" i="43"/>
  <c r="BH62" i="43"/>
  <c r="BG62" i="43"/>
  <c r="BF62" i="43"/>
  <c r="BE62" i="43"/>
  <c r="BU60" i="43"/>
  <c r="BT60" i="43"/>
  <c r="BS60" i="43"/>
  <c r="BR60" i="43"/>
  <c r="BQ60" i="43"/>
  <c r="BP60" i="43"/>
  <c r="BO60" i="43"/>
  <c r="BN60" i="43"/>
  <c r="BM60" i="43"/>
  <c r="BL60" i="43"/>
  <c r="BJ60" i="43"/>
  <c r="BI60" i="43"/>
  <c r="BH60" i="43"/>
  <c r="BG60" i="43"/>
  <c r="BF60" i="43"/>
  <c r="BE60" i="43"/>
  <c r="BU58" i="43"/>
  <c r="BT58" i="43"/>
  <c r="BS58" i="43"/>
  <c r="BR58" i="43"/>
  <c r="BQ58" i="43"/>
  <c r="BP58" i="43"/>
  <c r="BO58" i="43"/>
  <c r="BN58" i="43"/>
  <c r="BM58" i="43"/>
  <c r="BL58" i="43"/>
  <c r="BJ58" i="43"/>
  <c r="BI58" i="43"/>
  <c r="BH58" i="43"/>
  <c r="BG58" i="43"/>
  <c r="BF58" i="43"/>
  <c r="BE58" i="43"/>
  <c r="BU56" i="43"/>
  <c r="BT56" i="43"/>
  <c r="BS56" i="43"/>
  <c r="BR56" i="43"/>
  <c r="BQ56" i="43"/>
  <c r="BP56" i="43"/>
  <c r="BO56" i="43"/>
  <c r="BN56" i="43"/>
  <c r="BM56" i="43"/>
  <c r="BL56" i="43"/>
  <c r="BJ56" i="43"/>
  <c r="BI56" i="43"/>
  <c r="BH56" i="43"/>
  <c r="BG56" i="43"/>
  <c r="BF56" i="43"/>
  <c r="BE56" i="43"/>
  <c r="BU54" i="43"/>
  <c r="BT54" i="43"/>
  <c r="BS54" i="43"/>
  <c r="BR54" i="43"/>
  <c r="BQ54" i="43"/>
  <c r="BP54" i="43"/>
  <c r="BO54" i="43"/>
  <c r="BN54" i="43"/>
  <c r="BM54" i="43"/>
  <c r="BL54" i="43"/>
  <c r="BJ54" i="43"/>
  <c r="BI54" i="43"/>
  <c r="BH54" i="43"/>
  <c r="BG54" i="43"/>
  <c r="BF54" i="43"/>
  <c r="BE54" i="43"/>
  <c r="BU53" i="43"/>
  <c r="BT53" i="43"/>
  <c r="BS53" i="43"/>
  <c r="BR53" i="43"/>
  <c r="BQ53" i="43"/>
  <c r="BP53" i="43"/>
  <c r="BO53" i="43"/>
  <c r="BN53" i="43"/>
  <c r="BM53" i="43"/>
  <c r="BL53" i="43"/>
  <c r="BJ53" i="43"/>
  <c r="BI53" i="43"/>
  <c r="BH53" i="43"/>
  <c r="BG53" i="43"/>
  <c r="BF53" i="43"/>
  <c r="BE53" i="43"/>
  <c r="BU52" i="43"/>
  <c r="BT52" i="43"/>
  <c r="BS52" i="43"/>
  <c r="BR52" i="43"/>
  <c r="BQ52" i="43"/>
  <c r="BP52" i="43"/>
  <c r="BO52" i="43"/>
  <c r="BN52" i="43"/>
  <c r="BM52" i="43"/>
  <c r="BL52" i="43"/>
  <c r="BJ52" i="43"/>
  <c r="BI52" i="43"/>
  <c r="BH52" i="43"/>
  <c r="BG52" i="43"/>
  <c r="BF52" i="43"/>
  <c r="BE52" i="43"/>
  <c r="BU51" i="43"/>
  <c r="BT51" i="43"/>
  <c r="BS51" i="43"/>
  <c r="BR51" i="43"/>
  <c r="BQ51" i="43"/>
  <c r="BP51" i="43"/>
  <c r="BO51" i="43"/>
  <c r="BN51" i="43"/>
  <c r="BM51" i="43"/>
  <c r="BL51" i="43"/>
  <c r="BJ51" i="43"/>
  <c r="BI51" i="43"/>
  <c r="BH51" i="43"/>
  <c r="BG51" i="43"/>
  <c r="BF51" i="43"/>
  <c r="BE51" i="43"/>
  <c r="BU50" i="43"/>
  <c r="BT50" i="43"/>
  <c r="BS50" i="43"/>
  <c r="BR50" i="43"/>
  <c r="BQ50" i="43"/>
  <c r="BP50" i="43"/>
  <c r="BO50" i="43"/>
  <c r="BN50" i="43"/>
  <c r="BM50" i="43"/>
  <c r="BL50" i="43"/>
  <c r="BJ50" i="43"/>
  <c r="BI50" i="43"/>
  <c r="BH50" i="43"/>
  <c r="BG50" i="43"/>
  <c r="BF50" i="43"/>
  <c r="BE50" i="43"/>
  <c r="BU43" i="43"/>
  <c r="BT43" i="43"/>
  <c r="BS43" i="43"/>
  <c r="BR43" i="43"/>
  <c r="BQ43" i="43"/>
  <c r="BP43" i="43"/>
  <c r="BO43" i="43"/>
  <c r="BN43" i="43"/>
  <c r="BM43" i="43"/>
  <c r="BL43" i="43"/>
  <c r="BJ43" i="43"/>
  <c r="BI43" i="43"/>
  <c r="BH43" i="43"/>
  <c r="BG43" i="43"/>
  <c r="BF43" i="43"/>
  <c r="BE43" i="43"/>
  <c r="BU41" i="43"/>
  <c r="BT41" i="43"/>
  <c r="BS41" i="43"/>
  <c r="BR41" i="43"/>
  <c r="BQ41" i="43"/>
  <c r="BP41" i="43"/>
  <c r="BO41" i="43"/>
  <c r="BN41" i="43"/>
  <c r="BM41" i="43"/>
  <c r="BL41" i="43"/>
  <c r="BJ41" i="43"/>
  <c r="BI41" i="43"/>
  <c r="BH41" i="43"/>
  <c r="BG41" i="43"/>
  <c r="BF41" i="43"/>
  <c r="BE41" i="43"/>
  <c r="BU39" i="43"/>
  <c r="BT39" i="43"/>
  <c r="BS39" i="43"/>
  <c r="BR39" i="43"/>
  <c r="BQ39" i="43"/>
  <c r="BP39" i="43"/>
  <c r="BO39" i="43"/>
  <c r="BN39" i="43"/>
  <c r="BM39" i="43"/>
  <c r="BL39" i="43"/>
  <c r="BJ39" i="43"/>
  <c r="BI39" i="43"/>
  <c r="BH39" i="43"/>
  <c r="BG39" i="43"/>
  <c r="BF39" i="43"/>
  <c r="BE39" i="43"/>
  <c r="CN34" i="43"/>
  <c r="CM34" i="43"/>
  <c r="CL34" i="43"/>
  <c r="CK34" i="43"/>
  <c r="CJ34" i="43"/>
  <c r="CI34" i="43"/>
  <c r="CH34" i="43"/>
  <c r="CG34" i="43"/>
  <c r="CF34" i="43"/>
  <c r="CE34" i="43"/>
  <c r="CD34" i="43"/>
  <c r="CC34" i="43"/>
  <c r="CB34" i="43"/>
  <c r="CA34" i="43"/>
  <c r="BZ34" i="43"/>
  <c r="BY34" i="43"/>
  <c r="BX34" i="43"/>
  <c r="BW34" i="43"/>
  <c r="BV34" i="43"/>
  <c r="CN33" i="43"/>
  <c r="CM33" i="43"/>
  <c r="CL33" i="43"/>
  <c r="CK33" i="43"/>
  <c r="CJ33" i="43"/>
  <c r="CI33" i="43"/>
  <c r="CH33" i="43"/>
  <c r="CN32" i="43"/>
  <c r="CM32" i="43"/>
  <c r="CL32" i="43"/>
  <c r="CK32" i="43"/>
  <c r="CJ32" i="43"/>
  <c r="CI32" i="43"/>
  <c r="CH32" i="43"/>
  <c r="CG32" i="43"/>
  <c r="CF32" i="43"/>
  <c r="CE32" i="43"/>
  <c r="CD32" i="43"/>
  <c r="CC32" i="43"/>
  <c r="CB32" i="43"/>
  <c r="CA32" i="43"/>
  <c r="BZ32" i="43"/>
  <c r="BY32" i="43"/>
  <c r="BX32" i="43"/>
  <c r="BW32" i="43"/>
  <c r="BV32" i="43"/>
  <c r="CN31" i="43"/>
  <c r="CM31" i="43"/>
  <c r="CL31" i="43"/>
  <c r="CK31" i="43"/>
  <c r="CJ31" i="43"/>
  <c r="CI31" i="43"/>
  <c r="CH31" i="43"/>
  <c r="CG31" i="43"/>
  <c r="CF31" i="43"/>
  <c r="CE31" i="43"/>
  <c r="CD31" i="43"/>
  <c r="CC31" i="43"/>
  <c r="CB31" i="43"/>
  <c r="CA31" i="43"/>
  <c r="BZ31" i="43"/>
  <c r="BY31" i="43"/>
  <c r="BX31" i="43"/>
  <c r="BW31" i="43"/>
  <c r="BV31" i="43"/>
  <c r="CN30" i="43"/>
  <c r="CM30" i="43"/>
  <c r="CL30" i="43"/>
  <c r="CK30" i="43"/>
  <c r="CJ30" i="43"/>
  <c r="CI30" i="43"/>
  <c r="CH30" i="43"/>
  <c r="CN29" i="43"/>
  <c r="CM29" i="43"/>
  <c r="CL29" i="43"/>
  <c r="CK29" i="43"/>
  <c r="CJ29" i="43"/>
  <c r="CI29" i="43"/>
  <c r="CH29" i="43"/>
  <c r="CN28" i="43"/>
  <c r="CM28" i="43"/>
  <c r="CL28" i="43"/>
  <c r="CK28" i="43"/>
  <c r="CJ28" i="43"/>
  <c r="CI28" i="43"/>
  <c r="CH28" i="43"/>
  <c r="CN27" i="43"/>
  <c r="CM27" i="43"/>
  <c r="CL27" i="43"/>
  <c r="CK27" i="43"/>
  <c r="CJ27" i="43"/>
  <c r="CI27" i="43"/>
  <c r="CH27" i="43"/>
  <c r="CG27" i="43"/>
  <c r="CF27" i="43"/>
  <c r="CE27" i="43"/>
  <c r="CD27" i="43"/>
  <c r="CC27" i="43"/>
  <c r="CB27" i="43"/>
  <c r="CA27" i="43"/>
  <c r="BZ27" i="43"/>
  <c r="BY27" i="43"/>
  <c r="BX27" i="43"/>
  <c r="BW27" i="43"/>
  <c r="BV27" i="43"/>
  <c r="CN26" i="43"/>
  <c r="CM26" i="43"/>
  <c r="CL26" i="43"/>
  <c r="CK26" i="43"/>
  <c r="CJ26" i="43"/>
  <c r="CI26" i="43"/>
  <c r="CH26" i="43"/>
  <c r="CN25" i="43"/>
  <c r="CM25" i="43"/>
  <c r="CL25" i="43"/>
  <c r="CK25" i="43"/>
  <c r="CJ25" i="43"/>
  <c r="CI25" i="43"/>
  <c r="CH25" i="43"/>
  <c r="CG25" i="43"/>
  <c r="CF25" i="43"/>
  <c r="CE25" i="43"/>
  <c r="CD25" i="43"/>
  <c r="CC25" i="43"/>
  <c r="CB25" i="43"/>
  <c r="CA25" i="43"/>
  <c r="BZ25" i="43"/>
  <c r="BY25" i="43"/>
  <c r="BX25" i="43"/>
  <c r="BW25" i="43"/>
  <c r="BV25" i="43"/>
  <c r="CN24" i="43"/>
  <c r="CM24" i="43"/>
  <c r="CL24" i="43"/>
  <c r="CK24" i="43"/>
  <c r="CJ24" i="43"/>
  <c r="CI24" i="43"/>
  <c r="CH24" i="43"/>
  <c r="CG24" i="43"/>
  <c r="CF24" i="43"/>
  <c r="CE24" i="43"/>
  <c r="CD24" i="43"/>
  <c r="CC24" i="43"/>
  <c r="CB24" i="43"/>
  <c r="CA24" i="43"/>
  <c r="BZ24" i="43"/>
  <c r="BY24" i="43"/>
  <c r="BX24" i="43"/>
  <c r="BW24" i="43"/>
  <c r="BV24" i="43"/>
  <c r="CN23" i="43"/>
  <c r="CM23" i="43"/>
  <c r="CL23" i="43"/>
  <c r="CK23" i="43"/>
  <c r="CJ23" i="43"/>
  <c r="CI23" i="43"/>
  <c r="CH23" i="43"/>
  <c r="CG23" i="43"/>
  <c r="CF23" i="43"/>
  <c r="CE23" i="43"/>
  <c r="CD23" i="43"/>
  <c r="CC23" i="43"/>
  <c r="CB23" i="43"/>
  <c r="CA23" i="43"/>
  <c r="BZ23" i="43"/>
  <c r="BY23" i="43"/>
  <c r="BX23" i="43"/>
  <c r="BW23" i="43"/>
  <c r="BV23" i="43"/>
  <c r="CN22" i="43"/>
  <c r="CM22" i="43"/>
  <c r="CL22" i="43"/>
  <c r="CK22" i="43"/>
  <c r="CJ22" i="43"/>
  <c r="CI22" i="43"/>
  <c r="CH22" i="43"/>
  <c r="CG22" i="43"/>
  <c r="CF22" i="43"/>
  <c r="CE22" i="43"/>
  <c r="CD22" i="43"/>
  <c r="CC22" i="43"/>
  <c r="CB22" i="43"/>
  <c r="CA22" i="43"/>
  <c r="BZ22" i="43"/>
  <c r="BY22" i="43"/>
  <c r="BX22" i="43"/>
  <c r="BW22" i="43"/>
  <c r="BV22" i="43"/>
  <c r="CN21" i="43"/>
  <c r="CM21" i="43"/>
  <c r="CL21" i="43"/>
  <c r="CK21" i="43"/>
  <c r="CJ21" i="43"/>
  <c r="CI21" i="43"/>
  <c r="CH21" i="43"/>
  <c r="CG21" i="43"/>
  <c r="CF21" i="43"/>
  <c r="CE21" i="43"/>
  <c r="CD21" i="43"/>
  <c r="CC21" i="43"/>
  <c r="CB21" i="43"/>
  <c r="CA21" i="43"/>
  <c r="BZ21" i="43"/>
  <c r="BY21" i="43"/>
  <c r="BX21" i="43"/>
  <c r="BW21" i="43"/>
  <c r="BV21" i="43"/>
  <c r="CN20" i="43"/>
  <c r="CM20" i="43"/>
  <c r="CL20" i="43"/>
  <c r="CK20" i="43"/>
  <c r="CJ20" i="43"/>
  <c r="CI20" i="43"/>
  <c r="CH20" i="43"/>
  <c r="CG20" i="43"/>
  <c r="CF20" i="43"/>
  <c r="CE20" i="43"/>
  <c r="CD20" i="43"/>
  <c r="CC20" i="43"/>
  <c r="CB20" i="43"/>
  <c r="CA20" i="43"/>
  <c r="BZ20" i="43"/>
  <c r="BY20" i="43"/>
  <c r="BX20" i="43"/>
  <c r="BW20" i="43"/>
  <c r="BV20" i="43"/>
  <c r="BC16" i="43"/>
  <c r="BB16" i="43"/>
  <c r="BA16" i="43"/>
  <c r="J16" i="43"/>
  <c r="BD16" i="43" s="1"/>
  <c r="BB12" i="43"/>
  <c r="AZ12" i="43"/>
  <c r="J12" i="43"/>
  <c r="BD12" i="43" s="1"/>
  <c r="I12" i="43"/>
  <c r="BC12" i="43" s="1"/>
  <c r="G12" i="43"/>
  <c r="BA12" i="43" s="1"/>
  <c r="E12" i="43"/>
  <c r="AY12" i="43" s="1"/>
  <c r="D12" i="43"/>
  <c r="AX12" i="43" s="1"/>
  <c r="C12" i="43"/>
  <c r="AW12" i="43" s="1"/>
  <c r="B12" i="43"/>
  <c r="AV12" i="43" s="1"/>
  <c r="AZ9" i="43"/>
  <c r="AY9" i="43"/>
  <c r="AX9" i="43"/>
  <c r="C9" i="43"/>
  <c r="AW9" i="43" s="1"/>
  <c r="B9" i="43"/>
  <c r="AV9" i="43" s="1"/>
  <c r="BC7" i="43"/>
  <c r="BB7" i="43"/>
  <c r="AZ7" i="43"/>
  <c r="J7" i="43"/>
  <c r="BD7" i="43" s="1"/>
  <c r="G7" i="43"/>
  <c r="BA7" i="43" s="1"/>
  <c r="E7" i="43"/>
  <c r="AY7" i="43" s="1"/>
  <c r="D7" i="43"/>
  <c r="AX7" i="43" s="1"/>
  <c r="C7" i="43"/>
  <c r="AW7" i="43" s="1"/>
  <c r="B7" i="43"/>
  <c r="AV7" i="43" s="1"/>
  <c r="CP23" i="43" l="1"/>
  <c r="CP28" i="43"/>
  <c r="CP32" i="43"/>
  <c r="CP39" i="43"/>
  <c r="CP43" i="43"/>
  <c r="CP50" i="43"/>
  <c r="CP51" i="43"/>
  <c r="CP52" i="43"/>
  <c r="CP53" i="43"/>
  <c r="CP54" i="43"/>
  <c r="CP56" i="43"/>
  <c r="CP60" i="43"/>
  <c r="CP62" i="43"/>
  <c r="CP64" i="43"/>
  <c r="CP68" i="43"/>
  <c r="CP85" i="43"/>
  <c r="CP89" i="43"/>
  <c r="CP91" i="43"/>
  <c r="CP94" i="43"/>
  <c r="CP96" i="43"/>
  <c r="CP97" i="43"/>
  <c r="CP98" i="43"/>
  <c r="CP99" i="43"/>
  <c r="CP100" i="43"/>
  <c r="CP101" i="43"/>
  <c r="CP16" i="43"/>
  <c r="CP22" i="43"/>
  <c r="CP20" i="43"/>
  <c r="CP27" i="43"/>
  <c r="CP31" i="43"/>
  <c r="CP26" i="43"/>
  <c r="CP30" i="43"/>
  <c r="CP34" i="43"/>
  <c r="CP25" i="43"/>
  <c r="CP29" i="43"/>
  <c r="CP33" i="43"/>
  <c r="CP9" i="43"/>
  <c r="CP12" i="43"/>
  <c r="CP7" i="43"/>
  <c r="BU101" i="42"/>
  <c r="BT101" i="42"/>
  <c r="BS101" i="42"/>
  <c r="BR101" i="42"/>
  <c r="BQ101" i="42"/>
  <c r="BP101" i="42"/>
  <c r="BO101" i="42"/>
  <c r="BN101" i="42"/>
  <c r="BM101" i="42"/>
  <c r="BL101" i="42"/>
  <c r="BJ101" i="42"/>
  <c r="BI101" i="42"/>
  <c r="BH101" i="42"/>
  <c r="BG101" i="42"/>
  <c r="BF101" i="42"/>
  <c r="BE101" i="42"/>
  <c r="BU100" i="42"/>
  <c r="BT100" i="42"/>
  <c r="BS100" i="42"/>
  <c r="BR100" i="42"/>
  <c r="BQ100" i="42"/>
  <c r="BP100" i="42"/>
  <c r="BO100" i="42"/>
  <c r="BN100" i="42"/>
  <c r="BM100" i="42"/>
  <c r="BL100" i="42"/>
  <c r="BJ100" i="42"/>
  <c r="BI100" i="42"/>
  <c r="BH100" i="42"/>
  <c r="BG100" i="42"/>
  <c r="BF100" i="42"/>
  <c r="BE100" i="42"/>
  <c r="BU99" i="42"/>
  <c r="BT99" i="42"/>
  <c r="BS99" i="42"/>
  <c r="BR99" i="42"/>
  <c r="BQ99" i="42"/>
  <c r="BP99" i="42"/>
  <c r="BO99" i="42"/>
  <c r="BN99" i="42"/>
  <c r="BM99" i="42"/>
  <c r="BL99" i="42"/>
  <c r="BJ99" i="42"/>
  <c r="BI99" i="42"/>
  <c r="BH99" i="42"/>
  <c r="BG99" i="42"/>
  <c r="BF99" i="42"/>
  <c r="BE99" i="42"/>
  <c r="BU98" i="42"/>
  <c r="BT98" i="42"/>
  <c r="BS98" i="42"/>
  <c r="BR98" i="42"/>
  <c r="BQ98" i="42"/>
  <c r="BP98" i="42"/>
  <c r="BO98" i="42"/>
  <c r="BN98" i="42"/>
  <c r="BM98" i="42"/>
  <c r="BL98" i="42"/>
  <c r="BJ98" i="42"/>
  <c r="BI98" i="42"/>
  <c r="BH98" i="42"/>
  <c r="BG98" i="42"/>
  <c r="BF98" i="42"/>
  <c r="BE98" i="42"/>
  <c r="BU97" i="42"/>
  <c r="BT97" i="42"/>
  <c r="BS97" i="42"/>
  <c r="BR97" i="42"/>
  <c r="BQ97" i="42"/>
  <c r="BP97" i="42"/>
  <c r="BO97" i="42"/>
  <c r="BN97" i="42"/>
  <c r="BM97" i="42"/>
  <c r="BL97" i="42"/>
  <c r="BJ97" i="42"/>
  <c r="BI97" i="42"/>
  <c r="BH97" i="42"/>
  <c r="BG97" i="42"/>
  <c r="BF97" i="42"/>
  <c r="BE97" i="42"/>
  <c r="BU96" i="42"/>
  <c r="BT96" i="42"/>
  <c r="BS96" i="42"/>
  <c r="BR96" i="42"/>
  <c r="BQ96" i="42"/>
  <c r="BP96" i="42"/>
  <c r="BO96" i="42"/>
  <c r="BN96" i="42"/>
  <c r="BM96" i="42"/>
  <c r="BL96" i="42"/>
  <c r="BJ96" i="42"/>
  <c r="BI96" i="42"/>
  <c r="BH96" i="42"/>
  <c r="BG96" i="42"/>
  <c r="BF96" i="42"/>
  <c r="BE96" i="42"/>
  <c r="BU94" i="42"/>
  <c r="BT94" i="42"/>
  <c r="BS94" i="42"/>
  <c r="BR94" i="42"/>
  <c r="BQ94" i="42"/>
  <c r="BP94" i="42"/>
  <c r="BO94" i="42"/>
  <c r="BN94" i="42"/>
  <c r="BM94" i="42"/>
  <c r="BL94" i="42"/>
  <c r="BJ94" i="42"/>
  <c r="BI94" i="42"/>
  <c r="BH94" i="42"/>
  <c r="BG94" i="42"/>
  <c r="BF94" i="42"/>
  <c r="BE94" i="42"/>
  <c r="BP92" i="42"/>
  <c r="BN92" i="42"/>
  <c r="BM92" i="42"/>
  <c r="BJ92" i="42"/>
  <c r="BH92" i="42"/>
  <c r="BG92" i="42"/>
  <c r="BF92" i="42"/>
  <c r="BE92" i="42"/>
  <c r="BU91" i="42"/>
  <c r="BT91" i="42"/>
  <c r="BS91" i="42"/>
  <c r="BR91" i="42"/>
  <c r="BQ91" i="42"/>
  <c r="BP91" i="42"/>
  <c r="BO91" i="42"/>
  <c r="BN91" i="42"/>
  <c r="BM91" i="42"/>
  <c r="BL91" i="42"/>
  <c r="BJ91" i="42"/>
  <c r="BI91" i="42"/>
  <c r="BH91" i="42"/>
  <c r="BG91" i="42"/>
  <c r="BF91" i="42"/>
  <c r="BE91" i="42"/>
  <c r="BU89" i="42"/>
  <c r="BT89" i="42"/>
  <c r="BS89" i="42"/>
  <c r="BR89" i="42"/>
  <c r="BQ89" i="42"/>
  <c r="BP89" i="42"/>
  <c r="BO89" i="42"/>
  <c r="BN89" i="42"/>
  <c r="BM89" i="42"/>
  <c r="BL89" i="42"/>
  <c r="BJ89" i="42"/>
  <c r="BI89" i="42"/>
  <c r="BH89" i="42"/>
  <c r="BG89" i="42"/>
  <c r="BF89" i="42"/>
  <c r="BE89" i="42"/>
  <c r="BP87" i="42"/>
  <c r="BN87" i="42"/>
  <c r="BM87" i="42"/>
  <c r="BJ87" i="42"/>
  <c r="BH87" i="42"/>
  <c r="BG87" i="42"/>
  <c r="BF87" i="42"/>
  <c r="BE87" i="42"/>
  <c r="BU85" i="42"/>
  <c r="BT85" i="42"/>
  <c r="BS85" i="42"/>
  <c r="BR85" i="42"/>
  <c r="BQ85" i="42"/>
  <c r="BP85" i="42"/>
  <c r="BO85" i="42"/>
  <c r="BN85" i="42"/>
  <c r="BM85" i="42"/>
  <c r="BL85" i="42"/>
  <c r="BJ85" i="42"/>
  <c r="BI85" i="42"/>
  <c r="BH85" i="42"/>
  <c r="BG85" i="42"/>
  <c r="BF85" i="42"/>
  <c r="BE85" i="42"/>
  <c r="BP83" i="42"/>
  <c r="BN83" i="42"/>
  <c r="BM83" i="42"/>
  <c r="BJ83" i="42"/>
  <c r="BH83" i="42"/>
  <c r="BG83" i="42"/>
  <c r="BF83" i="42"/>
  <c r="BE83" i="42"/>
  <c r="BU80" i="42"/>
  <c r="BT80" i="42"/>
  <c r="BS80" i="42"/>
  <c r="BR80" i="42"/>
  <c r="BQ80" i="42"/>
  <c r="BP80" i="42"/>
  <c r="BO80" i="42"/>
  <c r="BN80" i="42"/>
  <c r="BM80" i="42"/>
  <c r="BL80" i="42"/>
  <c r="BJ80" i="42"/>
  <c r="BI80" i="42"/>
  <c r="BH80" i="42"/>
  <c r="BG80" i="42"/>
  <c r="BF80" i="42"/>
  <c r="BE80" i="42"/>
  <c r="BP78" i="42"/>
  <c r="BN78" i="42"/>
  <c r="BM78" i="42"/>
  <c r="BJ78" i="42"/>
  <c r="BH78" i="42"/>
  <c r="BG78" i="42"/>
  <c r="BF78" i="42"/>
  <c r="BE78" i="42"/>
  <c r="BU76" i="42"/>
  <c r="BT76" i="42"/>
  <c r="BS76" i="42"/>
  <c r="BR76" i="42"/>
  <c r="BQ76" i="42"/>
  <c r="BP76" i="42"/>
  <c r="BO76" i="42"/>
  <c r="BN76" i="42"/>
  <c r="BM76" i="42"/>
  <c r="BL76" i="42"/>
  <c r="BJ76" i="42"/>
  <c r="BI76" i="42"/>
  <c r="BH76" i="42"/>
  <c r="BG76" i="42"/>
  <c r="BF76" i="42"/>
  <c r="BE76" i="42"/>
  <c r="BP74" i="42"/>
  <c r="BN74" i="42"/>
  <c r="BM74" i="42"/>
  <c r="BJ74" i="42"/>
  <c r="BH74" i="42"/>
  <c r="BG74" i="42"/>
  <c r="BF74" i="42"/>
  <c r="BE74" i="42"/>
  <c r="BU68" i="42"/>
  <c r="BT68" i="42"/>
  <c r="BS68" i="42"/>
  <c r="BR68" i="42"/>
  <c r="BQ68" i="42"/>
  <c r="BP68" i="42"/>
  <c r="BO68" i="42"/>
  <c r="BN68" i="42"/>
  <c r="BM68" i="42"/>
  <c r="BL68" i="42"/>
  <c r="BJ68" i="42"/>
  <c r="BI68" i="42"/>
  <c r="BH68" i="42"/>
  <c r="BG68" i="42"/>
  <c r="BF68" i="42"/>
  <c r="BE68" i="42"/>
  <c r="BP66" i="42"/>
  <c r="BN66" i="42"/>
  <c r="BM66" i="42"/>
  <c r="BJ66" i="42"/>
  <c r="BH66" i="42"/>
  <c r="BG66" i="42"/>
  <c r="BF66" i="42"/>
  <c r="BE66" i="42"/>
  <c r="BU64" i="42"/>
  <c r="BT64" i="42"/>
  <c r="BS64" i="42"/>
  <c r="BR64" i="42"/>
  <c r="BQ64" i="42"/>
  <c r="BP64" i="42"/>
  <c r="BO64" i="42"/>
  <c r="BN64" i="42"/>
  <c r="BM64" i="42"/>
  <c r="BL64" i="42"/>
  <c r="BJ64" i="42"/>
  <c r="BI64" i="42"/>
  <c r="BH64" i="42"/>
  <c r="BG64" i="42"/>
  <c r="BF64" i="42"/>
  <c r="BE64" i="42"/>
  <c r="BU62" i="42"/>
  <c r="BT62" i="42"/>
  <c r="BS62" i="42"/>
  <c r="BR62" i="42"/>
  <c r="BQ62" i="42"/>
  <c r="BP62" i="42"/>
  <c r="BO62" i="42"/>
  <c r="BN62" i="42"/>
  <c r="BM62" i="42"/>
  <c r="BL62" i="42"/>
  <c r="BJ62" i="42"/>
  <c r="BI62" i="42"/>
  <c r="BH62" i="42"/>
  <c r="BG62" i="42"/>
  <c r="BF62" i="42"/>
  <c r="BE62" i="42"/>
  <c r="BU60" i="42"/>
  <c r="BT60" i="42"/>
  <c r="BS60" i="42"/>
  <c r="BR60" i="42"/>
  <c r="BQ60" i="42"/>
  <c r="BP60" i="42"/>
  <c r="BO60" i="42"/>
  <c r="BN60" i="42"/>
  <c r="BM60" i="42"/>
  <c r="BL60" i="42"/>
  <c r="BJ60" i="42"/>
  <c r="BI60" i="42"/>
  <c r="BH60" i="42"/>
  <c r="BG60" i="42"/>
  <c r="BF60" i="42"/>
  <c r="BE60" i="42"/>
  <c r="BU58" i="42"/>
  <c r="BT58" i="42"/>
  <c r="BS58" i="42"/>
  <c r="BR58" i="42"/>
  <c r="BQ58" i="42"/>
  <c r="BP58" i="42"/>
  <c r="BO58" i="42"/>
  <c r="BN58" i="42"/>
  <c r="BM58" i="42"/>
  <c r="BL58" i="42"/>
  <c r="BJ58" i="42"/>
  <c r="BI58" i="42"/>
  <c r="BH58" i="42"/>
  <c r="BG58" i="42"/>
  <c r="BF58" i="42"/>
  <c r="BE58" i="42"/>
  <c r="BU56" i="42"/>
  <c r="BT56" i="42"/>
  <c r="BS56" i="42"/>
  <c r="BR56" i="42"/>
  <c r="BQ56" i="42"/>
  <c r="BP56" i="42"/>
  <c r="BO56" i="42"/>
  <c r="BN56" i="42"/>
  <c r="BM56" i="42"/>
  <c r="BL56" i="42"/>
  <c r="BJ56" i="42"/>
  <c r="BI56" i="42"/>
  <c r="BH56" i="42"/>
  <c r="BG56" i="42"/>
  <c r="BF56" i="42"/>
  <c r="BE56" i="42"/>
  <c r="BU54" i="42"/>
  <c r="BT54" i="42"/>
  <c r="BS54" i="42"/>
  <c r="BR54" i="42"/>
  <c r="BQ54" i="42"/>
  <c r="BP54" i="42"/>
  <c r="BO54" i="42"/>
  <c r="BN54" i="42"/>
  <c r="BM54" i="42"/>
  <c r="BL54" i="42"/>
  <c r="BJ54" i="42"/>
  <c r="BI54" i="42"/>
  <c r="BH54" i="42"/>
  <c r="BG54" i="42"/>
  <c r="BF54" i="42"/>
  <c r="BE54" i="42"/>
  <c r="BU53" i="42"/>
  <c r="BT53" i="42"/>
  <c r="BS53" i="42"/>
  <c r="BR53" i="42"/>
  <c r="BQ53" i="42"/>
  <c r="BP53" i="42"/>
  <c r="BO53" i="42"/>
  <c r="BN53" i="42"/>
  <c r="BM53" i="42"/>
  <c r="BL53" i="42"/>
  <c r="BJ53" i="42"/>
  <c r="BI53" i="42"/>
  <c r="BH53" i="42"/>
  <c r="BG53" i="42"/>
  <c r="BF53" i="42"/>
  <c r="BE53" i="42"/>
  <c r="BU52" i="42"/>
  <c r="BT52" i="42"/>
  <c r="BS52" i="42"/>
  <c r="BR52" i="42"/>
  <c r="BQ52" i="42"/>
  <c r="BP52" i="42"/>
  <c r="BO52" i="42"/>
  <c r="BN52" i="42"/>
  <c r="BM52" i="42"/>
  <c r="BL52" i="42"/>
  <c r="BJ52" i="42"/>
  <c r="BI52" i="42"/>
  <c r="BH52" i="42"/>
  <c r="BG52" i="42"/>
  <c r="BF52" i="42"/>
  <c r="BE52" i="42"/>
  <c r="BU51" i="42"/>
  <c r="BT51" i="42"/>
  <c r="BS51" i="42"/>
  <c r="BR51" i="42"/>
  <c r="BQ51" i="42"/>
  <c r="BP51" i="42"/>
  <c r="BO51" i="42"/>
  <c r="BN51" i="42"/>
  <c r="BM51" i="42"/>
  <c r="BL51" i="42"/>
  <c r="BJ51" i="42"/>
  <c r="BI51" i="42"/>
  <c r="BH51" i="42"/>
  <c r="BG51" i="42"/>
  <c r="BF51" i="42"/>
  <c r="BE51" i="42"/>
  <c r="BU50" i="42"/>
  <c r="BT50" i="42"/>
  <c r="BS50" i="42"/>
  <c r="BR50" i="42"/>
  <c r="BQ50" i="42"/>
  <c r="BP50" i="42"/>
  <c r="BO50" i="42"/>
  <c r="BN50" i="42"/>
  <c r="BM50" i="42"/>
  <c r="BL50" i="42"/>
  <c r="BJ50" i="42"/>
  <c r="BI50" i="42"/>
  <c r="BH50" i="42"/>
  <c r="BG50" i="42"/>
  <c r="BF50" i="42"/>
  <c r="BE50" i="42"/>
  <c r="BU43" i="42"/>
  <c r="BT43" i="42"/>
  <c r="BS43" i="42"/>
  <c r="BR43" i="42"/>
  <c r="BQ43" i="42"/>
  <c r="BP43" i="42"/>
  <c r="BO43" i="42"/>
  <c r="BN43" i="42"/>
  <c r="BM43" i="42"/>
  <c r="BL43" i="42"/>
  <c r="BJ43" i="42"/>
  <c r="BI43" i="42"/>
  <c r="BH43" i="42"/>
  <c r="BG43" i="42"/>
  <c r="BF43" i="42"/>
  <c r="BE43" i="42"/>
  <c r="BU41" i="42"/>
  <c r="BT41" i="42"/>
  <c r="BS41" i="42"/>
  <c r="BR41" i="42"/>
  <c r="BQ41" i="42"/>
  <c r="BP41" i="42"/>
  <c r="BO41" i="42"/>
  <c r="BN41" i="42"/>
  <c r="BM41" i="42"/>
  <c r="BL41" i="42"/>
  <c r="BJ41" i="42"/>
  <c r="BI41" i="42"/>
  <c r="BH41" i="42"/>
  <c r="BG41" i="42"/>
  <c r="BF41" i="42"/>
  <c r="BE41" i="42"/>
  <c r="BU39" i="42"/>
  <c r="BT39" i="42"/>
  <c r="BS39" i="42"/>
  <c r="BR39" i="42"/>
  <c r="BQ39" i="42"/>
  <c r="BP39" i="42"/>
  <c r="BO39" i="42"/>
  <c r="BN39" i="42"/>
  <c r="BM39" i="42"/>
  <c r="BL39" i="42"/>
  <c r="BJ39" i="42"/>
  <c r="BI39" i="42"/>
  <c r="BH39" i="42"/>
  <c r="BG39" i="42"/>
  <c r="BF39" i="42"/>
  <c r="BE39" i="42"/>
  <c r="CN34" i="42"/>
  <c r="CM34" i="42"/>
  <c r="CL34" i="42"/>
  <c r="CK34" i="42"/>
  <c r="CJ34" i="42"/>
  <c r="CI34" i="42"/>
  <c r="CH34" i="42"/>
  <c r="CG34" i="42"/>
  <c r="CF34" i="42"/>
  <c r="CE34" i="42"/>
  <c r="CD34" i="42"/>
  <c r="CC34" i="42"/>
  <c r="CB34" i="42"/>
  <c r="CA34" i="42"/>
  <c r="BZ34" i="42"/>
  <c r="BY34" i="42"/>
  <c r="BX34" i="42"/>
  <c r="BW34" i="42"/>
  <c r="BV34" i="42"/>
  <c r="CN33" i="42"/>
  <c r="CM33" i="42"/>
  <c r="CL33" i="42"/>
  <c r="CK33" i="42"/>
  <c r="CJ33" i="42"/>
  <c r="CI33" i="42"/>
  <c r="CH33" i="42"/>
  <c r="CN32" i="42"/>
  <c r="CM32" i="42"/>
  <c r="CL32" i="42"/>
  <c r="CK32" i="42"/>
  <c r="CJ32" i="42"/>
  <c r="CI32" i="42"/>
  <c r="CH32" i="42"/>
  <c r="CG32" i="42"/>
  <c r="CF32" i="42"/>
  <c r="CE32" i="42"/>
  <c r="CD32" i="42"/>
  <c r="CC32" i="42"/>
  <c r="CB32" i="42"/>
  <c r="CA32" i="42"/>
  <c r="BZ32" i="42"/>
  <c r="BY32" i="42"/>
  <c r="BX32" i="42"/>
  <c r="BW32" i="42"/>
  <c r="BV32" i="42"/>
  <c r="CN31" i="42"/>
  <c r="CM31" i="42"/>
  <c r="CL31" i="42"/>
  <c r="CK31" i="42"/>
  <c r="CJ31" i="42"/>
  <c r="CI31" i="42"/>
  <c r="CH31" i="42"/>
  <c r="CG31" i="42"/>
  <c r="CF31" i="42"/>
  <c r="CE31" i="42"/>
  <c r="CD31" i="42"/>
  <c r="CC31" i="42"/>
  <c r="CB31" i="42"/>
  <c r="CA31" i="42"/>
  <c r="BZ31" i="42"/>
  <c r="BY31" i="42"/>
  <c r="BX31" i="42"/>
  <c r="BW31" i="42"/>
  <c r="BV31" i="42"/>
  <c r="CN30" i="42"/>
  <c r="CM30" i="42"/>
  <c r="CL30" i="42"/>
  <c r="CK30" i="42"/>
  <c r="CJ30" i="42"/>
  <c r="CI30" i="42"/>
  <c r="CH30" i="42"/>
  <c r="CN29" i="42"/>
  <c r="CM29" i="42"/>
  <c r="CL29" i="42"/>
  <c r="CK29" i="42"/>
  <c r="CJ29" i="42"/>
  <c r="CI29" i="42"/>
  <c r="CH29" i="42"/>
  <c r="CN28" i="42"/>
  <c r="CM28" i="42"/>
  <c r="CL28" i="42"/>
  <c r="CK28" i="42"/>
  <c r="CJ28" i="42"/>
  <c r="CI28" i="42"/>
  <c r="CH28" i="42"/>
  <c r="CN27" i="42"/>
  <c r="CM27" i="42"/>
  <c r="CL27" i="42"/>
  <c r="CK27" i="42"/>
  <c r="CJ27" i="42"/>
  <c r="CI27" i="42"/>
  <c r="CH27" i="42"/>
  <c r="CG27" i="42"/>
  <c r="CF27" i="42"/>
  <c r="CE27" i="42"/>
  <c r="CD27" i="42"/>
  <c r="CC27" i="42"/>
  <c r="CB27" i="42"/>
  <c r="CA27" i="42"/>
  <c r="BZ27" i="42"/>
  <c r="BY27" i="42"/>
  <c r="BX27" i="42"/>
  <c r="BW27" i="42"/>
  <c r="BV27" i="42"/>
  <c r="CN26" i="42"/>
  <c r="CM26" i="42"/>
  <c r="CL26" i="42"/>
  <c r="CK26" i="42"/>
  <c r="CJ26" i="42"/>
  <c r="CI26" i="42"/>
  <c r="CH26" i="42"/>
  <c r="CN25" i="42"/>
  <c r="CM25" i="42"/>
  <c r="CL25" i="42"/>
  <c r="CK25" i="42"/>
  <c r="CJ25" i="42"/>
  <c r="CI25" i="42"/>
  <c r="CH25" i="42"/>
  <c r="CG25" i="42"/>
  <c r="CF25" i="42"/>
  <c r="CE25" i="42"/>
  <c r="CD25" i="42"/>
  <c r="CC25" i="42"/>
  <c r="CB25" i="42"/>
  <c r="CA25" i="42"/>
  <c r="BZ25" i="42"/>
  <c r="BY25" i="42"/>
  <c r="BX25" i="42"/>
  <c r="BW25" i="42"/>
  <c r="BV25" i="42"/>
  <c r="CN24" i="42"/>
  <c r="CM24" i="42"/>
  <c r="CL24" i="42"/>
  <c r="CK24" i="42"/>
  <c r="CJ24" i="42"/>
  <c r="CI24" i="42"/>
  <c r="CH24" i="42"/>
  <c r="CG24" i="42"/>
  <c r="CF24" i="42"/>
  <c r="CE24" i="42"/>
  <c r="CD24" i="42"/>
  <c r="CC24" i="42"/>
  <c r="CB24" i="42"/>
  <c r="CA24" i="42"/>
  <c r="BZ24" i="42"/>
  <c r="BY24" i="42"/>
  <c r="BX24" i="42"/>
  <c r="BW24" i="42"/>
  <c r="BV24" i="42"/>
  <c r="CN23" i="42"/>
  <c r="CM23" i="42"/>
  <c r="CL23" i="42"/>
  <c r="CK23" i="42"/>
  <c r="CJ23" i="42"/>
  <c r="CI23" i="42"/>
  <c r="CH23" i="42"/>
  <c r="CG23" i="42"/>
  <c r="CF23" i="42"/>
  <c r="CE23" i="42"/>
  <c r="CD23" i="42"/>
  <c r="CC23" i="42"/>
  <c r="CB23" i="42"/>
  <c r="CA23" i="42"/>
  <c r="BZ23" i="42"/>
  <c r="BY23" i="42"/>
  <c r="BX23" i="42"/>
  <c r="BW23" i="42"/>
  <c r="BV23" i="42"/>
  <c r="CN22" i="42"/>
  <c r="CM22" i="42"/>
  <c r="CL22" i="42"/>
  <c r="CK22" i="42"/>
  <c r="CJ22" i="42"/>
  <c r="CI22" i="42"/>
  <c r="CH22" i="42"/>
  <c r="CG22" i="42"/>
  <c r="CF22" i="42"/>
  <c r="CE22" i="42"/>
  <c r="CD22" i="42"/>
  <c r="CC22" i="42"/>
  <c r="CB22" i="42"/>
  <c r="CA22" i="42"/>
  <c r="BZ22" i="42"/>
  <c r="BY22" i="42"/>
  <c r="BX22" i="42"/>
  <c r="BW22" i="42"/>
  <c r="BV22" i="42"/>
  <c r="CN21" i="42"/>
  <c r="CM21" i="42"/>
  <c r="CL21" i="42"/>
  <c r="CK21" i="42"/>
  <c r="CJ21" i="42"/>
  <c r="CI21" i="42"/>
  <c r="CH21" i="42"/>
  <c r="CG21" i="42"/>
  <c r="CF21" i="42"/>
  <c r="CE21" i="42"/>
  <c r="CD21" i="42"/>
  <c r="CC21" i="42"/>
  <c r="CB21" i="42"/>
  <c r="CA21" i="42"/>
  <c r="BZ21" i="42"/>
  <c r="BY21" i="42"/>
  <c r="BX21" i="42"/>
  <c r="BW21" i="42"/>
  <c r="BV21" i="42"/>
  <c r="CN20" i="42"/>
  <c r="CM20" i="42"/>
  <c r="CL20" i="42"/>
  <c r="CK20" i="42"/>
  <c r="CJ20" i="42"/>
  <c r="CI20" i="42"/>
  <c r="CH20" i="42"/>
  <c r="CG20" i="42"/>
  <c r="CF20" i="42"/>
  <c r="CE20" i="42"/>
  <c r="CD20" i="42"/>
  <c r="CC20" i="42"/>
  <c r="CB20" i="42"/>
  <c r="CA20" i="42"/>
  <c r="BZ20" i="42"/>
  <c r="BY20" i="42"/>
  <c r="BX20" i="42"/>
  <c r="BW20" i="42"/>
  <c r="BV20" i="42"/>
  <c r="BC16" i="42"/>
  <c r="BB16" i="42"/>
  <c r="BA16" i="42"/>
  <c r="J16" i="42"/>
  <c r="BD16" i="42" s="1"/>
  <c r="BB12" i="42"/>
  <c r="AZ12" i="42"/>
  <c r="J12" i="42"/>
  <c r="BD12" i="42" s="1"/>
  <c r="I12" i="42"/>
  <c r="BC12" i="42" s="1"/>
  <c r="G12" i="42"/>
  <c r="BA12" i="42" s="1"/>
  <c r="E12" i="42"/>
  <c r="AY12" i="42" s="1"/>
  <c r="D12" i="42"/>
  <c r="AX12" i="42" s="1"/>
  <c r="C12" i="42"/>
  <c r="AW12" i="42" s="1"/>
  <c r="B12" i="42"/>
  <c r="AV12" i="42" s="1"/>
  <c r="AZ9" i="42"/>
  <c r="AY9" i="42"/>
  <c r="AX9" i="42"/>
  <c r="C9" i="42"/>
  <c r="AW9" i="42" s="1"/>
  <c r="B9" i="42"/>
  <c r="AV9" i="42" s="1"/>
  <c r="BC7" i="42"/>
  <c r="BB7" i="42"/>
  <c r="AZ7" i="42"/>
  <c r="J7" i="42"/>
  <c r="BD7" i="42" s="1"/>
  <c r="G7" i="42"/>
  <c r="BA7" i="42" s="1"/>
  <c r="E7" i="42"/>
  <c r="AY7" i="42" s="1"/>
  <c r="D7" i="42"/>
  <c r="AX7" i="42" s="1"/>
  <c r="C7" i="42"/>
  <c r="AW7" i="42" s="1"/>
  <c r="B7" i="42"/>
  <c r="AV7" i="42" s="1"/>
  <c r="BZ20" i="35"/>
  <c r="CD34" i="35"/>
  <c r="BY20" i="35"/>
  <c r="CA20" i="35"/>
  <c r="CB20" i="35"/>
  <c r="CC20" i="35"/>
  <c r="CD20" i="35"/>
  <c r="BY21" i="35"/>
  <c r="BZ21" i="35"/>
  <c r="CA21" i="35"/>
  <c r="CB21" i="35"/>
  <c r="CC21" i="35"/>
  <c r="CD21" i="35"/>
  <c r="BY22" i="35"/>
  <c r="BZ22" i="35"/>
  <c r="CA22" i="35"/>
  <c r="CB22" i="35"/>
  <c r="CC22" i="35"/>
  <c r="CD22" i="35"/>
  <c r="BY23" i="35"/>
  <c r="BZ23" i="35"/>
  <c r="CA23" i="35"/>
  <c r="CB23" i="35"/>
  <c r="CC23" i="35"/>
  <c r="CD23" i="35"/>
  <c r="BY24" i="35"/>
  <c r="BZ24" i="35"/>
  <c r="CA24" i="35"/>
  <c r="CB24" i="35"/>
  <c r="CC24" i="35"/>
  <c r="CD24" i="35"/>
  <c r="BY25" i="35"/>
  <c r="BZ25" i="35"/>
  <c r="CA25" i="35"/>
  <c r="CB25" i="35"/>
  <c r="CC25" i="35"/>
  <c r="CD25" i="35"/>
  <c r="BY26" i="35"/>
  <c r="BZ26" i="35"/>
  <c r="CA26" i="35"/>
  <c r="CB26" i="35"/>
  <c r="CC26" i="35"/>
  <c r="CD26" i="35"/>
  <c r="BY27" i="35"/>
  <c r="BZ27" i="35"/>
  <c r="CA27" i="35"/>
  <c r="CB27" i="35"/>
  <c r="CC27" i="35"/>
  <c r="CD27" i="35"/>
  <c r="BY28" i="35"/>
  <c r="BZ28" i="35"/>
  <c r="CA28" i="35"/>
  <c r="CB28" i="35"/>
  <c r="CC28" i="35"/>
  <c r="CD28" i="35"/>
  <c r="BY29" i="35"/>
  <c r="BZ29" i="35"/>
  <c r="CA29" i="35"/>
  <c r="CB29" i="35"/>
  <c r="CC29" i="35"/>
  <c r="CD29" i="35"/>
  <c r="BY30" i="35"/>
  <c r="BZ30" i="35"/>
  <c r="CA30" i="35"/>
  <c r="CB30" i="35"/>
  <c r="CC30" i="35"/>
  <c r="CD30" i="35"/>
  <c r="BY31" i="35"/>
  <c r="BZ31" i="35"/>
  <c r="CA31" i="35"/>
  <c r="CB31" i="35"/>
  <c r="CC31" i="35"/>
  <c r="CD31" i="35"/>
  <c r="BY32" i="35"/>
  <c r="BZ32" i="35"/>
  <c r="CA32" i="35"/>
  <c r="CB32" i="35"/>
  <c r="CC32" i="35"/>
  <c r="CD32" i="35"/>
  <c r="BY33" i="35"/>
  <c r="BZ33" i="35"/>
  <c r="CA33" i="35"/>
  <c r="CB33" i="35"/>
  <c r="CC33" i="35"/>
  <c r="CD33" i="35"/>
  <c r="BY34" i="35"/>
  <c r="BZ34" i="35"/>
  <c r="CA34" i="35"/>
  <c r="CB34" i="35"/>
  <c r="CC34" i="35"/>
  <c r="BX21" i="35"/>
  <c r="BX22" i="35"/>
  <c r="BX23" i="35"/>
  <c r="BX24" i="35"/>
  <c r="BX25" i="35"/>
  <c r="BX26" i="35"/>
  <c r="BX27" i="35"/>
  <c r="BX28" i="35"/>
  <c r="BX29" i="35"/>
  <c r="BX30" i="35"/>
  <c r="BX31" i="35"/>
  <c r="BX32" i="35"/>
  <c r="BX33" i="35"/>
  <c r="BX34" i="35"/>
  <c r="BX20" i="35"/>
  <c r="CF26" i="35" l="1"/>
  <c r="CP23" i="42"/>
  <c r="CP26" i="42"/>
  <c r="CP39" i="42"/>
  <c r="CP50" i="42"/>
  <c r="CP53" i="42"/>
  <c r="CP64" i="42"/>
  <c r="CP85" i="42"/>
  <c r="CP89" i="42"/>
  <c r="CP97" i="42"/>
  <c r="CP51" i="42"/>
  <c r="CP54" i="42"/>
  <c r="CP98" i="42"/>
  <c r="CF30" i="35"/>
  <c r="CP43" i="42"/>
  <c r="CP52" i="42"/>
  <c r="CP56" i="42"/>
  <c r="CP62" i="42"/>
  <c r="CP96" i="42"/>
  <c r="CF33" i="35"/>
  <c r="CF29" i="35"/>
  <c r="CP30" i="42"/>
  <c r="CP34" i="42"/>
  <c r="CF28" i="35"/>
  <c r="CP29" i="42"/>
  <c r="CP32" i="42"/>
  <c r="CP33" i="42"/>
  <c r="CP20" i="42"/>
  <c r="CP99" i="42"/>
  <c r="CP100" i="42"/>
  <c r="CP101" i="42"/>
  <c r="CP22" i="42"/>
  <c r="CP25" i="42"/>
  <c r="CP31" i="42"/>
  <c r="CP28" i="42"/>
  <c r="CP7" i="42"/>
  <c r="CP9" i="42"/>
  <c r="CP27" i="42"/>
  <c r="CP60" i="42"/>
  <c r="CP68" i="42"/>
  <c r="CP91" i="42"/>
  <c r="CP94" i="42"/>
  <c r="CP16" i="42"/>
  <c r="CP12" i="42"/>
  <c r="BS101" i="40"/>
  <c r="BS100" i="40"/>
  <c r="BS99" i="40"/>
  <c r="BS98" i="40"/>
  <c r="BS97" i="40"/>
  <c r="BS96" i="40"/>
  <c r="BS94" i="40"/>
  <c r="BS91" i="40"/>
  <c r="BS89" i="40"/>
  <c r="BS85" i="40"/>
  <c r="BS80" i="40"/>
  <c r="BS76" i="40"/>
  <c r="BS68" i="40"/>
  <c r="BS64" i="40"/>
  <c r="BS62" i="40"/>
  <c r="BS60" i="40"/>
  <c r="BS58" i="40"/>
  <c r="BS56" i="40"/>
  <c r="BS54" i="40"/>
  <c r="BS53" i="40"/>
  <c r="BS52" i="40"/>
  <c r="BS51" i="40"/>
  <c r="BS50" i="40"/>
  <c r="BS43" i="40"/>
  <c r="BS41" i="40"/>
  <c r="BS39" i="40"/>
  <c r="BU101" i="40" l="1"/>
  <c r="BT101" i="40"/>
  <c r="BR101" i="40"/>
  <c r="BQ101" i="40"/>
  <c r="BP101" i="40"/>
  <c r="BO101" i="40"/>
  <c r="BN101" i="40"/>
  <c r="BM101" i="40"/>
  <c r="BL101" i="40"/>
  <c r="BJ101" i="40"/>
  <c r="BI101" i="40"/>
  <c r="BH101" i="40"/>
  <c r="BG101" i="40"/>
  <c r="BF101" i="40"/>
  <c r="BE101" i="40"/>
  <c r="BU100" i="40"/>
  <c r="BT100" i="40"/>
  <c r="BR100" i="40"/>
  <c r="BQ100" i="40"/>
  <c r="BP100" i="40"/>
  <c r="BO100" i="40"/>
  <c r="BN100" i="40"/>
  <c r="BM100" i="40"/>
  <c r="BL100" i="40"/>
  <c r="BJ100" i="40"/>
  <c r="BI100" i="40"/>
  <c r="BH100" i="40"/>
  <c r="BG100" i="40"/>
  <c r="BF100" i="40"/>
  <c r="BE100" i="40"/>
  <c r="BU99" i="40"/>
  <c r="BT99" i="40"/>
  <c r="BR99" i="40"/>
  <c r="BQ99" i="40"/>
  <c r="BP99" i="40"/>
  <c r="BO99" i="40"/>
  <c r="BN99" i="40"/>
  <c r="BM99" i="40"/>
  <c r="BL99" i="40"/>
  <c r="BJ99" i="40"/>
  <c r="BI99" i="40"/>
  <c r="BH99" i="40"/>
  <c r="BG99" i="40"/>
  <c r="BF99" i="40"/>
  <c r="BE99" i="40"/>
  <c r="BU98" i="40"/>
  <c r="BT98" i="40"/>
  <c r="BR98" i="40"/>
  <c r="BQ98" i="40"/>
  <c r="BP98" i="40"/>
  <c r="BO98" i="40"/>
  <c r="BN98" i="40"/>
  <c r="BM98" i="40"/>
  <c r="BL98" i="40"/>
  <c r="BJ98" i="40"/>
  <c r="BI98" i="40"/>
  <c r="BH98" i="40"/>
  <c r="BG98" i="40"/>
  <c r="BF98" i="40"/>
  <c r="BE98" i="40"/>
  <c r="BU97" i="40"/>
  <c r="BT97" i="40"/>
  <c r="BR97" i="40"/>
  <c r="BQ97" i="40"/>
  <c r="BP97" i="40"/>
  <c r="BO97" i="40"/>
  <c r="BN97" i="40"/>
  <c r="BM97" i="40"/>
  <c r="BL97" i="40"/>
  <c r="BJ97" i="40"/>
  <c r="BI97" i="40"/>
  <c r="BH97" i="40"/>
  <c r="BG97" i="40"/>
  <c r="BF97" i="40"/>
  <c r="BE97" i="40"/>
  <c r="BU96" i="40"/>
  <c r="BT96" i="40"/>
  <c r="BR96" i="40"/>
  <c r="BQ96" i="40"/>
  <c r="BP96" i="40"/>
  <c r="BO96" i="40"/>
  <c r="BN96" i="40"/>
  <c r="BM96" i="40"/>
  <c r="BL96" i="40"/>
  <c r="BJ96" i="40"/>
  <c r="BI96" i="40"/>
  <c r="BH96" i="40"/>
  <c r="BG96" i="40"/>
  <c r="BF96" i="40"/>
  <c r="BE96" i="40"/>
  <c r="BU94" i="40"/>
  <c r="BT94" i="40"/>
  <c r="BR94" i="40"/>
  <c r="BQ94" i="40"/>
  <c r="BP94" i="40"/>
  <c r="BO94" i="40"/>
  <c r="BN94" i="40"/>
  <c r="BM94" i="40"/>
  <c r="BL94" i="40"/>
  <c r="BJ94" i="40"/>
  <c r="BI94" i="40"/>
  <c r="BH94" i="40"/>
  <c r="BG94" i="40"/>
  <c r="BF94" i="40"/>
  <c r="BE94" i="40"/>
  <c r="BP92" i="40"/>
  <c r="BN92" i="40"/>
  <c r="BM92" i="40"/>
  <c r="BJ92" i="40"/>
  <c r="BH92" i="40"/>
  <c r="BG92" i="40"/>
  <c r="BF92" i="40"/>
  <c r="BE92" i="40"/>
  <c r="BU91" i="40"/>
  <c r="BT91" i="40"/>
  <c r="BR91" i="40"/>
  <c r="BQ91" i="40"/>
  <c r="BP91" i="40"/>
  <c r="BO91" i="40"/>
  <c r="BN91" i="40"/>
  <c r="BM91" i="40"/>
  <c r="BL91" i="40"/>
  <c r="BJ91" i="40"/>
  <c r="BI91" i="40"/>
  <c r="BH91" i="40"/>
  <c r="BG91" i="40"/>
  <c r="BF91" i="40"/>
  <c r="BE91" i="40"/>
  <c r="BU89" i="40"/>
  <c r="BT89" i="40"/>
  <c r="BR89" i="40"/>
  <c r="BQ89" i="40"/>
  <c r="BP89" i="40"/>
  <c r="BO89" i="40"/>
  <c r="BN89" i="40"/>
  <c r="BM89" i="40"/>
  <c r="BL89" i="40"/>
  <c r="BJ89" i="40"/>
  <c r="BI89" i="40"/>
  <c r="BH89" i="40"/>
  <c r="BG89" i="40"/>
  <c r="BF89" i="40"/>
  <c r="BE89" i="40"/>
  <c r="BP87" i="40"/>
  <c r="BN87" i="40"/>
  <c r="BM87" i="40"/>
  <c r="BJ87" i="40"/>
  <c r="BH87" i="40"/>
  <c r="BG87" i="40"/>
  <c r="BF87" i="40"/>
  <c r="BE87" i="40"/>
  <c r="BU85" i="40"/>
  <c r="BT85" i="40"/>
  <c r="BR85" i="40"/>
  <c r="BQ85" i="40"/>
  <c r="BP85" i="40"/>
  <c r="BO85" i="40"/>
  <c r="BN85" i="40"/>
  <c r="BM85" i="40"/>
  <c r="BL85" i="40"/>
  <c r="BJ85" i="40"/>
  <c r="BI85" i="40"/>
  <c r="BH85" i="40"/>
  <c r="BG85" i="40"/>
  <c r="BF85" i="40"/>
  <c r="BE85" i="40"/>
  <c r="BP83" i="40"/>
  <c r="BN83" i="40"/>
  <c r="BM83" i="40"/>
  <c r="BJ83" i="40"/>
  <c r="BH83" i="40"/>
  <c r="BG83" i="40"/>
  <c r="BF83" i="40"/>
  <c r="BE83" i="40"/>
  <c r="BU80" i="40"/>
  <c r="BT80" i="40"/>
  <c r="BR80" i="40"/>
  <c r="BQ80" i="40"/>
  <c r="BP80" i="40"/>
  <c r="BO80" i="40"/>
  <c r="BN80" i="40"/>
  <c r="BM80" i="40"/>
  <c r="BL80" i="40"/>
  <c r="BJ80" i="40"/>
  <c r="BI80" i="40"/>
  <c r="BH80" i="40"/>
  <c r="BG80" i="40"/>
  <c r="BF80" i="40"/>
  <c r="BE80" i="40"/>
  <c r="BP78" i="40"/>
  <c r="BN78" i="40"/>
  <c r="BM78" i="40"/>
  <c r="BJ78" i="40"/>
  <c r="BH78" i="40"/>
  <c r="BG78" i="40"/>
  <c r="BF78" i="40"/>
  <c r="BE78" i="40"/>
  <c r="BU76" i="40"/>
  <c r="BT76" i="40"/>
  <c r="BR76" i="40"/>
  <c r="BQ76" i="40"/>
  <c r="BP76" i="40"/>
  <c r="BO76" i="40"/>
  <c r="BN76" i="40"/>
  <c r="BM76" i="40"/>
  <c r="BL76" i="40"/>
  <c r="BJ76" i="40"/>
  <c r="BI76" i="40"/>
  <c r="BH76" i="40"/>
  <c r="BG76" i="40"/>
  <c r="BF76" i="40"/>
  <c r="BE76" i="40"/>
  <c r="BP74" i="40"/>
  <c r="BN74" i="40"/>
  <c r="BM74" i="40"/>
  <c r="BJ74" i="40"/>
  <c r="BH74" i="40"/>
  <c r="BG74" i="40"/>
  <c r="BF74" i="40"/>
  <c r="BE74" i="40"/>
  <c r="BU68" i="40"/>
  <c r="BT68" i="40"/>
  <c r="BR68" i="40"/>
  <c r="BQ68" i="40"/>
  <c r="BP68" i="40"/>
  <c r="BO68" i="40"/>
  <c r="BN68" i="40"/>
  <c r="BM68" i="40"/>
  <c r="BL68" i="40"/>
  <c r="BJ68" i="40"/>
  <c r="BI68" i="40"/>
  <c r="BH68" i="40"/>
  <c r="BG68" i="40"/>
  <c r="BF68" i="40"/>
  <c r="BE68" i="40"/>
  <c r="BP66" i="40"/>
  <c r="BN66" i="40"/>
  <c r="BM66" i="40"/>
  <c r="BJ66" i="40"/>
  <c r="BH66" i="40"/>
  <c r="BG66" i="40"/>
  <c r="BF66" i="40"/>
  <c r="BE66" i="40"/>
  <c r="BU64" i="40"/>
  <c r="BT64" i="40"/>
  <c r="BR64" i="40"/>
  <c r="BQ64" i="40"/>
  <c r="BP64" i="40"/>
  <c r="BO64" i="40"/>
  <c r="BN64" i="40"/>
  <c r="BM64" i="40"/>
  <c r="BL64" i="40"/>
  <c r="BJ64" i="40"/>
  <c r="BI64" i="40"/>
  <c r="BH64" i="40"/>
  <c r="BG64" i="40"/>
  <c r="BF64" i="40"/>
  <c r="BE64" i="40"/>
  <c r="BU62" i="40"/>
  <c r="BT62" i="40"/>
  <c r="BR62" i="40"/>
  <c r="BQ62" i="40"/>
  <c r="BP62" i="40"/>
  <c r="BO62" i="40"/>
  <c r="BN62" i="40"/>
  <c r="BM62" i="40"/>
  <c r="BL62" i="40"/>
  <c r="BJ62" i="40"/>
  <c r="BI62" i="40"/>
  <c r="BH62" i="40"/>
  <c r="BG62" i="40"/>
  <c r="BF62" i="40"/>
  <c r="BE62" i="40"/>
  <c r="BU60" i="40"/>
  <c r="BT60" i="40"/>
  <c r="BR60" i="40"/>
  <c r="BQ60" i="40"/>
  <c r="BP60" i="40"/>
  <c r="BO60" i="40"/>
  <c r="BN60" i="40"/>
  <c r="BM60" i="40"/>
  <c r="BL60" i="40"/>
  <c r="BJ60" i="40"/>
  <c r="BI60" i="40"/>
  <c r="BH60" i="40"/>
  <c r="BG60" i="40"/>
  <c r="BF60" i="40"/>
  <c r="BE60" i="40"/>
  <c r="BU58" i="40"/>
  <c r="BT58" i="40"/>
  <c r="BR58" i="40"/>
  <c r="BQ58" i="40"/>
  <c r="BP58" i="40"/>
  <c r="BO58" i="40"/>
  <c r="BN58" i="40"/>
  <c r="BM58" i="40"/>
  <c r="BL58" i="40"/>
  <c r="BJ58" i="40"/>
  <c r="BI58" i="40"/>
  <c r="BH58" i="40"/>
  <c r="BG58" i="40"/>
  <c r="BF58" i="40"/>
  <c r="BE58" i="40"/>
  <c r="BU56" i="40"/>
  <c r="BT56" i="40"/>
  <c r="BR56" i="40"/>
  <c r="BQ56" i="40"/>
  <c r="BP56" i="40"/>
  <c r="BO56" i="40"/>
  <c r="BN56" i="40"/>
  <c r="BM56" i="40"/>
  <c r="BL56" i="40"/>
  <c r="BJ56" i="40"/>
  <c r="BI56" i="40"/>
  <c r="BH56" i="40"/>
  <c r="BG56" i="40"/>
  <c r="BF56" i="40"/>
  <c r="BE56" i="40"/>
  <c r="BU54" i="40"/>
  <c r="BT54" i="40"/>
  <c r="BR54" i="40"/>
  <c r="BQ54" i="40"/>
  <c r="BP54" i="40"/>
  <c r="BO54" i="40"/>
  <c r="BN54" i="40"/>
  <c r="BM54" i="40"/>
  <c r="BL54" i="40"/>
  <c r="BJ54" i="40"/>
  <c r="BI54" i="40"/>
  <c r="BH54" i="40"/>
  <c r="BG54" i="40"/>
  <c r="BF54" i="40"/>
  <c r="BE54" i="40"/>
  <c r="BU53" i="40"/>
  <c r="BT53" i="40"/>
  <c r="BR53" i="40"/>
  <c r="BQ53" i="40"/>
  <c r="BP53" i="40"/>
  <c r="BO53" i="40"/>
  <c r="BN53" i="40"/>
  <c r="BM53" i="40"/>
  <c r="BL53" i="40"/>
  <c r="BJ53" i="40"/>
  <c r="BI53" i="40"/>
  <c r="BH53" i="40"/>
  <c r="BG53" i="40"/>
  <c r="BF53" i="40"/>
  <c r="BE53" i="40"/>
  <c r="BU52" i="40"/>
  <c r="BT52" i="40"/>
  <c r="BR52" i="40"/>
  <c r="BQ52" i="40"/>
  <c r="BP52" i="40"/>
  <c r="BO52" i="40"/>
  <c r="BN52" i="40"/>
  <c r="BM52" i="40"/>
  <c r="BL52" i="40"/>
  <c r="BJ52" i="40"/>
  <c r="BI52" i="40"/>
  <c r="BH52" i="40"/>
  <c r="BG52" i="40"/>
  <c r="BF52" i="40"/>
  <c r="BE52" i="40"/>
  <c r="BU51" i="40"/>
  <c r="BT51" i="40"/>
  <c r="BR51" i="40"/>
  <c r="BQ51" i="40"/>
  <c r="BP51" i="40"/>
  <c r="BO51" i="40"/>
  <c r="BN51" i="40"/>
  <c r="BM51" i="40"/>
  <c r="BL51" i="40"/>
  <c r="BJ51" i="40"/>
  <c r="BI51" i="40"/>
  <c r="BH51" i="40"/>
  <c r="BG51" i="40"/>
  <c r="BF51" i="40"/>
  <c r="BE51" i="40"/>
  <c r="BU50" i="40"/>
  <c r="BT50" i="40"/>
  <c r="BR50" i="40"/>
  <c r="BQ50" i="40"/>
  <c r="BP50" i="40"/>
  <c r="BO50" i="40"/>
  <c r="BN50" i="40"/>
  <c r="BM50" i="40"/>
  <c r="BL50" i="40"/>
  <c r="BJ50" i="40"/>
  <c r="BI50" i="40"/>
  <c r="BH50" i="40"/>
  <c r="BG50" i="40"/>
  <c r="BF50" i="40"/>
  <c r="BE50" i="40"/>
  <c r="BU43" i="40"/>
  <c r="BT43" i="40"/>
  <c r="BR43" i="40"/>
  <c r="BQ43" i="40"/>
  <c r="BP43" i="40"/>
  <c r="BO43" i="40"/>
  <c r="BN43" i="40"/>
  <c r="BM43" i="40"/>
  <c r="BL43" i="40"/>
  <c r="BJ43" i="40"/>
  <c r="BI43" i="40"/>
  <c r="BH43" i="40"/>
  <c r="BG43" i="40"/>
  <c r="BF43" i="40"/>
  <c r="BE43" i="40"/>
  <c r="BU41" i="40"/>
  <c r="BT41" i="40"/>
  <c r="BR41" i="40"/>
  <c r="BQ41" i="40"/>
  <c r="BP41" i="40"/>
  <c r="BO41" i="40"/>
  <c r="BN41" i="40"/>
  <c r="BM41" i="40"/>
  <c r="BL41" i="40"/>
  <c r="BJ41" i="40"/>
  <c r="BI41" i="40"/>
  <c r="BH41" i="40"/>
  <c r="BG41" i="40"/>
  <c r="BF41" i="40"/>
  <c r="BE41" i="40"/>
  <c r="BU39" i="40"/>
  <c r="BT39" i="40"/>
  <c r="BR39" i="40"/>
  <c r="BQ39" i="40"/>
  <c r="BP39" i="40"/>
  <c r="BO39" i="40"/>
  <c r="BN39" i="40"/>
  <c r="BM39" i="40"/>
  <c r="BL39" i="40"/>
  <c r="BJ39" i="40"/>
  <c r="BI39" i="40"/>
  <c r="BH39" i="40"/>
  <c r="BG39" i="40"/>
  <c r="BF39" i="40"/>
  <c r="BE39" i="40"/>
  <c r="CN34" i="40"/>
  <c r="CM34" i="40"/>
  <c r="CL34" i="40"/>
  <c r="CK34" i="40"/>
  <c r="CJ34" i="40"/>
  <c r="CI34" i="40"/>
  <c r="CH34" i="40"/>
  <c r="CG34" i="40"/>
  <c r="CF34" i="40"/>
  <c r="CE34" i="40"/>
  <c r="CD34" i="40"/>
  <c r="CC34" i="40"/>
  <c r="CB34" i="40"/>
  <c r="CA34" i="40"/>
  <c r="BZ34" i="40"/>
  <c r="BY34" i="40"/>
  <c r="BX34" i="40"/>
  <c r="BW34" i="40"/>
  <c r="BV34" i="40"/>
  <c r="CN33" i="40"/>
  <c r="CM33" i="40"/>
  <c r="CL33" i="40"/>
  <c r="CK33" i="40"/>
  <c r="CJ33" i="40"/>
  <c r="CI33" i="40"/>
  <c r="CH33" i="40"/>
  <c r="CP33" i="40" s="1"/>
  <c r="CN32" i="40"/>
  <c r="CM32" i="40"/>
  <c r="CL32" i="40"/>
  <c r="CK32" i="40"/>
  <c r="CJ32" i="40"/>
  <c r="CI32" i="40"/>
  <c r="CH32" i="40"/>
  <c r="CG32" i="40"/>
  <c r="CF32" i="40"/>
  <c r="CE32" i="40"/>
  <c r="CD32" i="40"/>
  <c r="CC32" i="40"/>
  <c r="CB32" i="40"/>
  <c r="CA32" i="40"/>
  <c r="BZ32" i="40"/>
  <c r="BY32" i="40"/>
  <c r="BX32" i="40"/>
  <c r="BW32" i="40"/>
  <c r="BV32" i="40"/>
  <c r="CN31" i="40"/>
  <c r="CM31" i="40"/>
  <c r="CL31" i="40"/>
  <c r="CK31" i="40"/>
  <c r="CJ31" i="40"/>
  <c r="CI31" i="40"/>
  <c r="CH31" i="40"/>
  <c r="CG31" i="40"/>
  <c r="CF31" i="40"/>
  <c r="CE31" i="40"/>
  <c r="CD31" i="40"/>
  <c r="CC31" i="40"/>
  <c r="CB31" i="40"/>
  <c r="CA31" i="40"/>
  <c r="BZ31" i="40"/>
  <c r="BY31" i="40"/>
  <c r="BX31" i="40"/>
  <c r="BW31" i="40"/>
  <c r="BV31" i="40"/>
  <c r="CN30" i="40"/>
  <c r="CM30" i="40"/>
  <c r="CL30" i="40"/>
  <c r="CK30" i="40"/>
  <c r="CJ30" i="40"/>
  <c r="CI30" i="40"/>
  <c r="CH30" i="40"/>
  <c r="CN29" i="40"/>
  <c r="CM29" i="40"/>
  <c r="CL29" i="40"/>
  <c r="CK29" i="40"/>
  <c r="CJ29" i="40"/>
  <c r="CI29" i="40"/>
  <c r="CH29" i="40"/>
  <c r="CP29" i="40" s="1"/>
  <c r="CN28" i="40"/>
  <c r="CM28" i="40"/>
  <c r="CL28" i="40"/>
  <c r="CK28" i="40"/>
  <c r="CJ28" i="40"/>
  <c r="CI28" i="40"/>
  <c r="CH28" i="40"/>
  <c r="CN27" i="40"/>
  <c r="CM27" i="40"/>
  <c r="CL27" i="40"/>
  <c r="CK27" i="40"/>
  <c r="CJ27" i="40"/>
  <c r="CI27" i="40"/>
  <c r="CH27" i="40"/>
  <c r="CG27" i="40"/>
  <c r="CF27" i="40"/>
  <c r="CE27" i="40"/>
  <c r="CD27" i="40"/>
  <c r="CC27" i="40"/>
  <c r="CB27" i="40"/>
  <c r="CA27" i="40"/>
  <c r="BZ27" i="40"/>
  <c r="BY27" i="40"/>
  <c r="BX27" i="40"/>
  <c r="BW27" i="40"/>
  <c r="BV27" i="40"/>
  <c r="CN26" i="40"/>
  <c r="CM26" i="40"/>
  <c r="CL26" i="40"/>
  <c r="CK26" i="40"/>
  <c r="CJ26" i="40"/>
  <c r="CI26" i="40"/>
  <c r="CH26" i="40"/>
  <c r="CN25" i="40"/>
  <c r="CM25" i="40"/>
  <c r="CL25" i="40"/>
  <c r="CK25" i="40"/>
  <c r="CJ25" i="40"/>
  <c r="CI25" i="40"/>
  <c r="CH25" i="40"/>
  <c r="CG25" i="40"/>
  <c r="CF25" i="40"/>
  <c r="CE25" i="40"/>
  <c r="CD25" i="40"/>
  <c r="CC25" i="40"/>
  <c r="CB25" i="40"/>
  <c r="CA25" i="40"/>
  <c r="BZ25" i="40"/>
  <c r="BY25" i="40"/>
  <c r="BX25" i="40"/>
  <c r="BW25" i="40"/>
  <c r="BV25" i="40"/>
  <c r="CN24" i="40"/>
  <c r="CM24" i="40"/>
  <c r="CL24" i="40"/>
  <c r="CK24" i="40"/>
  <c r="CJ24" i="40"/>
  <c r="CI24" i="40"/>
  <c r="CH24" i="40"/>
  <c r="CG24" i="40"/>
  <c r="CF24" i="40"/>
  <c r="CE24" i="40"/>
  <c r="CD24" i="40"/>
  <c r="CC24" i="40"/>
  <c r="CB24" i="40"/>
  <c r="CA24" i="40"/>
  <c r="BZ24" i="40"/>
  <c r="BY24" i="40"/>
  <c r="BX24" i="40"/>
  <c r="BW24" i="40"/>
  <c r="BV24" i="40"/>
  <c r="CN23" i="40"/>
  <c r="CM23" i="40"/>
  <c r="CL23" i="40"/>
  <c r="CK23" i="40"/>
  <c r="CJ23" i="40"/>
  <c r="CI23" i="40"/>
  <c r="CH23" i="40"/>
  <c r="CG23" i="40"/>
  <c r="CF23" i="40"/>
  <c r="CE23" i="40"/>
  <c r="CD23" i="40"/>
  <c r="CC23" i="40"/>
  <c r="CB23" i="40"/>
  <c r="CA23" i="40"/>
  <c r="BZ23" i="40"/>
  <c r="BY23" i="40"/>
  <c r="BX23" i="40"/>
  <c r="BW23" i="40"/>
  <c r="BV23" i="40"/>
  <c r="CN22" i="40"/>
  <c r="CM22" i="40"/>
  <c r="CL22" i="40"/>
  <c r="CK22" i="40"/>
  <c r="CJ22" i="40"/>
  <c r="CI22" i="40"/>
  <c r="CH22" i="40"/>
  <c r="CG22" i="40"/>
  <c r="CF22" i="40"/>
  <c r="CE22" i="40"/>
  <c r="CD22" i="40"/>
  <c r="CC22" i="40"/>
  <c r="CB22" i="40"/>
  <c r="CA22" i="40"/>
  <c r="BZ22" i="40"/>
  <c r="BY22" i="40"/>
  <c r="BX22" i="40"/>
  <c r="BW22" i="40"/>
  <c r="BV22" i="40"/>
  <c r="CN21" i="40"/>
  <c r="CM21" i="40"/>
  <c r="CL21" i="40"/>
  <c r="CK21" i="40"/>
  <c r="CJ21" i="40"/>
  <c r="CI21" i="40"/>
  <c r="CH21" i="40"/>
  <c r="CG21" i="40"/>
  <c r="CF21" i="40"/>
  <c r="CE21" i="40"/>
  <c r="CD21" i="40"/>
  <c r="CC21" i="40"/>
  <c r="CB21" i="40"/>
  <c r="CA21" i="40"/>
  <c r="BZ21" i="40"/>
  <c r="BY21" i="40"/>
  <c r="BX21" i="40"/>
  <c r="BW21" i="40"/>
  <c r="BV21" i="40"/>
  <c r="CN20" i="40"/>
  <c r="CM20" i="40"/>
  <c r="CL20" i="40"/>
  <c r="CK20" i="40"/>
  <c r="CJ20" i="40"/>
  <c r="CI20" i="40"/>
  <c r="CH20" i="40"/>
  <c r="CG20" i="40"/>
  <c r="CF20" i="40"/>
  <c r="CE20" i="40"/>
  <c r="CD20" i="40"/>
  <c r="CC20" i="40"/>
  <c r="CB20" i="40"/>
  <c r="CA20" i="40"/>
  <c r="BZ20" i="40"/>
  <c r="BY20" i="40"/>
  <c r="BX20" i="40"/>
  <c r="BW20" i="40"/>
  <c r="BV20" i="40"/>
  <c r="BC16" i="40"/>
  <c r="BB16" i="40"/>
  <c r="BA16" i="40"/>
  <c r="J16" i="40"/>
  <c r="BD16" i="40" s="1"/>
  <c r="BB12" i="40"/>
  <c r="AZ12" i="40"/>
  <c r="J12" i="40"/>
  <c r="BD12" i="40" s="1"/>
  <c r="I12" i="40"/>
  <c r="BC12" i="40" s="1"/>
  <c r="G12" i="40"/>
  <c r="BA12" i="40" s="1"/>
  <c r="E12" i="40"/>
  <c r="AY12" i="40" s="1"/>
  <c r="D12" i="40"/>
  <c r="AX12" i="40" s="1"/>
  <c r="C12" i="40"/>
  <c r="AW12" i="40" s="1"/>
  <c r="B12" i="40"/>
  <c r="AV12" i="40" s="1"/>
  <c r="AZ9" i="40"/>
  <c r="AY9" i="40"/>
  <c r="AX9" i="40"/>
  <c r="C9" i="40"/>
  <c r="AW9" i="40" s="1"/>
  <c r="B9" i="40"/>
  <c r="AV9" i="40" s="1"/>
  <c r="BC7" i="40"/>
  <c r="BB7" i="40"/>
  <c r="AZ7" i="40"/>
  <c r="J7" i="40"/>
  <c r="BD7" i="40" s="1"/>
  <c r="G7" i="40"/>
  <c r="BA7" i="40" s="1"/>
  <c r="E7" i="40"/>
  <c r="AY7" i="40" s="1"/>
  <c r="D7" i="40"/>
  <c r="AX7" i="40" s="1"/>
  <c r="C7" i="40"/>
  <c r="AW7" i="40" s="1"/>
  <c r="B7" i="40"/>
  <c r="AV7" i="40" s="1"/>
  <c r="CP28" i="40" l="1"/>
  <c r="CP23" i="40"/>
  <c r="CP26" i="40"/>
  <c r="CP30" i="40"/>
  <c r="CP34" i="40"/>
  <c r="CP22" i="40"/>
  <c r="CP25" i="40"/>
  <c r="CP20" i="40"/>
  <c r="CP32" i="40"/>
  <c r="CP27" i="40"/>
  <c r="CP31" i="40"/>
  <c r="CP39" i="40"/>
  <c r="CP50" i="40"/>
  <c r="CP52" i="40"/>
  <c r="CP64" i="40"/>
  <c r="CP85" i="40"/>
  <c r="CP96" i="40"/>
  <c r="CP100" i="40"/>
  <c r="CP7" i="40"/>
  <c r="CP54" i="40"/>
  <c r="CP60" i="40"/>
  <c r="CP91" i="40"/>
  <c r="CP98" i="40"/>
  <c r="CP53" i="40"/>
  <c r="CP68" i="40"/>
  <c r="CP89" i="40"/>
  <c r="CP97" i="40"/>
  <c r="CP101" i="40"/>
  <c r="CP9" i="40"/>
  <c r="CP43" i="40"/>
  <c r="CP51" i="40"/>
  <c r="CP56" i="40"/>
  <c r="CP62" i="40"/>
  <c r="CP94" i="40"/>
  <c r="CP99" i="40"/>
  <c r="CP12" i="40"/>
  <c r="CP16" i="40"/>
  <c r="CL33" i="39"/>
  <c r="CL20" i="39"/>
  <c r="CG20" i="39"/>
  <c r="CH20" i="39"/>
  <c r="CI20" i="39"/>
  <c r="CJ20" i="39"/>
  <c r="CK20" i="39"/>
  <c r="CG21" i="39"/>
  <c r="CH21" i="39"/>
  <c r="CI21" i="39"/>
  <c r="CJ21" i="39"/>
  <c r="CK21" i="39"/>
  <c r="CL21" i="39"/>
  <c r="CG22" i="39"/>
  <c r="CH22" i="39"/>
  <c r="CI22" i="39"/>
  <c r="CJ22" i="39"/>
  <c r="CK22" i="39"/>
  <c r="CL22" i="39"/>
  <c r="CG23" i="39"/>
  <c r="CH23" i="39"/>
  <c r="CI23" i="39"/>
  <c r="CJ23" i="39"/>
  <c r="CK23" i="39"/>
  <c r="CL23" i="39"/>
  <c r="CG24" i="39"/>
  <c r="CH24" i="39"/>
  <c r="CI24" i="39"/>
  <c r="CJ24" i="39"/>
  <c r="CK24" i="39"/>
  <c r="CL24" i="39"/>
  <c r="CG25" i="39"/>
  <c r="CH25" i="39"/>
  <c r="CI25" i="39"/>
  <c r="CJ25" i="39"/>
  <c r="CK25" i="39"/>
  <c r="CL25" i="39"/>
  <c r="CG26" i="39"/>
  <c r="CH26" i="39"/>
  <c r="CI26" i="39"/>
  <c r="CJ26" i="39"/>
  <c r="CK26" i="39"/>
  <c r="CL26" i="39"/>
  <c r="CG27" i="39"/>
  <c r="CH27" i="39"/>
  <c r="CI27" i="39"/>
  <c r="CJ27" i="39"/>
  <c r="CK27" i="39"/>
  <c r="CL27" i="39"/>
  <c r="CG28" i="39"/>
  <c r="CH28" i="39"/>
  <c r="CI28" i="39"/>
  <c r="CJ28" i="39"/>
  <c r="CK28" i="39"/>
  <c r="CL28" i="39"/>
  <c r="CG29" i="39"/>
  <c r="CH29" i="39"/>
  <c r="CI29" i="39"/>
  <c r="CJ29" i="39"/>
  <c r="CK29" i="39"/>
  <c r="CL29" i="39"/>
  <c r="CG30" i="39"/>
  <c r="CH30" i="39"/>
  <c r="CI30" i="39"/>
  <c r="CJ30" i="39"/>
  <c r="CK30" i="39"/>
  <c r="CL30" i="39"/>
  <c r="CG31" i="39"/>
  <c r="CH31" i="39"/>
  <c r="CI31" i="39"/>
  <c r="CJ31" i="39"/>
  <c r="CK31" i="39"/>
  <c r="CL31" i="39"/>
  <c r="CG32" i="39"/>
  <c r="CH32" i="39"/>
  <c r="CI32" i="39"/>
  <c r="CJ32" i="39"/>
  <c r="CK32" i="39"/>
  <c r="CL32" i="39"/>
  <c r="CG33" i="39"/>
  <c r="CH33" i="39"/>
  <c r="CI33" i="39"/>
  <c r="CJ33" i="39"/>
  <c r="CK33" i="39"/>
  <c r="CG34" i="39"/>
  <c r="CH34" i="39"/>
  <c r="CI34" i="39"/>
  <c r="CJ34" i="39"/>
  <c r="CK34" i="39"/>
  <c r="CL34" i="39"/>
  <c r="CF21" i="39"/>
  <c r="CF22" i="39"/>
  <c r="CF23" i="39"/>
  <c r="CF24" i="39"/>
  <c r="CF25" i="39"/>
  <c r="CF26" i="39"/>
  <c r="CF27" i="39"/>
  <c r="CF28" i="39"/>
  <c r="CF29" i="39"/>
  <c r="CF30" i="39"/>
  <c r="CF31" i="39"/>
  <c r="CF32" i="39"/>
  <c r="CF33" i="39"/>
  <c r="CF34" i="39"/>
  <c r="CF20" i="39"/>
  <c r="BY20" i="39"/>
  <c r="BX20" i="39"/>
  <c r="BY34" i="39"/>
  <c r="BY32" i="39"/>
  <c r="BY31" i="39"/>
  <c r="BY27" i="39"/>
  <c r="BY25" i="39"/>
  <c r="BY24" i="39"/>
  <c r="BY23" i="39"/>
  <c r="BY22" i="39"/>
  <c r="BY21" i="39"/>
  <c r="BX34" i="39"/>
  <c r="BX32" i="39"/>
  <c r="BX31" i="39"/>
  <c r="BX27" i="39"/>
  <c r="BX25" i="39"/>
  <c r="BX24" i="39"/>
  <c r="BX23" i="39"/>
  <c r="BX22" i="39"/>
  <c r="BX21" i="39"/>
  <c r="BS101" i="39"/>
  <c r="BR101" i="39"/>
  <c r="BQ101" i="39"/>
  <c r="BP101" i="39"/>
  <c r="BO101" i="39"/>
  <c r="BN101" i="39"/>
  <c r="BM101" i="39"/>
  <c r="BL101" i="39"/>
  <c r="BK101" i="39"/>
  <c r="BI101" i="39"/>
  <c r="BH101" i="39"/>
  <c r="BG101" i="39"/>
  <c r="BF101" i="39"/>
  <c r="BE101" i="39"/>
  <c r="BD101" i="39"/>
  <c r="BS100" i="39"/>
  <c r="BR100" i="39"/>
  <c r="BQ100" i="39"/>
  <c r="BP100" i="39"/>
  <c r="BO100" i="39"/>
  <c r="BN100" i="39"/>
  <c r="BM100" i="39"/>
  <c r="BL100" i="39"/>
  <c r="BK100" i="39"/>
  <c r="BI100" i="39"/>
  <c r="BH100" i="39"/>
  <c r="BG100" i="39"/>
  <c r="BF100" i="39"/>
  <c r="BE100" i="39"/>
  <c r="BD100" i="39"/>
  <c r="BS99" i="39"/>
  <c r="BR99" i="39"/>
  <c r="BQ99" i="39"/>
  <c r="BP99" i="39"/>
  <c r="BO99" i="39"/>
  <c r="BN99" i="39"/>
  <c r="BM99" i="39"/>
  <c r="BL99" i="39"/>
  <c r="BK99" i="39"/>
  <c r="BI99" i="39"/>
  <c r="BH99" i="39"/>
  <c r="BG99" i="39"/>
  <c r="BF99" i="39"/>
  <c r="BE99" i="39"/>
  <c r="BD99" i="39"/>
  <c r="BS98" i="39"/>
  <c r="BR98" i="39"/>
  <c r="BQ98" i="39"/>
  <c r="BP98" i="39"/>
  <c r="BO98" i="39"/>
  <c r="BN98" i="39"/>
  <c r="BM98" i="39"/>
  <c r="BL98" i="39"/>
  <c r="BK98" i="39"/>
  <c r="BI98" i="39"/>
  <c r="BH98" i="39"/>
  <c r="BG98" i="39"/>
  <c r="BF98" i="39"/>
  <c r="BE98" i="39"/>
  <c r="BD98" i="39"/>
  <c r="BS97" i="39"/>
  <c r="BR97" i="39"/>
  <c r="BQ97" i="39"/>
  <c r="BP97" i="39"/>
  <c r="BO97" i="39"/>
  <c r="BN97" i="39"/>
  <c r="BM97" i="39"/>
  <c r="BL97" i="39"/>
  <c r="BK97" i="39"/>
  <c r="BI97" i="39"/>
  <c r="BH97" i="39"/>
  <c r="BG97" i="39"/>
  <c r="BF97" i="39"/>
  <c r="BE97" i="39"/>
  <c r="BD97" i="39"/>
  <c r="BS96" i="39"/>
  <c r="BR96" i="39"/>
  <c r="BQ96" i="39"/>
  <c r="BP96" i="39"/>
  <c r="BO96" i="39"/>
  <c r="BN96" i="39"/>
  <c r="BM96" i="39"/>
  <c r="BL96" i="39"/>
  <c r="BK96" i="39"/>
  <c r="BI96" i="39"/>
  <c r="BH96" i="39"/>
  <c r="BG96" i="39"/>
  <c r="BF96" i="39"/>
  <c r="BE96" i="39"/>
  <c r="BD96" i="39"/>
  <c r="BS94" i="39"/>
  <c r="BR94" i="39"/>
  <c r="BQ94" i="39"/>
  <c r="BP94" i="39"/>
  <c r="BO94" i="39"/>
  <c r="BN94" i="39"/>
  <c r="BM94" i="39"/>
  <c r="BL94" i="39"/>
  <c r="BK94" i="39"/>
  <c r="BI94" i="39"/>
  <c r="BH94" i="39"/>
  <c r="BG94" i="39"/>
  <c r="BF94" i="39"/>
  <c r="BE94" i="39"/>
  <c r="BD94" i="39"/>
  <c r="BO92" i="39"/>
  <c r="BM92" i="39"/>
  <c r="BL92" i="39"/>
  <c r="BI92" i="39"/>
  <c r="BG92" i="39"/>
  <c r="BF92" i="39"/>
  <c r="BE92" i="39"/>
  <c r="BD92" i="39"/>
  <c r="BS91" i="39"/>
  <c r="BR91" i="39"/>
  <c r="BQ91" i="39"/>
  <c r="BP91" i="39"/>
  <c r="BO91" i="39"/>
  <c r="BN91" i="39"/>
  <c r="BM91" i="39"/>
  <c r="BL91" i="39"/>
  <c r="BK91" i="39"/>
  <c r="BI91" i="39"/>
  <c r="BH91" i="39"/>
  <c r="BG91" i="39"/>
  <c r="BF91" i="39"/>
  <c r="BE91" i="39"/>
  <c r="BD91" i="39"/>
  <c r="BS89" i="39"/>
  <c r="BR89" i="39"/>
  <c r="BQ89" i="39"/>
  <c r="BP89" i="39"/>
  <c r="BO89" i="39"/>
  <c r="BN89" i="39"/>
  <c r="BM89" i="39"/>
  <c r="BL89" i="39"/>
  <c r="BK89" i="39"/>
  <c r="BI89" i="39"/>
  <c r="BH89" i="39"/>
  <c r="BG89" i="39"/>
  <c r="BF89" i="39"/>
  <c r="BE89" i="39"/>
  <c r="BD89" i="39"/>
  <c r="BO87" i="39"/>
  <c r="BM87" i="39"/>
  <c r="BL87" i="39"/>
  <c r="BI87" i="39"/>
  <c r="BG87" i="39"/>
  <c r="BF87" i="39"/>
  <c r="BE87" i="39"/>
  <c r="BD87" i="39"/>
  <c r="BS85" i="39"/>
  <c r="BR85" i="39"/>
  <c r="BQ85" i="39"/>
  <c r="BP85" i="39"/>
  <c r="BO85" i="39"/>
  <c r="BN85" i="39"/>
  <c r="BM85" i="39"/>
  <c r="BL85" i="39"/>
  <c r="BK85" i="39"/>
  <c r="BI85" i="39"/>
  <c r="BH85" i="39"/>
  <c r="BG85" i="39"/>
  <c r="BF85" i="39"/>
  <c r="BE85" i="39"/>
  <c r="BD85" i="39"/>
  <c r="BO83" i="39"/>
  <c r="BM83" i="39"/>
  <c r="BL83" i="39"/>
  <c r="BI83" i="39"/>
  <c r="BG83" i="39"/>
  <c r="BF83" i="39"/>
  <c r="BE83" i="39"/>
  <c r="BD83" i="39"/>
  <c r="BS80" i="39"/>
  <c r="BR80" i="39"/>
  <c r="BQ80" i="39"/>
  <c r="BP80" i="39"/>
  <c r="BO80" i="39"/>
  <c r="BN80" i="39"/>
  <c r="BM80" i="39"/>
  <c r="BL80" i="39"/>
  <c r="BK80" i="39"/>
  <c r="BI80" i="39"/>
  <c r="BH80" i="39"/>
  <c r="BG80" i="39"/>
  <c r="BF80" i="39"/>
  <c r="BE80" i="39"/>
  <c r="BD80" i="39"/>
  <c r="BO78" i="39"/>
  <c r="BM78" i="39"/>
  <c r="BL78" i="39"/>
  <c r="BI78" i="39"/>
  <c r="BG78" i="39"/>
  <c r="BF78" i="39"/>
  <c r="BE78" i="39"/>
  <c r="BD78" i="39"/>
  <c r="BS76" i="39"/>
  <c r="BR76" i="39"/>
  <c r="BQ76" i="39"/>
  <c r="BP76" i="39"/>
  <c r="BO76" i="39"/>
  <c r="BN76" i="39"/>
  <c r="BM76" i="39"/>
  <c r="BL76" i="39"/>
  <c r="BK76" i="39"/>
  <c r="BI76" i="39"/>
  <c r="BH76" i="39"/>
  <c r="BG76" i="39"/>
  <c r="BF76" i="39"/>
  <c r="BE76" i="39"/>
  <c r="BD76" i="39"/>
  <c r="BO74" i="39"/>
  <c r="BM74" i="39"/>
  <c r="BL74" i="39"/>
  <c r="BI74" i="39"/>
  <c r="BG74" i="39"/>
  <c r="BF74" i="39"/>
  <c r="BE74" i="39"/>
  <c r="BD74" i="39"/>
  <c r="BS68" i="39"/>
  <c r="BR68" i="39"/>
  <c r="BQ68" i="39"/>
  <c r="BP68" i="39"/>
  <c r="BO68" i="39"/>
  <c r="BN68" i="39"/>
  <c r="BM68" i="39"/>
  <c r="BL68" i="39"/>
  <c r="BK68" i="39"/>
  <c r="BI68" i="39"/>
  <c r="BH68" i="39"/>
  <c r="BG68" i="39"/>
  <c r="BF68" i="39"/>
  <c r="BE68" i="39"/>
  <c r="BD68" i="39"/>
  <c r="BO66" i="39"/>
  <c r="BM66" i="39"/>
  <c r="BL66" i="39"/>
  <c r="BI66" i="39"/>
  <c r="BG66" i="39"/>
  <c r="BF66" i="39"/>
  <c r="BE66" i="39"/>
  <c r="BD66" i="39"/>
  <c r="BS64" i="39"/>
  <c r="BR64" i="39"/>
  <c r="BQ64" i="39"/>
  <c r="BP64" i="39"/>
  <c r="BO64" i="39"/>
  <c r="BN64" i="39"/>
  <c r="BM64" i="39"/>
  <c r="BL64" i="39"/>
  <c r="BK64" i="39"/>
  <c r="BI64" i="39"/>
  <c r="BH64" i="39"/>
  <c r="BG64" i="39"/>
  <c r="BF64" i="39"/>
  <c r="BE64" i="39"/>
  <c r="BD64" i="39"/>
  <c r="BS62" i="39"/>
  <c r="BR62" i="39"/>
  <c r="BQ62" i="39"/>
  <c r="BP62" i="39"/>
  <c r="BO62" i="39"/>
  <c r="BN62" i="39"/>
  <c r="BM62" i="39"/>
  <c r="BL62" i="39"/>
  <c r="BK62" i="39"/>
  <c r="BI62" i="39"/>
  <c r="BH62" i="39"/>
  <c r="BG62" i="39"/>
  <c r="BF62" i="39"/>
  <c r="BE62" i="39"/>
  <c r="BD62" i="39"/>
  <c r="BS60" i="39"/>
  <c r="BR60" i="39"/>
  <c r="BQ60" i="39"/>
  <c r="BP60" i="39"/>
  <c r="BO60" i="39"/>
  <c r="BN60" i="39"/>
  <c r="BM60" i="39"/>
  <c r="BL60" i="39"/>
  <c r="BK60" i="39"/>
  <c r="BI60" i="39"/>
  <c r="BH60" i="39"/>
  <c r="BG60" i="39"/>
  <c r="BF60" i="39"/>
  <c r="BE60" i="39"/>
  <c r="BD60" i="39"/>
  <c r="BS58" i="39"/>
  <c r="BR58" i="39"/>
  <c r="BQ58" i="39"/>
  <c r="BP58" i="39"/>
  <c r="BO58" i="39"/>
  <c r="BN58" i="39"/>
  <c r="BM58" i="39"/>
  <c r="BL58" i="39"/>
  <c r="BK58" i="39"/>
  <c r="BI58" i="39"/>
  <c r="BH58" i="39"/>
  <c r="BG58" i="39"/>
  <c r="BF58" i="39"/>
  <c r="BE58" i="39"/>
  <c r="BD58" i="39"/>
  <c r="BS56" i="39"/>
  <c r="BR56" i="39"/>
  <c r="BQ56" i="39"/>
  <c r="BP56" i="39"/>
  <c r="BO56" i="39"/>
  <c r="BN56" i="39"/>
  <c r="BM56" i="39"/>
  <c r="BL56" i="39"/>
  <c r="BK56" i="39"/>
  <c r="BI56" i="39"/>
  <c r="BH56" i="39"/>
  <c r="BG56" i="39"/>
  <c r="BF56" i="39"/>
  <c r="BE56" i="39"/>
  <c r="BD56" i="39"/>
  <c r="BS54" i="39"/>
  <c r="BR54" i="39"/>
  <c r="BQ54" i="39"/>
  <c r="BP54" i="39"/>
  <c r="BO54" i="39"/>
  <c r="BN54" i="39"/>
  <c r="BM54" i="39"/>
  <c r="BL54" i="39"/>
  <c r="BK54" i="39"/>
  <c r="BI54" i="39"/>
  <c r="BH54" i="39"/>
  <c r="BG54" i="39"/>
  <c r="BF54" i="39"/>
  <c r="BE54" i="39"/>
  <c r="BD54" i="39"/>
  <c r="BS53" i="39"/>
  <c r="BR53" i="39"/>
  <c r="BQ53" i="39"/>
  <c r="BP53" i="39"/>
  <c r="BO53" i="39"/>
  <c r="BN53" i="39"/>
  <c r="BM53" i="39"/>
  <c r="BL53" i="39"/>
  <c r="BK53" i="39"/>
  <c r="BI53" i="39"/>
  <c r="BH53" i="39"/>
  <c r="BG53" i="39"/>
  <c r="BF53" i="39"/>
  <c r="BE53" i="39"/>
  <c r="BD53" i="39"/>
  <c r="BS52" i="39"/>
  <c r="BR52" i="39"/>
  <c r="BQ52" i="39"/>
  <c r="BP52" i="39"/>
  <c r="BO52" i="39"/>
  <c r="BN52" i="39"/>
  <c r="BM52" i="39"/>
  <c r="BL52" i="39"/>
  <c r="BK52" i="39"/>
  <c r="BI52" i="39"/>
  <c r="BH52" i="39"/>
  <c r="BG52" i="39"/>
  <c r="BF52" i="39"/>
  <c r="BE52" i="39"/>
  <c r="BD52" i="39"/>
  <c r="BS51" i="39"/>
  <c r="BR51" i="39"/>
  <c r="BQ51" i="39"/>
  <c r="BP51" i="39"/>
  <c r="BO51" i="39"/>
  <c r="BN51" i="39"/>
  <c r="BM51" i="39"/>
  <c r="BL51" i="39"/>
  <c r="BK51" i="39"/>
  <c r="BI51" i="39"/>
  <c r="BH51" i="39"/>
  <c r="BG51" i="39"/>
  <c r="BF51" i="39"/>
  <c r="BE51" i="39"/>
  <c r="BD51" i="39"/>
  <c r="BS50" i="39"/>
  <c r="BR50" i="39"/>
  <c r="BQ50" i="39"/>
  <c r="BP50" i="39"/>
  <c r="BO50" i="39"/>
  <c r="BN50" i="39"/>
  <c r="BM50" i="39"/>
  <c r="BL50" i="39"/>
  <c r="BK50" i="39"/>
  <c r="BI50" i="39"/>
  <c r="BH50" i="39"/>
  <c r="BG50" i="39"/>
  <c r="BF50" i="39"/>
  <c r="BE50" i="39"/>
  <c r="BD50" i="39"/>
  <c r="BS43" i="39"/>
  <c r="BR43" i="39"/>
  <c r="BQ43" i="39"/>
  <c r="BP43" i="39"/>
  <c r="BO43" i="39"/>
  <c r="BN43" i="39"/>
  <c r="BM43" i="39"/>
  <c r="BL43" i="39"/>
  <c r="BK43" i="39"/>
  <c r="BI43" i="39"/>
  <c r="BH43" i="39"/>
  <c r="BG43" i="39"/>
  <c r="BF43" i="39"/>
  <c r="BE43" i="39"/>
  <c r="BD43" i="39"/>
  <c r="BS41" i="39"/>
  <c r="BR41" i="39"/>
  <c r="BQ41" i="39"/>
  <c r="BP41" i="39"/>
  <c r="BO41" i="39"/>
  <c r="BN41" i="39"/>
  <c r="BM41" i="39"/>
  <c r="BL41" i="39"/>
  <c r="BK41" i="39"/>
  <c r="BI41" i="39"/>
  <c r="BH41" i="39"/>
  <c r="BG41" i="39"/>
  <c r="BF41" i="39"/>
  <c r="BE41" i="39"/>
  <c r="BD41" i="39"/>
  <c r="BS39" i="39"/>
  <c r="BR39" i="39"/>
  <c r="BQ39" i="39"/>
  <c r="BP39" i="39"/>
  <c r="BO39" i="39"/>
  <c r="BN39" i="39"/>
  <c r="BM39" i="39"/>
  <c r="BL39" i="39"/>
  <c r="BK39" i="39"/>
  <c r="BI39" i="39"/>
  <c r="BH39" i="39"/>
  <c r="BG39" i="39"/>
  <c r="BF39" i="39"/>
  <c r="BE39" i="39"/>
  <c r="BD39" i="39"/>
  <c r="CE34" i="39"/>
  <c r="CD34" i="39"/>
  <c r="CC34" i="39"/>
  <c r="CB34" i="39"/>
  <c r="CA34" i="39"/>
  <c r="BZ34" i="39"/>
  <c r="BW34" i="39"/>
  <c r="BV34" i="39"/>
  <c r="BU34" i="39"/>
  <c r="BT34" i="39"/>
  <c r="CE32" i="39"/>
  <c r="CD32" i="39"/>
  <c r="CC32" i="39"/>
  <c r="CB32" i="39"/>
  <c r="CA32" i="39"/>
  <c r="BZ32" i="39"/>
  <c r="BW32" i="39"/>
  <c r="BV32" i="39"/>
  <c r="BU32" i="39"/>
  <c r="BT32" i="39"/>
  <c r="CE31" i="39"/>
  <c r="CD31" i="39"/>
  <c r="CC31" i="39"/>
  <c r="CB31" i="39"/>
  <c r="CA31" i="39"/>
  <c r="BZ31" i="39"/>
  <c r="BW31" i="39"/>
  <c r="BV31" i="39"/>
  <c r="BU31" i="39"/>
  <c r="BT31" i="39"/>
  <c r="CE27" i="39"/>
  <c r="CD27" i="39"/>
  <c r="CC27" i="39"/>
  <c r="CB27" i="39"/>
  <c r="CA27" i="39"/>
  <c r="BZ27" i="39"/>
  <c r="BW27" i="39"/>
  <c r="BV27" i="39"/>
  <c r="BU27" i="39"/>
  <c r="BT27" i="39"/>
  <c r="CE25" i="39"/>
  <c r="CD25" i="39"/>
  <c r="CC25" i="39"/>
  <c r="CB25" i="39"/>
  <c r="CA25" i="39"/>
  <c r="BZ25" i="39"/>
  <c r="BW25" i="39"/>
  <c r="BV25" i="39"/>
  <c r="BU25" i="39"/>
  <c r="BT25" i="39"/>
  <c r="CE24" i="39"/>
  <c r="CD24" i="39"/>
  <c r="CC24" i="39"/>
  <c r="CB24" i="39"/>
  <c r="CA24" i="39"/>
  <c r="BZ24" i="39"/>
  <c r="BW24" i="39"/>
  <c r="BV24" i="39"/>
  <c r="BU24" i="39"/>
  <c r="BT24" i="39"/>
  <c r="CE23" i="39"/>
  <c r="CD23" i="39"/>
  <c r="CC23" i="39"/>
  <c r="CB23" i="39"/>
  <c r="CA23" i="39"/>
  <c r="BZ23" i="39"/>
  <c r="BW23" i="39"/>
  <c r="BV23" i="39"/>
  <c r="BU23" i="39"/>
  <c r="BT23" i="39"/>
  <c r="CE22" i="39"/>
  <c r="CD22" i="39"/>
  <c r="CC22" i="39"/>
  <c r="CB22" i="39"/>
  <c r="CA22" i="39"/>
  <c r="BZ22" i="39"/>
  <c r="BW22" i="39"/>
  <c r="BV22" i="39"/>
  <c r="BU22" i="39"/>
  <c r="BT22" i="39"/>
  <c r="CE21" i="39"/>
  <c r="CD21" i="39"/>
  <c r="CC21" i="39"/>
  <c r="CB21" i="39"/>
  <c r="CA21" i="39"/>
  <c r="BZ21" i="39"/>
  <c r="BW21" i="39"/>
  <c r="BV21" i="39"/>
  <c r="BU21" i="39"/>
  <c r="BT21" i="39"/>
  <c r="CE20" i="39"/>
  <c r="CD20" i="39"/>
  <c r="CC20" i="39"/>
  <c r="CB20" i="39"/>
  <c r="CA20" i="39"/>
  <c r="BZ20" i="39"/>
  <c r="BW20" i="39"/>
  <c r="BV20" i="39"/>
  <c r="BU20" i="39"/>
  <c r="BT20" i="39"/>
  <c r="BB16" i="39"/>
  <c r="BA16" i="39"/>
  <c r="AZ16" i="39"/>
  <c r="J16" i="39"/>
  <c r="BC16" i="39" s="1"/>
  <c r="BA12" i="39"/>
  <c r="AY12" i="39"/>
  <c r="J12" i="39"/>
  <c r="BC12" i="39" s="1"/>
  <c r="I12" i="39"/>
  <c r="BB12" i="39" s="1"/>
  <c r="G12" i="39"/>
  <c r="AZ12" i="39" s="1"/>
  <c r="E12" i="39"/>
  <c r="AX12" i="39" s="1"/>
  <c r="D12" i="39"/>
  <c r="AW12" i="39" s="1"/>
  <c r="C12" i="39"/>
  <c r="AV12" i="39" s="1"/>
  <c r="B12" i="39"/>
  <c r="AU12" i="39" s="1"/>
  <c r="AY9" i="39"/>
  <c r="AX9" i="39"/>
  <c r="AW9" i="39"/>
  <c r="C9" i="39"/>
  <c r="AV9" i="39" s="1"/>
  <c r="B9" i="39"/>
  <c r="AU9" i="39" s="1"/>
  <c r="BB7" i="39"/>
  <c r="BA7" i="39"/>
  <c r="AY7" i="39"/>
  <c r="J7" i="39"/>
  <c r="BC7" i="39" s="1"/>
  <c r="G7" i="39"/>
  <c r="AZ7" i="39" s="1"/>
  <c r="E7" i="39"/>
  <c r="AX7" i="39" s="1"/>
  <c r="D7" i="39"/>
  <c r="AW7" i="39" s="1"/>
  <c r="C7" i="39"/>
  <c r="AV7" i="39" s="1"/>
  <c r="B7" i="39"/>
  <c r="AU7" i="39" s="1"/>
  <c r="CN12" i="39" l="1"/>
  <c r="CN30" i="39"/>
  <c r="CN28" i="39"/>
  <c r="CN26" i="39"/>
  <c r="CN34" i="39"/>
  <c r="CN33" i="39"/>
  <c r="CN29" i="39"/>
  <c r="CN54" i="39"/>
  <c r="CN94" i="39"/>
  <c r="CN27" i="39"/>
  <c r="CN32" i="39"/>
  <c r="CN22" i="39"/>
  <c r="CN20" i="39"/>
  <c r="CN31" i="39"/>
  <c r="CN25" i="39"/>
  <c r="CN23" i="39"/>
  <c r="CN56" i="39"/>
  <c r="CN39" i="39"/>
  <c r="CN51" i="39"/>
  <c r="CN64" i="39"/>
  <c r="CN50" i="39"/>
  <c r="CN62" i="39"/>
  <c r="CN96" i="39"/>
  <c r="CN68" i="39"/>
  <c r="CN85" i="39"/>
  <c r="CN100" i="39"/>
  <c r="CN99" i="39"/>
  <c r="CN43" i="39"/>
  <c r="CN53" i="39"/>
  <c r="CN60" i="39"/>
  <c r="CN91" i="39"/>
  <c r="CN98" i="39"/>
  <c r="CN52" i="39"/>
  <c r="CN89" i="39"/>
  <c r="CN97" i="39"/>
  <c r="CN101" i="39"/>
  <c r="CN16" i="39"/>
  <c r="CN9" i="39"/>
  <c r="CN7" i="39"/>
  <c r="AV96" i="37" l="1"/>
  <c r="AV34" i="37"/>
  <c r="AV36" i="37"/>
  <c r="AV38" i="37"/>
  <c r="AV45" i="37"/>
  <c r="AV46" i="37"/>
  <c r="AV47" i="37"/>
  <c r="AV48" i="37"/>
  <c r="AV49" i="37"/>
  <c r="AV51" i="37"/>
  <c r="AV53" i="37"/>
  <c r="AV55" i="37"/>
  <c r="AV57" i="37"/>
  <c r="AV59" i="37"/>
  <c r="AV61" i="37"/>
  <c r="AV63" i="37"/>
  <c r="AV69" i="37"/>
  <c r="AV71" i="37"/>
  <c r="AV73" i="37"/>
  <c r="AV75" i="37"/>
  <c r="AV78" i="37"/>
  <c r="AV80" i="37"/>
  <c r="AV82" i="37"/>
  <c r="AV84" i="37"/>
  <c r="AV86" i="37"/>
  <c r="AV87" i="37"/>
  <c r="AV89" i="37"/>
  <c r="AV91" i="37"/>
  <c r="AV92" i="37"/>
  <c r="AV93" i="37"/>
  <c r="AV94" i="37"/>
  <c r="AV95" i="37"/>
  <c r="BH96" i="37"/>
  <c r="BG96" i="37"/>
  <c r="BF96" i="37"/>
  <c r="BE96" i="37"/>
  <c r="BD96" i="37"/>
  <c r="BC96" i="37"/>
  <c r="BB96" i="37"/>
  <c r="BA96" i="37"/>
  <c r="AZ96" i="37"/>
  <c r="AY96" i="37"/>
  <c r="AX96" i="37"/>
  <c r="AW96" i="37"/>
  <c r="AU96" i="37"/>
  <c r="AT96" i="37"/>
  <c r="BH95" i="37"/>
  <c r="BG95" i="37"/>
  <c r="BF95" i="37"/>
  <c r="BE95" i="37"/>
  <c r="BD95" i="37"/>
  <c r="BC95" i="37"/>
  <c r="BB95" i="37"/>
  <c r="BA95" i="37"/>
  <c r="AZ95" i="37"/>
  <c r="AY95" i="37"/>
  <c r="AX95" i="37"/>
  <c r="AW95" i="37"/>
  <c r="AU95" i="37"/>
  <c r="AT95" i="37"/>
  <c r="BH94" i="37"/>
  <c r="BG94" i="37"/>
  <c r="BF94" i="37"/>
  <c r="BE94" i="37"/>
  <c r="BD94" i="37"/>
  <c r="BC94" i="37"/>
  <c r="BB94" i="37"/>
  <c r="BA94" i="37"/>
  <c r="AZ94" i="37"/>
  <c r="AY94" i="37"/>
  <c r="AX94" i="37"/>
  <c r="AW94" i="37"/>
  <c r="AU94" i="37"/>
  <c r="AT94" i="37"/>
  <c r="BH93" i="37"/>
  <c r="BG93" i="37"/>
  <c r="BF93" i="37"/>
  <c r="BE93" i="37"/>
  <c r="BD93" i="37"/>
  <c r="BC93" i="37"/>
  <c r="BB93" i="37"/>
  <c r="BA93" i="37"/>
  <c r="AZ93" i="37"/>
  <c r="AY93" i="37"/>
  <c r="AX93" i="37"/>
  <c r="AW93" i="37"/>
  <c r="AU93" i="37"/>
  <c r="AT93" i="37"/>
  <c r="BH92" i="37"/>
  <c r="BG92" i="37"/>
  <c r="BF92" i="37"/>
  <c r="BE92" i="37"/>
  <c r="BD92" i="37"/>
  <c r="BC92" i="37"/>
  <c r="BB92" i="37"/>
  <c r="BA92" i="37"/>
  <c r="AZ92" i="37"/>
  <c r="AY92" i="37"/>
  <c r="AX92" i="37"/>
  <c r="AW92" i="37"/>
  <c r="AU92" i="37"/>
  <c r="AT92" i="37"/>
  <c r="BH91" i="37"/>
  <c r="BG91" i="37"/>
  <c r="BF91" i="37"/>
  <c r="BE91" i="37"/>
  <c r="BD91" i="37"/>
  <c r="BC91" i="37"/>
  <c r="BB91" i="37"/>
  <c r="BA91" i="37"/>
  <c r="AZ91" i="37"/>
  <c r="AY91" i="37"/>
  <c r="AX91" i="37"/>
  <c r="AW91" i="37"/>
  <c r="AU91" i="37"/>
  <c r="AT91" i="37"/>
  <c r="BH89" i="37"/>
  <c r="BG89" i="37"/>
  <c r="BF89" i="37"/>
  <c r="BE89" i="37"/>
  <c r="BD89" i="37"/>
  <c r="BC89" i="37"/>
  <c r="BB89" i="37"/>
  <c r="BA89" i="37"/>
  <c r="AZ89" i="37"/>
  <c r="AY89" i="37"/>
  <c r="AX89" i="37"/>
  <c r="AW89" i="37"/>
  <c r="AU89" i="37"/>
  <c r="AT89" i="37"/>
  <c r="BD87" i="37"/>
  <c r="BB87" i="37"/>
  <c r="BA87" i="37"/>
  <c r="AY87" i="37"/>
  <c r="AW87" i="37"/>
  <c r="AU87" i="37"/>
  <c r="AT87" i="37"/>
  <c r="BH86" i="37"/>
  <c r="BG86" i="37"/>
  <c r="BF86" i="37"/>
  <c r="BE86" i="37"/>
  <c r="BD86" i="37"/>
  <c r="BC86" i="37"/>
  <c r="BB86" i="37"/>
  <c r="BA86" i="37"/>
  <c r="AZ86" i="37"/>
  <c r="AY86" i="37"/>
  <c r="AX86" i="37"/>
  <c r="AW86" i="37"/>
  <c r="AU86" i="37"/>
  <c r="AT86" i="37"/>
  <c r="BH84" i="37"/>
  <c r="BG84" i="37"/>
  <c r="BF84" i="37"/>
  <c r="BE84" i="37"/>
  <c r="BD84" i="37"/>
  <c r="BC84" i="37"/>
  <c r="BB84" i="37"/>
  <c r="BA84" i="37"/>
  <c r="AZ84" i="37"/>
  <c r="AY84" i="37"/>
  <c r="AX84" i="37"/>
  <c r="AW84" i="37"/>
  <c r="AU84" i="37"/>
  <c r="AT84" i="37"/>
  <c r="BD82" i="37"/>
  <c r="BB82" i="37"/>
  <c r="BA82" i="37"/>
  <c r="AY82" i="37"/>
  <c r="AW82" i="37"/>
  <c r="AU82" i="37"/>
  <c r="AT82" i="37"/>
  <c r="BH80" i="37"/>
  <c r="BG80" i="37"/>
  <c r="BF80" i="37"/>
  <c r="BE80" i="37"/>
  <c r="BD80" i="37"/>
  <c r="BC80" i="37"/>
  <c r="BB80" i="37"/>
  <c r="BA80" i="37"/>
  <c r="AZ80" i="37"/>
  <c r="AY80" i="37"/>
  <c r="AX80" i="37"/>
  <c r="AW80" i="37"/>
  <c r="AU80" i="37"/>
  <c r="AT80" i="37"/>
  <c r="BD78" i="37"/>
  <c r="BB78" i="37"/>
  <c r="BA78" i="37"/>
  <c r="AY78" i="37"/>
  <c r="AW78" i="37"/>
  <c r="AU78" i="37"/>
  <c r="AT78" i="37"/>
  <c r="BH75" i="37"/>
  <c r="BG75" i="37"/>
  <c r="BF75" i="37"/>
  <c r="BE75" i="37"/>
  <c r="BD75" i="37"/>
  <c r="BC75" i="37"/>
  <c r="BB75" i="37"/>
  <c r="BA75" i="37"/>
  <c r="AZ75" i="37"/>
  <c r="AY75" i="37"/>
  <c r="AX75" i="37"/>
  <c r="AW75" i="37"/>
  <c r="AU75" i="37"/>
  <c r="AT75" i="37"/>
  <c r="BD73" i="37"/>
  <c r="BB73" i="37"/>
  <c r="BA73" i="37"/>
  <c r="AY73" i="37"/>
  <c r="AW73" i="37"/>
  <c r="AU73" i="37"/>
  <c r="AT73" i="37"/>
  <c r="BH71" i="37"/>
  <c r="BG71" i="37"/>
  <c r="BF71" i="37"/>
  <c r="BE71" i="37"/>
  <c r="BD71" i="37"/>
  <c r="BC71" i="37"/>
  <c r="BB71" i="37"/>
  <c r="BA71" i="37"/>
  <c r="AZ71" i="37"/>
  <c r="AY71" i="37"/>
  <c r="AX71" i="37"/>
  <c r="AW71" i="37"/>
  <c r="AU71" i="37"/>
  <c r="AT71" i="37"/>
  <c r="BD69" i="37"/>
  <c r="BB69" i="37"/>
  <c r="BA69" i="37"/>
  <c r="AY69" i="37"/>
  <c r="AW69" i="37"/>
  <c r="AU69" i="37"/>
  <c r="AT69" i="37"/>
  <c r="BH63" i="37"/>
  <c r="BG63" i="37"/>
  <c r="BF63" i="37"/>
  <c r="BE63" i="37"/>
  <c r="BD63" i="37"/>
  <c r="BC63" i="37"/>
  <c r="BB63" i="37"/>
  <c r="BA63" i="37"/>
  <c r="AZ63" i="37"/>
  <c r="AY63" i="37"/>
  <c r="AX63" i="37"/>
  <c r="AW63" i="37"/>
  <c r="AU63" i="37"/>
  <c r="AT63" i="37"/>
  <c r="BD61" i="37"/>
  <c r="BB61" i="37"/>
  <c r="BA61" i="37"/>
  <c r="AY61" i="37"/>
  <c r="AW61" i="37"/>
  <c r="AU61" i="37"/>
  <c r="AT61" i="37"/>
  <c r="BH59" i="37"/>
  <c r="BG59" i="37"/>
  <c r="BF59" i="37"/>
  <c r="BE59" i="37"/>
  <c r="BD59" i="37"/>
  <c r="BC59" i="37"/>
  <c r="BB59" i="37"/>
  <c r="BA59" i="37"/>
  <c r="AZ59" i="37"/>
  <c r="AY59" i="37"/>
  <c r="AX59" i="37"/>
  <c r="AW59" i="37"/>
  <c r="AU59" i="37"/>
  <c r="AT59" i="37"/>
  <c r="BH57" i="37"/>
  <c r="BG57" i="37"/>
  <c r="BF57" i="37"/>
  <c r="BE57" i="37"/>
  <c r="BD57" i="37"/>
  <c r="BC57" i="37"/>
  <c r="BB57" i="37"/>
  <c r="BA57" i="37"/>
  <c r="AZ57" i="37"/>
  <c r="AY57" i="37"/>
  <c r="AX57" i="37"/>
  <c r="AW57" i="37"/>
  <c r="AU57" i="37"/>
  <c r="AT57" i="37"/>
  <c r="BH55" i="37"/>
  <c r="BG55" i="37"/>
  <c r="BF55" i="37"/>
  <c r="BE55" i="37"/>
  <c r="BD55" i="37"/>
  <c r="BC55" i="37"/>
  <c r="BB55" i="37"/>
  <c r="BA55" i="37"/>
  <c r="AZ55" i="37"/>
  <c r="AY55" i="37"/>
  <c r="AX55" i="37"/>
  <c r="AW55" i="37"/>
  <c r="AU55" i="37"/>
  <c r="AT55" i="37"/>
  <c r="BH53" i="37"/>
  <c r="BG53" i="37"/>
  <c r="BF53" i="37"/>
  <c r="BE53" i="37"/>
  <c r="BD53" i="37"/>
  <c r="BC53" i="37"/>
  <c r="BB53" i="37"/>
  <c r="BA53" i="37"/>
  <c r="AZ53" i="37"/>
  <c r="AY53" i="37"/>
  <c r="AX53" i="37"/>
  <c r="AW53" i="37"/>
  <c r="AU53" i="37"/>
  <c r="AT53" i="37"/>
  <c r="BH51" i="37"/>
  <c r="BG51" i="37"/>
  <c r="BF51" i="37"/>
  <c r="BE51" i="37"/>
  <c r="BD51" i="37"/>
  <c r="BC51" i="37"/>
  <c r="BB51" i="37"/>
  <c r="BA51" i="37"/>
  <c r="AZ51" i="37"/>
  <c r="AY51" i="37"/>
  <c r="AX51" i="37"/>
  <c r="AW51" i="37"/>
  <c r="AU51" i="37"/>
  <c r="AT51" i="37"/>
  <c r="BH49" i="37"/>
  <c r="BG49" i="37"/>
  <c r="BF49" i="37"/>
  <c r="BE49" i="37"/>
  <c r="BD49" i="37"/>
  <c r="BC49" i="37"/>
  <c r="BB49" i="37"/>
  <c r="BA49" i="37"/>
  <c r="AZ49" i="37"/>
  <c r="AY49" i="37"/>
  <c r="AX49" i="37"/>
  <c r="AW49" i="37"/>
  <c r="AU49" i="37"/>
  <c r="AT49" i="37"/>
  <c r="BH48" i="37"/>
  <c r="BG48" i="37"/>
  <c r="BF48" i="37"/>
  <c r="BE48" i="37"/>
  <c r="BD48" i="37"/>
  <c r="BC48" i="37"/>
  <c r="BB48" i="37"/>
  <c r="BA48" i="37"/>
  <c r="AZ48" i="37"/>
  <c r="AY48" i="37"/>
  <c r="AX48" i="37"/>
  <c r="AW48" i="37"/>
  <c r="AU48" i="37"/>
  <c r="AT48" i="37"/>
  <c r="BH47" i="37"/>
  <c r="BG47" i="37"/>
  <c r="BF47" i="37"/>
  <c r="BE47" i="37"/>
  <c r="BD47" i="37"/>
  <c r="BC47" i="37"/>
  <c r="BB47" i="37"/>
  <c r="BA47" i="37"/>
  <c r="AZ47" i="37"/>
  <c r="AY47" i="37"/>
  <c r="AX47" i="37"/>
  <c r="AW47" i="37"/>
  <c r="AU47" i="37"/>
  <c r="AT47" i="37"/>
  <c r="BH46" i="37"/>
  <c r="BG46" i="37"/>
  <c r="BF46" i="37"/>
  <c r="BE46" i="37"/>
  <c r="BD46" i="37"/>
  <c r="BC46" i="37"/>
  <c r="BB46" i="37"/>
  <c r="BA46" i="37"/>
  <c r="AZ46" i="37"/>
  <c r="AY46" i="37"/>
  <c r="AX46" i="37"/>
  <c r="AW46" i="37"/>
  <c r="AU46" i="37"/>
  <c r="AT46" i="37"/>
  <c r="BH45" i="37"/>
  <c r="BG45" i="37"/>
  <c r="BF45" i="37"/>
  <c r="BE45" i="37"/>
  <c r="BD45" i="37"/>
  <c r="BC45" i="37"/>
  <c r="BB45" i="37"/>
  <c r="BA45" i="37"/>
  <c r="AZ45" i="37"/>
  <c r="AY45" i="37"/>
  <c r="AX45" i="37"/>
  <c r="AW45" i="37"/>
  <c r="AU45" i="37"/>
  <c r="AT45" i="37"/>
  <c r="BH38" i="37"/>
  <c r="BG38" i="37"/>
  <c r="BF38" i="37"/>
  <c r="BE38" i="37"/>
  <c r="BD38" i="37"/>
  <c r="BC38" i="37"/>
  <c r="BB38" i="37"/>
  <c r="BA38" i="37"/>
  <c r="AZ38" i="37"/>
  <c r="AY38" i="37"/>
  <c r="AX38" i="37"/>
  <c r="AW38" i="37"/>
  <c r="AU38" i="37"/>
  <c r="AT38" i="37"/>
  <c r="BH36" i="37"/>
  <c r="BG36" i="37"/>
  <c r="BF36" i="37"/>
  <c r="BE36" i="37"/>
  <c r="BD36" i="37"/>
  <c r="BC36" i="37"/>
  <c r="BB36" i="37"/>
  <c r="BA36" i="37"/>
  <c r="AZ36" i="37"/>
  <c r="AY36" i="37"/>
  <c r="AX36" i="37"/>
  <c r="AW36" i="37"/>
  <c r="AU36" i="37"/>
  <c r="AT36" i="37"/>
  <c r="BH34" i="37"/>
  <c r="BG34" i="37"/>
  <c r="BF34" i="37"/>
  <c r="BE34" i="37"/>
  <c r="BD34" i="37"/>
  <c r="BC34" i="37"/>
  <c r="BB34" i="37"/>
  <c r="BA34" i="37"/>
  <c r="AZ34" i="37"/>
  <c r="AY34" i="37"/>
  <c r="AX34" i="37"/>
  <c r="AW34" i="37"/>
  <c r="AU34" i="37"/>
  <c r="AT34" i="37"/>
  <c r="BR29" i="37"/>
  <c r="BQ29" i="37"/>
  <c r="BP29" i="37"/>
  <c r="BO29" i="37"/>
  <c r="BN29" i="37"/>
  <c r="BM29" i="37"/>
  <c r="BL29" i="37"/>
  <c r="BK29" i="37"/>
  <c r="BJ29" i="37"/>
  <c r="BI29" i="37"/>
  <c r="BR28" i="37"/>
  <c r="BQ28" i="37"/>
  <c r="BP28" i="37"/>
  <c r="BO28" i="37"/>
  <c r="BN28" i="37"/>
  <c r="BM28" i="37"/>
  <c r="BL28" i="37"/>
  <c r="BK28" i="37"/>
  <c r="BJ28" i="37"/>
  <c r="BI28" i="37"/>
  <c r="BR27" i="37"/>
  <c r="BQ27" i="37"/>
  <c r="BP27" i="37"/>
  <c r="BO27" i="37"/>
  <c r="BN27" i="37"/>
  <c r="BM27" i="37"/>
  <c r="BL27" i="37"/>
  <c r="BK27" i="37"/>
  <c r="BJ27" i="37"/>
  <c r="BI27" i="37"/>
  <c r="BR26" i="37"/>
  <c r="BQ26" i="37"/>
  <c r="BP26" i="37"/>
  <c r="BO26" i="37"/>
  <c r="BN26" i="37"/>
  <c r="BM26" i="37"/>
  <c r="BL26" i="37"/>
  <c r="BK26" i="37"/>
  <c r="BJ26" i="37"/>
  <c r="BI26" i="37"/>
  <c r="BR25" i="37"/>
  <c r="BQ25" i="37"/>
  <c r="BP25" i="37"/>
  <c r="BO25" i="37"/>
  <c r="BN25" i="37"/>
  <c r="BM25" i="37"/>
  <c r="BL25" i="37"/>
  <c r="BK25" i="37"/>
  <c r="BJ25" i="37"/>
  <c r="BI25" i="37"/>
  <c r="BR24" i="37"/>
  <c r="BQ24" i="37"/>
  <c r="BP24" i="37"/>
  <c r="BO24" i="37"/>
  <c r="BN24" i="37"/>
  <c r="BM24" i="37"/>
  <c r="BL24" i="37"/>
  <c r="BK24" i="37"/>
  <c r="BJ24" i="37"/>
  <c r="BI24" i="37"/>
  <c r="BR23" i="37"/>
  <c r="BQ23" i="37"/>
  <c r="BP23" i="37"/>
  <c r="BO23" i="37"/>
  <c r="BN23" i="37"/>
  <c r="BM23" i="37"/>
  <c r="BL23" i="37"/>
  <c r="BK23" i="37"/>
  <c r="BJ23" i="37"/>
  <c r="BI23" i="37"/>
  <c r="BR22" i="37"/>
  <c r="BQ22" i="37"/>
  <c r="BP22" i="37"/>
  <c r="BO22" i="37"/>
  <c r="BN22" i="37"/>
  <c r="BM22" i="37"/>
  <c r="BL22" i="37"/>
  <c r="BK22" i="37"/>
  <c r="BJ22" i="37"/>
  <c r="BI22" i="37"/>
  <c r="BR21" i="37"/>
  <c r="BQ21" i="37"/>
  <c r="BP21" i="37"/>
  <c r="BO21" i="37"/>
  <c r="BN21" i="37"/>
  <c r="BM21" i="37"/>
  <c r="BL21" i="37"/>
  <c r="BK21" i="37"/>
  <c r="BJ21" i="37"/>
  <c r="BI21" i="37"/>
  <c r="BR20" i="37"/>
  <c r="BQ20" i="37"/>
  <c r="BP20" i="37"/>
  <c r="BO20" i="37"/>
  <c r="BN20" i="37"/>
  <c r="BM20" i="37"/>
  <c r="BL20" i="37"/>
  <c r="BK20" i="37"/>
  <c r="BJ20" i="37"/>
  <c r="BI20" i="37"/>
  <c r="AR16" i="37"/>
  <c r="AQ16" i="37"/>
  <c r="AP16" i="37"/>
  <c r="J16" i="37"/>
  <c r="AS16" i="37" s="1"/>
  <c r="AQ12" i="37"/>
  <c r="AO12" i="37"/>
  <c r="J12" i="37"/>
  <c r="AS12" i="37" s="1"/>
  <c r="I12" i="37"/>
  <c r="AR12" i="37" s="1"/>
  <c r="G12" i="37"/>
  <c r="AP12" i="37" s="1"/>
  <c r="E12" i="37"/>
  <c r="AN12" i="37" s="1"/>
  <c r="D12" i="37"/>
  <c r="AM12" i="37" s="1"/>
  <c r="C12" i="37"/>
  <c r="AL12" i="37" s="1"/>
  <c r="B12" i="37"/>
  <c r="AK12" i="37" s="1"/>
  <c r="AO9" i="37"/>
  <c r="AN9" i="37"/>
  <c r="AM9" i="37"/>
  <c r="C9" i="37"/>
  <c r="AL9" i="37" s="1"/>
  <c r="B9" i="37"/>
  <c r="AK9" i="37" s="1"/>
  <c r="AR7" i="37"/>
  <c r="AQ7" i="37"/>
  <c r="AO7" i="37"/>
  <c r="J7" i="37"/>
  <c r="AS7" i="37" s="1"/>
  <c r="G7" i="37"/>
  <c r="AP7" i="37" s="1"/>
  <c r="E7" i="37"/>
  <c r="AN7" i="37" s="1"/>
  <c r="D7" i="37"/>
  <c r="AM7" i="37" s="1"/>
  <c r="C7" i="37"/>
  <c r="AL7" i="37" s="1"/>
  <c r="B7" i="37"/>
  <c r="AK7" i="37" s="1"/>
  <c r="BT21" i="37" l="1"/>
  <c r="BT22" i="37"/>
  <c r="BT23" i="37"/>
  <c r="BT25" i="37"/>
  <c r="BT26" i="37"/>
  <c r="BT27" i="37"/>
  <c r="BT29" i="37"/>
  <c r="BT34" i="37"/>
  <c r="BT47" i="37"/>
  <c r="BT55" i="37"/>
  <c r="BT57" i="37"/>
  <c r="BT91" i="37"/>
  <c r="BT93" i="37"/>
  <c r="BT95" i="37"/>
  <c r="BT86" i="37"/>
  <c r="BT38" i="37"/>
  <c r="BT46" i="37"/>
  <c r="BT48" i="37"/>
  <c r="BT51" i="37"/>
  <c r="BT59" i="37"/>
  <c r="BT80" i="37"/>
  <c r="BT92" i="37"/>
  <c r="BT96" i="37"/>
  <c r="BT63" i="37"/>
  <c r="BT84" i="37"/>
  <c r="BT20" i="37"/>
  <c r="BT24" i="37"/>
  <c r="BT28" i="37"/>
  <c r="BT45" i="37"/>
  <c r="BT49" i="37"/>
  <c r="BT89" i="37"/>
  <c r="BT94" i="37"/>
  <c r="BT9" i="37"/>
  <c r="BT12" i="37"/>
  <c r="BT7" i="37"/>
  <c r="BT16" i="37"/>
  <c r="K26" i="36"/>
  <c r="F26" i="36"/>
  <c r="D26" i="36"/>
  <c r="K25" i="36"/>
  <c r="F25" i="36"/>
  <c r="D25" i="36"/>
  <c r="K24" i="36"/>
  <c r="F24" i="36"/>
  <c r="D24" i="36"/>
  <c r="K23" i="36"/>
  <c r="F23" i="36"/>
  <c r="D23" i="36"/>
  <c r="K22" i="36"/>
  <c r="F22" i="36"/>
  <c r="D22" i="36"/>
  <c r="K21" i="36"/>
  <c r="F21" i="36"/>
  <c r="D21" i="36"/>
  <c r="K20" i="36"/>
  <c r="F20" i="36"/>
  <c r="D20" i="36"/>
  <c r="K19" i="36"/>
  <c r="F19" i="36"/>
  <c r="D19" i="36"/>
  <c r="K18" i="36"/>
  <c r="F18" i="36"/>
  <c r="D18" i="36"/>
  <c r="K17" i="36"/>
  <c r="F17" i="36"/>
  <c r="D17" i="36"/>
  <c r="K16" i="36"/>
  <c r="F16" i="36"/>
  <c r="D16" i="36"/>
  <c r="K15" i="36"/>
  <c r="F15" i="36"/>
  <c r="D15" i="36"/>
  <c r="K14" i="36"/>
  <c r="F14" i="36"/>
  <c r="D14" i="36"/>
  <c r="K13" i="36"/>
  <c r="F13" i="36"/>
  <c r="D13" i="36"/>
  <c r="K12" i="36"/>
  <c r="F12" i="36"/>
  <c r="D12" i="36"/>
  <c r="K11" i="36"/>
  <c r="F11" i="36"/>
  <c r="D11" i="36"/>
  <c r="K10" i="36"/>
  <c r="F10" i="36"/>
  <c r="D10" i="36"/>
  <c r="K9" i="36"/>
  <c r="F9" i="36"/>
  <c r="D9" i="36"/>
  <c r="K8" i="36"/>
  <c r="F8" i="36"/>
  <c r="D8" i="36"/>
  <c r="K7" i="36"/>
  <c r="F7" i="36"/>
  <c r="D7" i="36"/>
  <c r="K6" i="36"/>
  <c r="F6" i="36"/>
  <c r="D6" i="36"/>
  <c r="K5" i="36"/>
  <c r="F5" i="36"/>
  <c r="D5" i="36"/>
  <c r="K4" i="36"/>
  <c r="F4" i="36"/>
  <c r="D4" i="36"/>
  <c r="K3" i="36"/>
  <c r="F3" i="36"/>
  <c r="D3" i="36"/>
  <c r="D28" i="36" s="1"/>
  <c r="F28" i="36" l="1"/>
  <c r="K28" i="36"/>
  <c r="BM101" i="35"/>
  <c r="BL101" i="35"/>
  <c r="BK101" i="35"/>
  <c r="BJ101" i="35"/>
  <c r="BI101" i="35"/>
  <c r="BH101" i="35"/>
  <c r="BG101" i="35"/>
  <c r="BF101" i="35"/>
  <c r="BE101" i="35"/>
  <c r="BD101" i="35"/>
  <c r="BC101" i="35"/>
  <c r="BB101" i="35"/>
  <c r="BA101" i="35"/>
  <c r="AZ101" i="35"/>
  <c r="BM100" i="35"/>
  <c r="BL100" i="35"/>
  <c r="BK100" i="35"/>
  <c r="BJ100" i="35"/>
  <c r="BI100" i="35"/>
  <c r="BH100" i="35"/>
  <c r="BG100" i="35"/>
  <c r="BF100" i="35"/>
  <c r="BE100" i="35"/>
  <c r="BD100" i="35"/>
  <c r="BC100" i="35"/>
  <c r="BB100" i="35"/>
  <c r="BA100" i="35"/>
  <c r="AZ100" i="35"/>
  <c r="BM99" i="35"/>
  <c r="BL99" i="35"/>
  <c r="BK99" i="35"/>
  <c r="BJ99" i="35"/>
  <c r="BI99" i="35"/>
  <c r="BH99" i="35"/>
  <c r="BG99" i="35"/>
  <c r="BF99" i="35"/>
  <c r="BE99" i="35"/>
  <c r="BD99" i="35"/>
  <c r="BC99" i="35"/>
  <c r="BB99" i="35"/>
  <c r="BA99" i="35"/>
  <c r="AZ99" i="35"/>
  <c r="BM98" i="35"/>
  <c r="BL98" i="35"/>
  <c r="BK98" i="35"/>
  <c r="BJ98" i="35"/>
  <c r="BI98" i="35"/>
  <c r="BH98" i="35"/>
  <c r="BG98" i="35"/>
  <c r="BF98" i="35"/>
  <c r="BE98" i="35"/>
  <c r="BD98" i="35"/>
  <c r="BC98" i="35"/>
  <c r="BB98" i="35"/>
  <c r="BA98" i="35"/>
  <c r="AZ98" i="35"/>
  <c r="BM97" i="35"/>
  <c r="BL97" i="35"/>
  <c r="BK97" i="35"/>
  <c r="BJ97" i="35"/>
  <c r="BI97" i="35"/>
  <c r="BH97" i="35"/>
  <c r="BG97" i="35"/>
  <c r="BF97" i="35"/>
  <c r="BE97" i="35"/>
  <c r="BD97" i="35"/>
  <c r="BC97" i="35"/>
  <c r="BB97" i="35"/>
  <c r="BA97" i="35"/>
  <c r="AZ97" i="35"/>
  <c r="BM96" i="35"/>
  <c r="BL96" i="35"/>
  <c r="BK96" i="35"/>
  <c r="BJ96" i="35"/>
  <c r="BI96" i="35"/>
  <c r="BH96" i="35"/>
  <c r="BG96" i="35"/>
  <c r="BF96" i="35"/>
  <c r="BE96" i="35"/>
  <c r="BD96" i="35"/>
  <c r="BC96" i="35"/>
  <c r="BB96" i="35"/>
  <c r="BA96" i="35"/>
  <c r="AZ96" i="35"/>
  <c r="BM94" i="35"/>
  <c r="BL94" i="35"/>
  <c r="BK94" i="35"/>
  <c r="BJ94" i="35"/>
  <c r="BI94" i="35"/>
  <c r="BH94" i="35"/>
  <c r="BG94" i="35"/>
  <c r="BF94" i="35"/>
  <c r="BE94" i="35"/>
  <c r="BD94" i="35"/>
  <c r="BC94" i="35"/>
  <c r="BB94" i="35"/>
  <c r="BA94" i="35"/>
  <c r="AZ94" i="35"/>
  <c r="BI92" i="35"/>
  <c r="BG92" i="35"/>
  <c r="BF92" i="35"/>
  <c r="BD92" i="35"/>
  <c r="BB92" i="35"/>
  <c r="BA92" i="35"/>
  <c r="AZ92" i="35"/>
  <c r="BM91" i="35"/>
  <c r="BL91" i="35"/>
  <c r="BK91" i="35"/>
  <c r="BJ91" i="35"/>
  <c r="BI91" i="35"/>
  <c r="BH91" i="35"/>
  <c r="BG91" i="35"/>
  <c r="BF91" i="35"/>
  <c r="BE91" i="35"/>
  <c r="BD91" i="35"/>
  <c r="BC91" i="35"/>
  <c r="BB91" i="35"/>
  <c r="BA91" i="35"/>
  <c r="AZ91" i="35"/>
  <c r="BM89" i="35"/>
  <c r="BL89" i="35"/>
  <c r="BK89" i="35"/>
  <c r="BJ89" i="35"/>
  <c r="BI89" i="35"/>
  <c r="BH89" i="35"/>
  <c r="BG89" i="35"/>
  <c r="BF89" i="35"/>
  <c r="BE89" i="35"/>
  <c r="BD89" i="35"/>
  <c r="BC89" i="35"/>
  <c r="BB89" i="35"/>
  <c r="BA89" i="35"/>
  <c r="AZ89" i="35"/>
  <c r="BI87" i="35"/>
  <c r="BG87" i="35"/>
  <c r="BF87" i="35"/>
  <c r="BD87" i="35"/>
  <c r="BB87" i="35"/>
  <c r="BA87" i="35"/>
  <c r="AZ87" i="35"/>
  <c r="BM85" i="35"/>
  <c r="BL85" i="35"/>
  <c r="BK85" i="35"/>
  <c r="BJ85" i="35"/>
  <c r="BI85" i="35"/>
  <c r="BH85" i="35"/>
  <c r="BG85" i="35"/>
  <c r="BF85" i="35"/>
  <c r="BE85" i="35"/>
  <c r="BD85" i="35"/>
  <c r="BC85" i="35"/>
  <c r="BB85" i="35"/>
  <c r="BA85" i="35"/>
  <c r="AZ85" i="35"/>
  <c r="BI83" i="35"/>
  <c r="BG83" i="35"/>
  <c r="BF83" i="35"/>
  <c r="BD83" i="35"/>
  <c r="BB83" i="35"/>
  <c r="BA83" i="35"/>
  <c r="AZ83" i="35"/>
  <c r="BM80" i="35"/>
  <c r="BL80" i="35"/>
  <c r="BK80" i="35"/>
  <c r="BJ80" i="35"/>
  <c r="BI80" i="35"/>
  <c r="BH80" i="35"/>
  <c r="BG80" i="35"/>
  <c r="BF80" i="35"/>
  <c r="BE80" i="35"/>
  <c r="BD80" i="35"/>
  <c r="BC80" i="35"/>
  <c r="BB80" i="35"/>
  <c r="BA80" i="35"/>
  <c r="AZ80" i="35"/>
  <c r="BI78" i="35"/>
  <c r="BG78" i="35"/>
  <c r="BF78" i="35"/>
  <c r="BD78" i="35"/>
  <c r="BB78" i="35"/>
  <c r="BA78" i="35"/>
  <c r="AZ78" i="35"/>
  <c r="BM76" i="35"/>
  <c r="BL76" i="35"/>
  <c r="BK76" i="35"/>
  <c r="BJ76" i="35"/>
  <c r="BI76" i="35"/>
  <c r="BH76" i="35"/>
  <c r="BG76" i="35"/>
  <c r="BF76" i="35"/>
  <c r="BE76" i="35"/>
  <c r="BD76" i="35"/>
  <c r="BC76" i="35"/>
  <c r="BB76" i="35"/>
  <c r="BA76" i="35"/>
  <c r="AZ76" i="35"/>
  <c r="BI74" i="35"/>
  <c r="BG74" i="35"/>
  <c r="BF74" i="35"/>
  <c r="BD74" i="35"/>
  <c r="BB74" i="35"/>
  <c r="BA74" i="35"/>
  <c r="AZ74" i="35"/>
  <c r="BM68" i="35"/>
  <c r="BL68" i="35"/>
  <c r="BK68" i="35"/>
  <c r="BJ68" i="35"/>
  <c r="BI68" i="35"/>
  <c r="BH68" i="35"/>
  <c r="BG68" i="35"/>
  <c r="BF68" i="35"/>
  <c r="BE68" i="35"/>
  <c r="BD68" i="35"/>
  <c r="BC68" i="35"/>
  <c r="BB68" i="35"/>
  <c r="BA68" i="35"/>
  <c r="AZ68" i="35"/>
  <c r="BI66" i="35"/>
  <c r="BG66" i="35"/>
  <c r="BF66" i="35"/>
  <c r="BD66" i="35"/>
  <c r="BB66" i="35"/>
  <c r="BA66" i="35"/>
  <c r="AZ66" i="35"/>
  <c r="BM64" i="35"/>
  <c r="BL64" i="35"/>
  <c r="BK64" i="35"/>
  <c r="BJ64" i="35"/>
  <c r="BI64" i="35"/>
  <c r="BH64" i="35"/>
  <c r="BG64" i="35"/>
  <c r="BF64" i="35"/>
  <c r="BE64" i="35"/>
  <c r="BD64" i="35"/>
  <c r="BC64" i="35"/>
  <c r="BB64" i="35"/>
  <c r="BA64" i="35"/>
  <c r="AZ64" i="35"/>
  <c r="BM62" i="35"/>
  <c r="BL62" i="35"/>
  <c r="BK62" i="35"/>
  <c r="BJ62" i="35"/>
  <c r="BI62" i="35"/>
  <c r="BH62" i="35"/>
  <c r="BG62" i="35"/>
  <c r="BF62" i="35"/>
  <c r="BE62" i="35"/>
  <c r="BD62" i="35"/>
  <c r="BC62" i="35"/>
  <c r="BB62" i="35"/>
  <c r="BA62" i="35"/>
  <c r="AZ62" i="35"/>
  <c r="BM60" i="35"/>
  <c r="BL60" i="35"/>
  <c r="BK60" i="35"/>
  <c r="BJ60" i="35"/>
  <c r="BI60" i="35"/>
  <c r="BH60" i="35"/>
  <c r="BG60" i="35"/>
  <c r="BF60" i="35"/>
  <c r="BE60" i="35"/>
  <c r="BD60" i="35"/>
  <c r="BC60" i="35"/>
  <c r="BB60" i="35"/>
  <c r="BA60" i="35"/>
  <c r="AZ60" i="35"/>
  <c r="BM58" i="35"/>
  <c r="BL58" i="35"/>
  <c r="BK58" i="35"/>
  <c r="BJ58" i="35"/>
  <c r="BI58" i="35"/>
  <c r="BH58" i="35"/>
  <c r="BG58" i="35"/>
  <c r="BF58" i="35"/>
  <c r="BE58" i="35"/>
  <c r="BD58" i="35"/>
  <c r="BC58" i="35"/>
  <c r="BB58" i="35"/>
  <c r="BA58" i="35"/>
  <c r="AZ58" i="35"/>
  <c r="BM56" i="35"/>
  <c r="BL56" i="35"/>
  <c r="BK56" i="35"/>
  <c r="BJ56" i="35"/>
  <c r="BI56" i="35"/>
  <c r="BH56" i="35"/>
  <c r="BG56" i="35"/>
  <c r="BF56" i="35"/>
  <c r="BE56" i="35"/>
  <c r="BD56" i="35"/>
  <c r="BC56" i="35"/>
  <c r="BB56" i="35"/>
  <c r="BA56" i="35"/>
  <c r="AZ56" i="35"/>
  <c r="BM54" i="35"/>
  <c r="BL54" i="35"/>
  <c r="BK54" i="35"/>
  <c r="BJ54" i="35"/>
  <c r="BI54" i="35"/>
  <c r="BH54" i="35"/>
  <c r="BG54" i="35"/>
  <c r="BF54" i="35"/>
  <c r="BE54" i="35"/>
  <c r="BD54" i="35"/>
  <c r="BC54" i="35"/>
  <c r="BB54" i="35"/>
  <c r="BA54" i="35"/>
  <c r="AZ54" i="35"/>
  <c r="BM53" i="35"/>
  <c r="BL53" i="35"/>
  <c r="BK53" i="35"/>
  <c r="BJ53" i="35"/>
  <c r="BI53" i="35"/>
  <c r="BH53" i="35"/>
  <c r="BG53" i="35"/>
  <c r="BF53" i="35"/>
  <c r="BE53" i="35"/>
  <c r="BD53" i="35"/>
  <c r="BC53" i="35"/>
  <c r="BB53" i="35"/>
  <c r="BA53" i="35"/>
  <c r="AZ53" i="35"/>
  <c r="BM52" i="35"/>
  <c r="BL52" i="35"/>
  <c r="BK52" i="35"/>
  <c r="BJ52" i="35"/>
  <c r="BI52" i="35"/>
  <c r="BH52" i="35"/>
  <c r="BG52" i="35"/>
  <c r="BF52" i="35"/>
  <c r="BE52" i="35"/>
  <c r="BD52" i="35"/>
  <c r="BC52" i="35"/>
  <c r="BB52" i="35"/>
  <c r="BA52" i="35"/>
  <c r="AZ52" i="35"/>
  <c r="BM51" i="35"/>
  <c r="BL51" i="35"/>
  <c r="BK51" i="35"/>
  <c r="BJ51" i="35"/>
  <c r="BI51" i="35"/>
  <c r="BH51" i="35"/>
  <c r="BG51" i="35"/>
  <c r="BF51" i="35"/>
  <c r="BE51" i="35"/>
  <c r="BD51" i="35"/>
  <c r="BC51" i="35"/>
  <c r="BB51" i="35"/>
  <c r="BA51" i="35"/>
  <c r="AZ51" i="35"/>
  <c r="BM50" i="35"/>
  <c r="BL50" i="35"/>
  <c r="BK50" i="35"/>
  <c r="BJ50" i="35"/>
  <c r="BI50" i="35"/>
  <c r="BH50" i="35"/>
  <c r="BG50" i="35"/>
  <c r="BF50" i="35"/>
  <c r="BE50" i="35"/>
  <c r="BD50" i="35"/>
  <c r="BC50" i="35"/>
  <c r="BB50" i="35"/>
  <c r="BA50" i="35"/>
  <c r="AZ50" i="35"/>
  <c r="BM43" i="35"/>
  <c r="BL43" i="35"/>
  <c r="BK43" i="35"/>
  <c r="BJ43" i="35"/>
  <c r="BI43" i="35"/>
  <c r="BH43" i="35"/>
  <c r="BG43" i="35"/>
  <c r="BF43" i="35"/>
  <c r="BE43" i="35"/>
  <c r="BD43" i="35"/>
  <c r="BC43" i="35"/>
  <c r="BB43" i="35"/>
  <c r="BA43" i="35"/>
  <c r="AZ43" i="35"/>
  <c r="BM41" i="35"/>
  <c r="BL41" i="35"/>
  <c r="BK41" i="35"/>
  <c r="BJ41" i="35"/>
  <c r="BI41" i="35"/>
  <c r="BH41" i="35"/>
  <c r="BG41" i="35"/>
  <c r="BF41" i="35"/>
  <c r="BE41" i="35"/>
  <c r="BD41" i="35"/>
  <c r="BC41" i="35"/>
  <c r="BB41" i="35"/>
  <c r="BA41" i="35"/>
  <c r="AZ41" i="35"/>
  <c r="BM39" i="35"/>
  <c r="BL39" i="35"/>
  <c r="BK39" i="35"/>
  <c r="BJ39" i="35"/>
  <c r="BI39" i="35"/>
  <c r="BH39" i="35"/>
  <c r="BG39" i="35"/>
  <c r="BF39" i="35"/>
  <c r="BE39" i="35"/>
  <c r="BD39" i="35"/>
  <c r="BC39" i="35"/>
  <c r="BB39" i="35"/>
  <c r="BA39" i="35"/>
  <c r="AZ39" i="35"/>
  <c r="BW34" i="35"/>
  <c r="BV34" i="35"/>
  <c r="BU34" i="35"/>
  <c r="BT34" i="35"/>
  <c r="BS34" i="35"/>
  <c r="BR34" i="35"/>
  <c r="BQ34" i="35"/>
  <c r="BP34" i="35"/>
  <c r="BO34" i="35"/>
  <c r="BN34" i="35"/>
  <c r="BW32" i="35"/>
  <c r="BV32" i="35"/>
  <c r="BU32" i="35"/>
  <c r="BT32" i="35"/>
  <c r="BS32" i="35"/>
  <c r="BR32" i="35"/>
  <c r="BQ32" i="35"/>
  <c r="BP32" i="35"/>
  <c r="BO32" i="35"/>
  <c r="BN32" i="35"/>
  <c r="BW31" i="35"/>
  <c r="BV31" i="35"/>
  <c r="BU31" i="35"/>
  <c r="BT31" i="35"/>
  <c r="BS31" i="35"/>
  <c r="BR31" i="35"/>
  <c r="BQ31" i="35"/>
  <c r="BP31" i="35"/>
  <c r="BO31" i="35"/>
  <c r="BN31" i="35"/>
  <c r="BW27" i="35"/>
  <c r="BV27" i="35"/>
  <c r="BU27" i="35"/>
  <c r="BT27" i="35"/>
  <c r="BS27" i="35"/>
  <c r="BR27" i="35"/>
  <c r="BQ27" i="35"/>
  <c r="BP27" i="35"/>
  <c r="BO27" i="35"/>
  <c r="BN27" i="35"/>
  <c r="BW25" i="35"/>
  <c r="BV25" i="35"/>
  <c r="BU25" i="35"/>
  <c r="BT25" i="35"/>
  <c r="BS25" i="35"/>
  <c r="BR25" i="35"/>
  <c r="BQ25" i="35"/>
  <c r="BP25" i="35"/>
  <c r="BO25" i="35"/>
  <c r="BN25" i="35"/>
  <c r="BW24" i="35"/>
  <c r="BV24" i="35"/>
  <c r="BU24" i="35"/>
  <c r="BT24" i="35"/>
  <c r="BS24" i="35"/>
  <c r="BR24" i="35"/>
  <c r="BQ24" i="35"/>
  <c r="BP24" i="35"/>
  <c r="BO24" i="35"/>
  <c r="BN24" i="35"/>
  <c r="BW23" i="35"/>
  <c r="BV23" i="35"/>
  <c r="BU23" i="35"/>
  <c r="BT23" i="35"/>
  <c r="BS23" i="35"/>
  <c r="BR23" i="35"/>
  <c r="BQ23" i="35"/>
  <c r="BP23" i="35"/>
  <c r="BO23" i="35"/>
  <c r="BN23" i="35"/>
  <c r="BW22" i="35"/>
  <c r="BV22" i="35"/>
  <c r="BU22" i="35"/>
  <c r="BT22" i="35"/>
  <c r="BS22" i="35"/>
  <c r="BR22" i="35"/>
  <c r="BQ22" i="35"/>
  <c r="BP22" i="35"/>
  <c r="BO22" i="35"/>
  <c r="BN22" i="35"/>
  <c r="BW21" i="35"/>
  <c r="BV21" i="35"/>
  <c r="BU21" i="35"/>
  <c r="BT21" i="35"/>
  <c r="BS21" i="35"/>
  <c r="BR21" i="35"/>
  <c r="BQ21" i="35"/>
  <c r="BP21" i="35"/>
  <c r="BO21" i="35"/>
  <c r="BN21" i="35"/>
  <c r="BW20" i="35"/>
  <c r="BV20" i="35"/>
  <c r="BU20" i="35"/>
  <c r="BT20" i="35"/>
  <c r="BS20" i="35"/>
  <c r="BR20" i="35"/>
  <c r="BQ20" i="35"/>
  <c r="BP20" i="35"/>
  <c r="BO20" i="35"/>
  <c r="BN20" i="35"/>
  <c r="AX16" i="35"/>
  <c r="AW16" i="35"/>
  <c r="AV16" i="35"/>
  <c r="J16" i="35"/>
  <c r="AY16" i="35" s="1"/>
  <c r="AW12" i="35"/>
  <c r="AU12" i="35"/>
  <c r="J12" i="35"/>
  <c r="AY12" i="35" s="1"/>
  <c r="I12" i="35"/>
  <c r="AX12" i="35" s="1"/>
  <c r="G12" i="35"/>
  <c r="AV12" i="35" s="1"/>
  <c r="E12" i="35"/>
  <c r="AT12" i="35" s="1"/>
  <c r="D12" i="35"/>
  <c r="AS12" i="35" s="1"/>
  <c r="C12" i="35"/>
  <c r="AR12" i="35" s="1"/>
  <c r="B12" i="35"/>
  <c r="AQ12" i="35" s="1"/>
  <c r="AU9" i="35"/>
  <c r="AT9" i="35"/>
  <c r="AS9" i="35"/>
  <c r="C9" i="35"/>
  <c r="AR9" i="35" s="1"/>
  <c r="B9" i="35"/>
  <c r="AQ9" i="35" s="1"/>
  <c r="AX7" i="35"/>
  <c r="AW7" i="35"/>
  <c r="AU7" i="35"/>
  <c r="J7" i="35"/>
  <c r="AY7" i="35" s="1"/>
  <c r="G7" i="35"/>
  <c r="AV7" i="35" s="1"/>
  <c r="E7" i="35"/>
  <c r="AT7" i="35" s="1"/>
  <c r="D7" i="35"/>
  <c r="AS7" i="35" s="1"/>
  <c r="C7" i="35"/>
  <c r="AR7" i="35" s="1"/>
  <c r="B7" i="35"/>
  <c r="AQ7" i="35" s="1"/>
  <c r="CF27" i="35" l="1"/>
  <c r="CF68" i="35"/>
  <c r="CF23" i="35"/>
  <c r="CF34" i="35"/>
  <c r="CF25" i="35"/>
  <c r="CF22" i="35"/>
  <c r="CF32" i="35"/>
  <c r="CF16" i="35"/>
  <c r="CF43" i="35"/>
  <c r="CF50" i="35"/>
  <c r="CF53" i="35"/>
  <c r="CF54" i="35"/>
  <c r="CF62" i="35"/>
  <c r="CF64" i="35"/>
  <c r="CF97" i="35"/>
  <c r="CF98" i="35"/>
  <c r="CF101" i="35"/>
  <c r="CF39" i="35"/>
  <c r="CF51" i="35"/>
  <c r="CF56" i="35"/>
  <c r="CF60" i="35"/>
  <c r="CF85" i="35"/>
  <c r="CF94" i="35"/>
  <c r="CF99" i="35"/>
  <c r="CF89" i="35"/>
  <c r="CF96" i="35"/>
  <c r="CF100" i="35"/>
  <c r="CF52" i="35"/>
  <c r="CF91" i="35"/>
  <c r="CF9" i="35"/>
  <c r="CF7" i="35"/>
  <c r="CF12" i="35"/>
  <c r="BH96" i="34" l="1"/>
  <c r="BG96" i="34"/>
  <c r="BF96" i="34"/>
  <c r="BE96" i="34"/>
  <c r="BD96" i="34"/>
  <c r="BC96" i="34"/>
  <c r="BB96" i="34"/>
  <c r="BA96" i="34"/>
  <c r="AZ96" i="34"/>
  <c r="AY96" i="34"/>
  <c r="AX96" i="34"/>
  <c r="AW96" i="34"/>
  <c r="AV96" i="34"/>
  <c r="AU96" i="34"/>
  <c r="AT96" i="34"/>
  <c r="BH95" i="34"/>
  <c r="BG95" i="34"/>
  <c r="BF95" i="34"/>
  <c r="BE95" i="34"/>
  <c r="BD95" i="34"/>
  <c r="BC95" i="34"/>
  <c r="BB95" i="34"/>
  <c r="BA95" i="34"/>
  <c r="AZ95" i="34"/>
  <c r="AY95" i="34"/>
  <c r="AX95" i="34"/>
  <c r="AW95" i="34"/>
  <c r="AV95" i="34"/>
  <c r="AU95" i="34"/>
  <c r="AT95" i="34"/>
  <c r="BH94" i="34"/>
  <c r="BG94" i="34"/>
  <c r="BF94" i="34"/>
  <c r="BE94" i="34"/>
  <c r="BD94" i="34"/>
  <c r="BC94" i="34"/>
  <c r="BB94" i="34"/>
  <c r="BA94" i="34"/>
  <c r="AZ94" i="34"/>
  <c r="AY94" i="34"/>
  <c r="AX94" i="34"/>
  <c r="AW94" i="34"/>
  <c r="AV94" i="34"/>
  <c r="AU94" i="34"/>
  <c r="AT94" i="34"/>
  <c r="BH93" i="34"/>
  <c r="BG93" i="34"/>
  <c r="BF93" i="34"/>
  <c r="BE93" i="34"/>
  <c r="BD93" i="34"/>
  <c r="BC93" i="34"/>
  <c r="BB93" i="34"/>
  <c r="BA93" i="34"/>
  <c r="AZ93" i="34"/>
  <c r="AY93" i="34"/>
  <c r="AX93" i="34"/>
  <c r="AW93" i="34"/>
  <c r="AV93" i="34"/>
  <c r="AU93" i="34"/>
  <c r="AT93" i="34"/>
  <c r="BH92" i="34"/>
  <c r="BG92" i="34"/>
  <c r="BF92" i="34"/>
  <c r="BE92" i="34"/>
  <c r="BD92" i="34"/>
  <c r="BC92" i="34"/>
  <c r="BB92" i="34"/>
  <c r="BA92" i="34"/>
  <c r="AZ92" i="34"/>
  <c r="AY92" i="34"/>
  <c r="AX92" i="34"/>
  <c r="AW92" i="34"/>
  <c r="AV92" i="34"/>
  <c r="AU92" i="34"/>
  <c r="AT92" i="34"/>
  <c r="BH91" i="34"/>
  <c r="BG91" i="34"/>
  <c r="BF91" i="34"/>
  <c r="BE91" i="34"/>
  <c r="BD91" i="34"/>
  <c r="BC91" i="34"/>
  <c r="BB91" i="34"/>
  <c r="BA91" i="34"/>
  <c r="AZ91" i="34"/>
  <c r="AY91" i="34"/>
  <c r="AX91" i="34"/>
  <c r="AW91" i="34"/>
  <c r="AV91" i="34"/>
  <c r="AU91" i="34"/>
  <c r="AT91" i="34"/>
  <c r="BH89" i="34"/>
  <c r="BG89" i="34"/>
  <c r="BF89" i="34"/>
  <c r="BE89" i="34"/>
  <c r="BD89" i="34"/>
  <c r="BC89" i="34"/>
  <c r="BB89" i="34"/>
  <c r="BA89" i="34"/>
  <c r="AZ89" i="34"/>
  <c r="AY89" i="34"/>
  <c r="AX89" i="34"/>
  <c r="AW89" i="34"/>
  <c r="AV89" i="34"/>
  <c r="AU89" i="34"/>
  <c r="AT89" i="34"/>
  <c r="BD87" i="34"/>
  <c r="BB87" i="34"/>
  <c r="BA87" i="34"/>
  <c r="AZ87" i="34"/>
  <c r="AX87" i="34"/>
  <c r="AV87" i="34"/>
  <c r="AU87" i="34"/>
  <c r="AT87" i="34"/>
  <c r="BH86" i="34"/>
  <c r="BG86" i="34"/>
  <c r="BF86" i="34"/>
  <c r="BE86" i="34"/>
  <c r="BD86" i="34"/>
  <c r="BC86" i="34"/>
  <c r="BB86" i="34"/>
  <c r="BA86" i="34"/>
  <c r="AZ86" i="34"/>
  <c r="AY86" i="34"/>
  <c r="AX86" i="34"/>
  <c r="AW86" i="34"/>
  <c r="AV86" i="34"/>
  <c r="AU86" i="34"/>
  <c r="AT86" i="34"/>
  <c r="BH84" i="34"/>
  <c r="BG84" i="34"/>
  <c r="BF84" i="34"/>
  <c r="BE84" i="34"/>
  <c r="BD84" i="34"/>
  <c r="BC84" i="34"/>
  <c r="BB84" i="34"/>
  <c r="BA84" i="34"/>
  <c r="AZ84" i="34"/>
  <c r="AY84" i="34"/>
  <c r="AX84" i="34"/>
  <c r="AW84" i="34"/>
  <c r="AV84" i="34"/>
  <c r="AU84" i="34"/>
  <c r="AT84" i="34"/>
  <c r="BD82" i="34"/>
  <c r="BB82" i="34"/>
  <c r="BA82" i="34"/>
  <c r="AZ82" i="34"/>
  <c r="AX82" i="34"/>
  <c r="AV82" i="34"/>
  <c r="AU82" i="34"/>
  <c r="AT82" i="34"/>
  <c r="BH80" i="34"/>
  <c r="BG80" i="34"/>
  <c r="BF80" i="34"/>
  <c r="BE80" i="34"/>
  <c r="BD80" i="34"/>
  <c r="BC80" i="34"/>
  <c r="BB80" i="34"/>
  <c r="BA80" i="34"/>
  <c r="AZ80" i="34"/>
  <c r="AY80" i="34"/>
  <c r="AX80" i="34"/>
  <c r="AW80" i="34"/>
  <c r="AV80" i="34"/>
  <c r="AU80" i="34"/>
  <c r="AT80" i="34"/>
  <c r="BD78" i="34"/>
  <c r="BB78" i="34"/>
  <c r="BA78" i="34"/>
  <c r="AZ78" i="34"/>
  <c r="AX78" i="34"/>
  <c r="AV78" i="34"/>
  <c r="AU78" i="34"/>
  <c r="AT78" i="34"/>
  <c r="BH75" i="34"/>
  <c r="BG75" i="34"/>
  <c r="BF75" i="34"/>
  <c r="BE75" i="34"/>
  <c r="BD75" i="34"/>
  <c r="BC75" i="34"/>
  <c r="BB75" i="34"/>
  <c r="BA75" i="34"/>
  <c r="AZ75" i="34"/>
  <c r="AY75" i="34"/>
  <c r="AX75" i="34"/>
  <c r="AW75" i="34"/>
  <c r="AV75" i="34"/>
  <c r="AU75" i="34"/>
  <c r="AT75" i="34"/>
  <c r="BD73" i="34"/>
  <c r="BB73" i="34"/>
  <c r="BA73" i="34"/>
  <c r="AZ73" i="34"/>
  <c r="AX73" i="34"/>
  <c r="AV73" i="34"/>
  <c r="AU73" i="34"/>
  <c r="AT73" i="34"/>
  <c r="BH71" i="34"/>
  <c r="BG71" i="34"/>
  <c r="BF71" i="34"/>
  <c r="BE71" i="34"/>
  <c r="BD71" i="34"/>
  <c r="BC71" i="34"/>
  <c r="BB71" i="34"/>
  <c r="BA71" i="34"/>
  <c r="AZ71" i="34"/>
  <c r="AY71" i="34"/>
  <c r="AX71" i="34"/>
  <c r="AW71" i="34"/>
  <c r="AV71" i="34"/>
  <c r="AU71" i="34"/>
  <c r="AT71" i="34"/>
  <c r="BD69" i="34"/>
  <c r="BB69" i="34"/>
  <c r="BA69" i="34"/>
  <c r="AZ69" i="34"/>
  <c r="AX69" i="34"/>
  <c r="AV69" i="34"/>
  <c r="AU69" i="34"/>
  <c r="AT69" i="34"/>
  <c r="BH63" i="34"/>
  <c r="BG63" i="34"/>
  <c r="BF63" i="34"/>
  <c r="BE63" i="34"/>
  <c r="BD63" i="34"/>
  <c r="BC63" i="34"/>
  <c r="BB63" i="34"/>
  <c r="BA63" i="34"/>
  <c r="AZ63" i="34"/>
  <c r="AY63" i="34"/>
  <c r="AX63" i="34"/>
  <c r="AW63" i="34"/>
  <c r="AV63" i="34"/>
  <c r="AU63" i="34"/>
  <c r="AT63" i="34"/>
  <c r="BD61" i="34"/>
  <c r="BB61" i="34"/>
  <c r="BA61" i="34"/>
  <c r="AZ61" i="34"/>
  <c r="AX61" i="34"/>
  <c r="AV61" i="34"/>
  <c r="AU61" i="34"/>
  <c r="AT61" i="34"/>
  <c r="BH59" i="34"/>
  <c r="BG59" i="34"/>
  <c r="BF59" i="34"/>
  <c r="BE59" i="34"/>
  <c r="BD59" i="34"/>
  <c r="BC59" i="34"/>
  <c r="BB59" i="34"/>
  <c r="BA59" i="34"/>
  <c r="AZ59" i="34"/>
  <c r="AY59" i="34"/>
  <c r="AX59" i="34"/>
  <c r="AW59" i="34"/>
  <c r="AV59" i="34"/>
  <c r="AU59" i="34"/>
  <c r="AT59" i="34"/>
  <c r="BH57" i="34"/>
  <c r="BG57" i="34"/>
  <c r="BF57" i="34"/>
  <c r="BE57" i="34"/>
  <c r="BD57" i="34"/>
  <c r="BC57" i="34"/>
  <c r="BB57" i="34"/>
  <c r="BA57" i="34"/>
  <c r="AZ57" i="34"/>
  <c r="AY57" i="34"/>
  <c r="AX57" i="34"/>
  <c r="AW57" i="34"/>
  <c r="AV57" i="34"/>
  <c r="AU57" i="34"/>
  <c r="AT57" i="34"/>
  <c r="BH55" i="34"/>
  <c r="BG55" i="34"/>
  <c r="BF55" i="34"/>
  <c r="BE55" i="34"/>
  <c r="BD55" i="34"/>
  <c r="BC55" i="34"/>
  <c r="BB55" i="34"/>
  <c r="BA55" i="34"/>
  <c r="AZ55" i="34"/>
  <c r="AY55" i="34"/>
  <c r="AX55" i="34"/>
  <c r="AW55" i="34"/>
  <c r="AV55" i="34"/>
  <c r="AU55" i="34"/>
  <c r="AT55" i="34"/>
  <c r="BH53" i="34"/>
  <c r="BG53" i="34"/>
  <c r="BF53" i="34"/>
  <c r="BE53" i="34"/>
  <c r="BD53" i="34"/>
  <c r="BC53" i="34"/>
  <c r="BB53" i="34"/>
  <c r="BA53" i="34"/>
  <c r="AZ53" i="34"/>
  <c r="AY53" i="34"/>
  <c r="AX53" i="34"/>
  <c r="AW53" i="34"/>
  <c r="AV53" i="34"/>
  <c r="AU53" i="34"/>
  <c r="AT53" i="34"/>
  <c r="BH51" i="34"/>
  <c r="BG51" i="34"/>
  <c r="BF51" i="34"/>
  <c r="BE51" i="34"/>
  <c r="BD51" i="34"/>
  <c r="BC51" i="34"/>
  <c r="BB51" i="34"/>
  <c r="BA51" i="34"/>
  <c r="AZ51" i="34"/>
  <c r="AY51" i="34"/>
  <c r="AX51" i="34"/>
  <c r="AW51" i="34"/>
  <c r="AV51" i="34"/>
  <c r="AU51" i="34"/>
  <c r="AT51" i="34"/>
  <c r="BH49" i="34"/>
  <c r="BG49" i="34"/>
  <c r="BF49" i="34"/>
  <c r="BE49" i="34"/>
  <c r="BD49" i="34"/>
  <c r="BC49" i="34"/>
  <c r="BB49" i="34"/>
  <c r="BA49" i="34"/>
  <c r="AZ49" i="34"/>
  <c r="AY49" i="34"/>
  <c r="AX49" i="34"/>
  <c r="AW49" i="34"/>
  <c r="AV49" i="34"/>
  <c r="AU49" i="34"/>
  <c r="AT49" i="34"/>
  <c r="BH48" i="34"/>
  <c r="BG48" i="34"/>
  <c r="BF48" i="34"/>
  <c r="BE48" i="34"/>
  <c r="BD48" i="34"/>
  <c r="BC48" i="34"/>
  <c r="BB48" i="34"/>
  <c r="BA48" i="34"/>
  <c r="AZ48" i="34"/>
  <c r="AY48" i="34"/>
  <c r="AX48" i="34"/>
  <c r="AW48" i="34"/>
  <c r="AV48" i="34"/>
  <c r="AU48" i="34"/>
  <c r="AT48" i="34"/>
  <c r="BH47" i="34"/>
  <c r="BG47" i="34"/>
  <c r="BF47" i="34"/>
  <c r="BE47" i="34"/>
  <c r="BD47" i="34"/>
  <c r="BC47" i="34"/>
  <c r="BB47" i="34"/>
  <c r="BA47" i="34"/>
  <c r="AZ47" i="34"/>
  <c r="AY47" i="34"/>
  <c r="AX47" i="34"/>
  <c r="AW47" i="34"/>
  <c r="AV47" i="34"/>
  <c r="AU47" i="34"/>
  <c r="AT47" i="34"/>
  <c r="BH46" i="34"/>
  <c r="BG46" i="34"/>
  <c r="BF46" i="34"/>
  <c r="BE46" i="34"/>
  <c r="BD46" i="34"/>
  <c r="BC46" i="34"/>
  <c r="BB46" i="34"/>
  <c r="BA46" i="34"/>
  <c r="AZ46" i="34"/>
  <c r="AY46" i="34"/>
  <c r="AX46" i="34"/>
  <c r="AW46" i="34"/>
  <c r="AV46" i="34"/>
  <c r="AU46" i="34"/>
  <c r="AT46" i="34"/>
  <c r="BH45" i="34"/>
  <c r="BG45" i="34"/>
  <c r="BF45" i="34"/>
  <c r="BE45" i="34"/>
  <c r="BD45" i="34"/>
  <c r="BC45" i="34"/>
  <c r="BB45" i="34"/>
  <c r="BA45" i="34"/>
  <c r="AZ45" i="34"/>
  <c r="AY45" i="34"/>
  <c r="AX45" i="34"/>
  <c r="AW45" i="34"/>
  <c r="AV45" i="34"/>
  <c r="AU45" i="34"/>
  <c r="AT45" i="34"/>
  <c r="BH38" i="34"/>
  <c r="BG38" i="34"/>
  <c r="BF38" i="34"/>
  <c r="BE38" i="34"/>
  <c r="BD38" i="34"/>
  <c r="BC38" i="34"/>
  <c r="BB38" i="34"/>
  <c r="BA38" i="34"/>
  <c r="AZ38" i="34"/>
  <c r="AY38" i="34"/>
  <c r="AX38" i="34"/>
  <c r="AW38" i="34"/>
  <c r="AV38" i="34"/>
  <c r="AU38" i="34"/>
  <c r="AT38" i="34"/>
  <c r="BH36" i="34"/>
  <c r="BG36" i="34"/>
  <c r="BF36" i="34"/>
  <c r="BE36" i="34"/>
  <c r="BD36" i="34"/>
  <c r="BC36" i="34"/>
  <c r="BB36" i="34"/>
  <c r="BA36" i="34"/>
  <c r="AZ36" i="34"/>
  <c r="AY36" i="34"/>
  <c r="AX36" i="34"/>
  <c r="AW36" i="34"/>
  <c r="AV36" i="34"/>
  <c r="AU36" i="34"/>
  <c r="AT36" i="34"/>
  <c r="BH34" i="34"/>
  <c r="BG34" i="34"/>
  <c r="BF34" i="34"/>
  <c r="BE34" i="34"/>
  <c r="BD34" i="34"/>
  <c r="BC34" i="34"/>
  <c r="BB34" i="34"/>
  <c r="BA34" i="34"/>
  <c r="AZ34" i="34"/>
  <c r="AY34" i="34"/>
  <c r="AX34" i="34"/>
  <c r="AW34" i="34"/>
  <c r="AV34" i="34"/>
  <c r="AU34" i="34"/>
  <c r="AT34" i="34"/>
  <c r="BR29" i="34"/>
  <c r="BQ29" i="34"/>
  <c r="BP29" i="34"/>
  <c r="BO29" i="34"/>
  <c r="BN29" i="34"/>
  <c r="BM29" i="34"/>
  <c r="BL29" i="34"/>
  <c r="BK29" i="34"/>
  <c r="BJ29" i="34"/>
  <c r="BI29" i="34"/>
  <c r="BR28" i="34"/>
  <c r="BQ28" i="34"/>
  <c r="BP28" i="34"/>
  <c r="BO28" i="34"/>
  <c r="BN28" i="34"/>
  <c r="BM28" i="34"/>
  <c r="BL28" i="34"/>
  <c r="BK28" i="34"/>
  <c r="BJ28" i="34"/>
  <c r="BI28" i="34"/>
  <c r="BR27" i="34"/>
  <c r="BQ27" i="34"/>
  <c r="BP27" i="34"/>
  <c r="BO27" i="34"/>
  <c r="BN27" i="34"/>
  <c r="BM27" i="34"/>
  <c r="BL27" i="34"/>
  <c r="BK27" i="34"/>
  <c r="BJ27" i="34"/>
  <c r="BI27" i="34"/>
  <c r="BR26" i="34"/>
  <c r="BQ26" i="34"/>
  <c r="BP26" i="34"/>
  <c r="BO26" i="34"/>
  <c r="BN26" i="34"/>
  <c r="BM26" i="34"/>
  <c r="BL26" i="34"/>
  <c r="BK26" i="34"/>
  <c r="BJ26" i="34"/>
  <c r="BI26" i="34"/>
  <c r="BR25" i="34"/>
  <c r="BQ25" i="34"/>
  <c r="BP25" i="34"/>
  <c r="BO25" i="34"/>
  <c r="BN25" i="34"/>
  <c r="BM25" i="34"/>
  <c r="BL25" i="34"/>
  <c r="BK25" i="34"/>
  <c r="BJ25" i="34"/>
  <c r="BI25" i="34"/>
  <c r="BR24" i="34"/>
  <c r="BQ24" i="34"/>
  <c r="BP24" i="34"/>
  <c r="BO24" i="34"/>
  <c r="BN24" i="34"/>
  <c r="BM24" i="34"/>
  <c r="BL24" i="34"/>
  <c r="BK24" i="34"/>
  <c r="BJ24" i="34"/>
  <c r="BI24" i="34"/>
  <c r="BR23" i="34"/>
  <c r="BQ23" i="34"/>
  <c r="BP23" i="34"/>
  <c r="BO23" i="34"/>
  <c r="BN23" i="34"/>
  <c r="BM23" i="34"/>
  <c r="BL23" i="34"/>
  <c r="BK23" i="34"/>
  <c r="BJ23" i="34"/>
  <c r="BI23" i="34"/>
  <c r="BR22" i="34"/>
  <c r="BQ22" i="34"/>
  <c r="BP22" i="34"/>
  <c r="BO22" i="34"/>
  <c r="BN22" i="34"/>
  <c r="BM22" i="34"/>
  <c r="BL22" i="34"/>
  <c r="BK22" i="34"/>
  <c r="BJ22" i="34"/>
  <c r="BI22" i="34"/>
  <c r="BR21" i="34"/>
  <c r="BQ21" i="34"/>
  <c r="BP21" i="34"/>
  <c r="BO21" i="34"/>
  <c r="BN21" i="34"/>
  <c r="BM21" i="34"/>
  <c r="BL21" i="34"/>
  <c r="BK21" i="34"/>
  <c r="BJ21" i="34"/>
  <c r="BI21" i="34"/>
  <c r="BR20" i="34"/>
  <c r="BQ20" i="34"/>
  <c r="BP20" i="34"/>
  <c r="BO20" i="34"/>
  <c r="BN20" i="34"/>
  <c r="BM20" i="34"/>
  <c r="BL20" i="34"/>
  <c r="BK20" i="34"/>
  <c r="BJ20" i="34"/>
  <c r="BI20" i="34"/>
  <c r="AR16" i="34"/>
  <c r="AQ16" i="34"/>
  <c r="AP16" i="34"/>
  <c r="J16" i="34"/>
  <c r="AS16" i="34" s="1"/>
  <c r="AQ12" i="34"/>
  <c r="AO12" i="34"/>
  <c r="J12" i="34"/>
  <c r="AS12" i="34" s="1"/>
  <c r="I12" i="34"/>
  <c r="AR12" i="34" s="1"/>
  <c r="G12" i="34"/>
  <c r="AP12" i="34" s="1"/>
  <c r="E12" i="34"/>
  <c r="AN12" i="34" s="1"/>
  <c r="D12" i="34"/>
  <c r="AM12" i="34" s="1"/>
  <c r="C12" i="34"/>
  <c r="AL12" i="34" s="1"/>
  <c r="B12" i="34"/>
  <c r="AK12" i="34" s="1"/>
  <c r="AO9" i="34"/>
  <c r="AN9" i="34"/>
  <c r="AM9" i="34"/>
  <c r="C9" i="34"/>
  <c r="AL9" i="34" s="1"/>
  <c r="B9" i="34"/>
  <c r="AK9" i="34" s="1"/>
  <c r="AR7" i="34"/>
  <c r="AQ7" i="34"/>
  <c r="AO7" i="34"/>
  <c r="J7" i="34"/>
  <c r="AS7" i="34" s="1"/>
  <c r="G7" i="34"/>
  <c r="AP7" i="34" s="1"/>
  <c r="E7" i="34"/>
  <c r="AN7" i="34" s="1"/>
  <c r="D7" i="34"/>
  <c r="AM7" i="34" s="1"/>
  <c r="C7" i="34"/>
  <c r="AL7" i="34" s="1"/>
  <c r="B7" i="34"/>
  <c r="AK7" i="34" s="1"/>
  <c r="BT38" i="34" l="1"/>
  <c r="BT48" i="34"/>
  <c r="BT63" i="34"/>
  <c r="BT7" i="34"/>
  <c r="BT12" i="34"/>
  <c r="BT51" i="34"/>
  <c r="BT89" i="34"/>
  <c r="BT94" i="34"/>
  <c r="BT22" i="34"/>
  <c r="BT26" i="34"/>
  <c r="BT21" i="34"/>
  <c r="BT25" i="34"/>
  <c r="BT29" i="34"/>
  <c r="BT23" i="34"/>
  <c r="BT27" i="34"/>
  <c r="BT20" i="34"/>
  <c r="BT24" i="34"/>
  <c r="BT28" i="34"/>
  <c r="BT55" i="34"/>
  <c r="BT84" i="34"/>
  <c r="BT92" i="34"/>
  <c r="BT47" i="34"/>
  <c r="BT80" i="34"/>
  <c r="BT91" i="34"/>
  <c r="BT95" i="34"/>
  <c r="BT96" i="34"/>
  <c r="BT34" i="34"/>
  <c r="BT46" i="34"/>
  <c r="BT45" i="34"/>
  <c r="BT49" i="34"/>
  <c r="BT57" i="34"/>
  <c r="BT59" i="34"/>
  <c r="BT86" i="34"/>
  <c r="BT93" i="34"/>
  <c r="BT9" i="34"/>
  <c r="BT16" i="34"/>
  <c r="BH96" i="33" l="1"/>
  <c r="BG96" i="33"/>
  <c r="BF96" i="33"/>
  <c r="BE96" i="33"/>
  <c r="BD96" i="33"/>
  <c r="BC96" i="33"/>
  <c r="BB96" i="33"/>
  <c r="BA96" i="33"/>
  <c r="AZ96" i="33"/>
  <c r="AY96" i="33"/>
  <c r="AX96" i="33"/>
  <c r="AW96" i="33"/>
  <c r="AV96" i="33"/>
  <c r="AU96" i="33"/>
  <c r="AT96" i="33"/>
  <c r="BH95" i="33"/>
  <c r="BG95" i="33"/>
  <c r="BF95" i="33"/>
  <c r="BE95" i="33"/>
  <c r="BD95" i="33"/>
  <c r="BC95" i="33"/>
  <c r="BB95" i="33"/>
  <c r="BA95" i="33"/>
  <c r="AZ95" i="33"/>
  <c r="AY95" i="33"/>
  <c r="AX95" i="33"/>
  <c r="AW95" i="33"/>
  <c r="AV95" i="33"/>
  <c r="AU95" i="33"/>
  <c r="AT95" i="33"/>
  <c r="BH94" i="33"/>
  <c r="BG94" i="33"/>
  <c r="BF94" i="33"/>
  <c r="BE94" i="33"/>
  <c r="BD94" i="33"/>
  <c r="BC94" i="33"/>
  <c r="BB94" i="33"/>
  <c r="BA94" i="33"/>
  <c r="AZ94" i="33"/>
  <c r="AY94" i="33"/>
  <c r="AX94" i="33"/>
  <c r="AW94" i="33"/>
  <c r="AV94" i="33"/>
  <c r="AU94" i="33"/>
  <c r="AT94" i="33"/>
  <c r="BH93" i="33"/>
  <c r="BG93" i="33"/>
  <c r="BF93" i="33"/>
  <c r="BE93" i="33"/>
  <c r="BD93" i="33"/>
  <c r="BC93" i="33"/>
  <c r="BB93" i="33"/>
  <c r="BA93" i="33"/>
  <c r="AZ93" i="33"/>
  <c r="AY93" i="33"/>
  <c r="AX93" i="33"/>
  <c r="AW93" i="33"/>
  <c r="AV93" i="33"/>
  <c r="AU93" i="33"/>
  <c r="AT93" i="33"/>
  <c r="BH92" i="33"/>
  <c r="BG92" i="33"/>
  <c r="BF92" i="33"/>
  <c r="BE92" i="33"/>
  <c r="BD92" i="33"/>
  <c r="BC92" i="33"/>
  <c r="BB92" i="33"/>
  <c r="BA92" i="33"/>
  <c r="AZ92" i="33"/>
  <c r="AY92" i="33"/>
  <c r="AX92" i="33"/>
  <c r="AW92" i="33"/>
  <c r="AV92" i="33"/>
  <c r="AU92" i="33"/>
  <c r="AT92" i="33"/>
  <c r="BH91" i="33"/>
  <c r="BG91" i="33"/>
  <c r="BF91" i="33"/>
  <c r="BE91" i="33"/>
  <c r="BD91" i="33"/>
  <c r="BC91" i="33"/>
  <c r="BB91" i="33"/>
  <c r="BA91" i="33"/>
  <c r="AZ91" i="33"/>
  <c r="AY91" i="33"/>
  <c r="AX91" i="33"/>
  <c r="AW91" i="33"/>
  <c r="AV91" i="33"/>
  <c r="AU91" i="33"/>
  <c r="AT91" i="33"/>
  <c r="BH89" i="33"/>
  <c r="BG89" i="33"/>
  <c r="BF89" i="33"/>
  <c r="BE89" i="33"/>
  <c r="BD89" i="33"/>
  <c r="BC89" i="33"/>
  <c r="BB89" i="33"/>
  <c r="BA89" i="33"/>
  <c r="AZ89" i="33"/>
  <c r="AY89" i="33"/>
  <c r="AX89" i="33"/>
  <c r="AW89" i="33"/>
  <c r="AV89" i="33"/>
  <c r="AU89" i="33"/>
  <c r="AT89" i="33"/>
  <c r="BD87" i="33"/>
  <c r="BB87" i="33"/>
  <c r="BA87" i="33"/>
  <c r="AZ87" i="33"/>
  <c r="AX87" i="33"/>
  <c r="AV87" i="33"/>
  <c r="AU87" i="33"/>
  <c r="AT87" i="33"/>
  <c r="BH86" i="33"/>
  <c r="BG86" i="33"/>
  <c r="BF86" i="33"/>
  <c r="BE86" i="33"/>
  <c r="BD86" i="33"/>
  <c r="BC86" i="33"/>
  <c r="BB86" i="33"/>
  <c r="BA86" i="33"/>
  <c r="AZ86" i="33"/>
  <c r="AY86" i="33"/>
  <c r="AX86" i="33"/>
  <c r="AW86" i="33"/>
  <c r="AV86" i="33"/>
  <c r="AU86" i="33"/>
  <c r="AT86" i="33"/>
  <c r="BH84" i="33"/>
  <c r="BG84" i="33"/>
  <c r="BF84" i="33"/>
  <c r="BE84" i="33"/>
  <c r="BD84" i="33"/>
  <c r="BC84" i="33"/>
  <c r="BB84" i="33"/>
  <c r="BA84" i="33"/>
  <c r="AZ84" i="33"/>
  <c r="AY84" i="33"/>
  <c r="AX84" i="33"/>
  <c r="AW84" i="33"/>
  <c r="AV84" i="33"/>
  <c r="AU84" i="33"/>
  <c r="AT84" i="33"/>
  <c r="BD82" i="33"/>
  <c r="BB82" i="33"/>
  <c r="BA82" i="33"/>
  <c r="AZ82" i="33"/>
  <c r="AX82" i="33"/>
  <c r="AV82" i="33"/>
  <c r="AU82" i="33"/>
  <c r="AT82" i="33"/>
  <c r="BH80" i="33"/>
  <c r="BG80" i="33"/>
  <c r="BF80" i="33"/>
  <c r="BE80" i="33"/>
  <c r="BD80" i="33"/>
  <c r="BC80" i="33"/>
  <c r="BB80" i="33"/>
  <c r="BA80" i="33"/>
  <c r="AZ80" i="33"/>
  <c r="AY80" i="33"/>
  <c r="AX80" i="33"/>
  <c r="AW80" i="33"/>
  <c r="AV80" i="33"/>
  <c r="AU80" i="33"/>
  <c r="AT80" i="33"/>
  <c r="BD78" i="33"/>
  <c r="BB78" i="33"/>
  <c r="BA78" i="33"/>
  <c r="AZ78" i="33"/>
  <c r="AX78" i="33"/>
  <c r="AV78" i="33"/>
  <c r="AU78" i="33"/>
  <c r="AT78" i="33"/>
  <c r="BH75" i="33"/>
  <c r="BG75" i="33"/>
  <c r="BF75" i="33"/>
  <c r="BE75" i="33"/>
  <c r="BD75" i="33"/>
  <c r="BC75" i="33"/>
  <c r="BB75" i="33"/>
  <c r="BA75" i="33"/>
  <c r="AZ75" i="33"/>
  <c r="AY75" i="33"/>
  <c r="AX75" i="33"/>
  <c r="AW75" i="33"/>
  <c r="AV75" i="33"/>
  <c r="AU75" i="33"/>
  <c r="AT75" i="33"/>
  <c r="BD73" i="33"/>
  <c r="BB73" i="33"/>
  <c r="BA73" i="33"/>
  <c r="AZ73" i="33"/>
  <c r="AX73" i="33"/>
  <c r="AV73" i="33"/>
  <c r="AU73" i="33"/>
  <c r="AT73" i="33"/>
  <c r="BH71" i="33"/>
  <c r="BG71" i="33"/>
  <c r="BF71" i="33"/>
  <c r="BE71" i="33"/>
  <c r="BD71" i="33"/>
  <c r="BC71" i="33"/>
  <c r="BB71" i="33"/>
  <c r="BA71" i="33"/>
  <c r="AZ71" i="33"/>
  <c r="AY71" i="33"/>
  <c r="AX71" i="33"/>
  <c r="AW71" i="33"/>
  <c r="AV71" i="33"/>
  <c r="AU71" i="33"/>
  <c r="AT71" i="33"/>
  <c r="BD69" i="33"/>
  <c r="BB69" i="33"/>
  <c r="BA69" i="33"/>
  <c r="AZ69" i="33"/>
  <c r="AX69" i="33"/>
  <c r="AV69" i="33"/>
  <c r="AU69" i="33"/>
  <c r="AT69" i="33"/>
  <c r="BH63" i="33"/>
  <c r="BG63" i="33"/>
  <c r="BF63" i="33"/>
  <c r="BE63" i="33"/>
  <c r="BD63" i="33"/>
  <c r="BC63" i="33"/>
  <c r="BB63" i="33"/>
  <c r="BA63" i="33"/>
  <c r="AZ63" i="33"/>
  <c r="AY63" i="33"/>
  <c r="AX63" i="33"/>
  <c r="AW63" i="33"/>
  <c r="AV63" i="33"/>
  <c r="AU63" i="33"/>
  <c r="AT63" i="33"/>
  <c r="BD61" i="33"/>
  <c r="BB61" i="33"/>
  <c r="BA61" i="33"/>
  <c r="AZ61" i="33"/>
  <c r="AX61" i="33"/>
  <c r="AV61" i="33"/>
  <c r="AU61" i="33"/>
  <c r="AT61" i="33"/>
  <c r="BH59" i="33"/>
  <c r="BG59" i="33"/>
  <c r="BF59" i="33"/>
  <c r="BE59" i="33"/>
  <c r="BD59" i="33"/>
  <c r="BC59" i="33"/>
  <c r="BB59" i="33"/>
  <c r="BA59" i="33"/>
  <c r="AZ59" i="33"/>
  <c r="AY59" i="33"/>
  <c r="AX59" i="33"/>
  <c r="AW59" i="33"/>
  <c r="AV59" i="33"/>
  <c r="AU59" i="33"/>
  <c r="AT59" i="33"/>
  <c r="BH57" i="33"/>
  <c r="BG57" i="33"/>
  <c r="BF57" i="33"/>
  <c r="BE57" i="33"/>
  <c r="BD57" i="33"/>
  <c r="BC57" i="33"/>
  <c r="BB57" i="33"/>
  <c r="BA57" i="33"/>
  <c r="AZ57" i="33"/>
  <c r="AY57" i="33"/>
  <c r="AX57" i="33"/>
  <c r="AW57" i="33"/>
  <c r="AV57" i="33"/>
  <c r="AU57" i="33"/>
  <c r="AT57" i="33"/>
  <c r="BH55" i="33"/>
  <c r="BG55" i="33"/>
  <c r="BF55" i="33"/>
  <c r="BE55" i="33"/>
  <c r="BD55" i="33"/>
  <c r="BC55" i="33"/>
  <c r="BB55" i="33"/>
  <c r="BA55" i="33"/>
  <c r="AZ55" i="33"/>
  <c r="AY55" i="33"/>
  <c r="AX55" i="33"/>
  <c r="AW55" i="33"/>
  <c r="AV55" i="33"/>
  <c r="AU55" i="33"/>
  <c r="AT55" i="33"/>
  <c r="BH53" i="33"/>
  <c r="BG53" i="33"/>
  <c r="BF53" i="33"/>
  <c r="BE53" i="33"/>
  <c r="BD53" i="33"/>
  <c r="BC53" i="33"/>
  <c r="BB53" i="33"/>
  <c r="BA53" i="33"/>
  <c r="AZ53" i="33"/>
  <c r="AY53" i="33"/>
  <c r="AX53" i="33"/>
  <c r="AW53" i="33"/>
  <c r="AV53" i="33"/>
  <c r="AU53" i="33"/>
  <c r="AT53" i="33"/>
  <c r="BH51" i="33"/>
  <c r="BG51" i="33"/>
  <c r="BF51" i="33"/>
  <c r="BE51" i="33"/>
  <c r="BD51" i="33"/>
  <c r="BC51" i="33"/>
  <c r="BB51" i="33"/>
  <c r="BA51" i="33"/>
  <c r="AZ51" i="33"/>
  <c r="AY51" i="33"/>
  <c r="AX51" i="33"/>
  <c r="AW51" i="33"/>
  <c r="AV51" i="33"/>
  <c r="AU51" i="33"/>
  <c r="AT51" i="33"/>
  <c r="BH49" i="33"/>
  <c r="BG49" i="33"/>
  <c r="BF49" i="33"/>
  <c r="BE49" i="33"/>
  <c r="BD49" i="33"/>
  <c r="BC49" i="33"/>
  <c r="BB49" i="33"/>
  <c r="BA49" i="33"/>
  <c r="AZ49" i="33"/>
  <c r="AY49" i="33"/>
  <c r="AX49" i="33"/>
  <c r="AW49" i="33"/>
  <c r="AV49" i="33"/>
  <c r="AU49" i="33"/>
  <c r="AT49" i="33"/>
  <c r="BH48" i="33"/>
  <c r="BG48" i="33"/>
  <c r="BF48" i="33"/>
  <c r="BE48" i="33"/>
  <c r="BD48" i="33"/>
  <c r="BC48" i="33"/>
  <c r="BB48" i="33"/>
  <c r="BA48" i="33"/>
  <c r="AZ48" i="33"/>
  <c r="AY48" i="33"/>
  <c r="AX48" i="33"/>
  <c r="AW48" i="33"/>
  <c r="AV48" i="33"/>
  <c r="AU48" i="33"/>
  <c r="AT48" i="33"/>
  <c r="BH47" i="33"/>
  <c r="BG47" i="33"/>
  <c r="BF47" i="33"/>
  <c r="BE47" i="33"/>
  <c r="BD47" i="33"/>
  <c r="BC47" i="33"/>
  <c r="BB47" i="33"/>
  <c r="BA47" i="33"/>
  <c r="AZ47" i="33"/>
  <c r="AY47" i="33"/>
  <c r="AX47" i="33"/>
  <c r="AW47" i="33"/>
  <c r="AV47" i="33"/>
  <c r="AU47" i="33"/>
  <c r="AT47" i="33"/>
  <c r="BH46" i="33"/>
  <c r="BG46" i="33"/>
  <c r="BF46" i="33"/>
  <c r="BE46" i="33"/>
  <c r="BD46" i="33"/>
  <c r="BC46" i="33"/>
  <c r="BB46" i="33"/>
  <c r="BA46" i="33"/>
  <c r="AZ46" i="33"/>
  <c r="AY46" i="33"/>
  <c r="AX46" i="33"/>
  <c r="AW46" i="33"/>
  <c r="AV46" i="33"/>
  <c r="AU46" i="33"/>
  <c r="AT46" i="33"/>
  <c r="BH45" i="33"/>
  <c r="BG45" i="33"/>
  <c r="BF45" i="33"/>
  <c r="BE45" i="33"/>
  <c r="BD45" i="33"/>
  <c r="BC45" i="33"/>
  <c r="BB45" i="33"/>
  <c r="BA45" i="33"/>
  <c r="AZ45" i="33"/>
  <c r="AY45" i="33"/>
  <c r="AX45" i="33"/>
  <c r="AW45" i="33"/>
  <c r="AV45" i="33"/>
  <c r="AU45" i="33"/>
  <c r="AT45" i="33"/>
  <c r="BH38" i="33"/>
  <c r="BG38" i="33"/>
  <c r="BF38" i="33"/>
  <c r="BE38" i="33"/>
  <c r="BD38" i="33"/>
  <c r="BC38" i="33"/>
  <c r="BB38" i="33"/>
  <c r="BA38" i="33"/>
  <c r="AZ38" i="33"/>
  <c r="AY38" i="33"/>
  <c r="AX38" i="33"/>
  <c r="AW38" i="33"/>
  <c r="AV38" i="33"/>
  <c r="AU38" i="33"/>
  <c r="AT38" i="33"/>
  <c r="BH36" i="33"/>
  <c r="BG36" i="33"/>
  <c r="BF36" i="33"/>
  <c r="BE36" i="33"/>
  <c r="BD36" i="33"/>
  <c r="BC36" i="33"/>
  <c r="BB36" i="33"/>
  <c r="BA36" i="33"/>
  <c r="AZ36" i="33"/>
  <c r="AY36" i="33"/>
  <c r="AX36" i="33"/>
  <c r="AW36" i="33"/>
  <c r="AV36" i="33"/>
  <c r="AU36" i="33"/>
  <c r="AT36" i="33"/>
  <c r="BH34" i="33"/>
  <c r="BG34" i="33"/>
  <c r="BF34" i="33"/>
  <c r="BE34" i="33"/>
  <c r="BD34" i="33"/>
  <c r="BC34" i="33"/>
  <c r="BB34" i="33"/>
  <c r="BA34" i="33"/>
  <c r="AZ34" i="33"/>
  <c r="AY34" i="33"/>
  <c r="AX34" i="33"/>
  <c r="AW34" i="33"/>
  <c r="AV34" i="33"/>
  <c r="AU34" i="33"/>
  <c r="AT34" i="33"/>
  <c r="BR29" i="33"/>
  <c r="BQ29" i="33"/>
  <c r="BP29" i="33"/>
  <c r="BO29" i="33"/>
  <c r="BN29" i="33"/>
  <c r="BM29" i="33"/>
  <c r="BL29" i="33"/>
  <c r="BK29" i="33"/>
  <c r="BJ29" i="33"/>
  <c r="BI29" i="33"/>
  <c r="BR28" i="33"/>
  <c r="BQ28" i="33"/>
  <c r="BP28" i="33"/>
  <c r="BO28" i="33"/>
  <c r="BN28" i="33"/>
  <c r="BM28" i="33"/>
  <c r="BL28" i="33"/>
  <c r="BK28" i="33"/>
  <c r="BJ28" i="33"/>
  <c r="BI28" i="33"/>
  <c r="BR27" i="33"/>
  <c r="BQ27" i="33"/>
  <c r="BP27" i="33"/>
  <c r="BO27" i="33"/>
  <c r="BN27" i="33"/>
  <c r="BM27" i="33"/>
  <c r="BL27" i="33"/>
  <c r="BK27" i="33"/>
  <c r="BJ27" i="33"/>
  <c r="BI27" i="33"/>
  <c r="BR26" i="33"/>
  <c r="BQ26" i="33"/>
  <c r="BP26" i="33"/>
  <c r="BO26" i="33"/>
  <c r="BN26" i="33"/>
  <c r="BM26" i="33"/>
  <c r="BL26" i="33"/>
  <c r="BK26" i="33"/>
  <c r="BJ26" i="33"/>
  <c r="BI26" i="33"/>
  <c r="BR25" i="33"/>
  <c r="BQ25" i="33"/>
  <c r="BP25" i="33"/>
  <c r="BO25" i="33"/>
  <c r="BN25" i="33"/>
  <c r="BM25" i="33"/>
  <c r="BL25" i="33"/>
  <c r="BK25" i="33"/>
  <c r="BJ25" i="33"/>
  <c r="BI25" i="33"/>
  <c r="BR24" i="33"/>
  <c r="BQ24" i="33"/>
  <c r="BP24" i="33"/>
  <c r="BO24" i="33"/>
  <c r="BN24" i="33"/>
  <c r="BM24" i="33"/>
  <c r="BL24" i="33"/>
  <c r="BK24" i="33"/>
  <c r="BJ24" i="33"/>
  <c r="BI24" i="33"/>
  <c r="BR23" i="33"/>
  <c r="BQ23" i="33"/>
  <c r="BP23" i="33"/>
  <c r="BO23" i="33"/>
  <c r="BN23" i="33"/>
  <c r="BM23" i="33"/>
  <c r="BL23" i="33"/>
  <c r="BK23" i="33"/>
  <c r="BJ23" i="33"/>
  <c r="BI23" i="33"/>
  <c r="BR22" i="33"/>
  <c r="BQ22" i="33"/>
  <c r="BP22" i="33"/>
  <c r="BO22" i="33"/>
  <c r="BN22" i="33"/>
  <c r="BM22" i="33"/>
  <c r="BL22" i="33"/>
  <c r="BK22" i="33"/>
  <c r="BJ22" i="33"/>
  <c r="BI22" i="33"/>
  <c r="BR21" i="33"/>
  <c r="BQ21" i="33"/>
  <c r="BP21" i="33"/>
  <c r="BO21" i="33"/>
  <c r="BN21" i="33"/>
  <c r="BM21" i="33"/>
  <c r="BL21" i="33"/>
  <c r="BK21" i="33"/>
  <c r="BJ21" i="33"/>
  <c r="BI21" i="33"/>
  <c r="BR20" i="33"/>
  <c r="BQ20" i="33"/>
  <c r="BP20" i="33"/>
  <c r="BO20" i="33"/>
  <c r="BN20" i="33"/>
  <c r="BM20" i="33"/>
  <c r="BL20" i="33"/>
  <c r="BK20" i="33"/>
  <c r="BJ20" i="33"/>
  <c r="BI20" i="33"/>
  <c r="AR16" i="33"/>
  <c r="AQ16" i="33"/>
  <c r="AP16" i="33"/>
  <c r="J16" i="33"/>
  <c r="AS16" i="33" s="1"/>
  <c r="AQ12" i="33"/>
  <c r="AO12" i="33"/>
  <c r="J12" i="33"/>
  <c r="AS12" i="33" s="1"/>
  <c r="I12" i="33"/>
  <c r="AR12" i="33" s="1"/>
  <c r="G12" i="33"/>
  <c r="AP12" i="33" s="1"/>
  <c r="E12" i="33"/>
  <c r="AN12" i="33" s="1"/>
  <c r="D12" i="33"/>
  <c r="AM12" i="33" s="1"/>
  <c r="C12" i="33"/>
  <c r="AL12" i="33" s="1"/>
  <c r="B12" i="33"/>
  <c r="AK12" i="33" s="1"/>
  <c r="AO9" i="33"/>
  <c r="AN9" i="33"/>
  <c r="AM9" i="33"/>
  <c r="C9" i="33"/>
  <c r="AL9" i="33" s="1"/>
  <c r="B9" i="33"/>
  <c r="AK9" i="33" s="1"/>
  <c r="AR7" i="33"/>
  <c r="AQ7" i="33"/>
  <c r="AO7" i="33"/>
  <c r="J7" i="33"/>
  <c r="AS7" i="33" s="1"/>
  <c r="G7" i="33"/>
  <c r="AP7" i="33" s="1"/>
  <c r="E7" i="33"/>
  <c r="AN7" i="33" s="1"/>
  <c r="D7" i="33"/>
  <c r="AM7" i="33" s="1"/>
  <c r="C7" i="33"/>
  <c r="AL7" i="33" s="1"/>
  <c r="B7" i="33"/>
  <c r="AK7" i="33" s="1"/>
  <c r="BB45" i="32"/>
  <c r="BB34" i="32"/>
  <c r="BB96" i="32"/>
  <c r="BB95" i="32"/>
  <c r="BB94" i="32"/>
  <c r="BB93" i="32"/>
  <c r="BB92" i="32"/>
  <c r="BB91" i="32"/>
  <c r="BB89" i="32"/>
  <c r="BB87" i="32"/>
  <c r="BB86" i="32"/>
  <c r="BB84" i="32"/>
  <c r="BB82" i="32"/>
  <c r="BB80" i="32"/>
  <c r="BB78" i="32"/>
  <c r="BB75" i="32"/>
  <c r="BB73" i="32"/>
  <c r="BB71" i="32"/>
  <c r="BB69" i="32"/>
  <c r="BB63" i="32"/>
  <c r="BB61" i="32"/>
  <c r="BB59" i="32"/>
  <c r="BB57" i="32"/>
  <c r="BB55" i="32"/>
  <c r="BB53" i="32"/>
  <c r="BB51" i="32"/>
  <c r="BB49" i="32"/>
  <c r="BB48" i="32"/>
  <c r="BB47" i="32"/>
  <c r="BB46" i="32"/>
  <c r="BB38" i="32"/>
  <c r="BB36" i="32"/>
  <c r="BH96" i="32"/>
  <c r="BG96" i="32"/>
  <c r="BF96" i="32"/>
  <c r="BE96" i="32"/>
  <c r="BD96" i="32"/>
  <c r="BC96" i="32"/>
  <c r="BA96" i="32"/>
  <c r="AZ96" i="32"/>
  <c r="AY96" i="32"/>
  <c r="AX96" i="32"/>
  <c r="AW96" i="32"/>
  <c r="AV96" i="32"/>
  <c r="AU96" i="32"/>
  <c r="AT96" i="32"/>
  <c r="BH95" i="32"/>
  <c r="BG95" i="32"/>
  <c r="BF95" i="32"/>
  <c r="BE95" i="32"/>
  <c r="BD95" i="32"/>
  <c r="BC95" i="32"/>
  <c r="BA95" i="32"/>
  <c r="AZ95" i="32"/>
  <c r="AY95" i="32"/>
  <c r="AX95" i="32"/>
  <c r="AW95" i="32"/>
  <c r="AV95" i="32"/>
  <c r="AU95" i="32"/>
  <c r="AT95" i="32"/>
  <c r="BH94" i="32"/>
  <c r="BG94" i="32"/>
  <c r="BF94" i="32"/>
  <c r="BE94" i="32"/>
  <c r="BD94" i="32"/>
  <c r="BC94" i="32"/>
  <c r="BA94" i="32"/>
  <c r="AZ94" i="32"/>
  <c r="AY94" i="32"/>
  <c r="AX94" i="32"/>
  <c r="AW94" i="32"/>
  <c r="AV94" i="32"/>
  <c r="AU94" i="32"/>
  <c r="AT94" i="32"/>
  <c r="BH93" i="32"/>
  <c r="BG93" i="32"/>
  <c r="BF93" i="32"/>
  <c r="BE93" i="32"/>
  <c r="BD93" i="32"/>
  <c r="BC93" i="32"/>
  <c r="BA93" i="32"/>
  <c r="AZ93" i="32"/>
  <c r="AY93" i="32"/>
  <c r="AX93" i="32"/>
  <c r="AW93" i="32"/>
  <c r="AV93" i="32"/>
  <c r="AU93" i="32"/>
  <c r="AT93" i="32"/>
  <c r="BH92" i="32"/>
  <c r="BG92" i="32"/>
  <c r="BF92" i="32"/>
  <c r="BE92" i="32"/>
  <c r="BD92" i="32"/>
  <c r="BC92" i="32"/>
  <c r="BA92" i="32"/>
  <c r="AZ92" i="32"/>
  <c r="AY92" i="32"/>
  <c r="AX92" i="32"/>
  <c r="AW92" i="32"/>
  <c r="AV92" i="32"/>
  <c r="AU92" i="32"/>
  <c r="AT92" i="32"/>
  <c r="BH91" i="32"/>
  <c r="BG91" i="32"/>
  <c r="BF91" i="32"/>
  <c r="BE91" i="32"/>
  <c r="BD91" i="32"/>
  <c r="BC91" i="32"/>
  <c r="BA91" i="32"/>
  <c r="AZ91" i="32"/>
  <c r="AY91" i="32"/>
  <c r="AX91" i="32"/>
  <c r="AW91" i="32"/>
  <c r="AV91" i="32"/>
  <c r="AU91" i="32"/>
  <c r="AT91" i="32"/>
  <c r="BH89" i="32"/>
  <c r="BG89" i="32"/>
  <c r="BF89" i="32"/>
  <c r="BE89" i="32"/>
  <c r="BD89" i="32"/>
  <c r="BC89" i="32"/>
  <c r="BA89" i="32"/>
  <c r="AZ89" i="32"/>
  <c r="AY89" i="32"/>
  <c r="AX89" i="32"/>
  <c r="AW89" i="32"/>
  <c r="AV89" i="32"/>
  <c r="AU89" i="32"/>
  <c r="AT89" i="32"/>
  <c r="BD87" i="32"/>
  <c r="BA87" i="32"/>
  <c r="AZ87" i="32"/>
  <c r="AX87" i="32"/>
  <c r="AV87" i="32"/>
  <c r="AU87" i="32"/>
  <c r="AT87" i="32"/>
  <c r="BH86" i="32"/>
  <c r="BG86" i="32"/>
  <c r="BF86" i="32"/>
  <c r="BE86" i="32"/>
  <c r="BD86" i="32"/>
  <c r="BC86" i="32"/>
  <c r="BA86" i="32"/>
  <c r="AZ86" i="32"/>
  <c r="AY86" i="32"/>
  <c r="AX86" i="32"/>
  <c r="AW86" i="32"/>
  <c r="AV86" i="32"/>
  <c r="AU86" i="32"/>
  <c r="AT86" i="32"/>
  <c r="BH84" i="32"/>
  <c r="BG84" i="32"/>
  <c r="BF84" i="32"/>
  <c r="BE84" i="32"/>
  <c r="BD84" i="32"/>
  <c r="BC84" i="32"/>
  <c r="BA84" i="32"/>
  <c r="AZ84" i="32"/>
  <c r="AY84" i="32"/>
  <c r="AX84" i="32"/>
  <c r="AW84" i="32"/>
  <c r="AV84" i="32"/>
  <c r="AU84" i="32"/>
  <c r="AT84" i="32"/>
  <c r="BD82" i="32"/>
  <c r="BA82" i="32"/>
  <c r="AZ82" i="32"/>
  <c r="AX82" i="32"/>
  <c r="AV82" i="32"/>
  <c r="AU82" i="32"/>
  <c r="AT82" i="32"/>
  <c r="BH80" i="32"/>
  <c r="BG80" i="32"/>
  <c r="BF80" i="32"/>
  <c r="BE80" i="32"/>
  <c r="BD80" i="32"/>
  <c r="BC80" i="32"/>
  <c r="BA80" i="32"/>
  <c r="AZ80" i="32"/>
  <c r="AY80" i="32"/>
  <c r="AX80" i="32"/>
  <c r="AW80" i="32"/>
  <c r="AV80" i="32"/>
  <c r="AU80" i="32"/>
  <c r="AT80" i="32"/>
  <c r="BD78" i="32"/>
  <c r="BA78" i="32"/>
  <c r="AZ78" i="32"/>
  <c r="AX78" i="32"/>
  <c r="AV78" i="32"/>
  <c r="AU78" i="32"/>
  <c r="AT78" i="32"/>
  <c r="BH75" i="32"/>
  <c r="BG75" i="32"/>
  <c r="BF75" i="32"/>
  <c r="BE75" i="32"/>
  <c r="BD75" i="32"/>
  <c r="BC75" i="32"/>
  <c r="BA75" i="32"/>
  <c r="AZ75" i="32"/>
  <c r="AY75" i="32"/>
  <c r="AX75" i="32"/>
  <c r="AW75" i="32"/>
  <c r="AV75" i="32"/>
  <c r="AU75" i="32"/>
  <c r="AT75" i="32"/>
  <c r="BD73" i="32"/>
  <c r="BA73" i="32"/>
  <c r="AZ73" i="32"/>
  <c r="AX73" i="32"/>
  <c r="AV73" i="32"/>
  <c r="AU73" i="32"/>
  <c r="AT73" i="32"/>
  <c r="BH71" i="32"/>
  <c r="BG71" i="32"/>
  <c r="BF71" i="32"/>
  <c r="BE71" i="32"/>
  <c r="BD71" i="32"/>
  <c r="BC71" i="32"/>
  <c r="BA71" i="32"/>
  <c r="AZ71" i="32"/>
  <c r="AY71" i="32"/>
  <c r="AX71" i="32"/>
  <c r="AW71" i="32"/>
  <c r="AV71" i="32"/>
  <c r="AU71" i="32"/>
  <c r="AT71" i="32"/>
  <c r="BD69" i="32"/>
  <c r="BA69" i="32"/>
  <c r="AZ69" i="32"/>
  <c r="AX69" i="32"/>
  <c r="AV69" i="32"/>
  <c r="AU69" i="32"/>
  <c r="AT69" i="32"/>
  <c r="BH63" i="32"/>
  <c r="BG63" i="32"/>
  <c r="BF63" i="32"/>
  <c r="BE63" i="32"/>
  <c r="BD63" i="32"/>
  <c r="BC63" i="32"/>
  <c r="BA63" i="32"/>
  <c r="AZ63" i="32"/>
  <c r="AY63" i="32"/>
  <c r="AX63" i="32"/>
  <c r="AW63" i="32"/>
  <c r="AV63" i="32"/>
  <c r="AU63" i="32"/>
  <c r="AT63" i="32"/>
  <c r="BD61" i="32"/>
  <c r="BA61" i="32"/>
  <c r="AZ61" i="32"/>
  <c r="AX61" i="32"/>
  <c r="AV61" i="32"/>
  <c r="AU61" i="32"/>
  <c r="AT61" i="32"/>
  <c r="BH59" i="32"/>
  <c r="BG59" i="32"/>
  <c r="BF59" i="32"/>
  <c r="BE59" i="32"/>
  <c r="BD59" i="32"/>
  <c r="BC59" i="32"/>
  <c r="BA59" i="32"/>
  <c r="AZ59" i="32"/>
  <c r="AY59" i="32"/>
  <c r="AX59" i="32"/>
  <c r="AW59" i="32"/>
  <c r="AV59" i="32"/>
  <c r="AU59" i="32"/>
  <c r="AT59" i="32"/>
  <c r="BH57" i="32"/>
  <c r="BG57" i="32"/>
  <c r="BF57" i="32"/>
  <c r="BE57" i="32"/>
  <c r="BD57" i="32"/>
  <c r="BC57" i="32"/>
  <c r="BA57" i="32"/>
  <c r="AZ57" i="32"/>
  <c r="AY57" i="32"/>
  <c r="AX57" i="32"/>
  <c r="AW57" i="32"/>
  <c r="AV57" i="32"/>
  <c r="AU57" i="32"/>
  <c r="AT57" i="32"/>
  <c r="BH55" i="32"/>
  <c r="BG55" i="32"/>
  <c r="BF55" i="32"/>
  <c r="BE55" i="32"/>
  <c r="BD55" i="32"/>
  <c r="BC55" i="32"/>
  <c r="BA55" i="32"/>
  <c r="AZ55" i="32"/>
  <c r="AY55" i="32"/>
  <c r="AX55" i="32"/>
  <c r="AW55" i="32"/>
  <c r="AV55" i="32"/>
  <c r="AU55" i="32"/>
  <c r="AT55" i="32"/>
  <c r="BH53" i="32"/>
  <c r="BG53" i="32"/>
  <c r="BF53" i="32"/>
  <c r="BE53" i="32"/>
  <c r="BD53" i="32"/>
  <c r="BC53" i="32"/>
  <c r="BA53" i="32"/>
  <c r="AZ53" i="32"/>
  <c r="AY53" i="32"/>
  <c r="AX53" i="32"/>
  <c r="AW53" i="32"/>
  <c r="AV53" i="32"/>
  <c r="AU53" i="32"/>
  <c r="AT53" i="32"/>
  <c r="BH51" i="32"/>
  <c r="BG51" i="32"/>
  <c r="BF51" i="32"/>
  <c r="BE51" i="32"/>
  <c r="BD51" i="32"/>
  <c r="BC51" i="32"/>
  <c r="BA51" i="32"/>
  <c r="AZ51" i="32"/>
  <c r="AY51" i="32"/>
  <c r="AX51" i="32"/>
  <c r="AW51" i="32"/>
  <c r="AV51" i="32"/>
  <c r="AU51" i="32"/>
  <c r="AT51" i="32"/>
  <c r="BH49" i="32"/>
  <c r="BG49" i="32"/>
  <c r="BF49" i="32"/>
  <c r="BE49" i="32"/>
  <c r="BD49" i="32"/>
  <c r="BC49" i="32"/>
  <c r="BA49" i="32"/>
  <c r="AZ49" i="32"/>
  <c r="AY49" i="32"/>
  <c r="AX49" i="32"/>
  <c r="AW49" i="32"/>
  <c r="AV49" i="32"/>
  <c r="AU49" i="32"/>
  <c r="AT49" i="32"/>
  <c r="BH48" i="32"/>
  <c r="BG48" i="32"/>
  <c r="BF48" i="32"/>
  <c r="BE48" i="32"/>
  <c r="BD48" i="32"/>
  <c r="BC48" i="32"/>
  <c r="BA48" i="32"/>
  <c r="AZ48" i="32"/>
  <c r="AY48" i="32"/>
  <c r="AX48" i="32"/>
  <c r="AW48" i="32"/>
  <c r="AV48" i="32"/>
  <c r="AU48" i="32"/>
  <c r="AT48" i="32"/>
  <c r="BH47" i="32"/>
  <c r="BG47" i="32"/>
  <c r="BF47" i="32"/>
  <c r="BE47" i="32"/>
  <c r="BD47" i="32"/>
  <c r="BC47" i="32"/>
  <c r="BA47" i="32"/>
  <c r="AZ47" i="32"/>
  <c r="AY47" i="32"/>
  <c r="AX47" i="32"/>
  <c r="AW47" i="32"/>
  <c r="AV47" i="32"/>
  <c r="AU47" i="32"/>
  <c r="AT47" i="32"/>
  <c r="BH46" i="32"/>
  <c r="BG46" i="32"/>
  <c r="BF46" i="32"/>
  <c r="BE46" i="32"/>
  <c r="BD46" i="32"/>
  <c r="BC46" i="32"/>
  <c r="BA46" i="32"/>
  <c r="AZ46" i="32"/>
  <c r="AY46" i="32"/>
  <c r="AX46" i="32"/>
  <c r="AW46" i="32"/>
  <c r="AV46" i="32"/>
  <c r="AU46" i="32"/>
  <c r="AT46" i="32"/>
  <c r="BH45" i="32"/>
  <c r="BG45" i="32"/>
  <c r="BF45" i="32"/>
  <c r="BE45" i="32"/>
  <c r="BD45" i="32"/>
  <c r="BC45" i="32"/>
  <c r="BA45" i="32"/>
  <c r="AZ45" i="32"/>
  <c r="AY45" i="32"/>
  <c r="AX45" i="32"/>
  <c r="AW45" i="32"/>
  <c r="AV45" i="32"/>
  <c r="AU45" i="32"/>
  <c r="AT45" i="32"/>
  <c r="BH38" i="32"/>
  <c r="BG38" i="32"/>
  <c r="BF38" i="32"/>
  <c r="BE38" i="32"/>
  <c r="BD38" i="32"/>
  <c r="BC38" i="32"/>
  <c r="BA38" i="32"/>
  <c r="AZ38" i="32"/>
  <c r="AY38" i="32"/>
  <c r="AX38" i="32"/>
  <c r="AW38" i="32"/>
  <c r="AV38" i="32"/>
  <c r="AU38" i="32"/>
  <c r="AT38" i="32"/>
  <c r="BH36" i="32"/>
  <c r="BG36" i="32"/>
  <c r="BF36" i="32"/>
  <c r="BE36" i="32"/>
  <c r="BD36" i="32"/>
  <c r="BC36" i="32"/>
  <c r="BA36" i="32"/>
  <c r="AZ36" i="32"/>
  <c r="AY36" i="32"/>
  <c r="AX36" i="32"/>
  <c r="AW36" i="32"/>
  <c r="AV36" i="32"/>
  <c r="AU36" i="32"/>
  <c r="AT36" i="32"/>
  <c r="BH34" i="32"/>
  <c r="BG34" i="32"/>
  <c r="BF34" i="32"/>
  <c r="BE34" i="32"/>
  <c r="BD34" i="32"/>
  <c r="BC34" i="32"/>
  <c r="BA34" i="32"/>
  <c r="AZ34" i="32"/>
  <c r="AY34" i="32"/>
  <c r="AX34" i="32"/>
  <c r="AW34" i="32"/>
  <c r="AV34" i="32"/>
  <c r="AU34" i="32"/>
  <c r="AT34" i="32"/>
  <c r="BR29" i="32"/>
  <c r="BQ29" i="32"/>
  <c r="BP29" i="32"/>
  <c r="BO29" i="32"/>
  <c r="BN29" i="32"/>
  <c r="BM29" i="32"/>
  <c r="BL29" i="32"/>
  <c r="BK29" i="32"/>
  <c r="BJ29" i="32"/>
  <c r="BI29" i="32"/>
  <c r="BR28" i="32"/>
  <c r="BQ28" i="32"/>
  <c r="BP28" i="32"/>
  <c r="BO28" i="32"/>
  <c r="BN28" i="32"/>
  <c r="BM28" i="32"/>
  <c r="BL28" i="32"/>
  <c r="BK28" i="32"/>
  <c r="BJ28" i="32"/>
  <c r="BI28" i="32"/>
  <c r="BR27" i="32"/>
  <c r="BQ27" i="32"/>
  <c r="BP27" i="32"/>
  <c r="BO27" i="32"/>
  <c r="BN27" i="32"/>
  <c r="BM27" i="32"/>
  <c r="BL27" i="32"/>
  <c r="BK27" i="32"/>
  <c r="BJ27" i="32"/>
  <c r="BI27" i="32"/>
  <c r="BR26" i="32"/>
  <c r="BQ26" i="32"/>
  <c r="BP26" i="32"/>
  <c r="BO26" i="32"/>
  <c r="BN26" i="32"/>
  <c r="BM26" i="32"/>
  <c r="BL26" i="32"/>
  <c r="BK26" i="32"/>
  <c r="BJ26" i="32"/>
  <c r="BI26" i="32"/>
  <c r="BR25" i="32"/>
  <c r="BQ25" i="32"/>
  <c r="BP25" i="32"/>
  <c r="BO25" i="32"/>
  <c r="BN25" i="32"/>
  <c r="BM25" i="32"/>
  <c r="BL25" i="32"/>
  <c r="BK25" i="32"/>
  <c r="BJ25" i="32"/>
  <c r="BI25" i="32"/>
  <c r="BR24" i="32"/>
  <c r="BQ24" i="32"/>
  <c r="BP24" i="32"/>
  <c r="BO24" i="32"/>
  <c r="BN24" i="32"/>
  <c r="BM24" i="32"/>
  <c r="BL24" i="32"/>
  <c r="BK24" i="32"/>
  <c r="BJ24" i="32"/>
  <c r="BI24" i="32"/>
  <c r="BR23" i="32"/>
  <c r="BQ23" i="32"/>
  <c r="BP23" i="32"/>
  <c r="BO23" i="32"/>
  <c r="BN23" i="32"/>
  <c r="BM23" i="32"/>
  <c r="BL23" i="32"/>
  <c r="BK23" i="32"/>
  <c r="BJ23" i="32"/>
  <c r="BI23" i="32"/>
  <c r="BR22" i="32"/>
  <c r="BQ22" i="32"/>
  <c r="BP22" i="32"/>
  <c r="BO22" i="32"/>
  <c r="BN22" i="32"/>
  <c r="BM22" i="32"/>
  <c r="BL22" i="32"/>
  <c r="BK22" i="32"/>
  <c r="BJ22" i="32"/>
  <c r="BI22" i="32"/>
  <c r="BR21" i="32"/>
  <c r="BQ21" i="32"/>
  <c r="BP21" i="32"/>
  <c r="BO21" i="32"/>
  <c r="BN21" i="32"/>
  <c r="BM21" i="32"/>
  <c r="BL21" i="32"/>
  <c r="BK21" i="32"/>
  <c r="BJ21" i="32"/>
  <c r="BI21" i="32"/>
  <c r="BR20" i="32"/>
  <c r="BQ20" i="32"/>
  <c r="BP20" i="32"/>
  <c r="BO20" i="32"/>
  <c r="BN20" i="32"/>
  <c r="BM20" i="32"/>
  <c r="BL20" i="32"/>
  <c r="BK20" i="32"/>
  <c r="BJ20" i="32"/>
  <c r="BI20" i="32"/>
  <c r="AR16" i="32"/>
  <c r="AQ16" i="32"/>
  <c r="AP16" i="32"/>
  <c r="J16" i="32"/>
  <c r="AS16" i="32" s="1"/>
  <c r="AQ12" i="32"/>
  <c r="AO12" i="32"/>
  <c r="J12" i="32"/>
  <c r="AS12" i="32" s="1"/>
  <c r="I12" i="32"/>
  <c r="AR12" i="32" s="1"/>
  <c r="G12" i="32"/>
  <c r="AP12" i="32" s="1"/>
  <c r="E12" i="32"/>
  <c r="AN12" i="32" s="1"/>
  <c r="D12" i="32"/>
  <c r="AM12" i="32" s="1"/>
  <c r="C12" i="32"/>
  <c r="AL12" i="32" s="1"/>
  <c r="B12" i="32"/>
  <c r="AK12" i="32" s="1"/>
  <c r="AO9" i="32"/>
  <c r="AN9" i="32"/>
  <c r="AM9" i="32"/>
  <c r="C9" i="32"/>
  <c r="AL9" i="32" s="1"/>
  <c r="B9" i="32"/>
  <c r="AK9" i="32" s="1"/>
  <c r="AR7" i="32"/>
  <c r="AQ7" i="32"/>
  <c r="AO7" i="32"/>
  <c r="J7" i="32"/>
  <c r="AS7" i="32" s="1"/>
  <c r="G7" i="32"/>
  <c r="AP7" i="32" s="1"/>
  <c r="E7" i="32"/>
  <c r="AN7" i="32" s="1"/>
  <c r="D7" i="32"/>
  <c r="AM7" i="32" s="1"/>
  <c r="C7" i="32"/>
  <c r="AL7" i="32" s="1"/>
  <c r="B7" i="32"/>
  <c r="AK7" i="32" s="1"/>
  <c r="BT27" i="33" l="1"/>
  <c r="BT47" i="33"/>
  <c r="BT55" i="33"/>
  <c r="BT93" i="33"/>
  <c r="BT86" i="33"/>
  <c r="BT29" i="33"/>
  <c r="BT26" i="33"/>
  <c r="BT9" i="33"/>
  <c r="BT34" i="33"/>
  <c r="BT45" i="33"/>
  <c r="BT20" i="33"/>
  <c r="BT24" i="33"/>
  <c r="BT28" i="33"/>
  <c r="BT21" i="33"/>
  <c r="BT22" i="33"/>
  <c r="BT23" i="33"/>
  <c r="BT25" i="33"/>
  <c r="BT46" i="33"/>
  <c r="BT51" i="33"/>
  <c r="BT63" i="33"/>
  <c r="BT84" i="33"/>
  <c r="BT92" i="33"/>
  <c r="BT96" i="33"/>
  <c r="BT95" i="33"/>
  <c r="BT49" i="33"/>
  <c r="BT59" i="33"/>
  <c r="BT80" i="33"/>
  <c r="BT91" i="33"/>
  <c r="BT38" i="33"/>
  <c r="BT48" i="33"/>
  <c r="BT57" i="33"/>
  <c r="BT89" i="33"/>
  <c r="BT94" i="33"/>
  <c r="BT12" i="33"/>
  <c r="BT7" i="33"/>
  <c r="BT16" i="33"/>
  <c r="BT23" i="32"/>
  <c r="BT27" i="32"/>
  <c r="BT7" i="32"/>
  <c r="BT12" i="32"/>
  <c r="BT45" i="32"/>
  <c r="BT49" i="32"/>
  <c r="BT57" i="32"/>
  <c r="BT93" i="32"/>
  <c r="BT86" i="32"/>
  <c r="BT63" i="32"/>
  <c r="BT20" i="32"/>
  <c r="BT24" i="32"/>
  <c r="BT28" i="32"/>
  <c r="BT21" i="32"/>
  <c r="BT25" i="32"/>
  <c r="BT29" i="32"/>
  <c r="BT22" i="32"/>
  <c r="BT26" i="32"/>
  <c r="BT38" i="32"/>
  <c r="BT48" i="32"/>
  <c r="BT59" i="32"/>
  <c r="BT84" i="32"/>
  <c r="BT34" i="32"/>
  <c r="BT46" i="32"/>
  <c r="BT47" i="32"/>
  <c r="BT51" i="32"/>
  <c r="BT55" i="32"/>
  <c r="BT80" i="32"/>
  <c r="BT89" i="32"/>
  <c r="BT91" i="32"/>
  <c r="BT92" i="32"/>
  <c r="BT94" i="32"/>
  <c r="BT95" i="32"/>
  <c r="BT96" i="32"/>
  <c r="BT9" i="32"/>
  <c r="BT16" i="32"/>
  <c r="AS96" i="30" l="1"/>
  <c r="AS95" i="30"/>
  <c r="AS94" i="30"/>
  <c r="AS93" i="30"/>
  <c r="AS92" i="30"/>
  <c r="AS91" i="30"/>
  <c r="AS89" i="30"/>
  <c r="AS87" i="30"/>
  <c r="AS86" i="30"/>
  <c r="AS84" i="30"/>
  <c r="AS82" i="30"/>
  <c r="AS80" i="30"/>
  <c r="AS78" i="30"/>
  <c r="AS75" i="30"/>
  <c r="AS73" i="30"/>
  <c r="AS71" i="30"/>
  <c r="AS69" i="30"/>
  <c r="AS63" i="30"/>
  <c r="AS61" i="30"/>
  <c r="AS59" i="30"/>
  <c r="AS57" i="30"/>
  <c r="AS55" i="30"/>
  <c r="AS53" i="30"/>
  <c r="AS51" i="30"/>
  <c r="AS49" i="30"/>
  <c r="AS48" i="30"/>
  <c r="AS47" i="30"/>
  <c r="AS46" i="30"/>
  <c r="AS45" i="30"/>
  <c r="AS38" i="30"/>
  <c r="AS36" i="30"/>
  <c r="AS34" i="30"/>
  <c r="BF96" i="30" l="1"/>
  <c r="BE96" i="30"/>
  <c r="BD96" i="30"/>
  <c r="BC96" i="30"/>
  <c r="BB96" i="30"/>
  <c r="BA96" i="30"/>
  <c r="AZ96" i="30"/>
  <c r="AY96" i="30"/>
  <c r="AX96" i="30"/>
  <c r="AW96" i="30"/>
  <c r="AV96" i="30"/>
  <c r="AU96" i="30"/>
  <c r="AT96" i="30"/>
  <c r="BF95" i="30"/>
  <c r="BE95" i="30"/>
  <c r="BD95" i="30"/>
  <c r="BC95" i="30"/>
  <c r="BB95" i="30"/>
  <c r="BA95" i="30"/>
  <c r="AZ95" i="30"/>
  <c r="AY95" i="30"/>
  <c r="AX95" i="30"/>
  <c r="AW95" i="30"/>
  <c r="AV95" i="30"/>
  <c r="AU95" i="30"/>
  <c r="AT95" i="30"/>
  <c r="BF94" i="30"/>
  <c r="BE94" i="30"/>
  <c r="BD94" i="30"/>
  <c r="BC94" i="30"/>
  <c r="BB94" i="30"/>
  <c r="BA94" i="30"/>
  <c r="AZ94" i="30"/>
  <c r="AY94" i="30"/>
  <c r="AX94" i="30"/>
  <c r="AW94" i="30"/>
  <c r="AV94" i="30"/>
  <c r="AU94" i="30"/>
  <c r="AT94" i="30"/>
  <c r="BF93" i="30"/>
  <c r="BE93" i="30"/>
  <c r="BD93" i="30"/>
  <c r="BC93" i="30"/>
  <c r="BB93" i="30"/>
  <c r="BA93" i="30"/>
  <c r="AZ93" i="30"/>
  <c r="AY93" i="30"/>
  <c r="AX93" i="30"/>
  <c r="AW93" i="30"/>
  <c r="AV93" i="30"/>
  <c r="AU93" i="30"/>
  <c r="AT93" i="30"/>
  <c r="BF92" i="30"/>
  <c r="BE92" i="30"/>
  <c r="BD92" i="30"/>
  <c r="BC92" i="30"/>
  <c r="BB92" i="30"/>
  <c r="BA92" i="30"/>
  <c r="AZ92" i="30"/>
  <c r="AY92" i="30"/>
  <c r="AX92" i="30"/>
  <c r="AW92" i="30"/>
  <c r="AV92" i="30"/>
  <c r="AU92" i="30"/>
  <c r="AT92" i="30"/>
  <c r="BF91" i="30"/>
  <c r="BE91" i="30"/>
  <c r="BD91" i="30"/>
  <c r="BC91" i="30"/>
  <c r="BB91" i="30"/>
  <c r="BA91" i="30"/>
  <c r="AZ91" i="30"/>
  <c r="AY91" i="30"/>
  <c r="AX91" i="30"/>
  <c r="AW91" i="30"/>
  <c r="AV91" i="30"/>
  <c r="AU91" i="30"/>
  <c r="AT91" i="30"/>
  <c r="BF89" i="30"/>
  <c r="BE89" i="30"/>
  <c r="BD89" i="30"/>
  <c r="BC89" i="30"/>
  <c r="BB89" i="30"/>
  <c r="BA89" i="30"/>
  <c r="AZ89" i="30"/>
  <c r="AY89" i="30"/>
  <c r="AX89" i="30"/>
  <c r="AW89" i="30"/>
  <c r="AV89" i="30"/>
  <c r="AU89" i="30"/>
  <c r="AT89" i="30"/>
  <c r="BB87" i="30"/>
  <c r="AZ87" i="30"/>
  <c r="AY87" i="30"/>
  <c r="AW87" i="30"/>
  <c r="AU87" i="30"/>
  <c r="AT87" i="30"/>
  <c r="BF86" i="30"/>
  <c r="BE86" i="30"/>
  <c r="BD86" i="30"/>
  <c r="BC86" i="30"/>
  <c r="BB86" i="30"/>
  <c r="BA86" i="30"/>
  <c r="AZ86" i="30"/>
  <c r="AY86" i="30"/>
  <c r="AX86" i="30"/>
  <c r="AW86" i="30"/>
  <c r="AV86" i="30"/>
  <c r="AU86" i="30"/>
  <c r="AT86" i="30"/>
  <c r="BF84" i="30"/>
  <c r="BE84" i="30"/>
  <c r="BD84" i="30"/>
  <c r="BC84" i="30"/>
  <c r="BB84" i="30"/>
  <c r="BA84" i="30"/>
  <c r="AZ84" i="30"/>
  <c r="AY84" i="30"/>
  <c r="AX84" i="30"/>
  <c r="AW84" i="30"/>
  <c r="AV84" i="30"/>
  <c r="AU84" i="30"/>
  <c r="AT84" i="30"/>
  <c r="BB82" i="30"/>
  <c r="AZ82" i="30"/>
  <c r="AY82" i="30"/>
  <c r="AW82" i="30"/>
  <c r="AU82" i="30"/>
  <c r="AT82" i="30"/>
  <c r="BF80" i="30"/>
  <c r="BE80" i="30"/>
  <c r="BD80" i="30"/>
  <c r="BC80" i="30"/>
  <c r="BB80" i="30"/>
  <c r="BA80" i="30"/>
  <c r="AZ80" i="30"/>
  <c r="AY80" i="30"/>
  <c r="AX80" i="30"/>
  <c r="AW80" i="30"/>
  <c r="AV80" i="30"/>
  <c r="AU80" i="30"/>
  <c r="AT80" i="30"/>
  <c r="BB78" i="30"/>
  <c r="AZ78" i="30"/>
  <c r="AY78" i="30"/>
  <c r="AW78" i="30"/>
  <c r="AU78" i="30"/>
  <c r="AT78" i="30"/>
  <c r="BF75" i="30"/>
  <c r="BE75" i="30"/>
  <c r="BD75" i="30"/>
  <c r="BC75" i="30"/>
  <c r="BB75" i="30"/>
  <c r="BA75" i="30"/>
  <c r="AZ75" i="30"/>
  <c r="AY75" i="30"/>
  <c r="AX75" i="30"/>
  <c r="AW75" i="30"/>
  <c r="AV75" i="30"/>
  <c r="AU75" i="30"/>
  <c r="AT75" i="30"/>
  <c r="BB73" i="30"/>
  <c r="AZ73" i="30"/>
  <c r="AY73" i="30"/>
  <c r="AW73" i="30"/>
  <c r="AU73" i="30"/>
  <c r="AT73" i="30"/>
  <c r="BF71" i="30"/>
  <c r="BE71" i="30"/>
  <c r="BD71" i="30"/>
  <c r="BC71" i="30"/>
  <c r="BB71" i="30"/>
  <c r="BA71" i="30"/>
  <c r="AZ71" i="30"/>
  <c r="AY71" i="30"/>
  <c r="AX71" i="30"/>
  <c r="AW71" i="30"/>
  <c r="AV71" i="30"/>
  <c r="AU71" i="30"/>
  <c r="AT71" i="30"/>
  <c r="BB69" i="30"/>
  <c r="AZ69" i="30"/>
  <c r="AY69" i="30"/>
  <c r="AW69" i="30"/>
  <c r="AU69" i="30"/>
  <c r="AT69" i="30"/>
  <c r="BF63" i="30"/>
  <c r="BE63" i="30"/>
  <c r="BD63" i="30"/>
  <c r="BC63" i="30"/>
  <c r="BB63" i="30"/>
  <c r="BA63" i="30"/>
  <c r="AZ63" i="30"/>
  <c r="AY63" i="30"/>
  <c r="AX63" i="30"/>
  <c r="AW63" i="30"/>
  <c r="AV63" i="30"/>
  <c r="AU63" i="30"/>
  <c r="AT63" i="30"/>
  <c r="BB61" i="30"/>
  <c r="AZ61" i="30"/>
  <c r="AY61" i="30"/>
  <c r="AW61" i="30"/>
  <c r="AU61" i="30"/>
  <c r="AT61" i="30"/>
  <c r="BF59" i="30"/>
  <c r="BE59" i="30"/>
  <c r="BD59" i="30"/>
  <c r="BC59" i="30"/>
  <c r="BB59" i="30"/>
  <c r="BA59" i="30"/>
  <c r="AZ59" i="30"/>
  <c r="AY59" i="30"/>
  <c r="AX59" i="30"/>
  <c r="AW59" i="30"/>
  <c r="AV59" i="30"/>
  <c r="AU59" i="30"/>
  <c r="AT59" i="30"/>
  <c r="BF57" i="30"/>
  <c r="BE57" i="30"/>
  <c r="BD57" i="30"/>
  <c r="BC57" i="30"/>
  <c r="BB57" i="30"/>
  <c r="BA57" i="30"/>
  <c r="AZ57" i="30"/>
  <c r="AY57" i="30"/>
  <c r="AX57" i="30"/>
  <c r="AW57" i="30"/>
  <c r="AV57" i="30"/>
  <c r="AU57" i="30"/>
  <c r="AT57" i="30"/>
  <c r="BF55" i="30"/>
  <c r="BE55" i="30"/>
  <c r="BD55" i="30"/>
  <c r="BC55" i="30"/>
  <c r="BB55" i="30"/>
  <c r="BA55" i="30"/>
  <c r="AZ55" i="30"/>
  <c r="AY55" i="30"/>
  <c r="AX55" i="30"/>
  <c r="AW55" i="30"/>
  <c r="AV55" i="30"/>
  <c r="AU55" i="30"/>
  <c r="AT55" i="30"/>
  <c r="BF53" i="30"/>
  <c r="BE53" i="30"/>
  <c r="BD53" i="30"/>
  <c r="BC53" i="30"/>
  <c r="BB53" i="30"/>
  <c r="BA53" i="30"/>
  <c r="AZ53" i="30"/>
  <c r="AY53" i="30"/>
  <c r="AX53" i="30"/>
  <c r="AW53" i="30"/>
  <c r="AV53" i="30"/>
  <c r="AU53" i="30"/>
  <c r="AT53" i="30"/>
  <c r="BF51" i="30"/>
  <c r="BE51" i="30"/>
  <c r="BD51" i="30"/>
  <c r="BC51" i="30"/>
  <c r="BB51" i="30"/>
  <c r="BA51" i="30"/>
  <c r="AZ51" i="30"/>
  <c r="AY51" i="30"/>
  <c r="AX51" i="30"/>
  <c r="AW51" i="30"/>
  <c r="AV51" i="30"/>
  <c r="AU51" i="30"/>
  <c r="AT51" i="30"/>
  <c r="BF49" i="30"/>
  <c r="BE49" i="30"/>
  <c r="BD49" i="30"/>
  <c r="BC49" i="30"/>
  <c r="BB49" i="30"/>
  <c r="BA49" i="30"/>
  <c r="AZ49" i="30"/>
  <c r="AY49" i="30"/>
  <c r="AX49" i="30"/>
  <c r="AW49" i="30"/>
  <c r="AV49" i="30"/>
  <c r="AU49" i="30"/>
  <c r="AT49" i="30"/>
  <c r="BF48" i="30"/>
  <c r="BE48" i="30"/>
  <c r="BD48" i="30"/>
  <c r="BC48" i="30"/>
  <c r="BB48" i="30"/>
  <c r="BA48" i="30"/>
  <c r="AZ48" i="30"/>
  <c r="AY48" i="30"/>
  <c r="AX48" i="30"/>
  <c r="AW48" i="30"/>
  <c r="AV48" i="30"/>
  <c r="AU48" i="30"/>
  <c r="AT48" i="30"/>
  <c r="BF47" i="30"/>
  <c r="BE47" i="30"/>
  <c r="BD47" i="30"/>
  <c r="BC47" i="30"/>
  <c r="BB47" i="30"/>
  <c r="BA47" i="30"/>
  <c r="AZ47" i="30"/>
  <c r="AY47" i="30"/>
  <c r="AX47" i="30"/>
  <c r="AW47" i="30"/>
  <c r="AV47" i="30"/>
  <c r="AU47" i="30"/>
  <c r="AT47" i="30"/>
  <c r="BF46" i="30"/>
  <c r="BE46" i="30"/>
  <c r="BD46" i="30"/>
  <c r="BC46" i="30"/>
  <c r="BB46" i="30"/>
  <c r="BA46" i="30"/>
  <c r="AZ46" i="30"/>
  <c r="AY46" i="30"/>
  <c r="AX46" i="30"/>
  <c r="AW46" i="30"/>
  <c r="AV46" i="30"/>
  <c r="AU46" i="30"/>
  <c r="AT46" i="30"/>
  <c r="BF45" i="30"/>
  <c r="BE45" i="30"/>
  <c r="BD45" i="30"/>
  <c r="BC45" i="30"/>
  <c r="BB45" i="30"/>
  <c r="BA45" i="30"/>
  <c r="AZ45" i="30"/>
  <c r="AY45" i="30"/>
  <c r="AX45" i="30"/>
  <c r="AW45" i="30"/>
  <c r="AV45" i="30"/>
  <c r="AU45" i="30"/>
  <c r="AT45" i="30"/>
  <c r="BF38" i="30"/>
  <c r="BE38" i="30"/>
  <c r="BD38" i="30"/>
  <c r="BC38" i="30"/>
  <c r="BB38" i="30"/>
  <c r="BA38" i="30"/>
  <c r="AZ38" i="30"/>
  <c r="AY38" i="30"/>
  <c r="AX38" i="30"/>
  <c r="AW38" i="30"/>
  <c r="AV38" i="30"/>
  <c r="AU38" i="30"/>
  <c r="AT38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BF34" i="30"/>
  <c r="BE34" i="30"/>
  <c r="BD34" i="30"/>
  <c r="BC34" i="30"/>
  <c r="BB34" i="30"/>
  <c r="BA34" i="30"/>
  <c r="AZ34" i="30"/>
  <c r="AY34" i="30"/>
  <c r="AX34" i="30"/>
  <c r="AW34" i="30"/>
  <c r="AV34" i="30"/>
  <c r="AU34" i="30"/>
  <c r="AT34" i="30"/>
  <c r="BP29" i="30"/>
  <c r="BO29" i="30"/>
  <c r="BN29" i="30"/>
  <c r="BM29" i="30"/>
  <c r="BL29" i="30"/>
  <c r="BK29" i="30"/>
  <c r="BJ29" i="30"/>
  <c r="BI29" i="30"/>
  <c r="BH29" i="30"/>
  <c r="BG29" i="30"/>
  <c r="BP28" i="30"/>
  <c r="BO28" i="30"/>
  <c r="BN28" i="30"/>
  <c r="BM28" i="30"/>
  <c r="BL28" i="30"/>
  <c r="BK28" i="30"/>
  <c r="BJ28" i="30"/>
  <c r="BI28" i="30"/>
  <c r="BH28" i="30"/>
  <c r="BG28" i="30"/>
  <c r="BP27" i="30"/>
  <c r="BO27" i="30"/>
  <c r="BN27" i="30"/>
  <c r="BM27" i="30"/>
  <c r="BL27" i="30"/>
  <c r="BK27" i="30"/>
  <c r="BJ27" i="30"/>
  <c r="BI27" i="30"/>
  <c r="BH27" i="30"/>
  <c r="BG27" i="30"/>
  <c r="BP26" i="30"/>
  <c r="BO26" i="30"/>
  <c r="BN26" i="30"/>
  <c r="BM26" i="30"/>
  <c r="BL26" i="30"/>
  <c r="BK26" i="30"/>
  <c r="BJ26" i="30"/>
  <c r="BI26" i="30"/>
  <c r="BH26" i="30"/>
  <c r="BG26" i="30"/>
  <c r="BP25" i="30"/>
  <c r="BO25" i="30"/>
  <c r="BN25" i="30"/>
  <c r="BM25" i="30"/>
  <c r="BL25" i="30"/>
  <c r="BK25" i="30"/>
  <c r="BJ25" i="30"/>
  <c r="BI25" i="30"/>
  <c r="BH25" i="30"/>
  <c r="BG25" i="30"/>
  <c r="BP24" i="30"/>
  <c r="BO24" i="30"/>
  <c r="BN24" i="30"/>
  <c r="BM24" i="30"/>
  <c r="BL24" i="30"/>
  <c r="BK24" i="30"/>
  <c r="BJ24" i="30"/>
  <c r="BI24" i="30"/>
  <c r="BH24" i="30"/>
  <c r="BG24" i="30"/>
  <c r="BP23" i="30"/>
  <c r="BO23" i="30"/>
  <c r="BN23" i="30"/>
  <c r="BM23" i="30"/>
  <c r="BL23" i="30"/>
  <c r="BK23" i="30"/>
  <c r="BJ23" i="30"/>
  <c r="BI23" i="30"/>
  <c r="BH23" i="30"/>
  <c r="BG23" i="30"/>
  <c r="BP22" i="30"/>
  <c r="BO22" i="30"/>
  <c r="BN22" i="30"/>
  <c r="BM22" i="30"/>
  <c r="BL22" i="30"/>
  <c r="BK22" i="30"/>
  <c r="BJ22" i="30"/>
  <c r="BI22" i="30"/>
  <c r="BH22" i="30"/>
  <c r="BG22" i="30"/>
  <c r="BP21" i="30"/>
  <c r="BO21" i="30"/>
  <c r="BN21" i="30"/>
  <c r="BM21" i="30"/>
  <c r="BL21" i="30"/>
  <c r="BK21" i="30"/>
  <c r="BJ21" i="30"/>
  <c r="BI21" i="30"/>
  <c r="BH21" i="30"/>
  <c r="BG21" i="30"/>
  <c r="BP20" i="30"/>
  <c r="BO20" i="30"/>
  <c r="BN20" i="30"/>
  <c r="BM20" i="30"/>
  <c r="BL20" i="30"/>
  <c r="BK20" i="30"/>
  <c r="BJ20" i="30"/>
  <c r="BI20" i="30"/>
  <c r="BH20" i="30"/>
  <c r="BG20" i="30"/>
  <c r="AQ16" i="30"/>
  <c r="AP16" i="30"/>
  <c r="AO16" i="30"/>
  <c r="J16" i="30"/>
  <c r="AR16" i="30" s="1"/>
  <c r="AP12" i="30"/>
  <c r="AN12" i="30"/>
  <c r="J12" i="30"/>
  <c r="AR12" i="30" s="1"/>
  <c r="I12" i="30"/>
  <c r="AQ12" i="30" s="1"/>
  <c r="G12" i="30"/>
  <c r="AO12" i="30" s="1"/>
  <c r="E12" i="30"/>
  <c r="AM12" i="30" s="1"/>
  <c r="D12" i="30"/>
  <c r="AL12" i="30" s="1"/>
  <c r="C12" i="30"/>
  <c r="AK12" i="30" s="1"/>
  <c r="B12" i="30"/>
  <c r="AJ12" i="30" s="1"/>
  <c r="AN9" i="30"/>
  <c r="AM9" i="30"/>
  <c r="AL9" i="30"/>
  <c r="C9" i="30"/>
  <c r="AK9" i="30" s="1"/>
  <c r="B9" i="30"/>
  <c r="AJ9" i="30" s="1"/>
  <c r="AQ7" i="30"/>
  <c r="AP7" i="30"/>
  <c r="AN7" i="30"/>
  <c r="J7" i="30"/>
  <c r="AR7" i="30" s="1"/>
  <c r="G7" i="30"/>
  <c r="AO7" i="30" s="1"/>
  <c r="E7" i="30"/>
  <c r="AM7" i="30" s="1"/>
  <c r="D7" i="30"/>
  <c r="AL7" i="30" s="1"/>
  <c r="C7" i="30"/>
  <c r="AK7" i="30" s="1"/>
  <c r="B7" i="30"/>
  <c r="AJ7" i="30" s="1"/>
  <c r="BR57" i="30" l="1"/>
  <c r="BR9" i="30"/>
  <c r="BR20" i="30"/>
  <c r="BR24" i="30"/>
  <c r="BR28" i="30"/>
  <c r="BR34" i="30"/>
  <c r="BR46" i="30"/>
  <c r="BR51" i="30"/>
  <c r="BR80" i="30"/>
  <c r="BR91" i="30"/>
  <c r="BR95" i="30"/>
  <c r="BR23" i="30"/>
  <c r="BR27" i="30"/>
  <c r="BR22" i="30"/>
  <c r="BR26" i="30"/>
  <c r="BR21" i="30"/>
  <c r="BR25" i="30"/>
  <c r="BR29" i="30"/>
  <c r="BR45" i="30"/>
  <c r="BR49" i="30"/>
  <c r="BR63" i="30"/>
  <c r="BR89" i="30"/>
  <c r="BR94" i="30"/>
  <c r="BR59" i="30"/>
  <c r="BR86" i="30"/>
  <c r="BR47" i="30"/>
  <c r="BR48" i="30"/>
  <c r="BR55" i="30"/>
  <c r="BR92" i="30"/>
  <c r="BR93" i="30"/>
  <c r="BR96" i="30"/>
  <c r="BR38" i="30"/>
  <c r="BR84" i="30"/>
  <c r="BR16" i="30"/>
  <c r="BR7" i="30"/>
  <c r="BR12" i="30"/>
  <c r="BD96" i="29" l="1"/>
  <c r="BC96" i="29"/>
  <c r="BB96" i="29"/>
  <c r="BA96" i="29"/>
  <c r="AZ96" i="29"/>
  <c r="AY96" i="29"/>
  <c r="AX96" i="29"/>
  <c r="AW96" i="29"/>
  <c r="AV96" i="29"/>
  <c r="AU96" i="29"/>
  <c r="AT96" i="29"/>
  <c r="AS96" i="29"/>
  <c r="AR96" i="29"/>
  <c r="BD95" i="29"/>
  <c r="BC95" i="29"/>
  <c r="BB95" i="29"/>
  <c r="BA95" i="29"/>
  <c r="AZ95" i="29"/>
  <c r="AY95" i="29"/>
  <c r="AX95" i="29"/>
  <c r="AW95" i="29"/>
  <c r="AV95" i="29"/>
  <c r="AU95" i="29"/>
  <c r="AT95" i="29"/>
  <c r="AS95" i="29"/>
  <c r="AR95" i="29"/>
  <c r="BD94" i="29"/>
  <c r="BC94" i="29"/>
  <c r="BB94" i="29"/>
  <c r="BA94" i="29"/>
  <c r="AZ94" i="29"/>
  <c r="AY94" i="29"/>
  <c r="AX94" i="29"/>
  <c r="AW94" i="29"/>
  <c r="AV94" i="29"/>
  <c r="AU94" i="29"/>
  <c r="AT94" i="29"/>
  <c r="AS94" i="29"/>
  <c r="AR94" i="29"/>
  <c r="BD93" i="29"/>
  <c r="BC93" i="29"/>
  <c r="BB93" i="29"/>
  <c r="BA93" i="29"/>
  <c r="AZ93" i="29"/>
  <c r="AY93" i="29"/>
  <c r="AX93" i="29"/>
  <c r="AW93" i="29"/>
  <c r="AV93" i="29"/>
  <c r="AU93" i="29"/>
  <c r="AT93" i="29"/>
  <c r="AS93" i="29"/>
  <c r="AR93" i="29"/>
  <c r="BD92" i="29"/>
  <c r="BC92" i="29"/>
  <c r="BB92" i="29"/>
  <c r="BA92" i="29"/>
  <c r="AZ92" i="29"/>
  <c r="AY92" i="29"/>
  <c r="AX92" i="29"/>
  <c r="AW92" i="29"/>
  <c r="AV92" i="29"/>
  <c r="AU92" i="29"/>
  <c r="AT92" i="29"/>
  <c r="AS92" i="29"/>
  <c r="AR92" i="29"/>
  <c r="BD91" i="29"/>
  <c r="BC91" i="29"/>
  <c r="BB91" i="29"/>
  <c r="BA91" i="29"/>
  <c r="AZ91" i="29"/>
  <c r="AY91" i="29"/>
  <c r="AX91" i="29"/>
  <c r="AW91" i="29"/>
  <c r="AV91" i="29"/>
  <c r="AU91" i="29"/>
  <c r="AT91" i="29"/>
  <c r="AS91" i="29"/>
  <c r="AR91" i="29"/>
  <c r="BD89" i="29"/>
  <c r="BC89" i="29"/>
  <c r="BB89" i="29"/>
  <c r="BA89" i="29"/>
  <c r="AZ89" i="29"/>
  <c r="AY89" i="29"/>
  <c r="AX89" i="29"/>
  <c r="AW89" i="29"/>
  <c r="AV89" i="29"/>
  <c r="AU89" i="29"/>
  <c r="AT89" i="29"/>
  <c r="AS89" i="29"/>
  <c r="AR89" i="29"/>
  <c r="AZ87" i="29"/>
  <c r="AX87" i="29"/>
  <c r="AW87" i="29"/>
  <c r="AU87" i="29"/>
  <c r="AS87" i="29"/>
  <c r="AR87" i="29"/>
  <c r="BD86" i="29"/>
  <c r="BC86" i="29"/>
  <c r="BB86" i="29"/>
  <c r="BA86" i="29"/>
  <c r="AZ86" i="29"/>
  <c r="AY86" i="29"/>
  <c r="AX86" i="29"/>
  <c r="AW86" i="29"/>
  <c r="AV86" i="29"/>
  <c r="AU86" i="29"/>
  <c r="AT86" i="29"/>
  <c r="AS86" i="29"/>
  <c r="AR86" i="29"/>
  <c r="BD84" i="29"/>
  <c r="BC84" i="29"/>
  <c r="BB84" i="29"/>
  <c r="BA84" i="29"/>
  <c r="AZ84" i="29"/>
  <c r="AY84" i="29"/>
  <c r="AX84" i="29"/>
  <c r="AW84" i="29"/>
  <c r="AV84" i="29"/>
  <c r="AU84" i="29"/>
  <c r="AT84" i="29"/>
  <c r="AS84" i="29"/>
  <c r="AR84" i="29"/>
  <c r="AZ82" i="29"/>
  <c r="AX82" i="29"/>
  <c r="AW82" i="29"/>
  <c r="AU82" i="29"/>
  <c r="AS82" i="29"/>
  <c r="AR82" i="29"/>
  <c r="BD80" i="29"/>
  <c r="BC80" i="29"/>
  <c r="BB80" i="29"/>
  <c r="BA80" i="29"/>
  <c r="AZ80" i="29"/>
  <c r="AY80" i="29"/>
  <c r="AX80" i="29"/>
  <c r="AW80" i="29"/>
  <c r="AV80" i="29"/>
  <c r="AU80" i="29"/>
  <c r="AT80" i="29"/>
  <c r="AS80" i="29"/>
  <c r="AR80" i="29"/>
  <c r="AZ78" i="29"/>
  <c r="AX78" i="29"/>
  <c r="AW78" i="29"/>
  <c r="AU78" i="29"/>
  <c r="AS78" i="29"/>
  <c r="AR78" i="29"/>
  <c r="BD75" i="29"/>
  <c r="BC75" i="29"/>
  <c r="BB75" i="29"/>
  <c r="BA75" i="29"/>
  <c r="AZ75" i="29"/>
  <c r="AY75" i="29"/>
  <c r="AX75" i="29"/>
  <c r="AW75" i="29"/>
  <c r="AV75" i="29"/>
  <c r="AU75" i="29"/>
  <c r="AT75" i="29"/>
  <c r="AS75" i="29"/>
  <c r="AR75" i="29"/>
  <c r="AZ73" i="29"/>
  <c r="AX73" i="29"/>
  <c r="AW73" i="29"/>
  <c r="AU73" i="29"/>
  <c r="AS73" i="29"/>
  <c r="AR73" i="29"/>
  <c r="BD71" i="29"/>
  <c r="BC71" i="29"/>
  <c r="BB71" i="29"/>
  <c r="BA71" i="29"/>
  <c r="AZ71" i="29"/>
  <c r="AY71" i="29"/>
  <c r="AX71" i="29"/>
  <c r="AW71" i="29"/>
  <c r="AV71" i="29"/>
  <c r="AU71" i="29"/>
  <c r="AT71" i="29"/>
  <c r="AS71" i="29"/>
  <c r="AR71" i="29"/>
  <c r="AZ69" i="29"/>
  <c r="AX69" i="29"/>
  <c r="AW69" i="29"/>
  <c r="AU69" i="29"/>
  <c r="AS69" i="29"/>
  <c r="AR69" i="29"/>
  <c r="BD63" i="29"/>
  <c r="BC63" i="29"/>
  <c r="BB63" i="29"/>
  <c r="BA63" i="29"/>
  <c r="AZ63" i="29"/>
  <c r="AY63" i="29"/>
  <c r="AX63" i="29"/>
  <c r="AW63" i="29"/>
  <c r="AV63" i="29"/>
  <c r="AU63" i="29"/>
  <c r="AT63" i="29"/>
  <c r="AS63" i="29"/>
  <c r="AR63" i="29"/>
  <c r="AZ61" i="29"/>
  <c r="AX61" i="29"/>
  <c r="AW61" i="29"/>
  <c r="AU61" i="29"/>
  <c r="AS61" i="29"/>
  <c r="AR61" i="29"/>
  <c r="BD59" i="29"/>
  <c r="BC59" i="29"/>
  <c r="BB59" i="29"/>
  <c r="BA59" i="29"/>
  <c r="AZ59" i="29"/>
  <c r="AY59" i="29"/>
  <c r="AX59" i="29"/>
  <c r="AW59" i="29"/>
  <c r="AV59" i="29"/>
  <c r="AU59" i="29"/>
  <c r="AT59" i="29"/>
  <c r="AS59" i="29"/>
  <c r="AR59" i="29"/>
  <c r="BD57" i="29"/>
  <c r="BC57" i="29"/>
  <c r="BB57" i="29"/>
  <c r="BA57" i="29"/>
  <c r="AZ57" i="29"/>
  <c r="AY57" i="29"/>
  <c r="AX57" i="29"/>
  <c r="AW57" i="29"/>
  <c r="AV57" i="29"/>
  <c r="AU57" i="29"/>
  <c r="AT57" i="29"/>
  <c r="AS57" i="29"/>
  <c r="AR57" i="29"/>
  <c r="BD55" i="29"/>
  <c r="BC55" i="29"/>
  <c r="BB55" i="29"/>
  <c r="BA55" i="29"/>
  <c r="AZ55" i="29"/>
  <c r="AY55" i="29"/>
  <c r="AX55" i="29"/>
  <c r="AW55" i="29"/>
  <c r="AV55" i="29"/>
  <c r="AU55" i="29"/>
  <c r="AT55" i="29"/>
  <c r="AS55" i="29"/>
  <c r="AR55" i="29"/>
  <c r="BD53" i="29"/>
  <c r="BC53" i="29"/>
  <c r="BB53" i="29"/>
  <c r="BA53" i="29"/>
  <c r="AZ53" i="29"/>
  <c r="AY53" i="29"/>
  <c r="AX53" i="29"/>
  <c r="AW53" i="29"/>
  <c r="AV53" i="29"/>
  <c r="AU53" i="29"/>
  <c r="AT53" i="29"/>
  <c r="AS53" i="29"/>
  <c r="AR53" i="29"/>
  <c r="BD51" i="29"/>
  <c r="BC51" i="29"/>
  <c r="BB51" i="29"/>
  <c r="BA51" i="29"/>
  <c r="AZ51" i="29"/>
  <c r="AY51" i="29"/>
  <c r="AX51" i="29"/>
  <c r="AW51" i="29"/>
  <c r="AV51" i="29"/>
  <c r="AU51" i="29"/>
  <c r="AT51" i="29"/>
  <c r="AS51" i="29"/>
  <c r="AR51" i="29"/>
  <c r="BD49" i="29"/>
  <c r="BC49" i="29"/>
  <c r="BB49" i="29"/>
  <c r="BA49" i="29"/>
  <c r="AZ49" i="29"/>
  <c r="AY49" i="29"/>
  <c r="AX49" i="29"/>
  <c r="AW49" i="29"/>
  <c r="AV49" i="29"/>
  <c r="AU49" i="29"/>
  <c r="AT49" i="29"/>
  <c r="AS49" i="29"/>
  <c r="AR49" i="29"/>
  <c r="BD48" i="29"/>
  <c r="BC48" i="29"/>
  <c r="BB48" i="29"/>
  <c r="BA48" i="29"/>
  <c r="AZ48" i="29"/>
  <c r="AY48" i="29"/>
  <c r="AX48" i="29"/>
  <c r="AW48" i="29"/>
  <c r="AV48" i="29"/>
  <c r="AU48" i="29"/>
  <c r="AT48" i="29"/>
  <c r="AS48" i="29"/>
  <c r="AR48" i="29"/>
  <c r="BD47" i="29"/>
  <c r="BC47" i="29"/>
  <c r="BB47" i="29"/>
  <c r="BA47" i="29"/>
  <c r="AZ47" i="29"/>
  <c r="AY47" i="29"/>
  <c r="AX47" i="29"/>
  <c r="AW47" i="29"/>
  <c r="AV47" i="29"/>
  <c r="AU47" i="29"/>
  <c r="AT47" i="29"/>
  <c r="AS47" i="29"/>
  <c r="AR47" i="29"/>
  <c r="BD46" i="29"/>
  <c r="BC46" i="29"/>
  <c r="BB46" i="29"/>
  <c r="BA46" i="29"/>
  <c r="AZ46" i="29"/>
  <c r="AY46" i="29"/>
  <c r="AX46" i="29"/>
  <c r="AW46" i="29"/>
  <c r="AV46" i="29"/>
  <c r="AU46" i="29"/>
  <c r="AT46" i="29"/>
  <c r="AS46" i="29"/>
  <c r="AR46" i="29"/>
  <c r="BD45" i="29"/>
  <c r="BC45" i="29"/>
  <c r="BB45" i="29"/>
  <c r="BA45" i="29"/>
  <c r="AZ45" i="29"/>
  <c r="AY45" i="29"/>
  <c r="AX45" i="29"/>
  <c r="AW45" i="29"/>
  <c r="AV45" i="29"/>
  <c r="AU45" i="29"/>
  <c r="AT45" i="29"/>
  <c r="AS45" i="29"/>
  <c r="AR45" i="29"/>
  <c r="BD38" i="29"/>
  <c r="BC38" i="29"/>
  <c r="BB38" i="29"/>
  <c r="BA38" i="29"/>
  <c r="AZ38" i="29"/>
  <c r="AY38" i="29"/>
  <c r="AX38" i="29"/>
  <c r="AW38" i="29"/>
  <c r="AV38" i="29"/>
  <c r="AU38" i="29"/>
  <c r="AT38" i="29"/>
  <c r="AS38" i="29"/>
  <c r="AR38" i="29"/>
  <c r="BD36" i="29"/>
  <c r="BC36" i="29"/>
  <c r="BB36" i="29"/>
  <c r="BA36" i="29"/>
  <c r="AZ36" i="29"/>
  <c r="AY36" i="29"/>
  <c r="AX36" i="29"/>
  <c r="AW36" i="29"/>
  <c r="AV36" i="29"/>
  <c r="AU36" i="29"/>
  <c r="AT36" i="29"/>
  <c r="AS36" i="29"/>
  <c r="AR36" i="29"/>
  <c r="BD34" i="29"/>
  <c r="BC34" i="29"/>
  <c r="BB34" i="29"/>
  <c r="BA34" i="29"/>
  <c r="AZ34" i="29"/>
  <c r="AY34" i="29"/>
  <c r="AX34" i="29"/>
  <c r="AW34" i="29"/>
  <c r="AV34" i="29"/>
  <c r="AU34" i="29"/>
  <c r="AT34" i="29"/>
  <c r="AS34" i="29"/>
  <c r="AR34" i="29"/>
  <c r="BN29" i="29"/>
  <c r="BM29" i="29"/>
  <c r="BL29" i="29"/>
  <c r="BK29" i="29"/>
  <c r="BJ29" i="29"/>
  <c r="BI29" i="29"/>
  <c r="BH29" i="29"/>
  <c r="BG29" i="29"/>
  <c r="BF29" i="29"/>
  <c r="BE29" i="29"/>
  <c r="BN28" i="29"/>
  <c r="BM28" i="29"/>
  <c r="BL28" i="29"/>
  <c r="BK28" i="29"/>
  <c r="BJ28" i="29"/>
  <c r="BI28" i="29"/>
  <c r="BH28" i="29"/>
  <c r="BG28" i="29"/>
  <c r="BF28" i="29"/>
  <c r="BE28" i="29"/>
  <c r="BN27" i="29"/>
  <c r="BM27" i="29"/>
  <c r="BL27" i="29"/>
  <c r="BK27" i="29"/>
  <c r="BJ27" i="29"/>
  <c r="BI27" i="29"/>
  <c r="BH27" i="29"/>
  <c r="BG27" i="29"/>
  <c r="BF27" i="29"/>
  <c r="BE27" i="29"/>
  <c r="BN26" i="29"/>
  <c r="BM26" i="29"/>
  <c r="BL26" i="29"/>
  <c r="BK26" i="29"/>
  <c r="BJ26" i="29"/>
  <c r="BI26" i="29"/>
  <c r="BH26" i="29"/>
  <c r="BG26" i="29"/>
  <c r="BF26" i="29"/>
  <c r="BE26" i="29"/>
  <c r="BN25" i="29"/>
  <c r="BM25" i="29"/>
  <c r="BL25" i="29"/>
  <c r="BK25" i="29"/>
  <c r="BJ25" i="29"/>
  <c r="BI25" i="29"/>
  <c r="BH25" i="29"/>
  <c r="BG25" i="29"/>
  <c r="BF25" i="29"/>
  <c r="BE25" i="29"/>
  <c r="BN24" i="29"/>
  <c r="BM24" i="29"/>
  <c r="BL24" i="29"/>
  <c r="BK24" i="29"/>
  <c r="BJ24" i="29"/>
  <c r="BI24" i="29"/>
  <c r="BH24" i="29"/>
  <c r="BG24" i="29"/>
  <c r="BF24" i="29"/>
  <c r="BE24" i="29"/>
  <c r="BN23" i="29"/>
  <c r="BM23" i="29"/>
  <c r="BL23" i="29"/>
  <c r="BK23" i="29"/>
  <c r="BJ23" i="29"/>
  <c r="BI23" i="29"/>
  <c r="BH23" i="29"/>
  <c r="BG23" i="29"/>
  <c r="BF23" i="29"/>
  <c r="BE23" i="29"/>
  <c r="BN22" i="29"/>
  <c r="BM22" i="29"/>
  <c r="BL22" i="29"/>
  <c r="BK22" i="29"/>
  <c r="BJ22" i="29"/>
  <c r="BI22" i="29"/>
  <c r="BH22" i="29"/>
  <c r="BG22" i="29"/>
  <c r="BF22" i="29"/>
  <c r="BE22" i="29"/>
  <c r="BN21" i="29"/>
  <c r="BM21" i="29"/>
  <c r="BL21" i="29"/>
  <c r="BK21" i="29"/>
  <c r="BJ21" i="29"/>
  <c r="BI21" i="29"/>
  <c r="BH21" i="29"/>
  <c r="BG21" i="29"/>
  <c r="BF21" i="29"/>
  <c r="BE21" i="29"/>
  <c r="BN20" i="29"/>
  <c r="BM20" i="29"/>
  <c r="BL20" i="29"/>
  <c r="BK20" i="29"/>
  <c r="BJ20" i="29"/>
  <c r="BI20" i="29"/>
  <c r="BH20" i="29"/>
  <c r="BG20" i="29"/>
  <c r="BF20" i="29"/>
  <c r="BE20" i="29"/>
  <c r="AP16" i="29"/>
  <c r="AO16" i="29"/>
  <c r="AN16" i="29"/>
  <c r="J16" i="29"/>
  <c r="AQ16" i="29" s="1"/>
  <c r="AO12" i="29"/>
  <c r="AM12" i="29"/>
  <c r="J12" i="29"/>
  <c r="AQ12" i="29" s="1"/>
  <c r="I12" i="29"/>
  <c r="AP12" i="29" s="1"/>
  <c r="G12" i="29"/>
  <c r="AN12" i="29" s="1"/>
  <c r="E12" i="29"/>
  <c r="AL12" i="29" s="1"/>
  <c r="D12" i="29"/>
  <c r="AK12" i="29" s="1"/>
  <c r="C12" i="29"/>
  <c r="AJ12" i="29" s="1"/>
  <c r="B12" i="29"/>
  <c r="AI12" i="29" s="1"/>
  <c r="AM9" i="29"/>
  <c r="AL9" i="29"/>
  <c r="AK9" i="29"/>
  <c r="AI9" i="29"/>
  <c r="C9" i="29"/>
  <c r="AJ9" i="29" s="1"/>
  <c r="B9" i="29"/>
  <c r="AP7" i="29"/>
  <c r="AO7" i="29"/>
  <c r="AM7" i="29"/>
  <c r="J7" i="29"/>
  <c r="AQ7" i="29" s="1"/>
  <c r="G7" i="29"/>
  <c r="AN7" i="29" s="1"/>
  <c r="E7" i="29"/>
  <c r="AL7" i="29" s="1"/>
  <c r="D7" i="29"/>
  <c r="AK7" i="29" s="1"/>
  <c r="C7" i="29"/>
  <c r="AJ7" i="29" s="1"/>
  <c r="B7" i="29"/>
  <c r="AI7" i="29" s="1"/>
  <c r="BP29" i="29" l="1"/>
  <c r="BP38" i="29"/>
  <c r="BP21" i="29"/>
  <c r="BP48" i="29"/>
  <c r="BP25" i="29"/>
  <c r="BP55" i="29"/>
  <c r="BP93" i="29"/>
  <c r="BP92" i="29"/>
  <c r="BP47" i="29"/>
  <c r="BP22" i="29"/>
  <c r="BP26" i="29"/>
  <c r="BP9" i="29"/>
  <c r="BP84" i="29"/>
  <c r="BP20" i="29"/>
  <c r="BP23" i="29"/>
  <c r="BP24" i="29"/>
  <c r="BP27" i="29"/>
  <c r="BP28" i="29"/>
  <c r="BP45" i="29"/>
  <c r="BP46" i="29"/>
  <c r="BP49" i="29"/>
  <c r="BP51" i="29"/>
  <c r="BP63" i="29"/>
  <c r="BP80" i="29"/>
  <c r="BP89" i="29"/>
  <c r="BP91" i="29"/>
  <c r="BP94" i="29"/>
  <c r="BP95" i="29"/>
  <c r="BP16" i="29"/>
  <c r="BP34" i="29"/>
  <c r="BP59" i="29"/>
  <c r="BP86" i="29"/>
  <c r="BP96" i="29"/>
  <c r="BP7" i="29"/>
  <c r="BP12" i="29"/>
  <c r="BN29" i="28"/>
  <c r="BN28" i="28"/>
  <c r="BN27" i="28"/>
  <c r="BN26" i="28"/>
  <c r="BN25" i="28"/>
  <c r="BN24" i="28"/>
  <c r="BN23" i="28"/>
  <c r="BN22" i="28"/>
  <c r="BN21" i="28"/>
  <c r="BN20" i="28"/>
  <c r="BM29" i="28"/>
  <c r="BM28" i="28"/>
  <c r="BM27" i="28"/>
  <c r="BM26" i="28"/>
  <c r="BM25" i="28"/>
  <c r="BM24" i="28"/>
  <c r="BM23" i="28"/>
  <c r="BM22" i="28"/>
  <c r="BM21" i="28"/>
  <c r="BM20" i="28"/>
  <c r="BL29" i="28"/>
  <c r="BL28" i="28"/>
  <c r="BL27" i="28"/>
  <c r="BL26" i="28"/>
  <c r="BL25" i="28"/>
  <c r="BL24" i="28"/>
  <c r="BL23" i="28"/>
  <c r="BL22" i="28"/>
  <c r="BL21" i="28"/>
  <c r="BL20" i="28"/>
  <c r="BK29" i="28"/>
  <c r="BK28" i="28"/>
  <c r="BK27" i="28"/>
  <c r="BK26" i="28"/>
  <c r="BK25" i="28"/>
  <c r="BK24" i="28"/>
  <c r="BK23" i="28"/>
  <c r="BK22" i="28"/>
  <c r="BK21" i="28"/>
  <c r="BK20" i="28"/>
  <c r="BJ29" i="28"/>
  <c r="BJ28" i="28"/>
  <c r="BJ27" i="28"/>
  <c r="BJ26" i="28"/>
  <c r="BJ25" i="28"/>
  <c r="BJ24" i="28"/>
  <c r="BJ23" i="28"/>
  <c r="BJ22" i="28"/>
  <c r="BJ21" i="28"/>
  <c r="BJ20" i="28"/>
  <c r="BI29" i="28"/>
  <c r="BI28" i="28"/>
  <c r="BI27" i="28"/>
  <c r="BI26" i="28"/>
  <c r="BI25" i="28"/>
  <c r="BI24" i="28"/>
  <c r="BI23" i="28"/>
  <c r="BI22" i="28"/>
  <c r="BI21" i="28"/>
  <c r="BI20" i="28"/>
  <c r="AK9" i="28"/>
  <c r="AL9" i="28"/>
  <c r="D12" i="28"/>
  <c r="AK12" i="28" s="1"/>
  <c r="D7" i="28"/>
  <c r="AK7" i="28" s="1"/>
  <c r="E12" i="28"/>
  <c r="AL12" i="28" s="1"/>
  <c r="E7" i="28"/>
  <c r="AL7" i="28" s="1"/>
  <c r="BD96" i="28"/>
  <c r="BC96" i="28"/>
  <c r="BB96" i="28"/>
  <c r="BA96" i="28"/>
  <c r="AZ96" i="28"/>
  <c r="AY96" i="28"/>
  <c r="AX96" i="28"/>
  <c r="AW96" i="28"/>
  <c r="AV96" i="28"/>
  <c r="AU96" i="28"/>
  <c r="AT96" i="28"/>
  <c r="AS96" i="28"/>
  <c r="AR96" i="28"/>
  <c r="BD95" i="28"/>
  <c r="BC95" i="28"/>
  <c r="BB95" i="28"/>
  <c r="BA95" i="28"/>
  <c r="AZ95" i="28"/>
  <c r="AY95" i="28"/>
  <c r="AX95" i="28"/>
  <c r="AW95" i="28"/>
  <c r="AV95" i="28"/>
  <c r="AU95" i="28"/>
  <c r="AT95" i="28"/>
  <c r="AS95" i="28"/>
  <c r="AR95" i="28"/>
  <c r="BD94" i="28"/>
  <c r="BC94" i="28"/>
  <c r="BB94" i="28"/>
  <c r="BA94" i="28"/>
  <c r="AZ94" i="28"/>
  <c r="AY94" i="28"/>
  <c r="AX94" i="28"/>
  <c r="AW94" i="28"/>
  <c r="AV94" i="28"/>
  <c r="AU94" i="28"/>
  <c r="AT94" i="28"/>
  <c r="AS94" i="28"/>
  <c r="AR94" i="28"/>
  <c r="BD93" i="28"/>
  <c r="BC93" i="28"/>
  <c r="BB93" i="28"/>
  <c r="BA93" i="28"/>
  <c r="AZ93" i="28"/>
  <c r="AY93" i="28"/>
  <c r="AX93" i="28"/>
  <c r="AW93" i="28"/>
  <c r="AV93" i="28"/>
  <c r="AU93" i="28"/>
  <c r="AT93" i="28"/>
  <c r="AS93" i="28"/>
  <c r="AR93" i="28"/>
  <c r="BD92" i="28"/>
  <c r="BC92" i="28"/>
  <c r="BB92" i="28"/>
  <c r="BA92" i="28"/>
  <c r="AZ92" i="28"/>
  <c r="AY92" i="28"/>
  <c r="AX92" i="28"/>
  <c r="AW92" i="28"/>
  <c r="AV92" i="28"/>
  <c r="AU92" i="28"/>
  <c r="AT92" i="28"/>
  <c r="AS92" i="28"/>
  <c r="AR92" i="28"/>
  <c r="BD91" i="28"/>
  <c r="BC91" i="28"/>
  <c r="BB91" i="28"/>
  <c r="BA91" i="28"/>
  <c r="AZ91" i="28"/>
  <c r="AY91" i="28"/>
  <c r="AX91" i="28"/>
  <c r="AW91" i="28"/>
  <c r="AV91" i="28"/>
  <c r="AU91" i="28"/>
  <c r="AT91" i="28"/>
  <c r="AS91" i="28"/>
  <c r="AR91" i="28"/>
  <c r="BD89" i="28"/>
  <c r="BC89" i="28"/>
  <c r="BB89" i="28"/>
  <c r="BA89" i="28"/>
  <c r="AZ89" i="28"/>
  <c r="AY89" i="28"/>
  <c r="AX89" i="28"/>
  <c r="AW89" i="28"/>
  <c r="AV89" i="28"/>
  <c r="AU89" i="28"/>
  <c r="AT89" i="28"/>
  <c r="AS89" i="28"/>
  <c r="AR89" i="28"/>
  <c r="AZ87" i="28"/>
  <c r="AX87" i="28"/>
  <c r="AW87" i="28"/>
  <c r="AU87" i="28"/>
  <c r="AS87" i="28"/>
  <c r="AR87" i="28"/>
  <c r="BD86" i="28"/>
  <c r="BC86" i="28"/>
  <c r="BB86" i="28"/>
  <c r="BA86" i="28"/>
  <c r="AZ86" i="28"/>
  <c r="AY86" i="28"/>
  <c r="AX86" i="28"/>
  <c r="AW86" i="28"/>
  <c r="AV86" i="28"/>
  <c r="AU86" i="28"/>
  <c r="AT86" i="28"/>
  <c r="AS86" i="28"/>
  <c r="AR86" i="28"/>
  <c r="BD84" i="28"/>
  <c r="BC84" i="28"/>
  <c r="BB84" i="28"/>
  <c r="BA84" i="28"/>
  <c r="AZ84" i="28"/>
  <c r="AY84" i="28"/>
  <c r="AX84" i="28"/>
  <c r="AW84" i="28"/>
  <c r="AV84" i="28"/>
  <c r="AU84" i="28"/>
  <c r="AT84" i="28"/>
  <c r="AS84" i="28"/>
  <c r="AR84" i="28"/>
  <c r="AZ82" i="28"/>
  <c r="AX82" i="28"/>
  <c r="AW82" i="28"/>
  <c r="AU82" i="28"/>
  <c r="AS82" i="28"/>
  <c r="AR82" i="28"/>
  <c r="BD80" i="28"/>
  <c r="BC80" i="28"/>
  <c r="BB80" i="28"/>
  <c r="BA80" i="28"/>
  <c r="AZ80" i="28"/>
  <c r="AY80" i="28"/>
  <c r="AX80" i="28"/>
  <c r="AW80" i="28"/>
  <c r="AV80" i="28"/>
  <c r="AU80" i="28"/>
  <c r="AT80" i="28"/>
  <c r="AS80" i="28"/>
  <c r="AR80" i="28"/>
  <c r="AZ78" i="28"/>
  <c r="AX78" i="28"/>
  <c r="AW78" i="28"/>
  <c r="AU78" i="28"/>
  <c r="AS78" i="28"/>
  <c r="AR78" i="28"/>
  <c r="BD75" i="28"/>
  <c r="BC75" i="28"/>
  <c r="BB75" i="28"/>
  <c r="BA75" i="28"/>
  <c r="AZ75" i="28"/>
  <c r="AY75" i="28"/>
  <c r="AX75" i="28"/>
  <c r="AW75" i="28"/>
  <c r="AV75" i="28"/>
  <c r="AU75" i="28"/>
  <c r="AT75" i="28"/>
  <c r="AS75" i="28"/>
  <c r="AR75" i="28"/>
  <c r="AZ73" i="28"/>
  <c r="AX73" i="28"/>
  <c r="AW73" i="28"/>
  <c r="AU73" i="28"/>
  <c r="AS73" i="28"/>
  <c r="AR73" i="28"/>
  <c r="BD71" i="28"/>
  <c r="BC71" i="28"/>
  <c r="BB71" i="28"/>
  <c r="BA71" i="28"/>
  <c r="AZ71" i="28"/>
  <c r="AY71" i="28"/>
  <c r="AX71" i="28"/>
  <c r="AW71" i="28"/>
  <c r="AV71" i="28"/>
  <c r="AU71" i="28"/>
  <c r="AT71" i="28"/>
  <c r="AS71" i="28"/>
  <c r="AR71" i="28"/>
  <c r="AZ69" i="28"/>
  <c r="AX69" i="28"/>
  <c r="AW69" i="28"/>
  <c r="AU69" i="28"/>
  <c r="AS69" i="28"/>
  <c r="AR69" i="28"/>
  <c r="BD63" i="28"/>
  <c r="BC63" i="28"/>
  <c r="BB63" i="28"/>
  <c r="BA63" i="28"/>
  <c r="AZ63" i="28"/>
  <c r="AY63" i="28"/>
  <c r="AX63" i="28"/>
  <c r="AW63" i="28"/>
  <c r="AV63" i="28"/>
  <c r="AU63" i="28"/>
  <c r="AT63" i="28"/>
  <c r="AS63" i="28"/>
  <c r="AR63" i="28"/>
  <c r="AZ61" i="28"/>
  <c r="AX61" i="28"/>
  <c r="AW61" i="28"/>
  <c r="AU61" i="28"/>
  <c r="AS61" i="28"/>
  <c r="AR61" i="28"/>
  <c r="BD59" i="28"/>
  <c r="BC59" i="28"/>
  <c r="BB59" i="28"/>
  <c r="BA59" i="28"/>
  <c r="AZ59" i="28"/>
  <c r="AY59" i="28"/>
  <c r="AX59" i="28"/>
  <c r="AW59" i="28"/>
  <c r="AV59" i="28"/>
  <c r="AU59" i="28"/>
  <c r="AT59" i="28"/>
  <c r="AS59" i="28"/>
  <c r="AR59" i="28"/>
  <c r="BD57" i="28"/>
  <c r="BC57" i="28"/>
  <c r="BB57" i="28"/>
  <c r="BA57" i="28"/>
  <c r="AZ57" i="28"/>
  <c r="AY57" i="28"/>
  <c r="AX57" i="28"/>
  <c r="AW57" i="28"/>
  <c r="AV57" i="28"/>
  <c r="AU57" i="28"/>
  <c r="AT57" i="28"/>
  <c r="AS57" i="28"/>
  <c r="AR57" i="28"/>
  <c r="BD55" i="28"/>
  <c r="BC55" i="28"/>
  <c r="BB55" i="28"/>
  <c r="BA55" i="28"/>
  <c r="AZ55" i="28"/>
  <c r="AY55" i="28"/>
  <c r="AX55" i="28"/>
  <c r="AW55" i="28"/>
  <c r="AV55" i="28"/>
  <c r="AU55" i="28"/>
  <c r="AT55" i="28"/>
  <c r="AS55" i="28"/>
  <c r="AR55" i="28"/>
  <c r="BD53" i="28"/>
  <c r="BC53" i="28"/>
  <c r="BB53" i="28"/>
  <c r="BA53" i="28"/>
  <c r="AZ53" i="28"/>
  <c r="AY53" i="28"/>
  <c r="AX53" i="28"/>
  <c r="AW53" i="28"/>
  <c r="AV53" i="28"/>
  <c r="AU53" i="28"/>
  <c r="AT53" i="28"/>
  <c r="AS53" i="28"/>
  <c r="AR53" i="28"/>
  <c r="BD51" i="28"/>
  <c r="BC51" i="28"/>
  <c r="BB51" i="28"/>
  <c r="BA51" i="28"/>
  <c r="AZ51" i="28"/>
  <c r="AY51" i="28"/>
  <c r="AX51" i="28"/>
  <c r="AW51" i="28"/>
  <c r="AV51" i="28"/>
  <c r="AU51" i="28"/>
  <c r="AT51" i="28"/>
  <c r="AS51" i="28"/>
  <c r="AR51" i="28"/>
  <c r="BD49" i="28"/>
  <c r="BC49" i="28"/>
  <c r="BB49" i="28"/>
  <c r="BA49" i="28"/>
  <c r="AZ49" i="28"/>
  <c r="AY49" i="28"/>
  <c r="AX49" i="28"/>
  <c r="AW49" i="28"/>
  <c r="AV49" i="28"/>
  <c r="AU49" i="28"/>
  <c r="AT49" i="28"/>
  <c r="AS49" i="28"/>
  <c r="AR49" i="28"/>
  <c r="BD48" i="28"/>
  <c r="BC48" i="28"/>
  <c r="BB48" i="28"/>
  <c r="BA48" i="28"/>
  <c r="AZ48" i="28"/>
  <c r="AY48" i="28"/>
  <c r="AX48" i="28"/>
  <c r="AW48" i="28"/>
  <c r="AV48" i="28"/>
  <c r="AU48" i="28"/>
  <c r="AT48" i="28"/>
  <c r="AS48" i="28"/>
  <c r="AR48" i="28"/>
  <c r="BD47" i="28"/>
  <c r="BC47" i="28"/>
  <c r="BB47" i="28"/>
  <c r="BA47" i="28"/>
  <c r="AZ47" i="28"/>
  <c r="AY47" i="28"/>
  <c r="AX47" i="28"/>
  <c r="AW47" i="28"/>
  <c r="AV47" i="28"/>
  <c r="AU47" i="28"/>
  <c r="AT47" i="28"/>
  <c r="AS47" i="28"/>
  <c r="AR47" i="28"/>
  <c r="BD46" i="28"/>
  <c r="BC46" i="28"/>
  <c r="BB46" i="28"/>
  <c r="BA46" i="28"/>
  <c r="AZ46" i="28"/>
  <c r="AY46" i="28"/>
  <c r="AX46" i="28"/>
  <c r="AW46" i="28"/>
  <c r="AV46" i="28"/>
  <c r="AU46" i="28"/>
  <c r="AT46" i="28"/>
  <c r="AS46" i="28"/>
  <c r="AR46" i="28"/>
  <c r="BD45" i="28"/>
  <c r="BC45" i="28"/>
  <c r="BB45" i="28"/>
  <c r="BA45" i="28"/>
  <c r="AZ45" i="28"/>
  <c r="AY45" i="28"/>
  <c r="AX45" i="28"/>
  <c r="AW45" i="28"/>
  <c r="AV45" i="28"/>
  <c r="AU45" i="28"/>
  <c r="AT45" i="28"/>
  <c r="AS45" i="28"/>
  <c r="AR45" i="28"/>
  <c r="BD38" i="28"/>
  <c r="BC38" i="28"/>
  <c r="BB38" i="28"/>
  <c r="BA38" i="28"/>
  <c r="AZ38" i="28"/>
  <c r="AY38" i="28"/>
  <c r="AX38" i="28"/>
  <c r="AW38" i="28"/>
  <c r="AV38" i="28"/>
  <c r="AU38" i="28"/>
  <c r="AT38" i="28"/>
  <c r="AS38" i="28"/>
  <c r="AR38" i="28"/>
  <c r="BD36" i="28"/>
  <c r="BC36" i="28"/>
  <c r="BB36" i="28"/>
  <c r="BA36" i="28"/>
  <c r="AZ36" i="28"/>
  <c r="AY36" i="28"/>
  <c r="AX36" i="28"/>
  <c r="AW36" i="28"/>
  <c r="AV36" i="28"/>
  <c r="AU36" i="28"/>
  <c r="AT36" i="28"/>
  <c r="AS36" i="28"/>
  <c r="AR36" i="28"/>
  <c r="BD34" i="28"/>
  <c r="BC34" i="28"/>
  <c r="BB34" i="28"/>
  <c r="BA34" i="28"/>
  <c r="AZ34" i="28"/>
  <c r="AY34" i="28"/>
  <c r="AX34" i="28"/>
  <c r="AW34" i="28"/>
  <c r="AV34" i="28"/>
  <c r="AU34" i="28"/>
  <c r="AT34" i="28"/>
  <c r="AS34" i="28"/>
  <c r="AR34" i="28"/>
  <c r="BH29" i="28"/>
  <c r="BG29" i="28"/>
  <c r="BF29" i="28"/>
  <c r="BE29" i="28"/>
  <c r="BH28" i="28"/>
  <c r="BG28" i="28"/>
  <c r="BF28" i="28"/>
  <c r="BE28" i="28"/>
  <c r="BH27" i="28"/>
  <c r="BG27" i="28"/>
  <c r="BF27" i="28"/>
  <c r="BE27" i="28"/>
  <c r="BH26" i="28"/>
  <c r="BG26" i="28"/>
  <c r="BF26" i="28"/>
  <c r="BE26" i="28"/>
  <c r="BH25" i="28"/>
  <c r="BG25" i="28"/>
  <c r="BF25" i="28"/>
  <c r="BE25" i="28"/>
  <c r="BH24" i="28"/>
  <c r="BG24" i="28"/>
  <c r="BF24" i="28"/>
  <c r="BE24" i="28"/>
  <c r="BH23" i="28"/>
  <c r="BG23" i="28"/>
  <c r="BF23" i="28"/>
  <c r="BE23" i="28"/>
  <c r="BP23" i="28" s="1"/>
  <c r="BH22" i="28"/>
  <c r="BG22" i="28"/>
  <c r="BF22" i="28"/>
  <c r="BE22" i="28"/>
  <c r="BH21" i="28"/>
  <c r="BG21" i="28"/>
  <c r="BF21" i="28"/>
  <c r="BE21" i="28"/>
  <c r="BH20" i="28"/>
  <c r="BG20" i="28"/>
  <c r="BF20" i="28"/>
  <c r="BE20" i="28"/>
  <c r="BP20" i="28" s="1"/>
  <c r="AP16" i="28"/>
  <c r="AO16" i="28"/>
  <c r="AN16" i="28"/>
  <c r="J16" i="28"/>
  <c r="AQ16" i="28" s="1"/>
  <c r="AO12" i="28"/>
  <c r="AM12" i="28"/>
  <c r="J12" i="28"/>
  <c r="AQ12" i="28" s="1"/>
  <c r="I12" i="28"/>
  <c r="AP12" i="28" s="1"/>
  <c r="G12" i="28"/>
  <c r="AN12" i="28" s="1"/>
  <c r="C12" i="28"/>
  <c r="AJ12" i="28" s="1"/>
  <c r="B12" i="28"/>
  <c r="AI12" i="28" s="1"/>
  <c r="AM9" i="28"/>
  <c r="C9" i="28"/>
  <c r="AJ9" i="28" s="1"/>
  <c r="B9" i="28"/>
  <c r="AI9" i="28" s="1"/>
  <c r="AP7" i="28"/>
  <c r="AO7" i="28"/>
  <c r="AM7" i="28"/>
  <c r="J7" i="28"/>
  <c r="AQ7" i="28" s="1"/>
  <c r="G7" i="28"/>
  <c r="AN7" i="28" s="1"/>
  <c r="C7" i="28"/>
  <c r="AJ7" i="28" s="1"/>
  <c r="B7" i="28"/>
  <c r="AI7" i="28" s="1"/>
  <c r="BP21" i="28" l="1"/>
  <c r="BP24" i="28"/>
  <c r="BP27" i="28"/>
  <c r="BP22" i="28"/>
  <c r="BP26" i="28"/>
  <c r="BP25" i="28"/>
  <c r="BP28" i="28"/>
  <c r="BP29" i="28"/>
  <c r="BP94" i="28"/>
  <c r="BP9" i="28"/>
  <c r="BP16" i="28"/>
  <c r="BP38" i="28"/>
  <c r="BP48" i="28"/>
  <c r="BP63" i="28"/>
  <c r="BP80" i="28"/>
  <c r="BP86" i="28"/>
  <c r="BP49" i="28"/>
  <c r="BP84" i="28"/>
  <c r="BP95" i="28"/>
  <c r="BP34" i="28"/>
  <c r="BP46" i="28"/>
  <c r="BP47" i="28"/>
  <c r="BP51" i="28"/>
  <c r="BP55" i="28"/>
  <c r="BP59" i="28"/>
  <c r="BP89" i="28"/>
  <c r="BP93" i="28"/>
  <c r="BP45" i="28"/>
  <c r="BP91" i="28"/>
  <c r="BP92" i="28"/>
  <c r="BP96" i="28"/>
  <c r="BP7" i="28"/>
  <c r="BP12" i="28"/>
  <c r="AU96" i="27"/>
  <c r="AT96" i="27"/>
  <c r="AS96" i="27"/>
  <c r="AP96" i="27"/>
  <c r="AO96" i="27"/>
  <c r="AN96" i="27"/>
  <c r="AM96" i="27"/>
  <c r="AL96" i="27"/>
  <c r="AK96" i="27"/>
  <c r="AJ96" i="27"/>
  <c r="AI96" i="27"/>
  <c r="AU95" i="27"/>
  <c r="AT95" i="27"/>
  <c r="AS95" i="27"/>
  <c r="AP95" i="27"/>
  <c r="AO95" i="27"/>
  <c r="AN95" i="27"/>
  <c r="AM95" i="27"/>
  <c r="AL95" i="27"/>
  <c r="AK95" i="27"/>
  <c r="AJ95" i="27"/>
  <c r="AI95" i="27"/>
  <c r="AU94" i="27"/>
  <c r="AT94" i="27"/>
  <c r="AS94" i="27"/>
  <c r="AP94" i="27"/>
  <c r="AO94" i="27"/>
  <c r="AN94" i="27"/>
  <c r="AM94" i="27"/>
  <c r="AL94" i="27"/>
  <c r="AK94" i="27"/>
  <c r="AJ94" i="27"/>
  <c r="AI94" i="27"/>
  <c r="AU93" i="27"/>
  <c r="AT93" i="27"/>
  <c r="AS93" i="27"/>
  <c r="AQ93" i="27"/>
  <c r="AP93" i="27"/>
  <c r="AO93" i="27"/>
  <c r="AN93" i="27"/>
  <c r="AM93" i="27"/>
  <c r="AL93" i="27"/>
  <c r="AK93" i="27"/>
  <c r="AJ93" i="27"/>
  <c r="AI93" i="27"/>
  <c r="AU92" i="27"/>
  <c r="AT92" i="27"/>
  <c r="AS92" i="27"/>
  <c r="AP92" i="27"/>
  <c r="AO92" i="27"/>
  <c r="AN92" i="27"/>
  <c r="AM92" i="27"/>
  <c r="AL92" i="27"/>
  <c r="AK92" i="27"/>
  <c r="AJ92" i="27"/>
  <c r="AI92" i="27"/>
  <c r="AU91" i="27"/>
  <c r="AT91" i="27"/>
  <c r="AS91" i="27"/>
  <c r="AP91" i="27"/>
  <c r="AO91" i="27"/>
  <c r="AN91" i="27"/>
  <c r="AM91" i="27"/>
  <c r="AL91" i="27"/>
  <c r="AK91" i="27"/>
  <c r="AJ91" i="27"/>
  <c r="AI91" i="27"/>
  <c r="BA90" i="27"/>
  <c r="AU89" i="27"/>
  <c r="AT89" i="27"/>
  <c r="AS89" i="27"/>
  <c r="AP89" i="27"/>
  <c r="AO89" i="27"/>
  <c r="AN89" i="27"/>
  <c r="AM89" i="27"/>
  <c r="AL89" i="27"/>
  <c r="AK89" i="27"/>
  <c r="AJ89" i="27"/>
  <c r="AI89" i="27"/>
  <c r="BA88" i="27"/>
  <c r="AO87" i="27"/>
  <c r="AN87" i="27"/>
  <c r="AL87" i="27"/>
  <c r="AJ87" i="27"/>
  <c r="AI87" i="27"/>
  <c r="AU86" i="27"/>
  <c r="AT86" i="27"/>
  <c r="AS86" i="27"/>
  <c r="AP86" i="27"/>
  <c r="AO86" i="27"/>
  <c r="AN86" i="27"/>
  <c r="AM86" i="27"/>
  <c r="AL86" i="27"/>
  <c r="AK86" i="27"/>
  <c r="AJ86" i="27"/>
  <c r="AI86" i="27"/>
  <c r="BA85" i="27"/>
  <c r="AU84" i="27"/>
  <c r="AT84" i="27"/>
  <c r="AS84" i="27"/>
  <c r="AP84" i="27"/>
  <c r="AO84" i="27"/>
  <c r="AN84" i="27"/>
  <c r="AM84" i="27"/>
  <c r="AL84" i="27"/>
  <c r="AK84" i="27"/>
  <c r="AJ84" i="27"/>
  <c r="AI84" i="27"/>
  <c r="BA83" i="27"/>
  <c r="AO82" i="27"/>
  <c r="AN82" i="27"/>
  <c r="AL82" i="27"/>
  <c r="AJ82" i="27"/>
  <c r="AI82" i="27"/>
  <c r="BA81" i="27"/>
  <c r="AU80" i="27"/>
  <c r="AT80" i="27"/>
  <c r="AS80" i="27"/>
  <c r="AP80" i="27"/>
  <c r="AO80" i="27"/>
  <c r="AN80" i="27"/>
  <c r="AM80" i="27"/>
  <c r="AL80" i="27"/>
  <c r="AK80" i="27"/>
  <c r="AJ80" i="27"/>
  <c r="AI80" i="27"/>
  <c r="BA79" i="27"/>
  <c r="AO78" i="27"/>
  <c r="AN78" i="27"/>
  <c r="AL78" i="27"/>
  <c r="AJ78" i="27"/>
  <c r="AI78" i="27"/>
  <c r="BA77" i="27"/>
  <c r="BA76" i="27"/>
  <c r="AU75" i="27"/>
  <c r="AT75" i="27"/>
  <c r="AS75" i="27"/>
  <c r="AP75" i="27"/>
  <c r="AO75" i="27"/>
  <c r="AN75" i="27"/>
  <c r="AM75" i="27"/>
  <c r="AL75" i="27"/>
  <c r="AK75" i="27"/>
  <c r="AJ75" i="27"/>
  <c r="AI75" i="27"/>
  <c r="BA74" i="27"/>
  <c r="AO73" i="27"/>
  <c r="AN73" i="27"/>
  <c r="AL73" i="27"/>
  <c r="AJ73" i="27"/>
  <c r="AI73" i="27"/>
  <c r="BA72" i="27"/>
  <c r="AU71" i="27"/>
  <c r="AT71" i="27"/>
  <c r="AS71" i="27"/>
  <c r="AP71" i="27"/>
  <c r="AO71" i="27"/>
  <c r="AN71" i="27"/>
  <c r="AM71" i="27"/>
  <c r="AL71" i="27"/>
  <c r="AK71" i="27"/>
  <c r="AJ71" i="27"/>
  <c r="AI71" i="27"/>
  <c r="BA70" i="27"/>
  <c r="AO69" i="27"/>
  <c r="AN69" i="27"/>
  <c r="AL69" i="27"/>
  <c r="AJ69" i="27"/>
  <c r="AI69" i="27"/>
  <c r="BA68" i="27"/>
  <c r="BA67" i="27"/>
  <c r="BA66" i="27"/>
  <c r="BA65" i="27"/>
  <c r="BA64" i="27"/>
  <c r="AU63" i="27"/>
  <c r="AT63" i="27"/>
  <c r="AS63" i="27"/>
  <c r="AP63" i="27"/>
  <c r="AO63" i="27"/>
  <c r="AN63" i="27"/>
  <c r="AM63" i="27"/>
  <c r="AL63" i="27"/>
  <c r="AK63" i="27"/>
  <c r="AJ63" i="27"/>
  <c r="AI63" i="27"/>
  <c r="BA62" i="27"/>
  <c r="AO61" i="27"/>
  <c r="AN61" i="27"/>
  <c r="AL61" i="27"/>
  <c r="AJ61" i="27"/>
  <c r="AI61" i="27"/>
  <c r="BA60" i="27"/>
  <c r="AU59" i="27"/>
  <c r="AT59" i="27"/>
  <c r="AS59" i="27"/>
  <c r="AP59" i="27"/>
  <c r="AO59" i="27"/>
  <c r="AN59" i="27"/>
  <c r="AM59" i="27"/>
  <c r="AL59" i="27"/>
  <c r="AK59" i="27"/>
  <c r="AJ59" i="27"/>
  <c r="AI59" i="27"/>
  <c r="BA58" i="27"/>
  <c r="AU57" i="27"/>
  <c r="AT57" i="27"/>
  <c r="AS57" i="27"/>
  <c r="AP57" i="27"/>
  <c r="AO57" i="27"/>
  <c r="AN57" i="27"/>
  <c r="AM57" i="27"/>
  <c r="AL57" i="27"/>
  <c r="AK57" i="27"/>
  <c r="AJ57" i="27"/>
  <c r="AI57" i="27"/>
  <c r="BA56" i="27"/>
  <c r="AU55" i="27"/>
  <c r="AT55" i="27"/>
  <c r="AS55" i="27"/>
  <c r="AP55" i="27"/>
  <c r="AO55" i="27"/>
  <c r="AN55" i="27"/>
  <c r="AM55" i="27"/>
  <c r="AL55" i="27"/>
  <c r="AK55" i="27"/>
  <c r="AJ55" i="27"/>
  <c r="AI55" i="27"/>
  <c r="BA54" i="27"/>
  <c r="AU53" i="27"/>
  <c r="AT53" i="27"/>
  <c r="AS53" i="27"/>
  <c r="AQ53" i="27"/>
  <c r="AP53" i="27"/>
  <c r="AO53" i="27"/>
  <c r="AN53" i="27"/>
  <c r="AM53" i="27"/>
  <c r="AL53" i="27"/>
  <c r="AK53" i="27"/>
  <c r="AJ53" i="27"/>
  <c r="AI53" i="27"/>
  <c r="BA52" i="27"/>
  <c r="AU51" i="27"/>
  <c r="AT51" i="27"/>
  <c r="AS51" i="27"/>
  <c r="AP51" i="27"/>
  <c r="AO51" i="27"/>
  <c r="AN51" i="27"/>
  <c r="AM51" i="27"/>
  <c r="AL51" i="27"/>
  <c r="AK51" i="27"/>
  <c r="AJ51" i="27"/>
  <c r="AI51" i="27"/>
  <c r="BA50" i="27"/>
  <c r="AU49" i="27"/>
  <c r="AT49" i="27"/>
  <c r="AS49" i="27"/>
  <c r="AP49" i="27"/>
  <c r="AO49" i="27"/>
  <c r="AN49" i="27"/>
  <c r="AM49" i="27"/>
  <c r="AL49" i="27"/>
  <c r="AK49" i="27"/>
  <c r="AJ49" i="27"/>
  <c r="AI49" i="27"/>
  <c r="AU48" i="27"/>
  <c r="AT48" i="27"/>
  <c r="AS48" i="27"/>
  <c r="AQ48" i="27"/>
  <c r="AP48" i="27"/>
  <c r="AO48" i="27"/>
  <c r="AN48" i="27"/>
  <c r="AM48" i="27"/>
  <c r="AL48" i="27"/>
  <c r="AK48" i="27"/>
  <c r="AJ48" i="27"/>
  <c r="AI48" i="27"/>
  <c r="AU47" i="27"/>
  <c r="AT47" i="27"/>
  <c r="AS47" i="27"/>
  <c r="AP47" i="27"/>
  <c r="AO47" i="27"/>
  <c r="AN47" i="27"/>
  <c r="AM47" i="27"/>
  <c r="AL47" i="27"/>
  <c r="AK47" i="27"/>
  <c r="AJ47" i="27"/>
  <c r="AI47" i="27"/>
  <c r="AU46" i="27"/>
  <c r="AT46" i="27"/>
  <c r="AS46" i="27"/>
  <c r="AP46" i="27"/>
  <c r="AO46" i="27"/>
  <c r="AN46" i="27"/>
  <c r="AM46" i="27"/>
  <c r="AL46" i="27"/>
  <c r="AK46" i="27"/>
  <c r="AJ46" i="27"/>
  <c r="AI46" i="27"/>
  <c r="AU45" i="27"/>
  <c r="AT45" i="27"/>
  <c r="AS45" i="27"/>
  <c r="AP45" i="27"/>
  <c r="AO45" i="27"/>
  <c r="AN45" i="27"/>
  <c r="AM45" i="27"/>
  <c r="AL45" i="27"/>
  <c r="AK45" i="27"/>
  <c r="AJ45" i="27"/>
  <c r="AI45" i="27"/>
  <c r="AU38" i="27"/>
  <c r="AT38" i="27"/>
  <c r="AS38" i="27"/>
  <c r="AQ38" i="27"/>
  <c r="AP38" i="27"/>
  <c r="AO38" i="27"/>
  <c r="AN38" i="27"/>
  <c r="AM38" i="27"/>
  <c r="AL38" i="27"/>
  <c r="AK38" i="27"/>
  <c r="AJ38" i="27"/>
  <c r="AI38" i="27"/>
  <c r="AU36" i="27"/>
  <c r="AT36" i="27"/>
  <c r="AS36" i="27"/>
  <c r="AP36" i="27"/>
  <c r="AO36" i="27"/>
  <c r="AN36" i="27"/>
  <c r="AM36" i="27"/>
  <c r="AL36" i="27"/>
  <c r="AK36" i="27"/>
  <c r="AJ36" i="27"/>
  <c r="AI36" i="27"/>
  <c r="AU34" i="27"/>
  <c r="AT34" i="27"/>
  <c r="AS34" i="27"/>
  <c r="AP34" i="27"/>
  <c r="AO34" i="27"/>
  <c r="AN34" i="27"/>
  <c r="AM34" i="27"/>
  <c r="AL34" i="27"/>
  <c r="AK34" i="27"/>
  <c r="AJ34" i="27"/>
  <c r="AI34" i="27"/>
  <c r="AY29" i="27"/>
  <c r="AX29" i="27"/>
  <c r="AW29" i="27"/>
  <c r="AV29" i="27"/>
  <c r="AY28" i="27"/>
  <c r="AX28" i="27"/>
  <c r="AW28" i="27"/>
  <c r="AV28" i="27"/>
  <c r="AY27" i="27"/>
  <c r="AX27" i="27"/>
  <c r="AW27" i="27"/>
  <c r="AV27" i="27"/>
  <c r="AY26" i="27"/>
  <c r="AX26" i="27"/>
  <c r="AW26" i="27"/>
  <c r="AV26" i="27"/>
  <c r="AY25" i="27"/>
  <c r="AX25" i="27"/>
  <c r="AW25" i="27"/>
  <c r="AV25" i="27"/>
  <c r="AY24" i="27"/>
  <c r="AX24" i="27"/>
  <c r="AW24" i="27"/>
  <c r="AV24" i="27"/>
  <c r="AY23" i="27"/>
  <c r="AX23" i="27"/>
  <c r="AW23" i="27"/>
  <c r="AV23" i="27"/>
  <c r="AY22" i="27"/>
  <c r="AX22" i="27"/>
  <c r="AW22" i="27"/>
  <c r="AV22" i="27"/>
  <c r="AY21" i="27"/>
  <c r="AX21" i="27"/>
  <c r="AW21" i="27"/>
  <c r="AV21" i="27"/>
  <c r="AY20" i="27"/>
  <c r="AX20" i="27"/>
  <c r="AW20" i="27"/>
  <c r="AV20" i="27"/>
  <c r="AG16" i="27"/>
  <c r="AF16" i="27"/>
  <c r="AE16" i="27"/>
  <c r="H16" i="27"/>
  <c r="AH16" i="27" s="1"/>
  <c r="AF12" i="27"/>
  <c r="AD12" i="27"/>
  <c r="H12" i="27"/>
  <c r="AH12" i="27" s="1"/>
  <c r="G12" i="27"/>
  <c r="AG12" i="27" s="1"/>
  <c r="E12" i="27"/>
  <c r="AE12" i="27" s="1"/>
  <c r="C12" i="27"/>
  <c r="AC12" i="27" s="1"/>
  <c r="B12" i="27"/>
  <c r="AB12" i="27" s="1"/>
  <c r="AD9" i="27"/>
  <c r="C9" i="27"/>
  <c r="AC9" i="27" s="1"/>
  <c r="B9" i="27"/>
  <c r="AB9" i="27" s="1"/>
  <c r="AF7" i="27"/>
  <c r="AD7" i="27"/>
  <c r="H7" i="27"/>
  <c r="AH7" i="27" s="1"/>
  <c r="E7" i="27"/>
  <c r="AE7" i="27" s="1"/>
  <c r="C7" i="27"/>
  <c r="AC7" i="27" s="1"/>
  <c r="B7" i="27"/>
  <c r="AB7" i="27" s="1"/>
  <c r="AR86" i="27"/>
  <c r="AG7" i="27"/>
  <c r="BA9" i="27" l="1"/>
  <c r="BA21" i="27"/>
  <c r="BA22" i="27"/>
  <c r="BA25" i="27"/>
  <c r="BA26" i="27"/>
  <c r="BA28" i="27"/>
  <c r="BA29" i="27"/>
  <c r="BA12" i="27"/>
  <c r="BA7" i="27"/>
  <c r="BA27" i="27"/>
  <c r="AR36" i="27"/>
  <c r="AQ86" i="27"/>
  <c r="BA86" i="27" s="1"/>
  <c r="AQ69" i="27"/>
  <c r="BA69" i="27" s="1"/>
  <c r="AQ63" i="27"/>
  <c r="AQ36" i="27"/>
  <c r="AQ96" i="27"/>
  <c r="AQ94" i="27"/>
  <c r="AQ92" i="27"/>
  <c r="AQ87" i="27"/>
  <c r="BA87" i="27" s="1"/>
  <c r="AQ78" i="27"/>
  <c r="BA78" i="27" s="1"/>
  <c r="AQ73" i="27"/>
  <c r="BA73" i="27" s="1"/>
  <c r="AQ71" i="27"/>
  <c r="AQ55" i="27"/>
  <c r="AQ49" i="27"/>
  <c r="BA49" i="27" s="1"/>
  <c r="AQ47" i="27"/>
  <c r="AQ45" i="27"/>
  <c r="AQ89" i="27"/>
  <c r="AQ82" i="27"/>
  <c r="BA82" i="27" s="1"/>
  <c r="AQ80" i="27"/>
  <c r="AQ75" i="27"/>
  <c r="AQ57" i="27"/>
  <c r="AQ51" i="27"/>
  <c r="BA51" i="27" s="1"/>
  <c r="AQ34" i="27"/>
  <c r="BA16" i="27"/>
  <c r="BA20" i="27"/>
  <c r="AQ61" i="27"/>
  <c r="BA61" i="27" s="1"/>
  <c r="AQ95" i="27"/>
  <c r="AR96" i="27"/>
  <c r="AR94" i="27"/>
  <c r="BA94" i="27" s="1"/>
  <c r="AR92" i="27"/>
  <c r="AR71" i="27"/>
  <c r="AR55" i="27"/>
  <c r="AR49" i="27"/>
  <c r="AR47" i="27"/>
  <c r="AR45" i="27"/>
  <c r="AR89" i="27"/>
  <c r="BA89" i="27" s="1"/>
  <c r="AR80" i="27"/>
  <c r="AR75" i="27"/>
  <c r="AR57" i="27"/>
  <c r="AR51" i="27"/>
  <c r="AR34" i="27"/>
  <c r="AR95" i="27"/>
  <c r="AR93" i="27"/>
  <c r="BA93" i="27" s="1"/>
  <c r="AR91" i="27"/>
  <c r="AR84" i="27"/>
  <c r="AR59" i="27"/>
  <c r="AR53" i="27"/>
  <c r="AR48" i="27"/>
  <c r="BA48" i="27" s="1"/>
  <c r="AR46" i="27"/>
  <c r="AR38" i="27"/>
  <c r="BA38" i="27" s="1"/>
  <c r="BA23" i="27"/>
  <c r="BA24" i="27"/>
  <c r="AQ46" i="27"/>
  <c r="AQ59" i="27"/>
  <c r="AR63" i="27"/>
  <c r="BA63" i="27" s="1"/>
  <c r="AQ84" i="27"/>
  <c r="BA84" i="27" s="1"/>
  <c r="AQ91" i="27"/>
  <c r="BA91" i="27" s="1"/>
  <c r="BA57" i="27" l="1"/>
  <c r="BA95" i="27"/>
  <c r="BA55" i="27"/>
  <c r="BA59" i="27"/>
  <c r="BA46" i="27"/>
  <c r="BA75" i="27"/>
  <c r="BA45" i="27"/>
  <c r="BA92" i="27"/>
  <c r="BA71" i="27"/>
  <c r="BA96" i="27"/>
  <c r="BA34" i="27"/>
  <c r="BA80" i="27"/>
  <c r="BA47" i="27"/>
  <c r="AW28" i="25" l="1"/>
  <c r="AX28" i="25"/>
  <c r="AY28" i="25"/>
  <c r="AV28" i="25"/>
  <c r="BA28" i="25" s="1"/>
  <c r="AU96" i="25" l="1"/>
  <c r="AU95" i="25"/>
  <c r="AU94" i="25"/>
  <c r="AU93" i="25"/>
  <c r="AU92" i="25"/>
  <c r="AU91" i="25"/>
  <c r="AU89" i="25"/>
  <c r="AU86" i="25"/>
  <c r="AU84" i="25"/>
  <c r="AU80" i="25"/>
  <c r="AU75" i="25"/>
  <c r="AU71" i="25"/>
  <c r="AU63" i="25"/>
  <c r="AU59" i="25"/>
  <c r="AU57" i="25"/>
  <c r="AU55" i="25"/>
  <c r="AU53" i="25"/>
  <c r="AU51" i="25"/>
  <c r="AU49" i="25"/>
  <c r="AU48" i="25"/>
  <c r="AU47" i="25"/>
  <c r="AU46" i="25"/>
  <c r="AU45" i="25"/>
  <c r="AU38" i="25"/>
  <c r="AU36" i="25"/>
  <c r="AU34" i="25"/>
  <c r="AW20" i="25"/>
  <c r="AY20" i="25"/>
  <c r="AY29" i="25"/>
  <c r="AY27" i="25"/>
  <c r="AY26" i="25"/>
  <c r="AY25" i="25"/>
  <c r="AY24" i="25"/>
  <c r="AY23" i="25"/>
  <c r="AY22" i="25"/>
  <c r="AY21" i="25"/>
  <c r="AW29" i="25"/>
  <c r="AW27" i="25"/>
  <c r="AW26" i="25"/>
  <c r="AW25" i="25"/>
  <c r="AW24" i="25"/>
  <c r="AW23" i="25"/>
  <c r="AW22" i="25"/>
  <c r="AW21" i="25"/>
  <c r="AV21" i="25"/>
  <c r="AV22" i="25"/>
  <c r="AV23" i="25"/>
  <c r="AV24" i="25"/>
  <c r="BA24" i="25" s="1"/>
  <c r="AV25" i="25"/>
  <c r="AV26" i="25"/>
  <c r="AV27" i="25"/>
  <c r="AV29" i="25"/>
  <c r="BA29" i="25" s="1"/>
  <c r="AV20" i="25"/>
  <c r="AX21" i="25"/>
  <c r="AX22" i="25"/>
  <c r="AX23" i="25"/>
  <c r="AX24" i="25"/>
  <c r="AX25" i="25"/>
  <c r="AX26" i="25"/>
  <c r="AX27" i="25"/>
  <c r="AX29" i="25"/>
  <c r="AX20" i="25"/>
  <c r="BA23" i="25" l="1"/>
  <c r="BA22" i="25"/>
  <c r="BA20" i="25"/>
  <c r="BA26" i="25"/>
  <c r="BA27" i="25"/>
  <c r="BA21" i="25"/>
  <c r="BA25" i="25"/>
  <c r="O16" i="24" l="1"/>
  <c r="BA50" i="25"/>
  <c r="BA52" i="25"/>
  <c r="BA54" i="25"/>
  <c r="BA56" i="25"/>
  <c r="BA58" i="25"/>
  <c r="BA60" i="25"/>
  <c r="BA62" i="25"/>
  <c r="BA64" i="25"/>
  <c r="BA65" i="25"/>
  <c r="BA66" i="25"/>
  <c r="BA67" i="25"/>
  <c r="BA68" i="25"/>
  <c r="BA70" i="25"/>
  <c r="BA72" i="25"/>
  <c r="BA74" i="25"/>
  <c r="BA76" i="25"/>
  <c r="BA77" i="25"/>
  <c r="BA79" i="25"/>
  <c r="BA81" i="25"/>
  <c r="BA83" i="25"/>
  <c r="BA85" i="25"/>
  <c r="BA88" i="25"/>
  <c r="BA90" i="25"/>
  <c r="AO96" i="25"/>
  <c r="AO95" i="25"/>
  <c r="AO94" i="25"/>
  <c r="AO93" i="25"/>
  <c r="AO92" i="25"/>
  <c r="AO91" i="25"/>
  <c r="AO89" i="25"/>
  <c r="AO87" i="25"/>
  <c r="AO86" i="25"/>
  <c r="AO84" i="25"/>
  <c r="AO82" i="25"/>
  <c r="AO80" i="25"/>
  <c r="AO78" i="25"/>
  <c r="AO75" i="25"/>
  <c r="AO73" i="25"/>
  <c r="AO71" i="25"/>
  <c r="AO69" i="25"/>
  <c r="AO63" i="25"/>
  <c r="AO61" i="25"/>
  <c r="AO59" i="25"/>
  <c r="AO57" i="25"/>
  <c r="AO55" i="25"/>
  <c r="AO53" i="25"/>
  <c r="AO51" i="25"/>
  <c r="AO49" i="25"/>
  <c r="AO48" i="25"/>
  <c r="AO47" i="25"/>
  <c r="AO46" i="25"/>
  <c r="AO45" i="25"/>
  <c r="AO38" i="25"/>
  <c r="AO36" i="25"/>
  <c r="AO34" i="25"/>
  <c r="AN96" i="25"/>
  <c r="AN95" i="25"/>
  <c r="AN94" i="25"/>
  <c r="AN93" i="25"/>
  <c r="AN92" i="25"/>
  <c r="AN91" i="25"/>
  <c r="AN89" i="25"/>
  <c r="AN87" i="25"/>
  <c r="AN86" i="25"/>
  <c r="AN84" i="25"/>
  <c r="AN82" i="25"/>
  <c r="AN80" i="25"/>
  <c r="AN78" i="25"/>
  <c r="AN75" i="25"/>
  <c r="AN73" i="25"/>
  <c r="AN71" i="25"/>
  <c r="AN69" i="25"/>
  <c r="AN63" i="25"/>
  <c r="AN61" i="25"/>
  <c r="AN59" i="25"/>
  <c r="AN57" i="25"/>
  <c r="AN55" i="25"/>
  <c r="AN53" i="25"/>
  <c r="AN51" i="25"/>
  <c r="AN49" i="25"/>
  <c r="AN48" i="25"/>
  <c r="AN47" i="25"/>
  <c r="AN46" i="25"/>
  <c r="AN45" i="25"/>
  <c r="AN38" i="25"/>
  <c r="AN36" i="25"/>
  <c r="AN34" i="25"/>
  <c r="AL63" i="25"/>
  <c r="AL34" i="25"/>
  <c r="AL96" i="25"/>
  <c r="AL95" i="25"/>
  <c r="AL94" i="25"/>
  <c r="AL93" i="25"/>
  <c r="AL92" i="25"/>
  <c r="AL91" i="25"/>
  <c r="AL89" i="25"/>
  <c r="AL87" i="25"/>
  <c r="AL86" i="25"/>
  <c r="AL84" i="25"/>
  <c r="AL82" i="25"/>
  <c r="AL80" i="25"/>
  <c r="AL78" i="25"/>
  <c r="AL75" i="25"/>
  <c r="AL73" i="25"/>
  <c r="AL71" i="25"/>
  <c r="AL69" i="25"/>
  <c r="AL61" i="25"/>
  <c r="AL59" i="25"/>
  <c r="AL57" i="25"/>
  <c r="AL55" i="25"/>
  <c r="AL53" i="25"/>
  <c r="AL51" i="25"/>
  <c r="AL49" i="25"/>
  <c r="AL48" i="25"/>
  <c r="AL47" i="25"/>
  <c r="AL46" i="25"/>
  <c r="AL45" i="25"/>
  <c r="AL38" i="25"/>
  <c r="AL36" i="25"/>
  <c r="AI96" i="25"/>
  <c r="AJ96" i="25"/>
  <c r="AJ95" i="25"/>
  <c r="AI95" i="25"/>
  <c r="AJ94" i="25"/>
  <c r="AI94" i="25"/>
  <c r="AJ93" i="25"/>
  <c r="AI93" i="25"/>
  <c r="AJ92" i="25"/>
  <c r="AI92" i="25"/>
  <c r="AJ91" i="25"/>
  <c r="AI91" i="25"/>
  <c r="AJ89" i="25"/>
  <c r="AI89" i="25"/>
  <c r="AJ87" i="25"/>
  <c r="AI87" i="25"/>
  <c r="AJ86" i="25"/>
  <c r="AI86" i="25"/>
  <c r="AJ84" i="25"/>
  <c r="AI84" i="25"/>
  <c r="AJ82" i="25"/>
  <c r="AI82" i="25"/>
  <c r="AJ80" i="25"/>
  <c r="AI80" i="25"/>
  <c r="AJ78" i="25"/>
  <c r="AI78" i="25"/>
  <c r="AJ75" i="25"/>
  <c r="AI75" i="25"/>
  <c r="AJ73" i="25"/>
  <c r="AI73" i="25"/>
  <c r="AJ71" i="25"/>
  <c r="AI71" i="25"/>
  <c r="AJ69" i="25"/>
  <c r="AI69" i="25"/>
  <c r="AJ63" i="25"/>
  <c r="AI63" i="25"/>
  <c r="AJ61" i="25"/>
  <c r="AI61" i="25"/>
  <c r="AJ59" i="25"/>
  <c r="AI59" i="25"/>
  <c r="AJ57" i="25"/>
  <c r="AI57" i="25"/>
  <c r="AJ55" i="25"/>
  <c r="AI55" i="25"/>
  <c r="AJ53" i="25"/>
  <c r="AI53" i="25"/>
  <c r="AJ51" i="25"/>
  <c r="AI51" i="25"/>
  <c r="AI46" i="25"/>
  <c r="AJ46" i="25"/>
  <c r="AI47" i="25"/>
  <c r="AJ47" i="25"/>
  <c r="AI48" i="25"/>
  <c r="AJ48" i="25"/>
  <c r="AI49" i="25"/>
  <c r="AJ49" i="25"/>
  <c r="AJ45" i="25"/>
  <c r="AI45" i="25"/>
  <c r="AJ38" i="25"/>
  <c r="AI38" i="25"/>
  <c r="AJ36" i="25"/>
  <c r="AI36" i="25"/>
  <c r="AI34" i="25"/>
  <c r="AJ34" i="25"/>
  <c r="AK34" i="25"/>
  <c r="AF16" i="25" l="1"/>
  <c r="AE16" i="25"/>
  <c r="AF12" i="25"/>
  <c r="AF7" i="25"/>
  <c r="AD12" i="25"/>
  <c r="AD9" i="25"/>
  <c r="AD7" i="25"/>
  <c r="G12" i="25"/>
  <c r="AR3" i="25" l="1"/>
  <c r="AR96" i="25" s="1"/>
  <c r="AQ3" i="25"/>
  <c r="AB3" i="25"/>
  <c r="AG3" i="25"/>
  <c r="AT96" i="25"/>
  <c r="AS96" i="25"/>
  <c r="AP96" i="25"/>
  <c r="AM96" i="25"/>
  <c r="AK96" i="25"/>
  <c r="AT95" i="25"/>
  <c r="AS95" i="25"/>
  <c r="AR95" i="25"/>
  <c r="AP95" i="25"/>
  <c r="AM95" i="25"/>
  <c r="AK95" i="25"/>
  <c r="AT94" i="25"/>
  <c r="AS94" i="25"/>
  <c r="AP94" i="25"/>
  <c r="AM94" i="25"/>
  <c r="AK94" i="25"/>
  <c r="AT93" i="25"/>
  <c r="AS93" i="25"/>
  <c r="AR93" i="25"/>
  <c r="AP93" i="25"/>
  <c r="AM93" i="25"/>
  <c r="AK93" i="25"/>
  <c r="AT92" i="25"/>
  <c r="AS92" i="25"/>
  <c r="AP92" i="25"/>
  <c r="AM92" i="25"/>
  <c r="AK92" i="25"/>
  <c r="AT91" i="25"/>
  <c r="AS91" i="25"/>
  <c r="AR91" i="25"/>
  <c r="AP91" i="25"/>
  <c r="AM91" i="25"/>
  <c r="AK91" i="25"/>
  <c r="AT89" i="25"/>
  <c r="AS89" i="25"/>
  <c r="AR89" i="25"/>
  <c r="AP89" i="25"/>
  <c r="AM89" i="25"/>
  <c r="AK89" i="25"/>
  <c r="AT86" i="25"/>
  <c r="AS86" i="25"/>
  <c r="AR86" i="25"/>
  <c r="AP86" i="25"/>
  <c r="AM86" i="25"/>
  <c r="AK86" i="25"/>
  <c r="AT84" i="25"/>
  <c r="AS84" i="25"/>
  <c r="AR84" i="25"/>
  <c r="AP84" i="25"/>
  <c r="AM84" i="25"/>
  <c r="AK84" i="25"/>
  <c r="AT80" i="25"/>
  <c r="AS80" i="25"/>
  <c r="AR80" i="25"/>
  <c r="AP80" i="25"/>
  <c r="AM80" i="25"/>
  <c r="AK80" i="25"/>
  <c r="AT75" i="25"/>
  <c r="AS75" i="25"/>
  <c r="AR75" i="25"/>
  <c r="AP75" i="25"/>
  <c r="AM75" i="25"/>
  <c r="AK75" i="25"/>
  <c r="AT71" i="25"/>
  <c r="AS71" i="25"/>
  <c r="AR71" i="25"/>
  <c r="AP71" i="25"/>
  <c r="AM71" i="25"/>
  <c r="AK71" i="25"/>
  <c r="AT63" i="25"/>
  <c r="AS63" i="25"/>
  <c r="AR63" i="25"/>
  <c r="AP63" i="25"/>
  <c r="AM63" i="25"/>
  <c r="AK63" i="25"/>
  <c r="AT59" i="25"/>
  <c r="AS59" i="25"/>
  <c r="AR59" i="25"/>
  <c r="AP59" i="25"/>
  <c r="AM59" i="25"/>
  <c r="AK59" i="25"/>
  <c r="AT57" i="25"/>
  <c r="AS57" i="25"/>
  <c r="AR57" i="25"/>
  <c r="AP57" i="25"/>
  <c r="AM57" i="25"/>
  <c r="AK57" i="25"/>
  <c r="AT55" i="25"/>
  <c r="AS55" i="25"/>
  <c r="AR55" i="25"/>
  <c r="AP55" i="25"/>
  <c r="AM55" i="25"/>
  <c r="AK55" i="25"/>
  <c r="AT53" i="25"/>
  <c r="AS53" i="25"/>
  <c r="AR53" i="25"/>
  <c r="AP53" i="25"/>
  <c r="AM53" i="25"/>
  <c r="AK53" i="25"/>
  <c r="AT51" i="25"/>
  <c r="AS51" i="25"/>
  <c r="AR51" i="25"/>
  <c r="AP51" i="25"/>
  <c r="AM51" i="25"/>
  <c r="AK51" i="25"/>
  <c r="AT49" i="25"/>
  <c r="AS49" i="25"/>
  <c r="AR49" i="25"/>
  <c r="AP49" i="25"/>
  <c r="AM49" i="25"/>
  <c r="AK49" i="25"/>
  <c r="AT48" i="25"/>
  <c r="AS48" i="25"/>
  <c r="AR48" i="25"/>
  <c r="AP48" i="25"/>
  <c r="AM48" i="25"/>
  <c r="AK48" i="25"/>
  <c r="AT47" i="25"/>
  <c r="AS47" i="25"/>
  <c r="AR47" i="25"/>
  <c r="AP47" i="25"/>
  <c r="AM47" i="25"/>
  <c r="AK47" i="25"/>
  <c r="AT46" i="25"/>
  <c r="AS46" i="25"/>
  <c r="AR46" i="25"/>
  <c r="AP46" i="25"/>
  <c r="AM46" i="25"/>
  <c r="AK46" i="25"/>
  <c r="AT45" i="25"/>
  <c r="AS45" i="25"/>
  <c r="AR45" i="25"/>
  <c r="AP45" i="25"/>
  <c r="AM45" i="25"/>
  <c r="AK45" i="25"/>
  <c r="AT38" i="25"/>
  <c r="AS38" i="25"/>
  <c r="AR38" i="25"/>
  <c r="AP38" i="25"/>
  <c r="AM38" i="25"/>
  <c r="AK38" i="25"/>
  <c r="AT36" i="25"/>
  <c r="AS36" i="25"/>
  <c r="AR36" i="25"/>
  <c r="AP36" i="25"/>
  <c r="AM36" i="25"/>
  <c r="AK36" i="25"/>
  <c r="AT34" i="25"/>
  <c r="AS34" i="25"/>
  <c r="AR34" i="25"/>
  <c r="AP34" i="25"/>
  <c r="AM34" i="25"/>
  <c r="H16" i="25"/>
  <c r="AH16" i="25" s="1"/>
  <c r="H12" i="25"/>
  <c r="AH12" i="25" s="1"/>
  <c r="E12" i="25"/>
  <c r="AE12" i="25" s="1"/>
  <c r="C12" i="25"/>
  <c r="AC12" i="25" s="1"/>
  <c r="B12" i="25"/>
  <c r="AB12" i="25" s="1"/>
  <c r="C9" i="25"/>
  <c r="AC9" i="25" s="1"/>
  <c r="B9" i="25"/>
  <c r="AB9" i="25" s="1"/>
  <c r="H7" i="25"/>
  <c r="AH7" i="25" s="1"/>
  <c r="E7" i="25"/>
  <c r="AE7" i="25" s="1"/>
  <c r="C7" i="25"/>
  <c r="AC7" i="25" s="1"/>
  <c r="B7" i="25"/>
  <c r="AB7" i="25" s="1"/>
  <c r="AR92" i="25" l="1"/>
  <c r="AR94" i="25"/>
  <c r="BA9" i="25"/>
  <c r="AQ93" i="25"/>
  <c r="AQ87" i="25"/>
  <c r="BA87" i="25" s="1"/>
  <c r="AQ80" i="25"/>
  <c r="BA80" i="25" s="1"/>
  <c r="AQ71" i="25"/>
  <c r="BA71" i="25" s="1"/>
  <c r="AQ59" i="25"/>
  <c r="BA59" i="25" s="1"/>
  <c r="AQ51" i="25"/>
  <c r="BA51" i="25" s="1"/>
  <c r="AQ46" i="25"/>
  <c r="BA46" i="25" s="1"/>
  <c r="AQ34" i="25"/>
  <c r="BA34" i="25" s="1"/>
  <c r="AQ96" i="25"/>
  <c r="BA96" i="25" s="1"/>
  <c r="AQ92" i="25"/>
  <c r="BA92" i="25" s="1"/>
  <c r="AQ86" i="25"/>
  <c r="BA86" i="25" s="1"/>
  <c r="AQ78" i="25"/>
  <c r="BA78" i="25" s="1"/>
  <c r="AQ69" i="25"/>
  <c r="BA69" i="25" s="1"/>
  <c r="AQ57" i="25"/>
  <c r="BA57" i="25" s="1"/>
  <c r="AQ49" i="25"/>
  <c r="BA49" i="25" s="1"/>
  <c r="AQ45" i="25"/>
  <c r="BA45" i="25" s="1"/>
  <c r="AQ95" i="25"/>
  <c r="BA95" i="25" s="1"/>
  <c r="AQ91" i="25"/>
  <c r="BA91" i="25" s="1"/>
  <c r="AQ84" i="25"/>
  <c r="BA84" i="25" s="1"/>
  <c r="AQ75" i="25"/>
  <c r="BA75" i="25" s="1"/>
  <c r="AQ63" i="25"/>
  <c r="BA63" i="25" s="1"/>
  <c r="AQ55" i="25"/>
  <c r="AQ48" i="25"/>
  <c r="BA48" i="25" s="1"/>
  <c r="AQ38" i="25"/>
  <c r="BA38" i="25" s="1"/>
  <c r="AQ94" i="25"/>
  <c r="BA94" i="25" s="1"/>
  <c r="AQ89" i="25"/>
  <c r="BA89" i="25" s="1"/>
  <c r="AQ82" i="25"/>
  <c r="BA82" i="25" s="1"/>
  <c r="AQ73" i="25"/>
  <c r="BA73" i="25" s="1"/>
  <c r="AQ61" i="25"/>
  <c r="BA61" i="25" s="1"/>
  <c r="AQ53" i="25"/>
  <c r="AQ47" i="25"/>
  <c r="BA47" i="25" s="1"/>
  <c r="AQ36" i="25"/>
  <c r="BA55" i="25"/>
  <c r="BA93" i="25"/>
  <c r="AG7" i="25"/>
  <c r="BA7" i="25" s="1"/>
  <c r="AG16" i="25"/>
  <c r="BA16" i="25" s="1"/>
  <c r="AG12" i="25"/>
  <c r="BA12" i="25" s="1"/>
  <c r="V81" i="24"/>
  <c r="U81" i="24"/>
  <c r="T81" i="24"/>
  <c r="S81" i="24"/>
  <c r="R81" i="24"/>
  <c r="Q81" i="24"/>
  <c r="V80" i="24"/>
  <c r="U80" i="24"/>
  <c r="T80" i="24"/>
  <c r="S80" i="24"/>
  <c r="R80" i="24"/>
  <c r="Q80" i="24"/>
  <c r="V79" i="24"/>
  <c r="U79" i="24"/>
  <c r="T79" i="24"/>
  <c r="S79" i="24"/>
  <c r="R79" i="24"/>
  <c r="Q79" i="24"/>
  <c r="V78" i="24"/>
  <c r="U78" i="24"/>
  <c r="T78" i="24"/>
  <c r="S78" i="24"/>
  <c r="R78" i="24"/>
  <c r="Q78" i="24"/>
  <c r="V77" i="24"/>
  <c r="U77" i="24"/>
  <c r="T77" i="24"/>
  <c r="S77" i="24"/>
  <c r="R77" i="24"/>
  <c r="Q77" i="24"/>
  <c r="V76" i="24"/>
  <c r="U76" i="24"/>
  <c r="T76" i="24"/>
  <c r="S76" i="24"/>
  <c r="R76" i="24"/>
  <c r="Q76" i="24"/>
  <c r="V33" i="24"/>
  <c r="U33" i="24"/>
  <c r="T33" i="24"/>
  <c r="S33" i="24"/>
  <c r="R33" i="24"/>
  <c r="Q33" i="24"/>
  <c r="V31" i="24"/>
  <c r="U31" i="24"/>
  <c r="T31" i="24"/>
  <c r="S31" i="24"/>
  <c r="R31" i="24"/>
  <c r="Q31" i="24"/>
  <c r="R71" i="24"/>
  <c r="S71" i="24"/>
  <c r="T71" i="24"/>
  <c r="U71" i="24"/>
  <c r="V71" i="24"/>
  <c r="Q71" i="24"/>
  <c r="R74" i="24"/>
  <c r="S74" i="24"/>
  <c r="T74" i="24"/>
  <c r="U74" i="24"/>
  <c r="V74" i="24"/>
  <c r="Q74" i="24"/>
  <c r="Y33" i="24" l="1"/>
  <c r="Y78" i="24"/>
  <c r="Y81" i="24"/>
  <c r="Y71" i="24"/>
  <c r="Y77" i="24"/>
  <c r="Y79" i="24"/>
  <c r="Y31" i="24"/>
  <c r="Y76" i="24"/>
  <c r="Y80" i="24"/>
  <c r="Y74" i="24"/>
  <c r="V69" i="24"/>
  <c r="U69" i="24"/>
  <c r="T69" i="24"/>
  <c r="S69" i="24"/>
  <c r="R69" i="24"/>
  <c r="Q69" i="24"/>
  <c r="V65" i="24"/>
  <c r="U65" i="24"/>
  <c r="T65" i="24"/>
  <c r="S65" i="24"/>
  <c r="R65" i="24"/>
  <c r="Q65" i="24"/>
  <c r="V60" i="24"/>
  <c r="U60" i="24"/>
  <c r="T60" i="24"/>
  <c r="S60" i="24"/>
  <c r="R60" i="24"/>
  <c r="Q60" i="24"/>
  <c r="V56" i="24"/>
  <c r="U56" i="24"/>
  <c r="T56" i="24"/>
  <c r="S56" i="24"/>
  <c r="R56" i="24"/>
  <c r="Q56" i="24"/>
  <c r="V48" i="24"/>
  <c r="U48" i="24"/>
  <c r="T48" i="24"/>
  <c r="S48" i="24"/>
  <c r="R48" i="24"/>
  <c r="Q48" i="24"/>
  <c r="V44" i="24"/>
  <c r="U44" i="24"/>
  <c r="T44" i="24"/>
  <c r="S44" i="24"/>
  <c r="R44" i="24"/>
  <c r="Q44" i="24"/>
  <c r="V42" i="24"/>
  <c r="U42" i="24"/>
  <c r="T42" i="24"/>
  <c r="S42" i="24"/>
  <c r="R42" i="24"/>
  <c r="Q42" i="24"/>
  <c r="Q40" i="24"/>
  <c r="V40" i="24"/>
  <c r="U40" i="24"/>
  <c r="T40" i="24"/>
  <c r="S40" i="24"/>
  <c r="R40" i="24"/>
  <c r="V38" i="24"/>
  <c r="U38" i="24"/>
  <c r="T38" i="24"/>
  <c r="S38" i="24"/>
  <c r="R38" i="24"/>
  <c r="Q38" i="24"/>
  <c r="V36" i="24"/>
  <c r="U36" i="24"/>
  <c r="T36" i="24"/>
  <c r="S36" i="24"/>
  <c r="R36" i="24"/>
  <c r="Q36" i="24"/>
  <c r="V34" i="24"/>
  <c r="U34" i="24"/>
  <c r="T34" i="24"/>
  <c r="S34" i="24"/>
  <c r="R34" i="24"/>
  <c r="Q34" i="24"/>
  <c r="V32" i="24"/>
  <c r="U32" i="24"/>
  <c r="T32" i="24"/>
  <c r="S32" i="24"/>
  <c r="R32" i="24"/>
  <c r="Q32" i="24"/>
  <c r="V30" i="24"/>
  <c r="U30" i="24"/>
  <c r="T30" i="24"/>
  <c r="S30" i="24"/>
  <c r="R30" i="24"/>
  <c r="Q30" i="24"/>
  <c r="V23" i="24"/>
  <c r="U23" i="24"/>
  <c r="T23" i="24"/>
  <c r="S23" i="24"/>
  <c r="R23" i="24"/>
  <c r="Q23" i="24"/>
  <c r="Q21" i="24"/>
  <c r="V21" i="24"/>
  <c r="U21" i="24"/>
  <c r="T21" i="24"/>
  <c r="S21" i="24"/>
  <c r="R21" i="24"/>
  <c r="S19" i="24"/>
  <c r="T19" i="24"/>
  <c r="U19" i="24"/>
  <c r="V19" i="24"/>
  <c r="R19" i="24"/>
  <c r="Q19" i="24"/>
  <c r="Y34" i="24" l="1"/>
  <c r="Y42" i="24"/>
  <c r="Y48" i="24"/>
  <c r="Y60" i="24"/>
  <c r="Y30" i="24"/>
  <c r="Y69" i="24"/>
  <c r="Y23" i="24"/>
  <c r="Y36" i="24"/>
  <c r="Y21" i="24"/>
  <c r="Y19" i="24"/>
  <c r="Y32" i="24"/>
  <c r="Y40" i="24"/>
  <c r="Y44" i="24"/>
  <c r="Y56" i="24"/>
  <c r="Y65" i="24"/>
  <c r="P16" i="24"/>
  <c r="E16" i="24"/>
  <c r="P12" i="24"/>
  <c r="E12" i="24"/>
  <c r="O12" i="24"/>
  <c r="D12" i="24"/>
  <c r="N12" i="24"/>
  <c r="C12" i="24"/>
  <c r="M12" i="24"/>
  <c r="B12" i="24"/>
  <c r="N9" i="24"/>
  <c r="C9" i="24"/>
  <c r="M9" i="24"/>
  <c r="B9" i="24"/>
  <c r="P7" i="24"/>
  <c r="E7" i="24"/>
  <c r="O7" i="24"/>
  <c r="D7" i="24"/>
  <c r="N7" i="24"/>
  <c r="C7" i="24"/>
  <c r="M7" i="24"/>
  <c r="B7" i="24"/>
  <c r="Y12" i="24" l="1"/>
  <c r="Y7" i="24"/>
  <c r="Y9" i="24"/>
  <c r="Y16" i="24"/>
</calcChain>
</file>

<file path=xl/sharedStrings.xml><?xml version="1.0" encoding="utf-8"?>
<sst xmlns="http://schemas.openxmlformats.org/spreadsheetml/2006/main" count="5518" uniqueCount="1218">
  <si>
    <t>м</t>
  </si>
  <si>
    <t>шт</t>
  </si>
  <si>
    <t>компл</t>
  </si>
  <si>
    <t>Наименование</t>
  </si>
  <si>
    <t>Кол-во</t>
  </si>
  <si>
    <t>л</t>
  </si>
  <si>
    <t>IPROFLEX®_15PET-3 (диам. от 2,5 до 5мм)</t>
  </si>
  <si>
    <t>IPROFLEX®_15PET-12 (диам. от 10 до 16мм)</t>
  </si>
  <si>
    <t>жгуты</t>
  </si>
  <si>
    <t>Импульс</t>
  </si>
  <si>
    <t>Рубин</t>
  </si>
  <si>
    <t>из офиса</t>
  </si>
  <si>
    <t>трансформатор HVDC</t>
  </si>
  <si>
    <t>Автоматика</t>
  </si>
  <si>
    <t>Контакт КГ-10-0,35 серебро</t>
  </si>
  <si>
    <t>Контакт КШ-10-0,35 серебро</t>
  </si>
  <si>
    <t>Контакт КШ-16-0,5 серебро</t>
  </si>
  <si>
    <t>Контакт КГ-10-2,5 серебро</t>
  </si>
  <si>
    <t>Корпус КМ-КВ-1Б/М32-2В-57х27</t>
  </si>
  <si>
    <t>кожухи РП-10</t>
  </si>
  <si>
    <t>ЧипиДип</t>
  </si>
  <si>
    <t>Регион</t>
  </si>
  <si>
    <t>бум полотенца</t>
  </si>
  <si>
    <t>стрейч-пленка рулон</t>
  </si>
  <si>
    <t>туал бум рулон</t>
  </si>
  <si>
    <t>350766-4, Корпус разъема Universal MATE-N-LOK, вилка 3PIN, In-Line (Nylon, UL 94V-0) без контактов</t>
  </si>
  <si>
    <t>Разъем Schurter 5120.0007.0</t>
  </si>
  <si>
    <t>AS-413 (K2416) (AC-101), Евровилка сетевая на кабель (IEC 60320 C14)</t>
  </si>
  <si>
    <t>кофе</t>
  </si>
  <si>
    <t>сахар 1 кг</t>
  </si>
  <si>
    <t>салфетка хозяйственная в рулоне уневерс. Вискоза полиэстер 20х25 см 40 листов</t>
  </si>
  <si>
    <t>Мыло жидкое АДАЖИО 5 л АлоэВера</t>
  </si>
  <si>
    <t>мешки для мусора ПНД 30 л 50х60 см 12 мкм синие 30 шт/рул</t>
  </si>
  <si>
    <t>Скотч малярный бумажный</t>
  </si>
  <si>
    <t>скотч прозрачный</t>
  </si>
  <si>
    <t>Разъемы DIN Harting</t>
  </si>
  <si>
    <t>Разъемы СНП, 6Р100, 6Р150</t>
  </si>
  <si>
    <t>Разъем  ip68 M19-RJ45 M19-RJ45IP68</t>
  </si>
  <si>
    <t>Разъемы 220В</t>
  </si>
  <si>
    <t>Разъемы Ethernet</t>
  </si>
  <si>
    <t>Вилка ВП-64-16-500</t>
  </si>
  <si>
    <t>ватные палочки</t>
  </si>
  <si>
    <t>Освежитель воздуха LIS Морской прибой 300 мл</t>
  </si>
  <si>
    <t>Кабель КПСВЭВ-нг(А)-LSLTx-2х2х0,75 кв.мм</t>
  </si>
  <si>
    <t>PBF D:13.0/6.0 мм (черная)</t>
  </si>
  <si>
    <t>Стяжка c площадкой КСМ 3х100</t>
  </si>
  <si>
    <t xml:space="preserve">Наконечник штыревой втулочный изолированный НШВИ 0,75-8 </t>
  </si>
  <si>
    <t xml:space="preserve">Наконечник штыревой втулочный изолированный НШВИ 1,0-8 </t>
  </si>
  <si>
    <t>BROTHER TZe-231 картридж с ламинированной лентой 8м</t>
  </si>
  <si>
    <t>Кабель ВВГ-нг(А)-LSLTx-2х1,5  кв.мм</t>
  </si>
  <si>
    <t xml:space="preserve">Наконечник штыревой втулочный изолированный НШВИ 1,5-8 </t>
  </si>
  <si>
    <t>Провод ВНМ-0,2 ТУ16-505.460-73</t>
  </si>
  <si>
    <t>Клемма типа "О" 5,3 мм НКИ 1.5-5</t>
  </si>
  <si>
    <t>PBF D:4.0/2.0 мм (черная)</t>
  </si>
  <si>
    <t>BNM2RC-1-4.0 BLK Трубка термоусадочная неклеевая, коэффициент
усадки 2Х, размер 4.0, цвет черный</t>
  </si>
  <si>
    <t>Клемма типа "О" 3,2 мм НКИ 1.5-3</t>
  </si>
  <si>
    <t>Маркировка 1813130000 (Weidmuller)</t>
  </si>
  <si>
    <t>BROTHER HSe-211 картридж с термоусадочной трубкой 5,8 мм, дл1,5м</t>
  </si>
  <si>
    <t>BROTHER HSe-221 картридж с термоусадочной трубкой 8,8 мм дл.1,5м</t>
  </si>
  <si>
    <t>Розетка кабельная с контактами 5.08 мм MHU-3 (DS1074-3 F)</t>
  </si>
  <si>
    <t>Розетка кабельная с контактами 5.08 мм MHU-2 (DS1074-2 F)</t>
  </si>
  <si>
    <t>Разъем Mini-Universal 172165-1 (MF-2x1F)</t>
  </si>
  <si>
    <t>Контакт-гнездо для разъема Mini-Universal 170362-1 (MF-FT)</t>
  </si>
  <si>
    <t>Сальник ступенчатый STM 16 3.5-12мм IP 55 Hensel</t>
  </si>
  <si>
    <t>Опора колесная поворотная 2470 PJO 125 P30-13</t>
  </si>
  <si>
    <t>Опора колесная под болт с тормозом 2477 PJO 125 P30-13</t>
  </si>
  <si>
    <t>Разъемы MF</t>
  </si>
  <si>
    <t>Контакт L-KLS1-5,08-T KLS</t>
  </si>
  <si>
    <t>Провод ПВ3 1х1,5  желто-зеленый</t>
  </si>
  <si>
    <t>Флюс СКФ-ФКСП</t>
  </si>
  <si>
    <t>Пленка воздушно-пузырьковая 2-х сл, метров</t>
  </si>
  <si>
    <t>Изопропиловый спирт, литр</t>
  </si>
  <si>
    <t>губка для очистки паяльников</t>
  </si>
  <si>
    <t>фильтры аквафор К6</t>
  </si>
  <si>
    <t>фильтры аквафор К7</t>
  </si>
  <si>
    <t>фильтры аквафор К2</t>
  </si>
  <si>
    <t>фильтры аквафор КО-100</t>
  </si>
  <si>
    <t>Термоусаживаемый маркер с ТТ печатью FTTM 3.2/1.6мм, L15мм,
белый, 1 цв.печати (черный), нарезка  - "X1"</t>
  </si>
  <si>
    <t>Термоусаживаемый маркер с ТТ печатью FTTM 3.2/1.6мм, L15мм,
белый, 1 цв.печати (черный), нарезка  - "X2"</t>
  </si>
  <si>
    <t>Термоусаживаемый маркер с ТТ печатью FTTM 3.2/1.6мм, L15мм,
белый, 1 цв.печати (черный), нарезка  - "X3"</t>
  </si>
  <si>
    <t>Термоусаживаемый маркер с ТТ печатью FTTM 3.2/1.6мм, L15мм,
белый, 1 цв.печати (черный), нарезка  - "X4"</t>
  </si>
  <si>
    <t>Термоусаживаемый маркер с ТТ печатью FTTM 3.2/1.6мм, L15мм,
белый, 1 цв.печати (черный), нарезка  - "X5"</t>
  </si>
  <si>
    <t>Термоусаживаемый маркер с ТТ печатью FTTM 3.2/1.6мм, L15мм,
белый, 1 цв.печати (черный), нарезка  - "X6"</t>
  </si>
  <si>
    <t>Провод ПВС 2х1,5 кв.мм</t>
  </si>
  <si>
    <t>Провод НВ-4-0.2 1000 ВГОСТ 22483-77</t>
  </si>
  <si>
    <t>тарелки одноразовые</t>
  </si>
  <si>
    <t xml:space="preserve">чашка одноразовая </t>
  </si>
  <si>
    <t>ложка одноразовая</t>
  </si>
  <si>
    <t>BNM2RC-1-2.5 BLK Трубка термоусадочная неклеевая, коэффициент
усадки 2Х, размер 2.5, цвет черный</t>
  </si>
  <si>
    <t>BNM2RC-1-5.0 BLK Трубка термоусадочная неклеевая, коэффициент
усадки 2Х, размер 5.0, цвет черный</t>
  </si>
  <si>
    <t>BNM2RC-1-6.0 BLK Трубка термоусадочная неклеевая, коэффициент
усадки 2Х, размер 6.0, цвет черный</t>
  </si>
  <si>
    <t>Гермоввод MG63 черный</t>
  </si>
  <si>
    <t>BAM3RC-1-9.5 BLK Трубка термоусадочная неклеевая, коэффициент
усадки 2Х, размер 9.5, цвет черный</t>
  </si>
  <si>
    <t>Разъемы DB</t>
  </si>
  <si>
    <t>спецификация</t>
  </si>
  <si>
    <t>Сумма</t>
  </si>
  <si>
    <t>отдал</t>
  </si>
  <si>
    <t>аналоги:</t>
  </si>
  <si>
    <t>BNM2RC-1-4.8 BLK Трубка термоусадочная неклеевая, коэффициент
усадки 2Х, размер 4.8, цвет черный</t>
  </si>
  <si>
    <t>3,9 кг</t>
  </si>
  <si>
    <t>Количество Изделий, шт</t>
  </si>
  <si>
    <t>Жгут ПТКА.685621. 002-01.281</t>
  </si>
  <si>
    <t>Жгут ПТКА.685621. 001-04.141</t>
  </si>
  <si>
    <t>Жгут ПТКА.685621. 001-05.602</t>
  </si>
  <si>
    <t>Жгут ПТКА.685621. 003-03.071</t>
  </si>
  <si>
    <t>Жгут ПТКА.685621. 003-04.071</t>
  </si>
  <si>
    <t>Жгут ПТКА.685621. 002-03.231</t>
  </si>
  <si>
    <t>Перемычка ПТКА.685621. 004</t>
  </si>
  <si>
    <t>Перемычка ПТКА.685621. 004-01</t>
  </si>
  <si>
    <t>Провод заземления ПТКА.685621. 005</t>
  </si>
  <si>
    <t>Провод заземления ПТКА.685621.  005-03</t>
  </si>
  <si>
    <t>Наконечник кабельный НКИ 1.25-3 красный (100шт)</t>
  </si>
  <si>
    <t xml:space="preserve">Сальник STM16 ступенчатый </t>
  </si>
  <si>
    <t>Гермоввод MGB12S-06G-ST</t>
  </si>
  <si>
    <t>Провод ВНМ-0,35 ТУ16-505.460-73</t>
  </si>
  <si>
    <t>Провод НВ-4-0.2 ГОСТ 22483-77</t>
  </si>
  <si>
    <t>Провод НВ-3-0.2 ГОСТ 22483-77</t>
  </si>
  <si>
    <t>Провод НВ-5-0.2 ГОСТ 22483-77</t>
  </si>
  <si>
    <t>PBF D:3.0/1.5 мм (черная)</t>
  </si>
  <si>
    <t>Термоусаживаемый маркер с ТТ печатью FTTM 3.2/1.6мм, L15мм,
белый, 1 цв.печати (черный), нарезка, тыс.шт.,
FTTM3.2W-L15-TT-cut</t>
  </si>
  <si>
    <t>PBF D:4.8/2.4 мм (черная)</t>
  </si>
  <si>
    <t>PBF D:6.4/3.2 мм (черная)</t>
  </si>
  <si>
    <t>Наклейка ПТКА.680226.001</t>
  </si>
  <si>
    <t>Хомут 100х2.5 мм белый маркировочный (100 шт)</t>
  </si>
  <si>
    <t>контакт в MHU-3</t>
  </si>
  <si>
    <t>контакт в  MHU-2</t>
  </si>
  <si>
    <t>350720-4, Корпус разъема Universal MATE-N-LOK, вилка 9PIN, Matrix (Nylon, UL 94V-0) без контактов</t>
  </si>
  <si>
    <t>Розетка кабельная HU-6 (DS1070-6 F)</t>
  </si>
  <si>
    <t>Разъемы HU, MHU, PHU</t>
  </si>
  <si>
    <t>разъем DB-9F мама  на кабель</t>
  </si>
  <si>
    <t>Разъемы IDC</t>
  </si>
  <si>
    <t>IDCC-14M</t>
  </si>
  <si>
    <t>IDC-40</t>
  </si>
  <si>
    <t>IDC-10</t>
  </si>
  <si>
    <t>перчатки виниловые</t>
  </si>
  <si>
    <t>Ввод кабельный IP68 RAL 7001 (MGB12S-06G-ST)</t>
  </si>
  <si>
    <t>МПК</t>
  </si>
  <si>
    <t>Провод заземления ПТКА.685621.  005-02</t>
  </si>
  <si>
    <t>Перемычка ПТКА.685621. 004-04</t>
  </si>
  <si>
    <t>Провод заземления ПТКА.685621.  005-01</t>
  </si>
  <si>
    <t>Кабель питания 9451.051. 03.00.000</t>
  </si>
  <si>
    <t>Кабель для передачи данных 9451.051. 04.00.000</t>
  </si>
  <si>
    <t>Жгут ПТКА.685621. 001-02.121</t>
  </si>
  <si>
    <t>Кабель питания 9451.631. 07.00.000</t>
  </si>
  <si>
    <t>Кабель для передачи данных 9451.631. 09.00.000</t>
  </si>
  <si>
    <t>Жгут ПТКА.685621. 002-02.221</t>
  </si>
  <si>
    <t>Жгут ПТКА.685621. 001-03.331</t>
  </si>
  <si>
    <t>Жгут ПТКА.685621. 001-04.341</t>
  </si>
  <si>
    <t>Жгут ПТКА.685621. 003-05.481</t>
  </si>
  <si>
    <t>Жгут ПТКА.685621. 001-05.072(1)</t>
  </si>
  <si>
    <t>Жгут ПТКА.685621. 001-05.072(2)</t>
  </si>
  <si>
    <t>BAM3RC-1-9.5 BLK Трубка термоусадочная неклеевая, коэффициент усадки 2Х, размер 9.5, цвет черный</t>
  </si>
  <si>
    <t>В московский офис для Шухтина для Детерминала. В кузове машины перевозившей Шпию из склада Владимир в демозал московского офиса</t>
  </si>
  <si>
    <t>Измерительный прибор Agilent 34401</t>
  </si>
  <si>
    <t>В московский офис для Шухтина как возврат после проекта Исток. В кузове машины перевозившей Шпию из склада Владимир в демозал московского офиса</t>
  </si>
  <si>
    <t>Перемещение со склада ПУ</t>
  </si>
  <si>
    <t>Описание</t>
  </si>
  <si>
    <t>дата</t>
  </si>
  <si>
    <t>Приход на склад ПУ</t>
  </si>
  <si>
    <t>Воздуховод гибкий алюминиевый гофрированный 3 м 08ВА 86-011</t>
  </si>
  <si>
    <t>Vents  редуктор 150/125/120/100/80 мм в упак</t>
  </si>
  <si>
    <t>Vents  редуктор 200/150 мм в упак</t>
  </si>
  <si>
    <t>для модернизации вытяжки в мойке</t>
  </si>
  <si>
    <t>1,6мм 0,25кг Sn60/Pb40 (CF-10) припой ASAHI</t>
  </si>
  <si>
    <t>детали (листы железа) для ферритовых-климат камер</t>
  </si>
  <si>
    <t>ЛДПА Деталь</t>
  </si>
  <si>
    <t>ЛДПА-01 Деталь</t>
  </si>
  <si>
    <t>ЛДПА-02 Деталь</t>
  </si>
  <si>
    <t>ЛДПА-03 Деталь</t>
  </si>
  <si>
    <t>ЛДПА-04 Деталь</t>
  </si>
  <si>
    <t>Упор</t>
  </si>
  <si>
    <t>Контрагент</t>
  </si>
  <si>
    <t>ООО "КБ-57"</t>
  </si>
  <si>
    <t>ЛДПА.411-03.01.001 Проставка</t>
  </si>
  <si>
    <t>ЛДПА.411-03.03.001-01 Передняя панель</t>
  </si>
  <si>
    <t>ЛДПА.411-03.02.002 Задняя стенка</t>
  </si>
  <si>
    <t>ЛДПА.411-03.02.004 Передняя панель</t>
  </si>
  <si>
    <t>ЛДПА.411-03.02.201 Вкладыш</t>
  </si>
  <si>
    <t>ЛДПА.411-03.04.202 Заглушка</t>
  </si>
  <si>
    <t>ЛДПА.411-03.04.203  Заглушка</t>
  </si>
  <si>
    <t>ЛДПА.411-03.04.204  Заглушка</t>
  </si>
  <si>
    <t>ЛДПА.411-03.02.101 Кронштейн направляющей</t>
  </si>
  <si>
    <t>ЛДПА.411-03.02.102 Кронштейн</t>
  </si>
  <si>
    <t>ЛДПА.411-03.03.002 Упор замка</t>
  </si>
  <si>
    <t>ЛДПА.411-03.01.001 Перемычка</t>
  </si>
  <si>
    <t>ЛДПА.411-03.02.001 Полка</t>
  </si>
  <si>
    <t>ЛДПА.411-03.02.003 Передняя стенка</t>
  </si>
  <si>
    <t>ЛДПА.411-03.02.005 Вкладыш декоративный</t>
  </si>
  <si>
    <t>ЛДПА.411-03.02.007 Уголок кабель-канала</t>
  </si>
  <si>
    <t>ЛДПА.411-03.03.001 Передняя панель</t>
  </si>
  <si>
    <t>ЛДПА.411-03.04.100 Задняя панель</t>
  </si>
  <si>
    <t>ЛДПА.411-03.04.201 панель</t>
  </si>
  <si>
    <t>ЛДПА.411-03.04.201-01 панель</t>
  </si>
  <si>
    <t>ЛДПА.411-03.04.201-02 панель</t>
  </si>
  <si>
    <t>ЛДПА.411-03.04.201-03 панель</t>
  </si>
  <si>
    <t>ЛДПА.411-03.04.201-04 панель</t>
  </si>
  <si>
    <t>детали железа для Агат и ВНИИМС</t>
  </si>
  <si>
    <t>отправили коробку для ВОМЗ</t>
  </si>
  <si>
    <t>уехала коробка на ИРЗ</t>
  </si>
  <si>
    <t>крепеж ИЗ ПИК нержавеющий</t>
  </si>
  <si>
    <t>железо ПРОВЕНО</t>
  </si>
  <si>
    <t>разъемы из СДЭК для СЛПАВА</t>
  </si>
  <si>
    <t>Р28П7ЭШ7</t>
  </si>
  <si>
    <t>Сальник ступенчатый YSA40-20-22-68-К41</t>
  </si>
  <si>
    <t>ЭТМ</t>
  </si>
  <si>
    <t>КВТ ТуТнг-LS-5/2,5  черн</t>
  </si>
  <si>
    <t>много</t>
  </si>
  <si>
    <t>см выше</t>
  </si>
  <si>
    <t>Панель СТПЛ (анодированный алюминий, металлографика 650х350х3 мм) для Радара</t>
  </si>
  <si>
    <t>панель для Радара</t>
  </si>
  <si>
    <t>ООО Лаборатория металлграфики</t>
  </si>
  <si>
    <t>Перемычка ПТКА.685621. 004-03</t>
  </si>
  <si>
    <t>Перемычка ПТКА.685621. 004-02</t>
  </si>
  <si>
    <t>Кабель питания 9451.621.06.00.000</t>
  </si>
  <si>
    <t>Кабель для передачи данных 9451.621.07.00.000</t>
  </si>
  <si>
    <t>Кабель питания 9451.641.06.00.000</t>
  </si>
  <si>
    <t>Кабель питания 9451.641.07.00.000</t>
  </si>
  <si>
    <t>Кабель для передачи данных 9451.641.08.00.000</t>
  </si>
  <si>
    <t>Кабель для передачи данных 9451.641.09.00.000</t>
  </si>
  <si>
    <t>пришло с водителем кторый приез Шпию 4040 из офиса</t>
  </si>
  <si>
    <t>жкрналы по вводному инструктажу и пожар безопасн0</t>
  </si>
  <si>
    <t>разъемы из kontest</t>
  </si>
  <si>
    <t>документация + свидетельство о поверке SPEA 4060</t>
  </si>
  <si>
    <t>Провод ВНМ 0,2</t>
  </si>
  <si>
    <t>DNS-78F розетка блочная</t>
  </si>
  <si>
    <t>приход железа из КБ-57</t>
  </si>
  <si>
    <t>для жгутов МПК</t>
  </si>
  <si>
    <t>ЗПП 295-В вложил в коробку со шпией</t>
  </si>
  <si>
    <t>ферритовая плитка 100х100х4.8мм</t>
  </si>
  <si>
    <t>для сборки ферритовых панелей</t>
  </si>
  <si>
    <t>склад Влдаимир</t>
  </si>
  <si>
    <t>Туфли-сабо женские "Леон" цв.белый (40) (Карачева, Зареченская)</t>
  </si>
  <si>
    <t>Халат женский "Бьянка-2" (104/158-164) (Зареченская)</t>
  </si>
  <si>
    <t>Брюки женские "Ультра-2" для защиты от механических воздействий и ОПЗ /цв.белый/
(96-100/158-164) (Зареченская)</t>
  </si>
  <si>
    <t>Полукомбинезон мужской "Бавария" для защиты от механических воздействий и ОПЗ
(96-100/170-176) (Молоков, Фрякин, Крючков</t>
  </si>
  <si>
    <t>Техноавиа Владимир</t>
  </si>
  <si>
    <t>кабель КБЛ для Автоматики 2017</t>
  </si>
  <si>
    <t>отправка личной поездкой в КурьерСервисЭкспресс</t>
  </si>
  <si>
    <t>покупка метизов для Агата</t>
  </si>
  <si>
    <t>см АО от 30.06.2020 Молоков</t>
  </si>
  <si>
    <t>Жгут ПТКА.685621.001-01.111</t>
  </si>
  <si>
    <t>приход разъемов dsub Агат и индикаторов для Ш1-23</t>
  </si>
  <si>
    <t>DPD</t>
  </si>
  <si>
    <t>компэл</t>
  </si>
  <si>
    <t>крепеж для DB50 09670009973 Harting</t>
  </si>
  <si>
    <t>KREPSHOP   ПиК</t>
  </si>
  <si>
    <t>комплект для модернизации Радара:
панель с 6 разъемами и 3 шт платы М128А10</t>
  </si>
  <si>
    <t>перенес на склад Владимир, передал Трехденову</t>
  </si>
  <si>
    <t>Сушильный шкаф (китай)</t>
  </si>
  <si>
    <t>из Молдавской в Бараки</t>
  </si>
  <si>
    <t>комплектация из Чип и Дипа для Ш1-23</t>
  </si>
  <si>
    <t>комплектация из Компэл для Ш1-23</t>
  </si>
  <si>
    <t>2000 м</t>
  </si>
  <si>
    <t>АО ОКБКП</t>
  </si>
  <si>
    <t>разъем ы для Сплава</t>
  </si>
  <si>
    <t>ДЛ</t>
  </si>
  <si>
    <t>Элекон</t>
  </si>
  <si>
    <t>чип и дип</t>
  </si>
  <si>
    <t>лесопилометериаал для упаковки Агата</t>
  </si>
  <si>
    <t>СеверЛес</t>
  </si>
  <si>
    <t>селикагель</t>
  </si>
  <si>
    <t>посылка из чип и дипа</t>
  </si>
  <si>
    <t xml:space="preserve">350715-4, Корпус разъема Universal MATE-N-LOK, вилка 6PIN, Matrix (Nylon, UL 94V-0) без контактов </t>
  </si>
  <si>
    <t xml:space="preserve">DIN41612 (DS1119-96M-V13), Вилка 32х3 </t>
  </si>
  <si>
    <t xml:space="preserve">PT-410-05, Гнездо на панель 4 контакта </t>
  </si>
  <si>
    <t xml:space="preserve">KN3(B)-101A-A1, Тумблер ON-OFF (10A 250VAC) SPST 2P </t>
  </si>
  <si>
    <t>для МПК</t>
  </si>
  <si>
    <t>Чип и дип</t>
  </si>
  <si>
    <t>Силикагель.ру</t>
  </si>
  <si>
    <t>Стол наладчика СНП 09.12.04</t>
  </si>
  <si>
    <t>Стул антистатический</t>
  </si>
  <si>
    <t>Тумба на 3 ящика</t>
  </si>
  <si>
    <t>гефесд</t>
  </si>
  <si>
    <t>для Агата 2020</t>
  </si>
  <si>
    <t>привез Шейхо из ВсеИнструменты для Сплав_оснаства</t>
  </si>
  <si>
    <t>комплектация из ЭТМ</t>
  </si>
  <si>
    <t>жгуты для МПК и документы и свидетельство на MGR для метлаб</t>
  </si>
  <si>
    <t>перенес на склад для отправки через водителя, который повезет груз в офис на Молдавскую</t>
  </si>
  <si>
    <t>Картонная коробка 33х44х18 см, Вес 4,1 кг. Состав – платы для ремонта, во Францию</t>
  </si>
  <si>
    <t>Картонная коробка 34х34х15 см, Вес 2,5 кг. Состав – платы для ремонта, во Францию</t>
  </si>
  <si>
    <t>Картонная коробка 60х53х28 см, Вес 13,65 кг. Состав – остатки комплектации от проекта Исток</t>
  </si>
  <si>
    <t>коробки</t>
  </si>
  <si>
    <t>посылкой от ДЛ</t>
  </si>
  <si>
    <t>разъемы ВП-46-500</t>
  </si>
  <si>
    <t>Каскад</t>
  </si>
  <si>
    <t>отправлили обратно ДЛ неправильные разъемы</t>
  </si>
  <si>
    <t>шильдики</t>
  </si>
  <si>
    <t>ШильдПанель</t>
  </si>
  <si>
    <t>для Сплав_оснастка и Агат</t>
  </si>
  <si>
    <t>тестовые пробники Ingun GKS-100 305 090 A 0600</t>
  </si>
  <si>
    <t>две коробочки в одной 100 шт в другой 59шт (хотя на коробке написано 80!!!!)</t>
  </si>
  <si>
    <t>офис Москва</t>
  </si>
  <si>
    <t>тестовые пробники Ingun KS-100 47 G</t>
  </si>
  <si>
    <t>два пакета с зип-лок защелкой в каждом 100 шт</t>
  </si>
  <si>
    <t>транзистор 2П305Г</t>
  </si>
  <si>
    <t>конденсатор К71-7В 2000 пФ 1% 250В</t>
  </si>
  <si>
    <t>микросхема NCP1450ASN33</t>
  </si>
  <si>
    <t>маркировка DBC</t>
  </si>
  <si>
    <t>брошуратор на металлическую и пластиковую пружину</t>
  </si>
  <si>
    <t>металлическя пружина не дает возможностои добавить листы</t>
  </si>
  <si>
    <t>Водный мир</t>
  </si>
  <si>
    <t>магаин ручеек</t>
  </si>
  <si>
    <t>под Сплав-оснастка</t>
  </si>
  <si>
    <t>Колесная опора 3370PRU160P63</t>
  </si>
  <si>
    <t>Колесная опора с тормозом 3377PRU160P63</t>
  </si>
  <si>
    <t>Тенте</t>
  </si>
  <si>
    <t>Сплав-оснастка</t>
  </si>
  <si>
    <t>пал</t>
  </si>
  <si>
    <t xml:space="preserve">палетту со Сплав оснастка на склад Валдимир
Габариты оснастки в упакованном виде:
120х80х210(высота) см, вес – около 230 кг. Состав – документация, подкатная стойка со шлангами, дно с колесами для шкафа
</t>
  </si>
  <si>
    <t>Тестер Агат</t>
  </si>
  <si>
    <t>тестер отправлял Шейхо, мы были на карантине</t>
  </si>
  <si>
    <t>комплектующие для Ш1-23 (ЭРЭ, платы, корпуса)</t>
  </si>
  <si>
    <t>Комус</t>
  </si>
  <si>
    <t>комлпеткация из ЭТМ</t>
  </si>
  <si>
    <t>комплектация из Комус</t>
  </si>
  <si>
    <t>Жгут ПТКА.685621.001-05.351</t>
  </si>
  <si>
    <t>забирал Беляев из ЭТМ. Когда то заказывали под сПЛАВ, но привез быстро Шейхо</t>
  </si>
  <si>
    <t>-</t>
  </si>
  <si>
    <t>демонтажный инструмент для СП72</t>
  </si>
  <si>
    <t>в офис Максимову через Беляева проездом в питер</t>
  </si>
  <si>
    <t>трансформатор HVAC</t>
  </si>
  <si>
    <t>ЗРТО</t>
  </si>
  <si>
    <t>жгут Регион Жгут «СНП407-150=4хРМТ»</t>
  </si>
  <si>
    <t>отправлен на ЗРТО по распор Шейхо, состав -- тарнсформатор, комплкт соединит кабелей, комплект крепежа</t>
  </si>
  <si>
    <t>отправлен в офис ДЛ</t>
  </si>
  <si>
    <t>коробка с комплектацией для И1-33</t>
  </si>
  <si>
    <t>корбка</t>
  </si>
  <si>
    <t>пришла вместе с бочкой масла трансформаторного</t>
  </si>
  <si>
    <t>пробирка для короновируса</t>
  </si>
  <si>
    <t>БП 650 Вт</t>
  </si>
  <si>
    <t>10 шт реле</t>
  </si>
  <si>
    <t>комплект М6+ закладная гайа</t>
  </si>
  <si>
    <t>Дима в коммандировку в Рязань</t>
  </si>
  <si>
    <t>Дима передал в моск офис</t>
  </si>
  <si>
    <t>дисцилир вода</t>
  </si>
  <si>
    <t>набор пилок для лобзика</t>
  </si>
  <si>
    <t>60л</t>
  </si>
  <si>
    <t>ферритовые панели</t>
  </si>
  <si>
    <t>отправка на склад Владимир, проект Агат, Габариты:1 паллет/1 место.120х80х80;вес-314 кг.</t>
  </si>
  <si>
    <t>изделие РПМ Вега-3А</t>
  </si>
  <si>
    <t>коробок</t>
  </si>
  <si>
    <t>для мобильной перегородки Рубин</t>
  </si>
  <si>
    <t>тестовый кабель с крокодилом</t>
  </si>
  <si>
    <t xml:space="preserve">для ванны с MGR10 </t>
  </si>
  <si>
    <t>Кол-во кабелей</t>
  </si>
  <si>
    <t xml:space="preserve">Длина </t>
  </si>
  <si>
    <t>Кол-во IDC  на кабель</t>
  </si>
  <si>
    <t>трудоемк 1 кабеля, час</t>
  </si>
  <si>
    <t>83м</t>
  </si>
  <si>
    <t>Всего трудоемк</t>
  </si>
  <si>
    <t xml:space="preserve"> час</t>
  </si>
  <si>
    <t>Жгут ПТКА.685621.001-03.131</t>
  </si>
  <si>
    <t>для мобильной перегородки Рубин
забрано на склад для последующей передачи изготовителю на переделку</t>
  </si>
  <si>
    <t>Фанера 12 мм безера ФК 4/4 1525х1525</t>
  </si>
  <si>
    <t>комплект фанеры для изготовления ферритовых тумбочек Рубин</t>
  </si>
  <si>
    <t xml:space="preserve"> Испытательная ванна, катушки электр сопротивл, микроометр  MGR10</t>
  </si>
  <si>
    <t>для Сибирь комплект</t>
  </si>
  <si>
    <t>Прибор FSP-50</t>
  </si>
  <si>
    <t>Прибор RS36B-100</t>
  </si>
  <si>
    <t>Уральские локомотивы</t>
  </si>
  <si>
    <t>приехало давальческое сырье из Салюта</t>
  </si>
  <si>
    <t>батарейки ААА в фонарик</t>
  </si>
  <si>
    <t>Провод МГШВ 1,5 син</t>
  </si>
  <si>
    <t>ООО Диада</t>
  </si>
  <si>
    <t>для жгутов Гефесд</t>
  </si>
  <si>
    <t xml:space="preserve">инструмент и метариалы </t>
  </si>
  <si>
    <t>ВсеИнструменты</t>
  </si>
  <si>
    <t>для покраски пандусов Агат и сборки тумбочек Агат</t>
  </si>
  <si>
    <t>для сборки тумбочек Агат</t>
  </si>
  <si>
    <t>Панель ЛДПА.741138.011 252х98х1,5 изг.ЛабораторияМеталлграфики</t>
  </si>
  <si>
    <t>Лаборатория Металлграфики</t>
  </si>
  <si>
    <t>через СДЭК</t>
  </si>
  <si>
    <t>Панель ЛДПА.741138.012 252х98х1,5 изг.ЛабораторияМеталлграфики</t>
  </si>
  <si>
    <t>ХимТех-Р</t>
  </si>
  <si>
    <t>через ДЛ</t>
  </si>
  <si>
    <t>Герметик Виксинт (комплект) 5,5 кг</t>
  </si>
  <si>
    <t>ферритовые плитки</t>
  </si>
  <si>
    <t>Гибридный пирамидальный поглотитель  SOLEMI H45</t>
  </si>
  <si>
    <t>48+1</t>
  </si>
  <si>
    <t>2 коробки по 24 шт+ 1 шт основание</t>
  </si>
  <si>
    <t>220 шт</t>
  </si>
  <si>
    <t>4 коробки по 55 шт</t>
  </si>
  <si>
    <t>стержни для клеевого пистолета</t>
  </si>
  <si>
    <t>циркулярную пилу</t>
  </si>
  <si>
    <t>Полиацеталь ПОМ</t>
  </si>
  <si>
    <t>ИП Михайлова</t>
  </si>
  <si>
    <t>для сборки тумбочек Агат через СДЭК</t>
  </si>
  <si>
    <t>Кабель питания 9451.541.
00.100</t>
  </si>
  <si>
    <t>Кабель для передачи данных 9451.541.
00.200</t>
  </si>
  <si>
    <t>Кабель датчика давления 
РМ-420.03.000</t>
  </si>
  <si>
    <t>Провод РЕ  
РМ-420.04.000</t>
  </si>
  <si>
    <t>Провод РЕ 1 
РМ-420.04.000</t>
  </si>
  <si>
    <t>Провод РЕ 2 
РМ-420.08.000</t>
  </si>
  <si>
    <t>Кабель 220В 
РМ-420.05.000</t>
  </si>
  <si>
    <t>Перемычка 
РМ-420.06.000</t>
  </si>
  <si>
    <t>Провод контактора 
РМ-420.07.000</t>
  </si>
  <si>
    <t>Кабель КПСВЭВ-нг(А)-LSLTx-1х2х0,5 кв.мм</t>
  </si>
  <si>
    <t>BAM3RC-1-6.0 BLK Трубка термоусадочная неклеевая, коэффициент усадки 2Х, размер 6, цвет черный</t>
  </si>
  <si>
    <t>Провод МГШВ 1,5 кв.мм синий</t>
  </si>
  <si>
    <t>Провод ПуГВ 1х1,5 кв.мм желто-зеленый</t>
  </si>
  <si>
    <t>Жгут ПТКА.685621. 001-05.351</t>
  </si>
  <si>
    <t>Жгут ПТКА.685621. 003-03.091</t>
  </si>
  <si>
    <t>набор кистей малярных</t>
  </si>
  <si>
    <t>Компэл</t>
  </si>
  <si>
    <t>стержень для кллевого пистолета 11х200</t>
  </si>
  <si>
    <t>GTPA-20 (диам. от 20 до 32мм) (ЭТМ)</t>
  </si>
  <si>
    <t>привезли в Бараки Спецсвязь</t>
  </si>
  <si>
    <t>вилка СНП407-100 кабельная</t>
  </si>
  <si>
    <t>Хоз. материалы из Комуса</t>
  </si>
  <si>
    <t>привезли в Баракеи</t>
  </si>
  <si>
    <t>забирал из ЭТМ</t>
  </si>
  <si>
    <t>фильтры Аквафор</t>
  </si>
  <si>
    <t>Ручеек33, ИП Веденская</t>
  </si>
  <si>
    <t>забирал на Семашко, 8</t>
  </si>
  <si>
    <t>Полиацеталь</t>
  </si>
  <si>
    <t>Набор ЗИП для  Synor SY5000-R-SPARE</t>
  </si>
  <si>
    <t>Беляев хоил на склад забирал</t>
  </si>
  <si>
    <t xml:space="preserve">Отправляем на Электромашину следующие платы:
Интерфейсная – 2014 0061 SYSE0771 F19-00940
HVDC – 2014 0005 SYSE1850 F19-00940
LVOC- 1951 0063 SYSE1470 F18-01409
Крос- 2020 0020 SYSE0772 F19-00943
</t>
  </si>
  <si>
    <t>уезжает с Беляевым</t>
  </si>
  <si>
    <t>pack24.ru</t>
  </si>
  <si>
    <t xml:space="preserve">картонные коробки
Артикул BOX300-300-300 – 20шт
Артикул BOX330-330-132 - 20шт
</t>
  </si>
  <si>
    <t>минимум</t>
  </si>
  <si>
    <t>Термомарк</t>
  </si>
  <si>
    <t>SY5000-R-SPARE_1 Набор ЗИП для SYNOR5000-R - 1 шт.</t>
  </si>
  <si>
    <t xml:space="preserve">SY5000-AC-SPARE Набор ЗИП для SYNOR5000-P/H/R (при наличии HVAC-опции) - 1 шт. </t>
  </si>
  <si>
    <t>забирал со склада Беляев</t>
  </si>
  <si>
    <t>Забирал со склада Молоков</t>
  </si>
  <si>
    <t>МирКрепежа</t>
  </si>
  <si>
    <t>паллета с болтами, шайбами гайками, ДЛ, для Титова. В базу не вносил</t>
  </si>
  <si>
    <t>паллета с болтами, шайбами гайками</t>
  </si>
  <si>
    <t>Перечень использованных материалов проекта Салют-жгуты</t>
  </si>
  <si>
    <t>Бензин Галоша ,0,5 л</t>
  </si>
  <si>
    <t>уп</t>
  </si>
  <si>
    <t>по АО</t>
  </si>
  <si>
    <t>шприц СФМ 50 мл</t>
  </si>
  <si>
    <t>шприц 20 мл</t>
  </si>
  <si>
    <t>шприц Жане</t>
  </si>
  <si>
    <t>шприц 2 мл</t>
  </si>
  <si>
    <t>шприц полунжерный</t>
  </si>
  <si>
    <t>рул</t>
  </si>
  <si>
    <t>лист</t>
  </si>
  <si>
    <t>Гайка колпачковая высокая  М4 DIN 1587  ГОСТ 11860-85</t>
  </si>
  <si>
    <t>от ДЛ</t>
  </si>
  <si>
    <t>кабельные стяжки с маркир табл</t>
  </si>
  <si>
    <t>макеры Х1..Х6</t>
  </si>
  <si>
    <t>провод МГШВ 1,5 син</t>
  </si>
  <si>
    <t>Снабкабель</t>
  </si>
  <si>
    <t>рулон пленки+скотч+ножи и запсн лезвич</t>
  </si>
  <si>
    <t>ООО Гдеупаковка</t>
  </si>
  <si>
    <t>от ДЛ, для Титова, Рубин</t>
  </si>
  <si>
    <t>Кабель питания вентилятора 
РМ-420.09.000</t>
  </si>
  <si>
    <t>Провод ПВС 3х1,5 кв.мм</t>
  </si>
  <si>
    <t>Ролик поворотный с тормозом  SP-ZP 100C-FI-F (PK/180C_FR 2 AZ)</t>
  </si>
  <si>
    <t>Ролик поворотный SP-ZP 100C-F (PK/180C)</t>
  </si>
  <si>
    <t>Евроколоса</t>
  </si>
  <si>
    <t>комус</t>
  </si>
  <si>
    <t>товары комус</t>
  </si>
  <si>
    <t xml:space="preserve">Коврик защитный, формат A3 OLFA OL-CM-A3 </t>
  </si>
  <si>
    <t>Тележки инструментальные Верстакофф ® серии PROFFI 950.7 М</t>
  </si>
  <si>
    <t>JDP-15 Настольный сверлильный станок (230 В)</t>
  </si>
  <si>
    <t>кабели от Электронприбора</t>
  </si>
  <si>
    <t>Электронприбор</t>
  </si>
  <si>
    <t>уехала паллета с МПК, набор кабелей для И1-33 и БП12, 3 шт БП12 в готовых коробках, 3 шт И1-33 готовых и 3 шт И1-33 только платы без корусов в готовых коробках 6 шт,  DXS 1  и набор кабелей к ним синяя хб сумка, 20 м ВНМ, документы</t>
  </si>
  <si>
    <t>для Титова, Рубин</t>
  </si>
  <si>
    <t>паллета с болтами, шайбами гайками, для Титова. В базу не вносил</t>
  </si>
  <si>
    <t>Розетка блочная блочная СНП407-100 РП120</t>
  </si>
  <si>
    <t>спецсвязь в городе</t>
  </si>
  <si>
    <t>Карачевский завод</t>
  </si>
  <si>
    <t>Провод ПуГВ (ПВ3) 1х1,5  желто-зеленый</t>
  </si>
  <si>
    <t>комплектация</t>
  </si>
  <si>
    <t>лампы в светильник</t>
  </si>
  <si>
    <t>комплектация Гефесд</t>
  </si>
  <si>
    <t>комплектация для платы М192А10</t>
  </si>
  <si>
    <t>под заказы Гефесд</t>
  </si>
  <si>
    <t>заказть</t>
  </si>
  <si>
    <t>расход за 2020г</t>
  </si>
  <si>
    <t>1914 жгутов</t>
  </si>
  <si>
    <t>забрал из ДЛ</t>
  </si>
  <si>
    <t>Розетка кабельная 6Р150</t>
  </si>
  <si>
    <t>Розетка блочная 6Р150</t>
  </si>
  <si>
    <t>Розетка блочная 6Р100</t>
  </si>
  <si>
    <t>Розетка  кабельная СНП407-150</t>
  </si>
  <si>
    <t>Розетка блочная СНП407-150</t>
  </si>
  <si>
    <t>Розетка блочная СНП407-100 РП120</t>
  </si>
  <si>
    <t>Розетка кабельная СНП407-100</t>
  </si>
  <si>
    <t>Вилка блочная 6Р150</t>
  </si>
  <si>
    <t>Вилка кабельная 6Р150</t>
  </si>
  <si>
    <t>Вилка кабельная  6Р100</t>
  </si>
  <si>
    <t>Вилка кабельная СНП407-100 ВП121</t>
  </si>
  <si>
    <t>Вилка кабельная СНП407-150</t>
  </si>
  <si>
    <t>Вилка блочная СНП407-150</t>
  </si>
  <si>
    <t>взято в Салют-Улей</t>
  </si>
  <si>
    <t>в панели Радар</t>
  </si>
  <si>
    <t>остаток на складе ПУ
для Антоа</t>
  </si>
  <si>
    <t>остаток на складе ПУ
в базе 280121</t>
  </si>
  <si>
    <t>реал</t>
  </si>
  <si>
    <t>остаток реал</t>
  </si>
  <si>
    <t>16-8=8</t>
  </si>
  <si>
    <t>Кабель КПСВВ 0,75 и 0,5 сальники ступ и НКИ 3</t>
  </si>
  <si>
    <t>забирал сам</t>
  </si>
  <si>
    <t>провод МГШВ и НВ</t>
  </si>
  <si>
    <t>Чувашкабель</t>
  </si>
  <si>
    <t>Комплект для Геф и светодиод лампы</t>
  </si>
  <si>
    <t>приехало комплектация стола под пробойку - надо поменять у Гефесда на другие</t>
  </si>
  <si>
    <t>от ДЛ, занималась Гаврилова, приехало 2 детали, Гефесд обменял 1 деталь</t>
  </si>
  <si>
    <t>уехала замененная рама Гефесдом</t>
  </si>
  <si>
    <t>детали</t>
  </si>
  <si>
    <t>Приехало со склада  платы Сефелек</t>
  </si>
  <si>
    <t>баннер с надписью</t>
  </si>
  <si>
    <t>алмазные диски</t>
  </si>
  <si>
    <t>сам забирал с Тандема</t>
  </si>
  <si>
    <t>капролон 10 мм</t>
  </si>
  <si>
    <t>деталь</t>
  </si>
  <si>
    <t>Система</t>
  </si>
  <si>
    <t>Дрель-шуруповерт BoSH</t>
  </si>
  <si>
    <t>сам забирал с Бигам</t>
  </si>
  <si>
    <t>Бигам</t>
  </si>
  <si>
    <t>Сверла по металлу 2 мм и шестигран 2 мм</t>
  </si>
  <si>
    <t>Каркас МФ4.122.148-01 (Псковский завод АДС) крейт</t>
  </si>
  <si>
    <t>прямая машина</t>
  </si>
  <si>
    <t>Псковский завод АДС</t>
  </si>
  <si>
    <t>FRC, IDC, 2РМДТ  докумнты</t>
  </si>
  <si>
    <t>SCM-64 (DS1011-64S) (IDCC-64MS)  вилка на плату с защелками</t>
  </si>
  <si>
    <t>IDC-64F (DS1016-64)</t>
  </si>
  <si>
    <t>Приехал профиль</t>
  </si>
  <si>
    <t>Спрофиль
Собери завод</t>
  </si>
  <si>
    <t>в базу не вносил</t>
  </si>
  <si>
    <t>РА Жираф</t>
  </si>
  <si>
    <t>разъемы Каскад ВП-64 и контакты к ним</t>
  </si>
  <si>
    <t>круги на полировапль машину зерно 40, 80, 600, 1000, 2000</t>
  </si>
  <si>
    <t>чай</t>
  </si>
  <si>
    <t>фрезы 1,2,3 мм</t>
  </si>
  <si>
    <t>маски и однораз и многоразовые</t>
  </si>
  <si>
    <t>считыватель картридер</t>
  </si>
  <si>
    <t>хвосты USB разные</t>
  </si>
  <si>
    <t>метчик М2 и М2,5</t>
  </si>
  <si>
    <t>латунный пруток диам 8..10 мм (проточка до 6 мм)</t>
  </si>
  <si>
    <t>пластина на токарный резец</t>
  </si>
  <si>
    <t>РОМ ацеталь кополимер - пруток диам 8…10 мм (проточка до 6 мм)</t>
  </si>
  <si>
    <t>сверла 1,1.5, 1.6, 2, 2,5, 3, 3.2, 3.6 мм</t>
  </si>
  <si>
    <t>профиль П обр алюмин 40х20х20х2</t>
  </si>
  <si>
    <t>стубцины малые (до 100 мм) или клещи</t>
  </si>
  <si>
    <t>мешки в керхер и фильтр</t>
  </si>
  <si>
    <t>набор ложек-вилок</t>
  </si>
  <si>
    <t>набор кисточек №4</t>
  </si>
  <si>
    <t>метелка для пола</t>
  </si>
  <si>
    <t>Кабель для передачи данных
9451.641.
09.00.000</t>
  </si>
  <si>
    <t>Кабель датчика давления 1 
9451.021.
31.000-02</t>
  </si>
  <si>
    <t>Кабель датчика давления 2 
9451.021.
32.000-02</t>
  </si>
  <si>
    <t>Кабель 220В 
9451.021.
29.000</t>
  </si>
  <si>
    <t>Перемычка 
9451.241.
06.000</t>
  </si>
  <si>
    <t>Кабель питания
9451.021.
30.000</t>
  </si>
  <si>
    <t>Кабель питания вентилятора 
9451.021.
18.000-02</t>
  </si>
  <si>
    <t>Провод ПВС 2х1,0 кв.мм</t>
  </si>
  <si>
    <t>Провод ПВС 3х1,0 кв.мм</t>
  </si>
  <si>
    <t>Провод НВ-4 0,2 кв.мм синий</t>
  </si>
  <si>
    <t>Провод НВ-4 0,75 кв.мм зеленый</t>
  </si>
  <si>
    <t>Провод НВ-4 0,75 кв.мм желтый</t>
  </si>
  <si>
    <t>Провод РЕ
9451.021.
28.000</t>
  </si>
  <si>
    <t>Приезд с ММЗ плат сефелек, модуль А и документов - формуляров и РЭ</t>
  </si>
  <si>
    <t>провод МГТФ 0,12  0,14  0,2</t>
  </si>
  <si>
    <t>забирал сам из ДЛ</t>
  </si>
  <si>
    <t>фрезы и пластины для резца токарн</t>
  </si>
  <si>
    <t>Чпу технологии</t>
  </si>
  <si>
    <t>чувашкабель</t>
  </si>
  <si>
    <t>вилка с выводами под пайку 4 мм 09 73 164 6903</t>
  </si>
  <si>
    <t>Стойка для прожекторов Ultraflash FS-001 13340</t>
  </si>
  <si>
    <t>????</t>
  </si>
  <si>
    <t>провод ВНМ-0.2</t>
  </si>
  <si>
    <t>забирал из всеИнструменты</t>
  </si>
  <si>
    <t>шильдики для Импульс</t>
  </si>
  <si>
    <t>шильдпанель</t>
  </si>
  <si>
    <t>привезли сами</t>
  </si>
  <si>
    <t>проконтакт</t>
  </si>
  <si>
    <t>забирал из СДЭК</t>
  </si>
  <si>
    <t>бананы мама и папа и цв термоусадка для жгутов Салют</t>
  </si>
  <si>
    <t>разъемы каскад</t>
  </si>
  <si>
    <t>забирал из ДЛ</t>
  </si>
  <si>
    <t>Все инструменты</t>
  </si>
  <si>
    <t>фильтры Керхер</t>
  </si>
  <si>
    <t>забирал сам из магазина</t>
  </si>
  <si>
    <t>Сальники PG9, PG16, MG32</t>
  </si>
  <si>
    <t>панели эхокор</t>
  </si>
  <si>
    <t>приехали сборным грузом из ДЛ, рваные коробки</t>
  </si>
  <si>
    <t>комплектующие</t>
  </si>
  <si>
    <t>Чип и Дип</t>
  </si>
  <si>
    <t>со склада Влаимир</t>
  </si>
  <si>
    <t>на слад Владимир</t>
  </si>
  <si>
    <t>листы OSB</t>
  </si>
  <si>
    <t>СеверЛес33</t>
  </si>
  <si>
    <t>доставка</t>
  </si>
  <si>
    <t>Тандем</t>
  </si>
  <si>
    <t>купил сам</t>
  </si>
  <si>
    <t>правила, пистолет для тубы, рулетка, алюм профиль П-обр 30х40х30, шпатели</t>
  </si>
  <si>
    <t>огнетушители</t>
  </si>
  <si>
    <t>Пожцентр</t>
  </si>
  <si>
    <t>Белая крышка для HBA-50  и Белая крышка для HBA-30  для Эхокор</t>
  </si>
  <si>
    <t xml:space="preserve">платы М128А10 </t>
  </si>
  <si>
    <t>отправка ДЛ через слад Вадимир на Автоматику</t>
  </si>
  <si>
    <t>розетка РП-64-500</t>
  </si>
  <si>
    <t>забрали ДЛ в НПО Каскад на экспертизу</t>
  </si>
  <si>
    <t>комплекты жгутов для Салюта</t>
  </si>
  <si>
    <t>забрали на склад Владимир</t>
  </si>
  <si>
    <t>паллеты, упаковочные углы, скотч</t>
  </si>
  <si>
    <t>со склада Владимир</t>
  </si>
  <si>
    <t>ферр панели 2 партия</t>
  </si>
  <si>
    <t>ферр панели 3 партия</t>
  </si>
  <si>
    <t>феррит панели, стена Г 5 грузовых мест / паллеты - 4 партия</t>
  </si>
  <si>
    <t>феррит панели, стена Г и доп 1 грузовых мест / паллеты - 5 партия</t>
  </si>
  <si>
    <t>ферр панели 1 партия</t>
  </si>
  <si>
    <t>Улей</t>
  </si>
  <si>
    <t>Салют</t>
  </si>
  <si>
    <t>Улей-шкаф</t>
  </si>
  <si>
    <t>медная сетка</t>
  </si>
  <si>
    <t>забрали с ПУ курьер ДЛ. в офис для экранов МПК</t>
  </si>
  <si>
    <t>запчасти для СалютУлей</t>
  </si>
  <si>
    <t>спецодежда</t>
  </si>
  <si>
    <t>Техноавиа</t>
  </si>
  <si>
    <t>Сефелек</t>
  </si>
  <si>
    <t>профиль и крпеж для мобильной перегородки</t>
  </si>
  <si>
    <t>соберизавод-С профиль</t>
  </si>
  <si>
    <t>доставили ДЛ</t>
  </si>
  <si>
    <t>углы для шкафа Автоматики</t>
  </si>
  <si>
    <t>забрал из ДЛ, оплатил сам.</t>
  </si>
  <si>
    <t>СерерЛес33</t>
  </si>
  <si>
    <t>по заказу Молокова из и-нет магазина</t>
  </si>
  <si>
    <t>материалы для упаковки Автоматика-мобильная перегородка</t>
  </si>
  <si>
    <t>колеса для мобильной перегородки Автоматика</t>
  </si>
  <si>
    <t>привезли ДЛ</t>
  </si>
  <si>
    <t>20,05,2021</t>
  </si>
  <si>
    <t>разъем ВП-64 и 64 шт контактов</t>
  </si>
  <si>
    <t>Шейхо увез в офис для демонстрации клиенту работы с витыми парами</t>
  </si>
  <si>
    <t>приход паллеты с металлом для Автоматики и листы металла для мобильной перегородки и разъемы для Региона</t>
  </si>
  <si>
    <t>приход комус</t>
  </si>
  <si>
    <t>термоусадка прозрачная разная</t>
  </si>
  <si>
    <t>приход паллеты с металлом пандус, две детали для шкафа+ рукоятка звездочка, упаковка Шпии, электроталь, платы сефелек, люки для Рубина и листы металла для мобильной перегородки и разъемы для Региона</t>
  </si>
  <si>
    <t>провод ККМ и разъемы для кабельных сборок УРН Титов, направляющие и ручки для шкафа Автоматика</t>
  </si>
  <si>
    <t>прямая межскладская</t>
  </si>
  <si>
    <t>плата и трансформатор HVDC</t>
  </si>
  <si>
    <t>со склада Владимир, возможно для ОКБ КП</t>
  </si>
  <si>
    <t>отпрвалены с Шейхо А.</t>
  </si>
  <si>
    <t>отправка пандуса и кабельных сборок на УНР</t>
  </si>
  <si>
    <t>жгуты S1, S4, S5, S6, S8</t>
  </si>
  <si>
    <t>УНР</t>
  </si>
  <si>
    <t>детали с УФ</t>
  </si>
  <si>
    <t>привез сам часть деталей с УФ для шкафа Автоматики</t>
  </si>
  <si>
    <t>маленький Электролебедка + трос + стяжки. Кабель ПуГВ 1х16 - 20 м.</t>
  </si>
  <si>
    <t>забрали ДЛ</t>
  </si>
  <si>
    <t>через Беляева в моск офис</t>
  </si>
  <si>
    <t>комм платы М128А10</t>
  </si>
  <si>
    <t>МТЗ ТрансМаш</t>
  </si>
  <si>
    <t>компьютер, принтер, монтиров, клавиатура</t>
  </si>
  <si>
    <t>для шкафа Улей НПОАвтоматика</t>
  </si>
  <si>
    <t>коробка с инструментом, крепеж, хомуты, коробка с лентами войлок, тельфер, уголок к нему, складные ноги</t>
  </si>
  <si>
    <t>инструменты для монтажа БЭК</t>
  </si>
  <si>
    <t>коробка с инструментом, крепеж, хомуты, коробка с лентами войлок, тельфер, уголок к нему, складные ноги
комплектующие для электрических черных люков</t>
  </si>
  <si>
    <t xml:space="preserve">1-ое грузоместо: Нестандартная паллета с фанерными стенками 122х102х165см(высота). Вес – около 300 кг. Состав: Шкаф Улей
2-ое грузоместо: Нестандартная паллета 75х75х100см (высота). Вес – около 100 кг. Состав: принтер, монитор, кронштейн монитора, клавиатура, документация, комплект кабелей и разъемов для шкафа.
</t>
  </si>
  <si>
    <t>НПОАвтоматика</t>
  </si>
  <si>
    <t>кабельные сборки и пандус</t>
  </si>
  <si>
    <t xml:space="preserve">7. 65х45х15 см, вес 15 кг - инструмент АртТула (перфоратор в большом кейсе)
8. 120х80х60 см, вес 50 кг - различная мелочевка и отрезной станок (паллета, на которой стоит коробка с торцовочной пилой Rioby (салатового цвета))
</t>
  </si>
  <si>
    <t>Газелька увезла напрямую без пеедачи на склад</t>
  </si>
  <si>
    <t>в офис</t>
  </si>
  <si>
    <t xml:space="preserve">1. 270х70х40 см, вес 30 кг - стремянки
2. 210х80х220 см, вес 230 кг - тура
3. 64х60х45 см, вес 65 кг - крепеж
4. 120х80х140 см, вес 180 кг - инструментальная тележка, стол, флипчарт и инструмент
5. 120х80х100 см, вес 60 кг - различные материалы и комплектующие
6. 160х160х100 см, вес 150 кг - фанера
7. 65х45х15 см, вес 15 кг - инструмент АртТула (перфоратор в большом кейсе)
8. 120х80х60 см, вес 50 кг - различная мелочевка и отрезной станок (паллета, на которой стоит коробка с торцовочной пилой Rioby (салатового цвета))
</t>
  </si>
  <si>
    <t>мест</t>
  </si>
  <si>
    <t>из мест сборки камеры</t>
  </si>
  <si>
    <t>комлпектация из Компэл на измерительные головки</t>
  </si>
  <si>
    <t>печатные платы на измерительные головки</t>
  </si>
  <si>
    <t>Мобильная перегородка</t>
  </si>
  <si>
    <t>Автоматтика</t>
  </si>
  <si>
    <t xml:space="preserve">комплектующие для производственного участка
две пластины полиацеталя для Исток2
1. Тектроникс – трехканальный источник
2. Тектроникс -  генератор функциональный
3. Частотомер
4. Переукомплектовать (взять поменьше) коробку с битыми трансформаторами – положить туда 4 переходниками BANAN-BNC
5. В лаборатории лежит МГР10. Его тоже вернуть на ПУ.
</t>
  </si>
  <si>
    <t>приехало от ДЛ</t>
  </si>
  <si>
    <t>резисторы</t>
  </si>
  <si>
    <t>расход материалы( паяль кислота, припой толстый, шкурки и т.д.)</t>
  </si>
  <si>
    <t>в основном для ВТП</t>
  </si>
  <si>
    <t xml:space="preserve">трансформаторы </t>
  </si>
  <si>
    <t>для исток2</t>
  </si>
  <si>
    <t>ИПЯрошенко</t>
  </si>
  <si>
    <t>Кабель коаксиальный и BNC разъемы</t>
  </si>
  <si>
    <t>Радиолаб</t>
  </si>
  <si>
    <t>для кабельных сборок</t>
  </si>
  <si>
    <t>милиамперметры и амперметры</t>
  </si>
  <si>
    <t>Электроприбор</t>
  </si>
  <si>
    <t>разъемы типа Банан</t>
  </si>
  <si>
    <t>Барс-Компоненты</t>
  </si>
  <si>
    <t>Источник питания QJ3005G</t>
  </si>
  <si>
    <t>Вилка СНП411-15ВО11</t>
  </si>
  <si>
    <t>ПромТехДубна</t>
  </si>
  <si>
    <t>для Региона</t>
  </si>
  <si>
    <t>разъем СНЦ232-19/22В2О11</t>
  </si>
  <si>
    <t>Резонит</t>
  </si>
  <si>
    <t>на этой же паллете разъем разъем СНЦ232-24/30В2О11-а</t>
  </si>
  <si>
    <t>разъем СНП411-15, СНЦ144-13/11ВО11</t>
  </si>
  <si>
    <t>Фильтры-картриджи для воды Аквафор</t>
  </si>
  <si>
    <t>Ручеек</t>
  </si>
  <si>
    <t>микросхема, прпдохранители</t>
  </si>
  <si>
    <t>ремонт плат Сефелек</t>
  </si>
  <si>
    <t>полиимидный скотч</t>
  </si>
  <si>
    <t>кожух РС19 и разъемы  AS-412</t>
  </si>
  <si>
    <t>кожух для Региона</t>
  </si>
  <si>
    <t>транзисторы</t>
  </si>
  <si>
    <t>М128А10</t>
  </si>
  <si>
    <t>ИРЗ</t>
  </si>
  <si>
    <t>Шейхо забрал с собой</t>
  </si>
  <si>
    <t>жгут ВХК-1, и S2</t>
  </si>
  <si>
    <t>Лист алюминиевый Д16Т 6х200х200
Стержень полиацеталиевай ПОМ-С 20х1000мм
Шестигранник латунный ЛС59- ПТ 10х500</t>
  </si>
  <si>
    <t>Дима из ДЛ</t>
  </si>
  <si>
    <t>ИП Иванов, Прутки ру</t>
  </si>
  <si>
    <t>сами приехали</t>
  </si>
  <si>
    <t>вилка СНЦ144-5/11ВО11-NWП
вилка СНЦ144-5/11ВО11-АWП
вилка СНЦ144-10/13ВО11-NWП</t>
  </si>
  <si>
    <t>Дима из офиса</t>
  </si>
  <si>
    <t>недостающая комплектация</t>
  </si>
  <si>
    <t>Из СДЭК для недостающая комплектация для индикаторных головок</t>
  </si>
  <si>
    <t>платы М192А01 для монтажа</t>
  </si>
  <si>
    <t>ДЛ из офиса</t>
  </si>
  <si>
    <t>офис</t>
  </si>
  <si>
    <t>комплеттующие для Исток2</t>
  </si>
  <si>
    <t>привезли лично</t>
  </si>
  <si>
    <t xml:space="preserve"> ш1-23 с 12 иголками (полукруглыми)
ш1-23 с 20 иголками в виде короны</t>
  </si>
  <si>
    <t>1+1</t>
  </si>
  <si>
    <t>отвез в Майджор</t>
  </si>
  <si>
    <t>в моск офис</t>
  </si>
  <si>
    <t>коробочка с JTAG  для Остек-СМТ</t>
  </si>
  <si>
    <t>комплектующие для пандуса для РосТест + детали Добор1,2,3</t>
  </si>
  <si>
    <t>цифровой высокоточный мультиметр KEITLER DMM800</t>
  </si>
  <si>
    <t>Шейхо увез в офис</t>
  </si>
  <si>
    <t>пандус и детали Добро 1,2,3</t>
  </si>
  <si>
    <t>Ростест через Титова</t>
  </si>
  <si>
    <t>штора, РПМ 5 коробок, мотораналайзер, паяльники, жала</t>
  </si>
  <si>
    <t>ручной гидравлический штабеллер</t>
  </si>
  <si>
    <t>материалы, инструмент, ящик с крепежом</t>
  </si>
  <si>
    <t>Иструмент для проведения работ по сборке ПБЭК</t>
  </si>
  <si>
    <t>для Титова на объект, забрали на склад Владимир</t>
  </si>
  <si>
    <t>материалы и инструменты, труба композитная Pultra D32x3</t>
  </si>
  <si>
    <t>платы М128А10</t>
  </si>
  <si>
    <t>ИРЗСвязь</t>
  </si>
  <si>
    <t>приехали ДЛ</t>
  </si>
  <si>
    <t>транссформаторы ТН 56</t>
  </si>
  <si>
    <t>Исток</t>
  </si>
  <si>
    <t>привезли из СДЭК</t>
  </si>
  <si>
    <t>приехали платы из офиса</t>
  </si>
  <si>
    <t>привез Извеков</t>
  </si>
  <si>
    <t>Катридж-наконечник JBC С115-118 наклонный 40* конический 0,1мм для нанопаяльника NT115-А и нанотермопинцета NP115-А/NP115-В</t>
  </si>
  <si>
    <t>Остек-АртТул</t>
  </si>
  <si>
    <t>привез Борисков Илья</t>
  </si>
  <si>
    <t>24.11.21.</t>
  </si>
  <si>
    <t>MVE-A Модуль ваккумирования пневматический для блоков управления DDE  и DME</t>
  </si>
  <si>
    <t>AD-SE подставка под паяльник Т210-А, Т245А/В</t>
  </si>
  <si>
    <t>Светильник настольный Эра 121-Е27-40W</t>
  </si>
  <si>
    <t xml:space="preserve">отгружена на склад г. Владимир </t>
  </si>
  <si>
    <t>Текущее состояние склада</t>
  </si>
  <si>
    <t>заказ жгуты Гефессд 791</t>
  </si>
  <si>
    <t>Крепеж</t>
  </si>
  <si>
    <t>комплеттующие</t>
  </si>
  <si>
    <t>заказ жгуты Гефессд 1084</t>
  </si>
  <si>
    <t>заказ жгуты Гефессд 1073</t>
  </si>
  <si>
    <t>Гефесд</t>
  </si>
  <si>
    <t>забрали сами</t>
  </si>
  <si>
    <t>Набор для подключения XS</t>
  </si>
  <si>
    <t>шт.</t>
  </si>
  <si>
    <t>Принес Евгений со склада. Не учтенная продукция после проведения инвентаризации на складе Владимир</t>
  </si>
  <si>
    <t>Разъемы Каскад</t>
  </si>
  <si>
    <t>поз.</t>
  </si>
  <si>
    <t>Забрали из ДЛ</t>
  </si>
  <si>
    <t xml:space="preserve">Кабельные стяжки с площадкой </t>
  </si>
  <si>
    <t>уп.</t>
  </si>
  <si>
    <t>заказ жгуты Гефессд 1030</t>
  </si>
  <si>
    <t>Канцелярия</t>
  </si>
  <si>
    <t>Провода, кабели  и расходники</t>
  </si>
  <si>
    <t>Привезли из ЭТМ</t>
  </si>
  <si>
    <t>из Гефесда привезли</t>
  </si>
  <si>
    <t>Привезли сами</t>
  </si>
  <si>
    <t>Клей-карандаш</t>
  </si>
  <si>
    <t>Линейка железн 20см.</t>
  </si>
  <si>
    <t>Ножницы железн. Тонкие</t>
  </si>
  <si>
    <t>Калькулятор</t>
  </si>
  <si>
    <t>Штангенциркуль ШЦЦ-1-150 0,01 электр. ЧИЗ</t>
  </si>
  <si>
    <t xml:space="preserve">Кабель, провод, разъемы </t>
  </si>
  <si>
    <t>Привезли из ЭТМ по 3 документам</t>
  </si>
  <si>
    <t>Технологический стенд для проведения контроля и испытаний жгутов изд. ИСМД</t>
  </si>
  <si>
    <t>Сплав</t>
  </si>
  <si>
    <t>Привезли из Тулы</t>
  </si>
  <si>
    <t>Набор для шабрения</t>
  </si>
  <si>
    <t>Петерком</t>
  </si>
  <si>
    <t>Привез Антон Шейхо со скл. Москва</t>
  </si>
  <si>
    <t>Провод  НВ 0,2 красн.; голуб</t>
  </si>
  <si>
    <t>км.</t>
  </si>
  <si>
    <t>Отгружено на скл. С ДЛ г. Владимир</t>
  </si>
  <si>
    <t>стрейч-пленка черная рулон</t>
  </si>
  <si>
    <t>10+10</t>
  </si>
  <si>
    <r>
      <t xml:space="preserve">50       50        1          1          1          1           </t>
    </r>
    <r>
      <rPr>
        <b/>
        <sz val="11"/>
        <color theme="0"/>
        <rFont val="Calibri"/>
        <family val="2"/>
        <charset val="204"/>
        <scheme val="minor"/>
      </rPr>
      <t xml:space="preserve">1  </t>
    </r>
    <r>
      <rPr>
        <b/>
        <sz val="11"/>
        <color theme="1"/>
        <rFont val="Calibri"/>
        <family val="2"/>
        <charset val="204"/>
        <scheme val="minor"/>
      </rPr>
      <t xml:space="preserve">        1           1</t>
    </r>
  </si>
  <si>
    <t>Офис Москва</t>
  </si>
  <si>
    <t>Забрал Антон Шейхо</t>
  </si>
  <si>
    <t>Заказ жгуты Гефесд  1092</t>
  </si>
  <si>
    <t>поз</t>
  </si>
  <si>
    <t>Заказ жгуты Гефесд 1054</t>
  </si>
  <si>
    <t>Рейка 20х40х2,0м</t>
  </si>
  <si>
    <t>Брусок 30х40х2,0м</t>
  </si>
  <si>
    <t>Крепеж -1</t>
  </si>
  <si>
    <t>Купил Молоков для проекта ВТП (упаковка)</t>
  </si>
  <si>
    <t>Купил Молоков дляоснащения ПУ</t>
  </si>
  <si>
    <t>Рейка 20х40х2,0м =6шт.; Брусок 30х40х2,0м=2шт.</t>
  </si>
  <si>
    <t>Гастелло-19</t>
  </si>
  <si>
    <t>Муфты и заглушки OSTENDORF</t>
  </si>
  <si>
    <t>АкваЛайф</t>
  </si>
  <si>
    <t>Гайка М10 врезная по дереву DIN1624</t>
  </si>
  <si>
    <t>Прибор EyePoint s2  c/н -10041220
 MGR10 N271  с/н 0663
  WK4300 – с/н 800200020737520016
 + 2 механических зажима для Хуснулина
+ осциллограф</t>
  </si>
  <si>
    <t>Шайба гров М3</t>
  </si>
  <si>
    <t>Декабрь</t>
  </si>
  <si>
    <t xml:space="preserve">Кабель ВВГнг; </t>
  </si>
  <si>
    <t>Довезли по счёту 216\3112854252\216</t>
  </si>
  <si>
    <t xml:space="preserve"> </t>
  </si>
  <si>
    <t xml:space="preserve">Сальник ступенчатый </t>
  </si>
  <si>
    <t>Довезли по счёту 216\31122649991-5/216</t>
  </si>
  <si>
    <t>Инструмент для нужд  ПУ</t>
  </si>
  <si>
    <t>Привезли по счету 216/31128276606-1-1/216</t>
  </si>
  <si>
    <t>Купол 240*110 + финишная полировка Купола</t>
  </si>
  <si>
    <t>30+10</t>
  </si>
  <si>
    <t>ОРГСТЕКЛО-Р</t>
  </si>
  <si>
    <t>доставка ДЛ по счету 450 и 451 от 9.12.21</t>
  </si>
  <si>
    <t>Разъемы IDC-64F; Кабель DC 1058-64</t>
  </si>
  <si>
    <t>ЧИП и ДИП</t>
  </si>
  <si>
    <t xml:space="preserve">Привез Дима </t>
  </si>
  <si>
    <t>Паллету с комплектующими доставили через склад Владимир</t>
  </si>
  <si>
    <t>Термопаста КПТ-8 и МХ-2; Кабель USB 2.0</t>
  </si>
  <si>
    <t>Компьютер Имидж +</t>
  </si>
  <si>
    <t>Привез С.Молоков по счету 1919 от 9/12/21</t>
  </si>
  <si>
    <t>Кабель ВВГ 500м</t>
  </si>
  <si>
    <t>Привезли машиной на катушке</t>
  </si>
  <si>
    <t>ИНТЭМ</t>
  </si>
  <si>
    <t>НПЭ 20мм (1мх2м) и НПЭ 40мм (1х2м)</t>
  </si>
  <si>
    <t>НПЭ 20мм (1Мх2М) мат</t>
  </si>
  <si>
    <t>НПЭ 40мм (1Мх2М) мат</t>
  </si>
  <si>
    <t>увезли машиной со склада</t>
  </si>
  <si>
    <t>Рейка 20х40х2,0м =6шт.; Брусок 30х40х2,0м=3шт.</t>
  </si>
  <si>
    <t>Купил Молоков для проекта Красное Знамя (упаковка).  т/ч 5816</t>
  </si>
  <si>
    <t xml:space="preserve">НПЭ 20мм и 40мм (Мат) по 1 куску; клавиатура Media K400 Plus  s/n 2103SCF00Y39; новый компьютер для перепрогромации. </t>
  </si>
  <si>
    <r>
      <t>500 VA тестер проверки на электробезопасность и Пикоамперметр/ тераомметр 100V/2000T</t>
    </r>
    <r>
      <rPr>
        <b/>
        <sz val="11"/>
        <rFont val="Calibri"/>
        <family val="2"/>
        <charset val="204"/>
      </rPr>
      <t>Ω</t>
    </r>
  </si>
  <si>
    <t>Sefelek</t>
  </si>
  <si>
    <t>Привезли машиной с Москвы через склад Владимир</t>
  </si>
  <si>
    <t>заказ жгуты Гефессд 1120 от 14.12.21</t>
  </si>
  <si>
    <t>Разъемы Mate-n-Lock (MFT)</t>
  </si>
  <si>
    <t>Забрал Молоков</t>
  </si>
  <si>
    <t>Разъемы 2РМДТ</t>
  </si>
  <si>
    <t>ИП Денисов</t>
  </si>
  <si>
    <t>Забрал  Молоков с ДЛ</t>
  </si>
  <si>
    <t>Провод  НВ 0,75 желт. и зелен.; Конденсаторы 10мкф.</t>
  </si>
  <si>
    <t>Саморез 3х20 DIN7981 голова потай</t>
  </si>
  <si>
    <t xml:space="preserve">Комплектующие для ПУ: Компьютер, монитор, принтер; клавиатура для SCHLEICH; Торцевая пила; Кросовые матрицы WAGO 726-421 и 726-721. </t>
  </si>
  <si>
    <t>Палета с компьютером и упаковкой для Красного Знамени</t>
  </si>
  <si>
    <t>Привезли с ДЛ</t>
  </si>
  <si>
    <t>Плата M128A10 на ремонт</t>
  </si>
  <si>
    <t>Ноябрь</t>
  </si>
  <si>
    <t>Октябрь</t>
  </si>
  <si>
    <t>Провод ПВС 2х1; Кабель КПСВЭВнг 2х2х0,75; Пресс-клещи</t>
  </si>
  <si>
    <t>Доставили машиной</t>
  </si>
  <si>
    <t xml:space="preserve">Снеговые лопаты </t>
  </si>
  <si>
    <t>Спецодежда (Куртка и брюки "Сити")</t>
  </si>
  <si>
    <t>м/сх (ULN2004D1013 TRST) =10шт.; диоды (LL4148) =10шт.</t>
  </si>
  <si>
    <t>вилка с выводами под пайку 4 мм 09 73 132 6903</t>
  </si>
  <si>
    <t>заказ жгуты Гефессд 1122</t>
  </si>
  <si>
    <t>Фанера 6 мм 1,5х1,5м</t>
  </si>
  <si>
    <t>Болт М10х120 с шестигранной головкой, полная резьба DIN 933   ISO 4017   ГОСТ 7798 | 7805</t>
  </si>
  <si>
    <t>заказ жгуты Гефессд 1123</t>
  </si>
  <si>
    <t>Январь</t>
  </si>
  <si>
    <t>Пополнение аптечки</t>
  </si>
  <si>
    <t>Красное знамя</t>
  </si>
  <si>
    <t>Гнезда "Банан"; Трубка ТСТ цветная</t>
  </si>
  <si>
    <t>ООО Группа АЙТЕКС</t>
  </si>
  <si>
    <t>Забрал Беляев с ДЛ</t>
  </si>
  <si>
    <t>Электрообогреватели</t>
  </si>
  <si>
    <t>Соединители СНЦ</t>
  </si>
  <si>
    <t>Московск. Офис</t>
  </si>
  <si>
    <t>Пришло машиной</t>
  </si>
  <si>
    <t>заказ жгуты Гефессд  №3</t>
  </si>
  <si>
    <t>заказ шлейфы Гефессд  №1119</t>
  </si>
  <si>
    <t xml:space="preserve">Контакт КГ-10-0,35                                                                                 Контакт КШ 10--0,35                                                                          Вилка ВП - 72-10-250                                                                     Корпус КМ-КН-1П/PG21-2В-77,5х27                                              Розетка РП-72-10-250                                                       Корпус КМ-ПР-0-2С-77,5х27                                                            Шнур питания ПВС-АП-3х0,75-1,5м вилка "евр" - розетка IEC22С13 черный                                                            Кабель принтера USB - А-В </t>
  </si>
  <si>
    <t xml:space="preserve">Купил Молоков </t>
  </si>
  <si>
    <t>Муфты, заглушки  для катушек; угольники, метчик М32х1,5 для ПУ</t>
  </si>
  <si>
    <t>КБ-57</t>
  </si>
  <si>
    <t>Приехало машиной на палете</t>
  </si>
  <si>
    <t>Железо под СПЛАВ по накладной №4 от14.01.22</t>
  </si>
  <si>
    <t>СПЛАВ</t>
  </si>
  <si>
    <t>по накл.</t>
  </si>
  <si>
    <t>кол-во в наличии</t>
  </si>
  <si>
    <t xml:space="preserve">ЛДПА.411-02.12.001   Уголок монтажный </t>
  </si>
  <si>
    <t>ЛДПА.411-02.12.002    Пластина  монтажная</t>
  </si>
  <si>
    <t>ЛДПА.411-02.12.102/-01    Кронштейн</t>
  </si>
  <si>
    <t>ЛДПА.411-02.12.201    Прижим лотка</t>
  </si>
  <si>
    <t>ЛДПА.411-02.12.213    Крышка нижняя</t>
  </si>
  <si>
    <t>ЛДПА.411-02.12.220     Основание после сварки</t>
  </si>
  <si>
    <t>ЛДПА.411-02.12.220-01    Основание после сварки</t>
  </si>
  <si>
    <t>ЛДПА.411-02.12.220-02   Основание после сварки (290)</t>
  </si>
  <si>
    <t xml:space="preserve">ЛДПА.411-02.12.231    Стенка нижняя </t>
  </si>
  <si>
    <t xml:space="preserve">ЛДПА.411-02.12.241     Кронштейн сальника </t>
  </si>
  <si>
    <t>ЛДПА.411-02.12.260     Боковая стенка после сварки</t>
  </si>
  <si>
    <t xml:space="preserve">ЛДПА.411-02.12.271     Органайзер для проводов </t>
  </si>
  <si>
    <t>ЛДПА.411-02.12.280     Боковая стенка в сборе</t>
  </si>
  <si>
    <t>ЛДПА.411-02.99.001     Переходная панель</t>
  </si>
  <si>
    <t>ЛДПА.411-02.03.101     Панель РП-64</t>
  </si>
  <si>
    <t xml:space="preserve">ЛДПА.411-02.03.101     Панель РП-64-02 </t>
  </si>
  <si>
    <t>Вентиляторы 80х80х25мм</t>
  </si>
  <si>
    <t>Забрал Беляев по счету 7979054 от 28.12.21</t>
  </si>
  <si>
    <t xml:space="preserve">ТУТ цветная </t>
  </si>
  <si>
    <t>ИП Дудкин Д.В.</t>
  </si>
  <si>
    <t>Кабельная оплетка синий и зеленый</t>
  </si>
  <si>
    <t>2+2</t>
  </si>
  <si>
    <t>Бутик автозвука  DECIBEL</t>
  </si>
  <si>
    <t>Сахар</t>
  </si>
  <si>
    <t>Маски мед</t>
  </si>
  <si>
    <t>заказ жгуты Гефессд  №15</t>
  </si>
  <si>
    <t>да</t>
  </si>
  <si>
    <t>Плашкодержатель</t>
  </si>
  <si>
    <t>Струбцина пистолетного типа</t>
  </si>
  <si>
    <t>заказ жгуты Гефессд  №16</t>
  </si>
  <si>
    <t>Матрица МПК-14</t>
  </si>
  <si>
    <t>Привез Беляев</t>
  </si>
  <si>
    <t>Комплектующие для проекта ЗРТО/Улей</t>
  </si>
  <si>
    <t>Контест</t>
  </si>
  <si>
    <t>Доставка машиной от ДЛ привезли из офиса коробкой без бумаг.</t>
  </si>
  <si>
    <t>Расходники для ПУ</t>
  </si>
  <si>
    <t>Доставка машиной  по счету 38247540 от 19.01.22</t>
  </si>
  <si>
    <t>Пнеевмоглушитель, цанга проходник, цанга фитинг, распред. Эл.пневматич., Эл.разъем, заглушки1/8</t>
  </si>
  <si>
    <t>ООО Эверест</t>
  </si>
  <si>
    <t>Привез Беляев по счету №21 от 13.01.22</t>
  </si>
  <si>
    <t>Корпус КМ-КВ-1Б/М32</t>
  </si>
  <si>
    <t>Привез Молоков с ДЛ</t>
  </si>
  <si>
    <t>Отвертки прецизионные, диэлектрич., SD-081-S4; Ножов.полотно; Заглешки к катушкам</t>
  </si>
  <si>
    <t>Купил Молоков  под СПЛАВ</t>
  </si>
  <si>
    <t>Заказ Жгут НОРСИ</t>
  </si>
  <si>
    <t>Отправил Молоков через СДЕК</t>
  </si>
  <si>
    <t>портативная светодиодная световая лупа МА-023 ProsKit 3,5Х/20Х</t>
  </si>
  <si>
    <t>все инструм</t>
  </si>
  <si>
    <t>Ключ комбинированный х41мм; плашкодержатель,; заклепки резьбовые М6</t>
  </si>
  <si>
    <t>Таблички( фальшпанели, маркировки, шильдики) для СПЛАВ</t>
  </si>
  <si>
    <t>Лаб. Металографика</t>
  </si>
  <si>
    <t>Привез Молоков с СДЭК</t>
  </si>
  <si>
    <t>Разъемы СП64 под проект Импульс</t>
  </si>
  <si>
    <t>Февраль</t>
  </si>
  <si>
    <t>Привезла Полушина с ДЛ  Вместо заявленных  ВП и РП-64-16-500 пришло 4 вилки и 6 розеток на 250. Они были отправлены через СДЭК обратно для замены.</t>
  </si>
  <si>
    <t>Часть Разъемов СП 64. по счету 5843 была возвращена на Каскад, для замены</t>
  </si>
  <si>
    <t>НПО Каскад</t>
  </si>
  <si>
    <t>Отправил Молоков через СДЕК за счет Каскада</t>
  </si>
  <si>
    <t>Заказ Жгуты Гефесд 90</t>
  </si>
  <si>
    <t>Заказ Жгуты Гефесд 91</t>
  </si>
  <si>
    <t>Источник бесперебойного питания</t>
  </si>
  <si>
    <t>Компьютер Имидж</t>
  </si>
  <si>
    <t>Привез Молоков с магазина по счету 49</t>
  </si>
  <si>
    <t>Кабеля HDMI, USB для Сплав</t>
  </si>
  <si>
    <t>НИКС</t>
  </si>
  <si>
    <t>Привез Молоков с СДЭК по счету 770972</t>
  </si>
  <si>
    <t>Платы 128А1, 64А20; вилка с кож.6Р-150В, ; розетка без кож.6Р-100В; розетка и вилка блочные 6Р-150В"5" , розетка кабельн.6Р-150В; стол подкатной; пробник-щуп; Подставка под системный блок подкатная.</t>
  </si>
  <si>
    <t>Доставили на 3х палетах</t>
  </si>
  <si>
    <t>Сетевой зарядник, кабели питания под ВТП, Ш1-23, припой</t>
  </si>
  <si>
    <t>ЧипДип</t>
  </si>
  <si>
    <t>Забрал Беляев по счету 8051727</t>
  </si>
  <si>
    <t>Разъемы BNC-S59P</t>
  </si>
  <si>
    <t>Забрал Беляев по счету 8028050</t>
  </si>
  <si>
    <t>Пополнение аптечки по заказу</t>
  </si>
  <si>
    <t>Столички</t>
  </si>
  <si>
    <t>Купил Молоков по чеку</t>
  </si>
  <si>
    <t>Консоль , Лоток проволочный</t>
  </si>
  <si>
    <t>Кабель  ВВГнг</t>
  </si>
  <si>
    <t>11.02.232</t>
  </si>
  <si>
    <t>Электродеталь г.Карачев</t>
  </si>
  <si>
    <t>Розетки и вилки СНП</t>
  </si>
  <si>
    <t>Привез Молоков с Спецсвязи по счету 185816</t>
  </si>
  <si>
    <t>Вилка блочная СНП407-100 ВП121</t>
  </si>
  <si>
    <t>Московский офис</t>
  </si>
  <si>
    <t xml:space="preserve">Отправил Молоков через СДЕК </t>
  </si>
  <si>
    <t>Светодиоды для передней панели</t>
  </si>
  <si>
    <t>Доставили ДПД через московский офис по счету 22031968</t>
  </si>
  <si>
    <t>Рояльные петли под ЗРТО; Радар; Импульс</t>
  </si>
  <si>
    <t>Крепко</t>
  </si>
  <si>
    <t>Стол серии Атлант</t>
  </si>
  <si>
    <t>Доставили по счету 8 от 12.01.22</t>
  </si>
  <si>
    <t>Стеклопластиковые корпуса в сборе, цвет черный</t>
  </si>
  <si>
    <t xml:space="preserve">ИП Лысенко </t>
  </si>
  <si>
    <t>Забрал Молоков с Радужного по счету 268 от 23.11.21</t>
  </si>
  <si>
    <t>6+4</t>
  </si>
  <si>
    <t>Забрал Беляев с ДЛ. Довезли по замене по счету 5843 от 21.12.21</t>
  </si>
  <si>
    <t>Разъемы довезли по счету 12-0396</t>
  </si>
  <si>
    <t>Стенки, панели и полки под ЗРТО; Импульс и Радар</t>
  </si>
  <si>
    <t>Документы из Офиса</t>
  </si>
  <si>
    <t>Офис</t>
  </si>
  <si>
    <t>Привез Молоков через СДЭК</t>
  </si>
  <si>
    <t xml:space="preserve">Плата M128A10     1420 0033  SYSE1074 F14-00172 отправлена на Чувашкабель </t>
  </si>
  <si>
    <t>Март</t>
  </si>
  <si>
    <t>1 коробка – жгуты ВХК-2 и ВХК-3, 2-ая коробка – задняя панель  Sefelec RX с трансформаторами  AC и DC, сетевым счетчиком и заглушкой  Sefelec Jaeger.</t>
  </si>
  <si>
    <t>Вилка СНП 407-150ВП; Розетка СНП 407-150РП</t>
  </si>
  <si>
    <t>3+5</t>
  </si>
  <si>
    <t>Сменные фильтры для Фильтра воды</t>
  </si>
  <si>
    <t>Привез Молоков из Магазина по счету ЦБ-216</t>
  </si>
  <si>
    <t>Остатки разъемов от Контеста</t>
  </si>
  <si>
    <t>Доставили коробкой из офиса  на палете с Тестером под Импульс</t>
  </si>
  <si>
    <t>по 400м</t>
  </si>
  <si>
    <t>Провод МГШВ син. И бел 0,35; 0,5; 1,5</t>
  </si>
  <si>
    <t>Телмарк</t>
  </si>
  <si>
    <t>по 600м</t>
  </si>
  <si>
    <t>Термоусаживаемый маркер</t>
  </si>
  <si>
    <t>Вилка ВК,ВП; Розетка РК под Улей</t>
  </si>
  <si>
    <t>Элитан Трейд</t>
  </si>
  <si>
    <t>Электроэлементы HYR-1110@HOYTEC и GSE3000-N4@SKSKJNTAKT под Улей</t>
  </si>
  <si>
    <t>Стержни полиацетал и Листы алюминев. Под Сплав</t>
  </si>
  <si>
    <t>ИП Иванов</t>
  </si>
  <si>
    <t>Доставили машиной от ДЛ по счету 141</t>
  </si>
  <si>
    <t>Доставили машиной от ДЛ по счету 685</t>
  </si>
  <si>
    <t>Доставили машиной от ДЛ по счету 534695G</t>
  </si>
  <si>
    <t>Доставили машиной от ДЛ по счету ДМ-261</t>
  </si>
  <si>
    <t>Доставили машиной от ДЛ по счету ТМ00-001085</t>
  </si>
  <si>
    <t xml:space="preserve">Полумаска и фильтры </t>
  </si>
  <si>
    <t>Привезла Полушина по счету 337</t>
  </si>
  <si>
    <t>ЛДПА.411-02.99.001-05     Переходная панель</t>
  </si>
  <si>
    <t>Принесли на руках по счету 152</t>
  </si>
  <si>
    <t>Доставили машиной от ДЛ без документов по счету 7-220224/1</t>
  </si>
  <si>
    <t xml:space="preserve">Сальник MG 32 </t>
  </si>
  <si>
    <t>Купил Молоков по  тов. чеку 126/3118212</t>
  </si>
  <si>
    <t>по 1000</t>
  </si>
  <si>
    <t>ЛДПА 411-10.90.200 Полка в сборе</t>
  </si>
  <si>
    <t>Доставили на палете по счету 78</t>
  </si>
  <si>
    <t>Принесли на руках по счету 78 (допоставка)</t>
  </si>
  <si>
    <t>Фальшпанель НЦ232-41/30В2011</t>
  </si>
  <si>
    <t>Лаб. Металографики</t>
  </si>
  <si>
    <t>Доставил Молоков со СДЭК по счету ?? сч-факт562</t>
  </si>
  <si>
    <t xml:space="preserve">ИП Румянцева </t>
  </si>
  <si>
    <t>Доставил Молоков со СДЭК по счету 56/22</t>
  </si>
  <si>
    <t>Паста Палиж полимерн.;Литьевой полиуретанов пластик комплект</t>
  </si>
  <si>
    <t>Доска обрезная, саморезы под упаковку Сплав</t>
  </si>
  <si>
    <t>ИП Теплухина</t>
  </si>
  <si>
    <t>Купил Молоков по  тов. чеку 2607 от 05.03.2022</t>
  </si>
  <si>
    <t xml:space="preserve">Провод ВНМ </t>
  </si>
  <si>
    <t>1066,5м</t>
  </si>
  <si>
    <t>ОКБ Кабельной промышленности</t>
  </si>
  <si>
    <t>Доставили машиной от ДЛ по счету 3709</t>
  </si>
  <si>
    <t>Привез Молоков с СДЭК  (допоставка)</t>
  </si>
  <si>
    <t>Доставка ДЛ в коробке без накладной</t>
  </si>
  <si>
    <t>Платы Sefelec на ремонт.  Сразу же отправлены с Шейхо в Московский офис.</t>
  </si>
  <si>
    <t>Склад Владимир</t>
  </si>
  <si>
    <t>Забрали сами</t>
  </si>
  <si>
    <t xml:space="preserve">Принтер KYОCERA FS-1035 MFP/DP для ПУ                                    Имя хоста принтера KMADED6E
IP адрес 192.168.60.151
Маска 255.255.255.0
Шлюз 192.168.60.254
Счетчик принтера 219997
Счетчик копирования 9348
Наклейка на принтере «ID  04297»    </t>
  </si>
  <si>
    <t>Платы  Sefelec  на ремонт</t>
  </si>
  <si>
    <t>Розетка РП15-32ГВВ; ВилкаСНП268-37ВП11-2-1</t>
  </si>
  <si>
    <t>Электрон</t>
  </si>
  <si>
    <t>Доставили машиной с ДРД</t>
  </si>
  <si>
    <t>Отправлено с Антоном Шейхо</t>
  </si>
  <si>
    <t>Отправка в Московский офис: плата 192; Кабели для проверки плат;  Ремонтные платы, прибывшие с Чувашкабель, переходники Шляйх 4 шт.</t>
  </si>
  <si>
    <t>Разъемы для Сплав</t>
  </si>
  <si>
    <t>Привез Беляев с СДЭК по счету ДМ-207</t>
  </si>
  <si>
    <t>Наконечники НШВИ 0,34-8</t>
  </si>
  <si>
    <t>Купил Молоков по чеку для Сплава</t>
  </si>
  <si>
    <t xml:space="preserve">Зажимы пластиковые </t>
  </si>
  <si>
    <t>5+1</t>
  </si>
  <si>
    <t>ИП Ермошкин</t>
  </si>
  <si>
    <t>Купил Молоков по чеку для ЗРТО, Импульс, Радар</t>
  </si>
  <si>
    <t>Клей момент гель, Фреза пазовая 4/8мм</t>
  </si>
  <si>
    <t>ООО Бигам-Инвест</t>
  </si>
  <si>
    <t>Привез Антон Шейхо.</t>
  </si>
  <si>
    <t xml:space="preserve">Панели и фальшпанели </t>
  </si>
  <si>
    <t>Привез Молоков с СДЭК  (по счет факт1001 от 9.03.22)</t>
  </si>
  <si>
    <t>2 Интерфейсные платы для Радар и ЗРТО; Светодиоды на Радар</t>
  </si>
  <si>
    <t>м-н Энергомаш, ТЦ Каскад</t>
  </si>
  <si>
    <t>Купил Молоков по чеку для Стеклопластика.</t>
  </si>
  <si>
    <t>Провод ПГВВП 3х2,5 бел 20м; Наконечник НШВИ 2,5-8; разъем питания сетевой АС-016; держатель предохранителя 10А BLX-4 ; Клемма НКИ 2,5-4 син.;  ""Микроконтроллер 8-бит ATMEGA64A-AU  AVR,  TQFP64(ориг)""- для Моск. офиса</t>
  </si>
  <si>
    <t>Рама, кронштейн, светильник и панель для стола под СПЛАВ</t>
  </si>
  <si>
    <t>Доставили на палете по сч.125</t>
  </si>
  <si>
    <t xml:space="preserve">Провод ПВС 2х1; ПВС 3х1; наконечники НКИ 1,5-5;1,5-3; </t>
  </si>
  <si>
    <t>Доставили машиной с магазина по счету 216/3114056673</t>
  </si>
  <si>
    <t>Винт М2*10, 2*14; гайка М2; шайба М2.</t>
  </si>
  <si>
    <t>Стяжки нейлоновые 3*100, 3*150.</t>
  </si>
  <si>
    <t>IDC-14F</t>
  </si>
  <si>
    <t>Патронный фильтр для пылесоса (6.414-552.0)</t>
  </si>
  <si>
    <t>Литьевой полиуретановый пластик (комплект)</t>
  </si>
  <si>
    <t>ИП Румянцева Е.Г</t>
  </si>
  <si>
    <t>Привез Молоков со СДЭК  под проекты Улей/ЗРТО/ Импульс/Радар по счету 101/22</t>
  </si>
  <si>
    <t>Вилка ВШ 11Т; розетка РП40-4В1К</t>
  </si>
  <si>
    <t>ИП Мечев  г.Сарапул</t>
  </si>
  <si>
    <t>Привезла Полушина по счету 326 под УЛЕЙ/ЗРТО</t>
  </si>
  <si>
    <t>Разъемы СНП 268</t>
  </si>
  <si>
    <t>ПРОФРИП    ЗападПрибор</t>
  </si>
  <si>
    <t>Привезла Полушина  с ДЛ по счету 17-110221 под УЛЕЙ/ЗРТО Пришло в маленькой коробке без документов</t>
  </si>
  <si>
    <t>Панели разъема RAL 9005; заглушки RAL9005; Рамки 6P-150 RAL; кронштейн жгута 1,0мм 08пс-ОЦ</t>
  </si>
  <si>
    <t>Доставили по счету 211 от 17.03.22 под ЗРТО/Радар-ммс/Импульс</t>
  </si>
  <si>
    <t>Распределитель эл. Пневматики 3/2-1/8  638М-101-А63-RU01=3шт.; Электро разъем с  LED 24DC 124-701=3шт; Фитинг цанга  прямой  S6510 8-1/8=2шт.; Пневмоглушитель  G1/8 2931 1/8=3шт.;  Заглушка  G1/8 2611 1/8=3шт.</t>
  </si>
  <si>
    <t>Отдали винты М5 на покраску черным цветом</t>
  </si>
  <si>
    <t>Отдал Беляев</t>
  </si>
  <si>
    <t>Разъем MF-2x4F</t>
  </si>
  <si>
    <t>Калибр Электрический фрезер Мастер ФЗ-10 00М 00000066516</t>
  </si>
  <si>
    <t>Купил Молоков для оснащения ПУ</t>
  </si>
  <si>
    <t>Бананы черные</t>
  </si>
  <si>
    <t>Со старого СПЛАВА гермрводы PG 21= 16шт и PG 29=9шт.</t>
  </si>
  <si>
    <t>Старые заменили на новые</t>
  </si>
  <si>
    <t xml:space="preserve">Сальник ступенч.  допоставка по счету 216/3114056673-1 </t>
  </si>
  <si>
    <t>Привезли машиной</t>
  </si>
  <si>
    <t>Провода ПВС 3х1, ПУГВнг 1х2,5 син, ж/з, бел. ; Лампа светодиодная для настольн ламп; Коннекторы 8Р8С.</t>
  </si>
  <si>
    <t>Апрель</t>
  </si>
  <si>
    <t>Вентиляторы 80х80х25мм; Разъем SMA-7814</t>
  </si>
  <si>
    <t>Привез Молоков с магазина по сч.8348024 и сч.8322888</t>
  </si>
  <si>
    <t>Вентилятор 220В, 80х80х25мм, подшипник качения1800 об/мин (Jamicon); JA0825H2B0N-T</t>
  </si>
  <si>
    <t>Отдали с актом- рекламацией.</t>
  </si>
  <si>
    <t>Беляев</t>
  </si>
  <si>
    <t>Вернули с покраски черным цветом</t>
  </si>
  <si>
    <t xml:space="preserve"> винты М5</t>
  </si>
  <si>
    <t>Внутреннее перемещение на склад</t>
  </si>
  <si>
    <t>Заказ жгуты Гефесд 201</t>
  </si>
  <si>
    <t>Заказ жгуты Гефесд 253</t>
  </si>
  <si>
    <t>Провод НВ 0,75 желт</t>
  </si>
  <si>
    <t xml:space="preserve">IDC-06 </t>
  </si>
  <si>
    <t>IDC-34</t>
  </si>
  <si>
    <t>Карачев Электродеталь</t>
  </si>
  <si>
    <t>DIN41612 (DS1119-96M-V13), Разъем, Вилка 32х3\Connfly; DIN41612 (DS1120-96F-V13), Разъем, Розетка 32х3\Connfly</t>
  </si>
  <si>
    <t>Доставили машиной с ДЛ  без документов</t>
  </si>
  <si>
    <t>Привез Молоков с ДЛ по счету 192092</t>
  </si>
  <si>
    <t>Вилка 268-15РП</t>
  </si>
  <si>
    <t>Тележка промышленная, стол наладчика, стол наладчика с возможностью наращивания, полка для оборудования, светильник светодиодный с антистат копмлектом.</t>
  </si>
  <si>
    <t>Забрал Беляев с магазина по счету 8382671 для осннастки Voltech . .</t>
  </si>
  <si>
    <t xml:space="preserve">DIN41612 (DS1120-96F-V13), Hjptnrf 32х3 </t>
  </si>
  <si>
    <t>Доставили на палете по сч.942 для оснащения ПУ</t>
  </si>
  <si>
    <t>Мебель для заказа ЗРТО/УЛЕЙ</t>
  </si>
  <si>
    <t xml:space="preserve">Шильды и Панель </t>
  </si>
  <si>
    <t>ООО Лаборат Металографики</t>
  </si>
  <si>
    <t>Доставили на палетах по сч. 155.</t>
  </si>
  <si>
    <t>Привез Молоков с СДЭК по счету 457 о 04.04.2022</t>
  </si>
  <si>
    <t>Доставили машиной с ДЛ по сч.</t>
  </si>
  <si>
    <t>НВ 0,20 4 600 черный; НВ 0,75 4 600 зеленый</t>
  </si>
  <si>
    <t>Кабель HDMI-DPP 3м.</t>
  </si>
  <si>
    <t>Привезли Со Сплава</t>
  </si>
  <si>
    <t>Привез Фрякин после установки Сплав 2</t>
  </si>
  <si>
    <t>Склад Владимир забрал палету с Радаром</t>
  </si>
  <si>
    <t>Комплектующие для отгрузки по договору №2287 от 30.03.2022 по Сплаву.</t>
  </si>
  <si>
    <t>Заказ жгуты Гефесд 300</t>
  </si>
  <si>
    <t>Замена малого светильника по счету 942 (брак)</t>
  </si>
  <si>
    <t>Заменили.</t>
  </si>
  <si>
    <t>Шайба М5; Винты 4х50(7985); Рем болты М10; Краска аэрозольная черная; Паста Колерная салатная; Зажимы D32; Бидоны пластик; болт 4х20; 4х30</t>
  </si>
  <si>
    <t xml:space="preserve"> ИП Каменькова; ИП Кузьмин; маг.Бригадир; ВиП</t>
  </si>
  <si>
    <t>Купил Молоков по чекам под проекты ЗРТО, Импульс, Радар</t>
  </si>
  <si>
    <t>Внутреннее перемещение на склад для дальнейшей отправки в МО</t>
  </si>
  <si>
    <t>Палета укороченная с 1.производственный тестер 5000Р без ХВДЦ и ХВАЦ (тр-ры на ремонт). + трансформатор HVDC (2 шт) + трансформатор АС (1 шт);  Мультиметр Кейсайт 34461;   Удлинители для Вольтек; Sefelec 506s</t>
  </si>
  <si>
    <t>Май</t>
  </si>
  <si>
    <t xml:space="preserve">МГШВ 0,2 желт </t>
  </si>
  <si>
    <t>ЧувашКаб</t>
  </si>
  <si>
    <t>HVAC плата с Московского офиса под ЗРТО</t>
  </si>
  <si>
    <t>Плата HVDC отправлена в Моск. Офис на ремонт</t>
  </si>
  <si>
    <t>Отправили с Шухтиным</t>
  </si>
  <si>
    <t>Розетки СНП по счетам 192092 и 193754</t>
  </si>
  <si>
    <t>Электродеталь Карачев</t>
  </si>
  <si>
    <t>Привезла Полушина с Спецвязи</t>
  </si>
  <si>
    <t>Фальшпанели, Шильды под ЗРТО</t>
  </si>
  <si>
    <t>Привез Молоков с СДЭК по счету 526 от 19.04.22</t>
  </si>
  <si>
    <t>Комплектующие под ЗРТО</t>
  </si>
  <si>
    <t>Доставили машиной по счету 216/3114601499 от 25.04.22</t>
  </si>
  <si>
    <t>Доставили машиной по счету 0VT/1866079/39714128 от 26.04.22</t>
  </si>
  <si>
    <t>Спирт Изопропиловый 10л</t>
  </si>
  <si>
    <t>ТД ОРИОН</t>
  </si>
  <si>
    <t>Доставка ДЛ до Барак.</t>
  </si>
  <si>
    <t>жгут для Салют Жгут СНП407-100х2-M64A20</t>
  </si>
  <si>
    <t>забрал с собой Дима Беляев в коммандировку</t>
  </si>
  <si>
    <t>Приход 1 вентилятора ( по замене. Рекламация )</t>
  </si>
  <si>
    <t>Забрала Полушина с магазина.</t>
  </si>
  <si>
    <t>инструмент, Лупа, Полиамидная шайба</t>
  </si>
  <si>
    <t>Забрал Беляев с магазина по счету 2204-286523-12699 Под оснащение ПУ</t>
  </si>
  <si>
    <t>Аксис</t>
  </si>
  <si>
    <t>Приходчерез офис на Молдавской по счетам 266 и 267</t>
  </si>
  <si>
    <t>Задняя панель RX, трансформаторы HVDC иHVAC</t>
  </si>
  <si>
    <t>Компьютеры и ПО под ЭКЗ и ЗРТО</t>
  </si>
  <si>
    <t>Моск. Офис</t>
  </si>
  <si>
    <t>Приехали вместе с компъютерами на 1 палете для ПУ</t>
  </si>
  <si>
    <t xml:space="preserve">Источники бесперебойного питания </t>
  </si>
  <si>
    <t>Доставил Молоков с СДЭК по счету 006434</t>
  </si>
  <si>
    <t>Шпингалет с выступом под ЗРТО</t>
  </si>
  <si>
    <t>Переключатель LEY5-BG45 BSV80-BG-2-K02 черн.</t>
  </si>
  <si>
    <t xml:space="preserve">Возврат по счету  216/3114601499 от 25/04/2022 с Молоковым
</t>
  </si>
  <si>
    <t>Переключатель с ключом, черный, 2 полож. 1NO,фикс, 1 выемки, мет.МТВ2-BGZ112</t>
  </si>
  <si>
    <t xml:space="preserve">Доставил Молоков с ДЛ по счету </t>
  </si>
  <si>
    <t>Корпус на 8 модулей М340; розетка встраиваемая 16А/250V/2PE/IP5; Разъем плоский РПИ-М 1,5-(2,8)</t>
  </si>
  <si>
    <t>Доставил Молоков с ДЛ по счетам 216/3114601499( допоставка) и  216-3114680792 (1часть)</t>
  </si>
  <si>
    <t>Завод №423 (Овен)</t>
  </si>
  <si>
    <t>Алтервиа</t>
  </si>
  <si>
    <t>Комплектующие для отгрузки по договору №178518-079ЕП/21 от 14.02.2022 по Импульсу.</t>
  </si>
  <si>
    <t xml:space="preserve">Площадка под хомут-стяжку нейлоновая, усилен. </t>
  </si>
  <si>
    <t xml:space="preserve">Купил Молоков под пополнение запасов на проекты </t>
  </si>
  <si>
    <t>Комплектующие на колонну управления и иоснование прд ЗРТО</t>
  </si>
  <si>
    <t>Доставили машиной по счету 229 от 07.04.22</t>
  </si>
  <si>
    <t>3м</t>
  </si>
  <si>
    <t xml:space="preserve">Купил Молоков под пополнение запасов ПУ </t>
  </si>
  <si>
    <t>Энергокабель</t>
  </si>
  <si>
    <t>Кабель  ВВГ-Пнг(А)-LS 3х2,5</t>
  </si>
  <si>
    <t>2РТТ 20КПН3Ш5В вилка кабельная</t>
  </si>
  <si>
    <t>2РТТ 20КПН3Г5В розетка кабельная</t>
  </si>
  <si>
    <t>2РМ 14К4Г1В1 розетка кабел</t>
  </si>
  <si>
    <t>2РМ 22КПН4Г3В1 розетка кабел</t>
  </si>
  <si>
    <t>2РМГПД 36Б20Ш5Е2</t>
  </si>
  <si>
    <t>2РТТ 28КПН2Г9В вилка кабельная</t>
  </si>
  <si>
    <t>Платы, ручки, 2РМГП, DS-1110,</t>
  </si>
  <si>
    <t>Привез Кондрат для ПУ</t>
  </si>
  <si>
    <t>Купил Молоков по чеку 6979 от 13.05.22</t>
  </si>
  <si>
    <t>Доска обрезная, брус, саморезы под упаковку ЗРТО</t>
  </si>
  <si>
    <t xml:space="preserve">не разнесено в базу </t>
  </si>
  <si>
    <t>Июнь</t>
  </si>
  <si>
    <t>Розетка РП-14-30-Л  круг</t>
  </si>
  <si>
    <t>Розетка РП-14-5-ЛО  круг</t>
  </si>
  <si>
    <t>Разъемы СП;  Каскад</t>
  </si>
  <si>
    <t>Разъемы РП; ВП</t>
  </si>
  <si>
    <t>Корпус РП 10-11ЛУ</t>
  </si>
  <si>
    <t>Корпус РП 10-7ЛУ</t>
  </si>
  <si>
    <t>Разъемы РС; 2РМ; 2РТТ</t>
  </si>
  <si>
    <t>lvl01</t>
  </si>
  <si>
    <t>lvl02</t>
  </si>
  <si>
    <t>Разьемы уровень 01 тип 1</t>
  </si>
  <si>
    <t>Разьемы уровень 01 тип 2</t>
  </si>
  <si>
    <t>Разьемы уровень 01 тип 3</t>
  </si>
  <si>
    <t>Разъемы 6Р100, 6Р150</t>
  </si>
  <si>
    <t>Разъемы 6Р150</t>
  </si>
  <si>
    <t>Разъемы 6Р100</t>
  </si>
  <si>
    <t>Прочие</t>
  </si>
  <si>
    <t>Разъемы  СНП407-150</t>
  </si>
  <si>
    <t>Разъемы  СНП407-100</t>
  </si>
  <si>
    <t>lvl03</t>
  </si>
  <si>
    <t>Разъемы СНП</t>
  </si>
  <si>
    <t>lvl04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</si>
</sst>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sz val="10"/>
      <color rgb="FF0070C0"/>
      <name val="Arial"/>
      <family val="2"/>
      <charset val="204"/>
    </font>
    <font>
      <i/>
      <sz val="8"/>
      <color theme="1"/>
      <name val="Arial"/>
      <family val="2"/>
      <charset val="204"/>
    </font>
    <font>
      <i/>
      <sz val="8"/>
      <color rgb="FF0070C0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1"/>
      <color rgb="FF3F3F3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2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63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5">
    <xf numFmtId="0" fontId="0" fillId="0" borderId="0"/>
    <xf numFmtId="0" fontId="16" fillId="0" borderId="0" applyNumberFormat="0" applyFill="0" applyBorder="0" applyAlignment="0" applyProtection="0"/>
    <xf numFmtId="0" fontId="19" fillId="14" borderId="11" applyNumberFormat="0" applyAlignment="0" applyProtection="0"/>
    <xf numFmtId="0" fontId="26" fillId="16" borderId="15"/>
    <xf numFmtId="0" fontId="27" fillId="0" borderId="0"/>
  </cellStyleXfs>
  <cellXfs count="327">
    <xf numFmtId="0" fontId="0" fillId="0" borderId="0" xfId="0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NumberFormat="1" applyFont="1" applyBorder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0" fontId="0" fillId="0" borderId="0" xfId="0" applyFont="1" applyFill="1"/>
    <xf numFmtId="0" fontId="0" fillId="0" borderId="0" xfId="0" applyBorder="1" applyAlignment="1">
      <alignment horizontal="center"/>
    </xf>
    <xf numFmtId="0" fontId="0" fillId="0" borderId="0" xfId="0" applyFill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3" borderId="1" xfId="0" applyFont="1" applyFill="1" applyBorder="1"/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/>
    <xf numFmtId="1" fontId="5" fillId="0" borderId="1" xfId="0" applyNumberFormat="1" applyFont="1" applyBorder="1"/>
    <xf numFmtId="0" fontId="6" fillId="0" borderId="1" xfId="0" applyFont="1" applyFill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6" fillId="0" borderId="1" xfId="0" applyFont="1" applyBorder="1"/>
    <xf numFmtId="0" fontId="5" fillId="0" borderId="1" xfId="0" applyFont="1" applyFill="1" applyBorder="1"/>
    <xf numFmtId="49" fontId="5" fillId="0" borderId="1" xfId="0" applyNumberFormat="1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 wrapText="1"/>
    </xf>
    <xf numFmtId="0" fontId="10" fillId="3" borderId="0" xfId="0" applyFont="1" applyFill="1"/>
    <xf numFmtId="0" fontId="10" fillId="3" borderId="0" xfId="0" applyFont="1" applyFill="1" applyAlignment="1">
      <alignment horizontal="center" wrapText="1"/>
    </xf>
    <xf numFmtId="0" fontId="5" fillId="6" borderId="1" xfId="0" applyFont="1" applyFill="1" applyBorder="1"/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7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wrapText="1"/>
    </xf>
    <xf numFmtId="0" fontId="10" fillId="8" borderId="1" xfId="0" applyFont="1" applyFill="1" applyBorder="1" applyAlignment="1">
      <alignment horizontal="center" wrapText="1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9" borderId="4" xfId="0" applyFont="1" applyFill="1" applyBorder="1" applyAlignment="1">
      <alignment horizontal="left" vertical="center"/>
    </xf>
    <xf numFmtId="0" fontId="0" fillId="9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4" fillId="0" borderId="1" xfId="0" applyFont="1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14" fontId="0" fillId="0" borderId="1" xfId="0" applyNumberFormat="1" applyBorder="1" applyAlignment="1">
      <alignment wrapText="1"/>
    </xf>
    <xf numFmtId="0" fontId="12" fillId="0" borderId="0" xfId="0" applyFont="1" applyAlignment="1">
      <alignment horizontal="center" wrapText="1"/>
    </xf>
    <xf numFmtId="0" fontId="2" fillId="9" borderId="1" xfId="0" applyFont="1" applyFill="1" applyBorder="1" applyAlignment="1">
      <alignment horizontal="center" wrapText="1"/>
    </xf>
    <xf numFmtId="0" fontId="1" fillId="3" borderId="0" xfId="0" applyFont="1" applyFill="1"/>
    <xf numFmtId="0" fontId="2" fillId="9" borderId="1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wrapText="1"/>
    </xf>
    <xf numFmtId="14" fontId="0" fillId="0" borderId="1" xfId="0" applyNumberFormat="1" applyFont="1" applyFill="1" applyBorder="1" applyAlignment="1">
      <alignment horizontal="right" wrapText="1"/>
    </xf>
    <xf numFmtId="0" fontId="0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/>
    <xf numFmtId="0" fontId="0" fillId="3" borderId="0" xfId="0" applyFont="1" applyFill="1"/>
    <xf numFmtId="0" fontId="2" fillId="0" borderId="1" xfId="0" applyFont="1" applyFill="1" applyBorder="1" applyAlignment="1">
      <alignment horizontal="center" wrapText="1"/>
    </xf>
    <xf numFmtId="0" fontId="10" fillId="10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14" fontId="0" fillId="0" borderId="1" xfId="0" applyNumberFormat="1" applyFont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14" fontId="0" fillId="0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10" fillId="12" borderId="1" xfId="0" applyFont="1" applyFill="1" applyBorder="1" applyAlignment="1">
      <alignment horizontal="center" wrapText="1"/>
    </xf>
    <xf numFmtId="0" fontId="0" fillId="12" borderId="0" xfId="0" applyFill="1" applyAlignment="1">
      <alignment horizontal="center"/>
    </xf>
    <xf numFmtId="0" fontId="0" fillId="12" borderId="0" xfId="0" applyFill="1"/>
    <xf numFmtId="1" fontId="5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/>
    </xf>
    <xf numFmtId="0" fontId="0" fillId="6" borderId="1" xfId="0" applyFont="1" applyFill="1" applyBorder="1"/>
    <xf numFmtId="49" fontId="0" fillId="0" borderId="1" xfId="0" applyNumberFormat="1" applyFont="1" applyBorder="1"/>
    <xf numFmtId="1" fontId="0" fillId="0" borderId="1" xfId="0" applyNumberFormat="1" applyFont="1" applyBorder="1"/>
    <xf numFmtId="49" fontId="0" fillId="0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/>
    <xf numFmtId="49" fontId="0" fillId="0" borderId="0" xfId="0" applyNumberFormat="1" applyBorder="1" applyAlignment="1">
      <alignment wrapText="1"/>
    </xf>
    <xf numFmtId="0" fontId="5" fillId="0" borderId="0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right" wrapText="1"/>
    </xf>
    <xf numFmtId="49" fontId="0" fillId="0" borderId="0" xfId="0" applyNumberFormat="1" applyFont="1" applyBorder="1"/>
    <xf numFmtId="14" fontId="1" fillId="0" borderId="1" xfId="0" applyNumberFormat="1" applyFont="1" applyFill="1" applyBorder="1" applyAlignment="1">
      <alignment horizontal="right" wrapText="1"/>
    </xf>
    <xf numFmtId="0" fontId="5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5" fillId="0" borderId="4" xfId="0" applyFont="1" applyBorder="1"/>
    <xf numFmtId="0" fontId="0" fillId="2" borderId="1" xfId="0" applyFill="1" applyBorder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49" fontId="0" fillId="3" borderId="0" xfId="0" applyNumberFormat="1" applyFont="1" applyFill="1" applyBorder="1"/>
    <xf numFmtId="49" fontId="0" fillId="0" borderId="0" xfId="0" applyNumberForma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8" fillId="0" borderId="4" xfId="0" applyFont="1" applyBorder="1" applyAlignment="1">
      <alignment horizontal="right" vertical="center" wrapText="1"/>
    </xf>
    <xf numFmtId="0" fontId="10" fillId="3" borderId="0" xfId="0" applyFont="1" applyFill="1" applyAlignment="1">
      <alignment horizontal="center"/>
    </xf>
    <xf numFmtId="14" fontId="15" fillId="0" borderId="0" xfId="0" applyNumberFormat="1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0" fontId="18" fillId="6" borderId="1" xfId="0" applyFont="1" applyFill="1" applyBorder="1" applyAlignment="1">
      <alignment wrapText="1"/>
    </xf>
    <xf numFmtId="0" fontId="17" fillId="0" borderId="0" xfId="0" applyFont="1" applyAlignment="1">
      <alignment vertical="center" wrapText="1"/>
    </xf>
    <xf numFmtId="0" fontId="0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2" borderId="0" xfId="0" applyFill="1"/>
    <xf numFmtId="0" fontId="2" fillId="0" borderId="0" xfId="0" applyFont="1" applyFill="1" applyBorder="1" applyAlignment="1">
      <alignment horizontal="center"/>
    </xf>
    <xf numFmtId="0" fontId="20" fillId="0" borderId="0" xfId="1" applyFont="1"/>
    <xf numFmtId="0" fontId="18" fillId="6" borderId="1" xfId="0" applyFont="1" applyFill="1" applyBorder="1" applyAlignment="1">
      <alignment horizontal="center" vertical="center" wrapText="1"/>
    </xf>
    <xf numFmtId="14" fontId="17" fillId="15" borderId="11" xfId="2" applyNumberFormat="1" applyFont="1" applyFill="1"/>
    <xf numFmtId="0" fontId="17" fillId="15" borderId="11" xfId="2" applyFont="1" applyFill="1" applyAlignment="1">
      <alignment horizontal="center" wrapText="1"/>
    </xf>
    <xf numFmtId="0" fontId="0" fillId="15" borderId="0" xfId="0" applyFill="1" applyAlignment="1">
      <alignment wrapText="1"/>
    </xf>
    <xf numFmtId="14" fontId="17" fillId="15" borderId="11" xfId="2" applyNumberFormat="1" applyFont="1" applyFill="1" applyAlignment="1">
      <alignment horizontal="center"/>
    </xf>
    <xf numFmtId="0" fontId="2" fillId="15" borderId="0" xfId="0" applyFont="1" applyFill="1" applyAlignment="1">
      <alignment horizontal="center" wrapText="1"/>
    </xf>
    <xf numFmtId="14" fontId="17" fillId="15" borderId="11" xfId="2" applyNumberFormat="1" applyFont="1" applyFill="1" applyAlignment="1">
      <alignment horizontal="center" wrapText="1"/>
    </xf>
    <xf numFmtId="0" fontId="17" fillId="15" borderId="11" xfId="2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14" fontId="2" fillId="15" borderId="1" xfId="0" applyNumberFormat="1" applyFont="1" applyFill="1" applyBorder="1" applyAlignment="1">
      <alignment horizontal="center" wrapText="1"/>
    </xf>
    <xf numFmtId="0" fontId="2" fillId="15" borderId="1" xfId="0" applyFont="1" applyFill="1" applyBorder="1" applyAlignment="1">
      <alignment horizontal="center" wrapText="1"/>
    </xf>
    <xf numFmtId="49" fontId="21" fillId="0" borderId="1" xfId="0" applyNumberFormat="1" applyFont="1" applyBorder="1"/>
    <xf numFmtId="14" fontId="17" fillId="2" borderId="11" xfId="2" applyNumberFormat="1" applyFont="1" applyFill="1" applyAlignment="1">
      <alignment horizontal="center"/>
    </xf>
    <xf numFmtId="14" fontId="2" fillId="2" borderId="1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4" fillId="0" borderId="0" xfId="0" applyFont="1"/>
    <xf numFmtId="0" fontId="0" fillId="0" borderId="1" xfId="0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3" borderId="1" xfId="0" applyFont="1" applyFill="1" applyBorder="1"/>
    <xf numFmtId="0" fontId="25" fillId="0" borderId="1" xfId="0" applyFont="1" applyBorder="1"/>
    <xf numFmtId="0" fontId="0" fillId="13" borderId="0" xfId="0" applyFill="1" applyBorder="1"/>
    <xf numFmtId="49" fontId="0" fillId="13" borderId="0" xfId="0" applyNumberFormat="1" applyFont="1" applyFill="1" applyBorder="1" applyAlignment="1">
      <alignment wrapText="1"/>
    </xf>
    <xf numFmtId="0" fontId="5" fillId="13" borderId="0" xfId="0" applyFont="1" applyFill="1" applyBorder="1" applyAlignment="1">
      <alignment horizontal="left" vertical="center"/>
    </xf>
    <xf numFmtId="0" fontId="0" fillId="13" borderId="0" xfId="0" applyFont="1" applyFill="1" applyAlignment="1">
      <alignment horizontal="left"/>
    </xf>
    <xf numFmtId="0" fontId="0" fillId="13" borderId="0" xfId="0" applyFill="1"/>
    <xf numFmtId="0" fontId="2" fillId="9" borderId="1" xfId="0" applyFont="1" applyFill="1" applyBorder="1" applyAlignment="1">
      <alignment horizontal="center" wrapText="1"/>
    </xf>
    <xf numFmtId="14" fontId="2" fillId="9" borderId="1" xfId="0" applyNumberFormat="1" applyFont="1" applyFill="1" applyBorder="1" applyAlignment="1">
      <alignment horizontal="right" wrapText="1"/>
    </xf>
    <xf numFmtId="0" fontId="0" fillId="9" borderId="0" xfId="0" applyFill="1" applyAlignment="1">
      <alignment wrapText="1"/>
    </xf>
    <xf numFmtId="14" fontId="17" fillId="9" borderId="11" xfId="2" applyNumberFormat="1" applyFont="1" applyFill="1"/>
    <xf numFmtId="0" fontId="17" fillId="9" borderId="11" xfId="2" applyFont="1" applyFill="1" applyAlignment="1">
      <alignment horizontal="center" wrapText="1"/>
    </xf>
    <xf numFmtId="14" fontId="23" fillId="17" borderId="15" xfId="3" applyNumberFormat="1" applyFont="1" applyFill="1" applyAlignment="1" applyProtection="1"/>
    <xf numFmtId="0" fontId="23" fillId="17" borderId="15" xfId="3" applyNumberFormat="1" applyFont="1" applyFill="1" applyAlignment="1" applyProtection="1">
      <alignment horizontal="center" wrapText="1"/>
    </xf>
    <xf numFmtId="0" fontId="27" fillId="0" borderId="0" xfId="4" applyFont="1" applyAlignment="1">
      <alignment wrapText="1"/>
    </xf>
    <xf numFmtId="0" fontId="17" fillId="15" borderId="11" xfId="2" applyFont="1" applyFill="1" applyAlignment="1">
      <alignment horizontal="right"/>
    </xf>
    <xf numFmtId="14" fontId="23" fillId="17" borderId="15" xfId="3" applyNumberFormat="1" applyFont="1" applyFill="1" applyAlignment="1" applyProtection="1">
      <alignment horizontal="right"/>
    </xf>
    <xf numFmtId="14" fontId="17" fillId="15" borderId="11" xfId="2" applyNumberFormat="1" applyFont="1" applyFill="1" applyAlignment="1">
      <alignment horizontal="right"/>
    </xf>
    <xf numFmtId="0" fontId="25" fillId="0" borderId="1" xfId="0" applyFont="1" applyFill="1" applyBorder="1" applyAlignment="1">
      <alignment horizontal="center"/>
    </xf>
    <xf numFmtId="14" fontId="20" fillId="15" borderId="11" xfId="2" applyNumberFormat="1" applyFont="1" applyFill="1"/>
    <xf numFmtId="0" fontId="20" fillId="15" borderId="11" xfId="2" applyFont="1" applyFill="1" applyAlignment="1">
      <alignment horizontal="center" wrapText="1"/>
    </xf>
    <xf numFmtId="0" fontId="2" fillId="0" borderId="1" xfId="0" applyFont="1" applyFill="1" applyBorder="1" applyAlignment="1">
      <alignment horizontal="left" vertical="center" wrapText="1"/>
    </xf>
    <xf numFmtId="0" fontId="17" fillId="0" borderId="11" xfId="2" applyFont="1" applyFill="1" applyAlignment="1">
      <alignment horizontal="center" wrapText="1"/>
    </xf>
    <xf numFmtId="0" fontId="20" fillId="15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15" borderId="1" xfId="0" applyFont="1" applyFill="1" applyBorder="1" applyAlignment="1">
      <alignment horizontal="center" wrapText="1"/>
    </xf>
    <xf numFmtId="14" fontId="17" fillId="15" borderId="16" xfId="2" applyNumberFormat="1" applyFont="1" applyFill="1" applyBorder="1"/>
    <xf numFmtId="0" fontId="17" fillId="15" borderId="16" xfId="2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center" wrapText="1"/>
    </xf>
    <xf numFmtId="14" fontId="20" fillId="0" borderId="1" xfId="0" applyNumberFormat="1" applyFont="1" applyFill="1" applyBorder="1" applyAlignment="1">
      <alignment horizontal="right" wrapText="1"/>
    </xf>
    <xf numFmtId="0" fontId="28" fillId="0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wrapText="1"/>
    </xf>
    <xf numFmtId="0" fontId="20" fillId="2" borderId="1" xfId="0" applyFont="1" applyFill="1" applyBorder="1" applyAlignment="1">
      <alignment wrapText="1"/>
    </xf>
    <xf numFmtId="14" fontId="20" fillId="0" borderId="1" xfId="0" applyNumberFormat="1" applyFont="1" applyFill="1" applyBorder="1" applyAlignment="1">
      <alignment wrapText="1"/>
    </xf>
    <xf numFmtId="0" fontId="20" fillId="0" borderId="1" xfId="0" applyFont="1" applyFill="1" applyBorder="1" applyAlignment="1">
      <alignment horizontal="right" wrapText="1"/>
    </xf>
    <xf numFmtId="14" fontId="20" fillId="15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top" wrapText="1"/>
    </xf>
    <xf numFmtId="14" fontId="2" fillId="15" borderId="1" xfId="0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9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49" fontId="5" fillId="0" borderId="4" xfId="0" applyNumberFormat="1" applyFont="1" applyBorder="1" applyAlignment="1">
      <alignment horizontal="left"/>
    </xf>
    <xf numFmtId="49" fontId="5" fillId="0" borderId="12" xfId="0" applyNumberFormat="1" applyFont="1" applyBorder="1" applyAlignment="1">
      <alignment horizontal="left"/>
    </xf>
    <xf numFmtId="49" fontId="5" fillId="0" borderId="13" xfId="0" applyNumberFormat="1" applyFont="1" applyBorder="1" applyAlignment="1">
      <alignment horizontal="left"/>
    </xf>
    <xf numFmtId="0" fontId="0" fillId="0" borderId="14" xfId="0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6" xfId="0" applyNumberFormat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14" fontId="0" fillId="0" borderId="3" xfId="0" applyNumberFormat="1" applyBorder="1" applyAlignment="1">
      <alignment horizontal="center" wrapText="1"/>
    </xf>
    <xf numFmtId="14" fontId="0" fillId="0" borderId="7" xfId="0" applyNumberFormat="1" applyBorder="1" applyAlignment="1">
      <alignment horizontal="center" wrapText="1"/>
    </xf>
    <xf numFmtId="14" fontId="0" fillId="0" borderId="8" xfId="0" applyNumberFormat="1" applyBorder="1" applyAlignment="1">
      <alignment horizontal="center" wrapText="1"/>
    </xf>
    <xf numFmtId="14" fontId="0" fillId="0" borderId="9" xfId="0" applyNumberFormat="1" applyBorder="1" applyAlignment="1">
      <alignment horizontal="center" wrapText="1"/>
    </xf>
    <xf numFmtId="14" fontId="0" fillId="0" borderId="6" xfId="0" applyNumberFormat="1" applyBorder="1" applyAlignment="1">
      <alignment horizontal="right" wrapText="1"/>
    </xf>
    <xf numFmtId="14" fontId="0" fillId="0" borderId="2" xfId="0" applyNumberFormat="1" applyBorder="1" applyAlignment="1">
      <alignment horizontal="right" wrapText="1"/>
    </xf>
    <xf numFmtId="14" fontId="0" fillId="0" borderId="3" xfId="0" applyNumberFormat="1" applyBorder="1" applyAlignment="1">
      <alignment horizontal="right" wrapText="1"/>
    </xf>
    <xf numFmtId="0" fontId="2" fillId="9" borderId="1" xfId="0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14" fontId="0" fillId="0" borderId="6" xfId="0" applyNumberFormat="1" applyFont="1" applyFill="1" applyBorder="1" applyAlignment="1">
      <alignment horizontal="center" wrapText="1"/>
    </xf>
    <xf numFmtId="14" fontId="0" fillId="0" borderId="3" xfId="0" applyNumberFormat="1" applyFont="1" applyFill="1" applyBorder="1" applyAlignment="1">
      <alignment horizontal="center" wrapText="1"/>
    </xf>
    <xf numFmtId="14" fontId="0" fillId="0" borderId="6" xfId="0" applyNumberFormat="1" applyFont="1" applyFill="1" applyBorder="1" applyAlignment="1">
      <alignment horizontal="right" vertical="center" wrapText="1"/>
    </xf>
    <xf numFmtId="14" fontId="0" fillId="0" borderId="2" xfId="0" applyNumberFormat="1" applyFont="1" applyFill="1" applyBorder="1" applyAlignment="1">
      <alignment horizontal="right" vertical="center" wrapText="1"/>
    </xf>
    <xf numFmtId="14" fontId="0" fillId="0" borderId="3" xfId="0" applyNumberFormat="1" applyFont="1" applyFill="1" applyBorder="1" applyAlignment="1">
      <alignment horizontal="right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14" fontId="0" fillId="0" borderId="6" xfId="0" applyNumberFormat="1" applyFont="1" applyFill="1" applyBorder="1" applyAlignment="1">
      <alignment horizontal="right" wrapText="1"/>
    </xf>
    <xf numFmtId="14" fontId="0" fillId="0" borderId="2" xfId="0" applyNumberFormat="1" applyFont="1" applyFill="1" applyBorder="1" applyAlignment="1">
      <alignment horizontal="right" wrapText="1"/>
    </xf>
    <xf numFmtId="14" fontId="0" fillId="0" borderId="3" xfId="0" applyNumberFormat="1" applyFont="1" applyFill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14" fontId="0" fillId="0" borderId="6" xfId="0" applyNumberFormat="1" applyFont="1" applyBorder="1" applyAlignment="1">
      <alignment horizontal="right" vertical="center" wrapText="1"/>
    </xf>
    <xf numFmtId="14" fontId="0" fillId="0" borderId="2" xfId="0" applyNumberFormat="1" applyFont="1" applyBorder="1" applyAlignment="1">
      <alignment horizontal="right" vertical="center" wrapText="1"/>
    </xf>
    <xf numFmtId="14" fontId="0" fillId="0" borderId="3" xfId="0" applyNumberFormat="1" applyFont="1" applyBorder="1" applyAlignment="1">
      <alignment horizontal="right" vertic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14" fontId="0" fillId="0" borderId="6" xfId="0" applyNumberFormat="1" applyFont="1" applyFill="1" applyBorder="1" applyAlignment="1">
      <alignment horizontal="center" vertical="center" wrapText="1"/>
    </xf>
    <xf numFmtId="14" fontId="0" fillId="0" borderId="2" xfId="0" applyNumberFormat="1" applyFont="1" applyFill="1" applyBorder="1" applyAlignment="1">
      <alignment horizontal="center" vertical="center" wrapText="1"/>
    </xf>
    <xf numFmtId="14" fontId="0" fillId="0" borderId="3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</cellXfs>
  <cellStyles count="5">
    <cellStyle name="Excel Built-in Normal" xfId="4"/>
    <cellStyle name="Excel Built-in Output" xfId="3"/>
    <cellStyle name="Вывод" xfId="2" builtinId="21"/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D0DF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2"/>
  <sheetViews>
    <sheetView workbookViewId="0">
      <pane xSplit="1" ySplit="3" topLeftCell="CP88" activePane="bottomRight" state="frozen"/>
      <selection pane="topRight" activeCell="B1" sqref="B1"/>
      <selection pane="bottomLeft" activeCell="A4" sqref="A4"/>
      <selection pane="bottomRight" activeCell="A109" sqref="A109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4" width="11.42578125" style="107" customWidth="1"/>
    <col min="15" max="17" width="13.140625" style="107" customWidth="1"/>
    <col min="18" max="20" width="11.42578125" style="107" customWidth="1"/>
    <col min="21" max="22" width="10.7109375" style="107" customWidth="1"/>
    <col min="23" max="48" width="11.42578125" style="107" customWidth="1"/>
    <col min="49" max="49" width="11.7109375" style="107" customWidth="1"/>
    <col min="50" max="53" width="12.140625" style="107" customWidth="1"/>
    <col min="54" max="56" width="10.7109375" style="107" customWidth="1"/>
    <col min="57" max="93" width="10.85546875" style="107" customWidth="1"/>
    <col min="94" max="94" width="11.42578125" style="107" customWidth="1"/>
    <col min="95" max="95" width="3.28515625" style="107" customWidth="1"/>
    <col min="96" max="97" width="9.140625" style="107"/>
    <col min="98" max="98" width="9.140625" style="108"/>
    <col min="99" max="16384" width="9.140625" style="107"/>
  </cols>
  <sheetData>
    <row r="1" spans="1:98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/>
      <c r="N1" s="37" t="s">
        <v>94</v>
      </c>
      <c r="O1" s="37" t="s">
        <v>94</v>
      </c>
      <c r="P1" s="37" t="s">
        <v>94</v>
      </c>
      <c r="Q1" s="37"/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 t="s">
        <v>94</v>
      </c>
      <c r="AI1" s="37" t="s">
        <v>94</v>
      </c>
      <c r="AJ1" s="37" t="s">
        <v>94</v>
      </c>
      <c r="AK1" s="37" t="s">
        <v>94</v>
      </c>
      <c r="AL1" s="37" t="s">
        <v>94</v>
      </c>
      <c r="AM1" s="37" t="s">
        <v>94</v>
      </c>
      <c r="AN1" s="37" t="s">
        <v>94</v>
      </c>
      <c r="AO1" s="37" t="s">
        <v>94</v>
      </c>
      <c r="AP1" s="37" t="s">
        <v>94</v>
      </c>
      <c r="AQ1" s="37" t="s">
        <v>94</v>
      </c>
      <c r="AR1" s="37" t="s">
        <v>94</v>
      </c>
      <c r="AS1" s="37" t="s">
        <v>94</v>
      </c>
      <c r="AT1" s="37" t="s">
        <v>94</v>
      </c>
      <c r="AU1" s="37" t="s">
        <v>94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T1" s="54"/>
    </row>
    <row r="2" spans="1:98" s="39" customFormat="1" ht="72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240</v>
      </c>
      <c r="L2" s="71" t="s">
        <v>142</v>
      </c>
      <c r="M2" s="71" t="s">
        <v>351</v>
      </c>
      <c r="N2" s="71" t="s">
        <v>146</v>
      </c>
      <c r="O2" s="71" t="s">
        <v>102</v>
      </c>
      <c r="P2" s="71" t="s">
        <v>147</v>
      </c>
      <c r="Q2" s="71" t="s">
        <v>400</v>
      </c>
      <c r="R2" s="71" t="s">
        <v>103</v>
      </c>
      <c r="S2" s="71" t="s">
        <v>149</v>
      </c>
      <c r="T2" s="71" t="s">
        <v>150</v>
      </c>
      <c r="U2" s="72" t="s">
        <v>101</v>
      </c>
      <c r="V2" s="72" t="s">
        <v>145</v>
      </c>
      <c r="W2" s="72" t="s">
        <v>106</v>
      </c>
      <c r="X2" s="38" t="s">
        <v>104</v>
      </c>
      <c r="Y2" s="38" t="s">
        <v>401</v>
      </c>
      <c r="Z2" s="38" t="s">
        <v>105</v>
      </c>
      <c r="AA2" s="38" t="s">
        <v>148</v>
      </c>
      <c r="AB2" s="38" t="s">
        <v>140</v>
      </c>
      <c r="AC2" s="38" t="s">
        <v>143</v>
      </c>
      <c r="AD2" s="38" t="s">
        <v>141</v>
      </c>
      <c r="AE2" s="38" t="s">
        <v>144</v>
      </c>
      <c r="AF2" s="70" t="s">
        <v>387</v>
      </c>
      <c r="AG2" s="70" t="s">
        <v>388</v>
      </c>
      <c r="AH2" s="110" t="s">
        <v>213</v>
      </c>
      <c r="AI2" s="110" t="s">
        <v>214</v>
      </c>
      <c r="AJ2" s="111" t="s">
        <v>215</v>
      </c>
      <c r="AK2" s="111" t="s">
        <v>216</v>
      </c>
      <c r="AL2" s="111" t="s">
        <v>217</v>
      </c>
      <c r="AM2" s="111" t="s">
        <v>218</v>
      </c>
      <c r="AN2" s="71" t="s">
        <v>389</v>
      </c>
      <c r="AO2" s="71" t="s">
        <v>390</v>
      </c>
      <c r="AP2" s="71" t="s">
        <v>391</v>
      </c>
      <c r="AQ2" s="71" t="s">
        <v>392</v>
      </c>
      <c r="AR2" s="71" t="s">
        <v>393</v>
      </c>
      <c r="AS2" s="71" t="s">
        <v>394</v>
      </c>
      <c r="AT2" s="71" t="s">
        <v>395</v>
      </c>
      <c r="AU2" s="71" t="s">
        <v>450</v>
      </c>
      <c r="AV2" s="38"/>
      <c r="AW2" s="70" t="s">
        <v>107</v>
      </c>
      <c r="AX2" s="70" t="s">
        <v>108</v>
      </c>
      <c r="AY2" s="70" t="s">
        <v>212</v>
      </c>
      <c r="AZ2" s="70" t="s">
        <v>211</v>
      </c>
      <c r="BA2" s="70" t="s">
        <v>138</v>
      </c>
      <c r="BB2" s="38" t="s">
        <v>109</v>
      </c>
      <c r="BC2" s="38" t="s">
        <v>139</v>
      </c>
      <c r="BD2" s="38" t="s">
        <v>137</v>
      </c>
      <c r="BE2" s="38" t="s">
        <v>110</v>
      </c>
      <c r="BF2" s="71" t="s">
        <v>240</v>
      </c>
      <c r="BG2" s="71" t="s">
        <v>142</v>
      </c>
      <c r="BH2" s="71" t="s">
        <v>351</v>
      </c>
      <c r="BI2" s="71" t="s">
        <v>146</v>
      </c>
      <c r="BJ2" s="71" t="s">
        <v>102</v>
      </c>
      <c r="BK2" s="71" t="s">
        <v>147</v>
      </c>
      <c r="BL2" s="71" t="s">
        <v>400</v>
      </c>
      <c r="BM2" s="71" t="s">
        <v>103</v>
      </c>
      <c r="BN2" s="71" t="s">
        <v>149</v>
      </c>
      <c r="BO2" s="71" t="s">
        <v>150</v>
      </c>
      <c r="BP2" s="72" t="s">
        <v>101</v>
      </c>
      <c r="BQ2" s="72" t="s">
        <v>145</v>
      </c>
      <c r="BR2" s="72" t="s">
        <v>106</v>
      </c>
      <c r="BS2" s="38" t="s">
        <v>104</v>
      </c>
      <c r="BT2" s="38" t="s">
        <v>401</v>
      </c>
      <c r="BU2" s="38" t="s">
        <v>105</v>
      </c>
      <c r="BV2" s="38" t="s">
        <v>148</v>
      </c>
      <c r="BW2" s="38" t="s">
        <v>140</v>
      </c>
      <c r="BX2" s="38" t="s">
        <v>143</v>
      </c>
      <c r="BY2" s="38" t="s">
        <v>141</v>
      </c>
      <c r="BZ2" s="38" t="s">
        <v>144</v>
      </c>
      <c r="CA2" s="70" t="s">
        <v>387</v>
      </c>
      <c r="CB2" s="70" t="s">
        <v>388</v>
      </c>
      <c r="CC2" s="110" t="s">
        <v>213</v>
      </c>
      <c r="CD2" s="110" t="s">
        <v>214</v>
      </c>
      <c r="CE2" s="111" t="s">
        <v>215</v>
      </c>
      <c r="CF2" s="111" t="s">
        <v>216</v>
      </c>
      <c r="CG2" s="111" t="s">
        <v>217</v>
      </c>
      <c r="CH2" s="111" t="s">
        <v>218</v>
      </c>
      <c r="CI2" s="71" t="s">
        <v>389</v>
      </c>
      <c r="CJ2" s="71" t="s">
        <v>390</v>
      </c>
      <c r="CK2" s="71" t="s">
        <v>391</v>
      </c>
      <c r="CL2" s="71" t="s">
        <v>392</v>
      </c>
      <c r="CM2" s="71" t="s">
        <v>393</v>
      </c>
      <c r="CN2" s="71" t="s">
        <v>394</v>
      </c>
      <c r="CO2" s="71" t="s">
        <v>395</v>
      </c>
      <c r="CP2" s="71" t="s">
        <v>450</v>
      </c>
      <c r="CQ2" s="38"/>
      <c r="CR2" s="38" t="s">
        <v>95</v>
      </c>
      <c r="CS2" s="40"/>
      <c r="CT2" s="55" t="s">
        <v>96</v>
      </c>
    </row>
    <row r="3" spans="1:98" x14ac:dyDescent="0.25">
      <c r="A3" s="107" t="s">
        <v>100</v>
      </c>
      <c r="B3" s="177">
        <v>1</v>
      </c>
      <c r="C3" s="177">
        <v>1</v>
      </c>
      <c r="D3" s="177">
        <v>1</v>
      </c>
      <c r="E3" s="177">
        <v>1</v>
      </c>
      <c r="F3" s="177">
        <v>1</v>
      </c>
      <c r="G3" s="177">
        <v>1</v>
      </c>
      <c r="H3" s="177">
        <v>1</v>
      </c>
      <c r="I3" s="177">
        <v>1</v>
      </c>
      <c r="J3" s="177">
        <v>1</v>
      </c>
      <c r="K3" s="177">
        <v>1</v>
      </c>
      <c r="L3" s="177">
        <v>1</v>
      </c>
      <c r="M3" s="177">
        <v>1</v>
      </c>
      <c r="N3" s="177">
        <v>1</v>
      </c>
      <c r="O3" s="177">
        <v>1</v>
      </c>
      <c r="P3" s="177">
        <v>1</v>
      </c>
      <c r="Q3" s="177"/>
      <c r="R3" s="177">
        <v>1</v>
      </c>
      <c r="S3" s="177">
        <v>1</v>
      </c>
      <c r="T3" s="177">
        <v>1</v>
      </c>
      <c r="U3" s="177">
        <v>1</v>
      </c>
      <c r="V3" s="177">
        <v>1</v>
      </c>
      <c r="W3" s="177">
        <v>1</v>
      </c>
      <c r="X3" s="177">
        <v>1</v>
      </c>
      <c r="Y3" s="177">
        <v>1</v>
      </c>
      <c r="Z3" s="177">
        <v>1</v>
      </c>
      <c r="AA3" s="177">
        <v>1</v>
      </c>
      <c r="AB3" s="177">
        <v>1</v>
      </c>
      <c r="AC3" s="177">
        <v>1</v>
      </c>
      <c r="AD3" s="177">
        <v>1</v>
      </c>
      <c r="AE3" s="177">
        <v>1</v>
      </c>
      <c r="AF3" s="177">
        <v>1</v>
      </c>
      <c r="AG3" s="177">
        <v>1</v>
      </c>
      <c r="AH3" s="10">
        <v>1</v>
      </c>
      <c r="AI3" s="10">
        <v>1</v>
      </c>
      <c r="AJ3" s="176">
        <v>1</v>
      </c>
      <c r="AK3" s="176">
        <v>1</v>
      </c>
      <c r="AL3" s="176">
        <v>1</v>
      </c>
      <c r="AM3" s="176">
        <v>1</v>
      </c>
      <c r="AN3" s="176">
        <v>1</v>
      </c>
      <c r="AO3" s="176">
        <v>1</v>
      </c>
      <c r="AP3" s="176">
        <v>1</v>
      </c>
      <c r="AQ3" s="176">
        <v>1</v>
      </c>
      <c r="AR3" s="176">
        <v>1</v>
      </c>
      <c r="AS3" s="176">
        <v>1</v>
      </c>
      <c r="AT3" s="176">
        <v>1</v>
      </c>
      <c r="AU3" s="176">
        <v>1</v>
      </c>
      <c r="AV3" s="176"/>
      <c r="AW3" s="177">
        <v>34</v>
      </c>
      <c r="AX3" s="177"/>
      <c r="AY3" s="177"/>
      <c r="AZ3" s="177"/>
      <c r="BA3" s="177"/>
      <c r="BB3" s="177"/>
      <c r="BC3" s="177"/>
      <c r="BD3" s="177"/>
      <c r="BE3" s="177"/>
      <c r="BF3" s="177"/>
      <c r="BG3" s="177">
        <v>2</v>
      </c>
      <c r="BH3" s="177"/>
      <c r="BI3" s="177">
        <v>14</v>
      </c>
      <c r="BJ3" s="177"/>
      <c r="BK3" s="177"/>
      <c r="BL3" s="177">
        <v>1</v>
      </c>
      <c r="BM3" s="177"/>
      <c r="BN3" s="177"/>
      <c r="BO3" s="177"/>
      <c r="BP3" s="177"/>
      <c r="BQ3" s="177"/>
      <c r="BR3" s="177"/>
      <c r="BS3" s="177"/>
      <c r="BT3" s="177"/>
      <c r="BU3" s="177"/>
      <c r="BV3" s="177"/>
      <c r="BW3" s="177"/>
      <c r="BX3" s="177"/>
      <c r="BY3" s="177"/>
      <c r="BZ3" s="177"/>
      <c r="CA3" s="177"/>
      <c r="CB3" s="177"/>
      <c r="CC3" s="177"/>
      <c r="CD3" s="177"/>
      <c r="CE3" s="177"/>
      <c r="CF3" s="177"/>
      <c r="CG3" s="177"/>
      <c r="CH3" s="177"/>
      <c r="CI3" s="177"/>
      <c r="CJ3" s="177"/>
      <c r="CK3" s="177"/>
      <c r="CL3" s="177"/>
      <c r="CM3" s="177"/>
      <c r="CN3" s="177"/>
      <c r="CO3" s="177"/>
      <c r="CP3" s="176">
        <v>72</v>
      </c>
      <c r="CQ3" s="10"/>
    </row>
    <row r="4" spans="1:98" x14ac:dyDescent="0.2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  <c r="BA4" s="176"/>
      <c r="BB4" s="176"/>
      <c r="BC4" s="176"/>
      <c r="BD4" s="176"/>
      <c r="BE4" s="176"/>
      <c r="BF4" s="176"/>
      <c r="BG4" s="176"/>
      <c r="BH4" s="176"/>
      <c r="BI4" s="176"/>
      <c r="BJ4" s="176"/>
      <c r="BK4" s="176"/>
      <c r="BL4" s="176"/>
      <c r="BM4" s="176"/>
      <c r="BN4" s="176"/>
      <c r="BO4" s="176"/>
      <c r="BP4" s="176"/>
      <c r="BQ4" s="176"/>
      <c r="BR4" s="176"/>
      <c r="BS4" s="176"/>
      <c r="BT4" s="176"/>
      <c r="BU4" s="176"/>
      <c r="BV4" s="176"/>
      <c r="BW4" s="176"/>
      <c r="BX4" s="176"/>
      <c r="BY4" s="176"/>
      <c r="BZ4" s="176"/>
      <c r="CA4" s="176"/>
      <c r="CB4" s="176"/>
      <c r="CC4" s="176"/>
      <c r="CD4" s="176"/>
      <c r="CE4" s="176"/>
      <c r="CF4" s="176"/>
      <c r="CG4" s="176"/>
      <c r="CH4" s="176"/>
      <c r="CI4" s="176"/>
      <c r="CJ4" s="176"/>
      <c r="CK4" s="176"/>
      <c r="CL4" s="176"/>
      <c r="CM4" s="176"/>
      <c r="CN4" s="176"/>
      <c r="CO4" s="176"/>
      <c r="CP4" s="176"/>
      <c r="CQ4" s="176"/>
    </row>
    <row r="5" spans="1:98" x14ac:dyDescent="0.25"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6"/>
      <c r="BV5" s="176"/>
      <c r="BW5" s="176"/>
      <c r="BX5" s="176"/>
      <c r="BY5" s="176"/>
      <c r="BZ5" s="176"/>
      <c r="CA5" s="176"/>
      <c r="CB5" s="176"/>
      <c r="CC5" s="176"/>
      <c r="CD5" s="176"/>
      <c r="CE5" s="176"/>
      <c r="CF5" s="176"/>
      <c r="CG5" s="176"/>
      <c r="CH5" s="176"/>
      <c r="CI5" s="176"/>
      <c r="CJ5" s="176"/>
      <c r="CK5" s="176"/>
      <c r="CL5" s="176"/>
      <c r="CM5" s="176"/>
      <c r="CN5" s="176"/>
      <c r="CO5" s="176"/>
      <c r="CP5" s="176"/>
      <c r="CQ5" s="176"/>
    </row>
    <row r="6" spans="1:98" x14ac:dyDescent="0.25"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6"/>
      <c r="BN6" s="176"/>
      <c r="BO6" s="176"/>
      <c r="BP6" s="176"/>
      <c r="BQ6" s="176"/>
      <c r="BR6" s="176"/>
      <c r="BS6" s="176"/>
      <c r="BT6" s="176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176"/>
      <c r="CF6" s="176"/>
      <c r="CG6" s="176"/>
      <c r="CH6" s="176"/>
      <c r="CI6" s="176"/>
      <c r="CJ6" s="176"/>
      <c r="CK6" s="176"/>
      <c r="CL6" s="176"/>
      <c r="CM6" s="176"/>
      <c r="CN6" s="176"/>
      <c r="CO6" s="176"/>
      <c r="CP6" s="176"/>
      <c r="CQ6" s="176"/>
    </row>
    <row r="7" spans="1:98" x14ac:dyDescent="0.25">
      <c r="A7" s="50" t="s">
        <v>52</v>
      </c>
      <c r="B7" s="177">
        <f>2*B3</f>
        <v>2</v>
      </c>
      <c r="C7" s="177">
        <f>2*C3</f>
        <v>2</v>
      </c>
      <c r="D7" s="177">
        <f>2*D3</f>
        <v>2</v>
      </c>
      <c r="E7" s="177">
        <f>2*E3</f>
        <v>2</v>
      </c>
      <c r="F7" s="177">
        <v>2</v>
      </c>
      <c r="G7" s="177">
        <f>2*G3</f>
        <v>2</v>
      </c>
      <c r="H7" s="177">
        <v>2</v>
      </c>
      <c r="I7" s="177">
        <v>2</v>
      </c>
      <c r="J7" s="177">
        <f>2*J3</f>
        <v>2</v>
      </c>
      <c r="K7" s="10"/>
      <c r="L7" s="10"/>
      <c r="M7" s="10"/>
      <c r="N7" s="10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7">
        <f t="shared" ref="AW7:BE7" si="0">B7*AW3</f>
        <v>68</v>
      </c>
      <c r="AX7" s="177">
        <f t="shared" si="0"/>
        <v>0</v>
      </c>
      <c r="AY7" s="177">
        <f t="shared" si="0"/>
        <v>0</v>
      </c>
      <c r="AZ7" s="177">
        <f t="shared" si="0"/>
        <v>0</v>
      </c>
      <c r="BA7" s="177">
        <f t="shared" si="0"/>
        <v>0</v>
      </c>
      <c r="BB7" s="177">
        <f t="shared" si="0"/>
        <v>0</v>
      </c>
      <c r="BC7" s="177">
        <f t="shared" si="0"/>
        <v>0</v>
      </c>
      <c r="BD7" s="177">
        <f t="shared" si="0"/>
        <v>0</v>
      </c>
      <c r="BE7" s="177">
        <f t="shared" si="0"/>
        <v>0</v>
      </c>
      <c r="BF7" s="10"/>
      <c r="BG7" s="10"/>
      <c r="BH7" s="10"/>
      <c r="BI7" s="10"/>
      <c r="BJ7" s="176"/>
      <c r="BK7" s="176"/>
      <c r="BL7" s="176"/>
      <c r="BM7" s="176"/>
      <c r="BN7" s="176"/>
      <c r="BO7" s="176"/>
      <c r="BP7" s="176"/>
      <c r="BQ7" s="176"/>
      <c r="BR7" s="176"/>
      <c r="BS7" s="176"/>
      <c r="BT7" s="176"/>
      <c r="BU7" s="176"/>
      <c r="BV7" s="176"/>
      <c r="BW7" s="176"/>
      <c r="BX7" s="176"/>
      <c r="BY7" s="176"/>
      <c r="BZ7" s="176"/>
      <c r="CA7" s="176"/>
      <c r="CB7" s="176"/>
      <c r="CC7" s="176"/>
      <c r="CD7" s="176"/>
      <c r="CE7" s="176"/>
      <c r="CF7" s="176"/>
      <c r="CG7" s="176"/>
      <c r="CH7" s="176"/>
      <c r="CI7" s="176"/>
      <c r="CJ7" s="176"/>
      <c r="CK7" s="176"/>
      <c r="CL7" s="176"/>
      <c r="CM7" s="176"/>
      <c r="CN7" s="176"/>
      <c r="CO7" s="176"/>
      <c r="CP7" s="176"/>
      <c r="CQ7" s="176"/>
      <c r="CR7" s="107">
        <f t="shared" ref="CR7:CR70" si="1">SUM(AW7:CP7)</f>
        <v>68</v>
      </c>
      <c r="CS7" s="107" t="s">
        <v>1</v>
      </c>
    </row>
    <row r="8" spans="1:98" x14ac:dyDescent="0.25">
      <c r="A8" s="50"/>
      <c r="B8" s="177"/>
      <c r="C8" s="177"/>
      <c r="D8" s="177"/>
      <c r="E8" s="177"/>
      <c r="F8" s="177"/>
      <c r="G8" s="177"/>
      <c r="H8" s="177"/>
      <c r="I8" s="177"/>
      <c r="J8" s="177"/>
      <c r="K8" s="10"/>
      <c r="L8" s="10"/>
      <c r="M8" s="10"/>
      <c r="N8" s="10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7"/>
      <c r="AX8" s="177"/>
      <c r="AY8" s="177"/>
      <c r="AZ8" s="177"/>
      <c r="BA8" s="177"/>
      <c r="BB8" s="177"/>
      <c r="BC8" s="177"/>
      <c r="BD8" s="177"/>
      <c r="BE8" s="177"/>
      <c r="BF8" s="10"/>
      <c r="BG8" s="10"/>
      <c r="BH8" s="10"/>
      <c r="BI8" s="10"/>
      <c r="BJ8" s="176"/>
      <c r="BK8" s="176"/>
      <c r="BL8" s="176"/>
      <c r="BM8" s="176"/>
      <c r="BN8" s="176"/>
      <c r="BO8" s="176"/>
      <c r="BP8" s="176"/>
      <c r="BQ8" s="176"/>
      <c r="BR8" s="176"/>
      <c r="BS8" s="176"/>
      <c r="BT8" s="176"/>
      <c r="BU8" s="176"/>
      <c r="BV8" s="176"/>
      <c r="BW8" s="176"/>
      <c r="BX8" s="176"/>
      <c r="BY8" s="176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176"/>
      <c r="CL8" s="176"/>
      <c r="CM8" s="176"/>
      <c r="CN8" s="176"/>
      <c r="CO8" s="176"/>
      <c r="CP8" s="176"/>
      <c r="CQ8" s="176"/>
      <c r="CR8" s="107">
        <f t="shared" si="1"/>
        <v>0</v>
      </c>
    </row>
    <row r="9" spans="1:98" x14ac:dyDescent="0.25">
      <c r="A9" s="50" t="s">
        <v>51</v>
      </c>
      <c r="B9" s="177">
        <f>0.61*B3</f>
        <v>0.61</v>
      </c>
      <c r="C9" s="177">
        <f>1.11*C3</f>
        <v>1.1100000000000001</v>
      </c>
      <c r="D9" s="177">
        <v>1.41</v>
      </c>
      <c r="E9" s="177">
        <v>0.31</v>
      </c>
      <c r="F9" s="177">
        <v>0.46</v>
      </c>
      <c r="G9" s="177"/>
      <c r="H9" s="177"/>
      <c r="I9" s="177"/>
      <c r="J9" s="177"/>
      <c r="K9" s="10"/>
      <c r="L9" s="10"/>
      <c r="M9" s="10"/>
      <c r="N9" s="10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7">
        <f>B9*AW3</f>
        <v>20.74</v>
      </c>
      <c r="AX9" s="177">
        <f>C9*AX3</f>
        <v>0</v>
      </c>
      <c r="AY9" s="177">
        <f>D9*AY3</f>
        <v>0</v>
      </c>
      <c r="AZ9" s="177">
        <f>E9*AZ3</f>
        <v>0</v>
      </c>
      <c r="BA9" s="177">
        <f>F9*BA3</f>
        <v>0</v>
      </c>
      <c r="BB9" s="177"/>
      <c r="BC9" s="177"/>
      <c r="BD9" s="177"/>
      <c r="BE9" s="177"/>
      <c r="BF9" s="10"/>
      <c r="BG9" s="10"/>
      <c r="BH9" s="10"/>
      <c r="BI9" s="10"/>
      <c r="BJ9" s="176"/>
      <c r="BK9" s="176"/>
      <c r="BL9" s="176"/>
      <c r="BM9" s="176"/>
      <c r="BN9" s="176"/>
      <c r="BO9" s="176"/>
      <c r="BP9" s="176"/>
      <c r="BQ9" s="176"/>
      <c r="BR9" s="176"/>
      <c r="BS9" s="176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L9" s="176"/>
      <c r="CM9" s="176"/>
      <c r="CN9" s="176"/>
      <c r="CO9" s="176"/>
      <c r="CP9" s="176"/>
      <c r="CQ9" s="176"/>
      <c r="CR9" s="107">
        <f t="shared" si="1"/>
        <v>20.74</v>
      </c>
      <c r="CS9" s="107" t="s">
        <v>0</v>
      </c>
      <c r="CT9" s="91"/>
    </row>
    <row r="10" spans="1:98" x14ac:dyDescent="0.25">
      <c r="A10" s="51" t="s">
        <v>53</v>
      </c>
      <c r="B10" s="177"/>
      <c r="C10" s="177"/>
      <c r="D10" s="177"/>
      <c r="E10" s="177"/>
      <c r="F10" s="177"/>
      <c r="G10" s="177"/>
      <c r="H10" s="177"/>
      <c r="I10" s="177"/>
      <c r="J10" s="177"/>
      <c r="K10" s="10"/>
      <c r="L10" s="10"/>
      <c r="M10" s="10"/>
      <c r="N10" s="10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7"/>
      <c r="AX10" s="177"/>
      <c r="AY10" s="177"/>
      <c r="AZ10" s="177"/>
      <c r="BA10" s="177"/>
      <c r="BB10" s="177"/>
      <c r="BC10" s="177"/>
      <c r="BD10" s="177"/>
      <c r="BE10" s="177"/>
      <c r="BF10" s="10"/>
      <c r="BG10" s="10"/>
      <c r="BH10" s="10"/>
      <c r="BI10" s="10"/>
      <c r="BJ10" s="176"/>
      <c r="BK10" s="176"/>
      <c r="BL10" s="176"/>
      <c r="BM10" s="176"/>
      <c r="BN10" s="176"/>
      <c r="BO10" s="176"/>
      <c r="BP10" s="176"/>
      <c r="BQ10" s="176"/>
      <c r="BR10" s="176"/>
      <c r="BS10" s="176"/>
      <c r="BT10" s="176"/>
      <c r="BU10" s="176"/>
      <c r="BV10" s="176"/>
      <c r="BW10" s="176"/>
      <c r="BX10" s="176"/>
      <c r="BY10" s="176"/>
      <c r="BZ10" s="176"/>
      <c r="CA10" s="176"/>
      <c r="CB10" s="176"/>
      <c r="CC10" s="176"/>
      <c r="CD10" s="176"/>
      <c r="CE10" s="176"/>
      <c r="CF10" s="176"/>
      <c r="CG10" s="176"/>
      <c r="CH10" s="176"/>
      <c r="CI10" s="176"/>
      <c r="CJ10" s="176"/>
      <c r="CK10" s="176"/>
      <c r="CL10" s="176"/>
      <c r="CM10" s="176"/>
      <c r="CN10" s="176"/>
      <c r="CO10" s="176"/>
      <c r="CP10" s="176"/>
      <c r="CQ10" s="176"/>
      <c r="CR10" s="107">
        <f t="shared" si="1"/>
        <v>0</v>
      </c>
    </row>
    <row r="11" spans="1:98" x14ac:dyDescent="0.25">
      <c r="A11" s="52" t="s">
        <v>97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0"/>
      <c r="L11" s="10"/>
      <c r="M11" s="10"/>
      <c r="N11" s="10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7"/>
      <c r="AX11" s="177"/>
      <c r="AY11" s="177"/>
      <c r="AZ11" s="177"/>
      <c r="BA11" s="177"/>
      <c r="BB11" s="177"/>
      <c r="BC11" s="177"/>
      <c r="BD11" s="177"/>
      <c r="BE11" s="177"/>
      <c r="BF11" s="10"/>
      <c r="BG11" s="10"/>
      <c r="BH11" s="10"/>
      <c r="BI11" s="10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07">
        <f t="shared" si="1"/>
        <v>0</v>
      </c>
    </row>
    <row r="12" spans="1:98" ht="22.5" x14ac:dyDescent="0.25">
      <c r="A12" s="53" t="s">
        <v>98</v>
      </c>
      <c r="B12" s="177">
        <f>0.05*B3</f>
        <v>0.05</v>
      </c>
      <c r="C12" s="177">
        <f>0.05*C3</f>
        <v>0.05</v>
      </c>
      <c r="D12" s="177">
        <f>0.05*D3</f>
        <v>0.05</v>
      </c>
      <c r="E12" s="177">
        <f>0.05*E3</f>
        <v>0.05</v>
      </c>
      <c r="F12" s="177">
        <v>0.05</v>
      </c>
      <c r="G12" s="177">
        <f>0.05*G3</f>
        <v>0.05</v>
      </c>
      <c r="H12" s="177">
        <v>0.05</v>
      </c>
      <c r="I12" s="177">
        <f>0.05*I3</f>
        <v>0.05</v>
      </c>
      <c r="J12" s="177">
        <f>0.05*J3</f>
        <v>0.05</v>
      </c>
      <c r="K12" s="10"/>
      <c r="L12" s="10"/>
      <c r="M12" s="10"/>
      <c r="N12" s="10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7">
        <f t="shared" ref="AW12:BE12" si="2">B12*AW3</f>
        <v>1.7000000000000002</v>
      </c>
      <c r="AX12" s="177">
        <f t="shared" si="2"/>
        <v>0</v>
      </c>
      <c r="AY12" s="177">
        <f t="shared" si="2"/>
        <v>0</v>
      </c>
      <c r="AZ12" s="177">
        <f t="shared" si="2"/>
        <v>0</v>
      </c>
      <c r="BA12" s="177">
        <f t="shared" si="2"/>
        <v>0</v>
      </c>
      <c r="BB12" s="177">
        <f t="shared" si="2"/>
        <v>0</v>
      </c>
      <c r="BC12" s="177">
        <f t="shared" si="2"/>
        <v>0</v>
      </c>
      <c r="BD12" s="177">
        <f t="shared" si="2"/>
        <v>0</v>
      </c>
      <c r="BE12" s="177">
        <f t="shared" si="2"/>
        <v>0</v>
      </c>
      <c r="BF12" s="10"/>
      <c r="BG12" s="10"/>
      <c r="BH12" s="10"/>
      <c r="BI12" s="10"/>
      <c r="BJ12" s="176"/>
      <c r="BK12" s="176"/>
      <c r="BL12" s="176"/>
      <c r="BM12" s="176"/>
      <c r="BN12" s="176"/>
      <c r="BO12" s="176"/>
      <c r="BP12" s="176"/>
      <c r="BQ12" s="176"/>
      <c r="BR12" s="176"/>
      <c r="BS12" s="176"/>
      <c r="BT12" s="176"/>
      <c r="BU12" s="176"/>
      <c r="BV12" s="176"/>
      <c r="BW12" s="176"/>
      <c r="BX12" s="176"/>
      <c r="BY12" s="176"/>
      <c r="BZ12" s="176"/>
      <c r="CA12" s="176"/>
      <c r="CB12" s="176"/>
      <c r="CC12" s="176"/>
      <c r="CD12" s="176"/>
      <c r="CE12" s="176"/>
      <c r="CF12" s="176"/>
      <c r="CG12" s="176"/>
      <c r="CH12" s="176"/>
      <c r="CI12" s="176"/>
      <c r="CJ12" s="176"/>
      <c r="CK12" s="176"/>
      <c r="CL12" s="176"/>
      <c r="CM12" s="176"/>
      <c r="CN12" s="176"/>
      <c r="CO12" s="176"/>
      <c r="CP12" s="176"/>
      <c r="CQ12" s="176"/>
      <c r="CR12" s="107">
        <f t="shared" si="1"/>
        <v>1.7000000000000002</v>
      </c>
      <c r="CS12" s="107" t="s">
        <v>0</v>
      </c>
    </row>
    <row r="13" spans="1:98" x14ac:dyDescent="0.25">
      <c r="B13" s="177"/>
      <c r="C13" s="177"/>
      <c r="D13" s="177"/>
      <c r="E13" s="177"/>
      <c r="F13" s="177"/>
      <c r="G13" s="177"/>
      <c r="H13" s="177"/>
      <c r="I13" s="177"/>
      <c r="J13" s="177"/>
      <c r="K13" s="10"/>
      <c r="L13" s="10"/>
      <c r="M13" s="10"/>
      <c r="N13" s="10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7"/>
      <c r="AX13" s="177"/>
      <c r="AY13" s="177"/>
      <c r="AZ13" s="177"/>
      <c r="BA13" s="177"/>
      <c r="BB13" s="177"/>
      <c r="BC13" s="177"/>
      <c r="BD13" s="177"/>
      <c r="BE13" s="177"/>
      <c r="BF13" s="10"/>
      <c r="BG13" s="10"/>
      <c r="BH13" s="10"/>
      <c r="BI13" s="10"/>
      <c r="BJ13" s="176"/>
      <c r="BK13" s="176"/>
      <c r="BL13" s="176"/>
      <c r="BM13" s="176"/>
      <c r="BN13" s="176"/>
      <c r="BO13" s="176"/>
      <c r="BP13" s="176"/>
      <c r="BQ13" s="176"/>
      <c r="BR13" s="176"/>
      <c r="BS13" s="176"/>
      <c r="BT13" s="176"/>
      <c r="BU13" s="176"/>
      <c r="BV13" s="176"/>
      <c r="BW13" s="176"/>
      <c r="BX13" s="176"/>
      <c r="BY13" s="176"/>
      <c r="BZ13" s="176"/>
      <c r="CA13" s="176"/>
      <c r="CB13" s="176"/>
      <c r="CC13" s="176"/>
      <c r="CD13" s="176"/>
      <c r="CE13" s="176"/>
      <c r="CF13" s="176"/>
      <c r="CG13" s="176"/>
      <c r="CH13" s="176"/>
      <c r="CI13" s="176"/>
      <c r="CJ13" s="176"/>
      <c r="CK13" s="176"/>
      <c r="CL13" s="176"/>
      <c r="CM13" s="176"/>
      <c r="CN13" s="176"/>
      <c r="CO13" s="176"/>
      <c r="CP13" s="176"/>
      <c r="CQ13" s="176"/>
      <c r="CR13" s="107">
        <f t="shared" si="1"/>
        <v>0</v>
      </c>
    </row>
    <row r="14" spans="1:98" x14ac:dyDescent="0.25">
      <c r="B14" s="177"/>
      <c r="C14" s="177"/>
      <c r="D14" s="177"/>
      <c r="E14" s="177"/>
      <c r="F14" s="177"/>
      <c r="G14" s="177"/>
      <c r="H14" s="177"/>
      <c r="I14" s="177"/>
      <c r="J14" s="177"/>
      <c r="K14" s="10"/>
      <c r="L14" s="10"/>
      <c r="M14" s="10"/>
      <c r="N14" s="10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7"/>
      <c r="AX14" s="177"/>
      <c r="AY14" s="177"/>
      <c r="AZ14" s="177"/>
      <c r="BA14" s="177"/>
      <c r="BB14" s="177"/>
      <c r="BC14" s="177"/>
      <c r="BD14" s="177"/>
      <c r="BE14" s="177"/>
      <c r="BF14" s="10"/>
      <c r="BG14" s="10"/>
      <c r="BH14" s="10"/>
      <c r="BI14" s="10"/>
      <c r="BJ14" s="176"/>
      <c r="BK14" s="176"/>
      <c r="BL14" s="176"/>
      <c r="BM14" s="176"/>
      <c r="BN14" s="176"/>
      <c r="BO14" s="176"/>
      <c r="BP14" s="176"/>
      <c r="BQ14" s="176"/>
      <c r="BR14" s="176"/>
      <c r="BS14" s="176"/>
      <c r="BT14" s="176"/>
      <c r="BU14" s="176"/>
      <c r="BV14" s="176"/>
      <c r="BW14" s="176"/>
      <c r="BX14" s="176"/>
      <c r="BY14" s="176"/>
      <c r="BZ14" s="176"/>
      <c r="CA14" s="176"/>
      <c r="CB14" s="176"/>
      <c r="CC14" s="176"/>
      <c r="CD14" s="176"/>
      <c r="CE14" s="176"/>
      <c r="CF14" s="176"/>
      <c r="CG14" s="176"/>
      <c r="CH14" s="176"/>
      <c r="CI14" s="176"/>
      <c r="CJ14" s="176"/>
      <c r="CK14" s="176"/>
      <c r="CL14" s="176"/>
      <c r="CM14" s="176"/>
      <c r="CN14" s="176"/>
      <c r="CO14" s="176"/>
      <c r="CP14" s="176"/>
      <c r="CQ14" s="176"/>
      <c r="CR14" s="107">
        <f t="shared" si="1"/>
        <v>0</v>
      </c>
    </row>
    <row r="15" spans="1:98" x14ac:dyDescent="0.25">
      <c r="A15" s="50"/>
      <c r="B15" s="177"/>
      <c r="C15" s="177"/>
      <c r="D15" s="177"/>
      <c r="E15" s="177"/>
      <c r="F15" s="177"/>
      <c r="G15" s="177"/>
      <c r="H15" s="177"/>
      <c r="I15" s="177"/>
      <c r="J15" s="177"/>
      <c r="K15" s="10"/>
      <c r="L15" s="10"/>
      <c r="M15" s="10"/>
      <c r="N15" s="10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7"/>
      <c r="AX15" s="177"/>
      <c r="AY15" s="177"/>
      <c r="AZ15" s="177"/>
      <c r="BA15" s="177"/>
      <c r="BB15" s="177"/>
      <c r="BC15" s="177"/>
      <c r="BD15" s="177"/>
      <c r="BE15" s="177"/>
      <c r="BF15" s="10"/>
      <c r="BG15" s="10"/>
      <c r="BH15" s="10"/>
      <c r="BI15" s="10"/>
      <c r="BJ15" s="176"/>
      <c r="BK15" s="176"/>
      <c r="BL15" s="176"/>
      <c r="BM15" s="176"/>
      <c r="BN15" s="176"/>
      <c r="BO15" s="176"/>
      <c r="BP15" s="176"/>
      <c r="BQ15" s="176"/>
      <c r="BR15" s="176"/>
      <c r="BS15" s="176"/>
      <c r="BT15" s="176"/>
      <c r="BU15" s="176"/>
      <c r="BV15" s="176"/>
      <c r="BW15" s="176"/>
      <c r="BX15" s="176"/>
      <c r="BY15" s="176"/>
      <c r="BZ15" s="176"/>
      <c r="CA15" s="176"/>
      <c r="CB15" s="176"/>
      <c r="CC15" s="176"/>
      <c r="CD15" s="176"/>
      <c r="CE15" s="176"/>
      <c r="CF15" s="176"/>
      <c r="CG15" s="176"/>
      <c r="CH15" s="176"/>
      <c r="CI15" s="176"/>
      <c r="CJ15" s="176"/>
      <c r="CK15" s="176"/>
      <c r="CL15" s="176"/>
      <c r="CM15" s="176"/>
      <c r="CN15" s="176"/>
      <c r="CO15" s="176"/>
      <c r="CP15" s="176"/>
      <c r="CQ15" s="176"/>
      <c r="CR15" s="107">
        <f t="shared" si="1"/>
        <v>0</v>
      </c>
    </row>
    <row r="16" spans="1:98" x14ac:dyDescent="0.25">
      <c r="A16" s="50" t="s">
        <v>68</v>
      </c>
      <c r="B16" s="177"/>
      <c r="C16" s="177"/>
      <c r="D16" s="177"/>
      <c r="E16" s="177"/>
      <c r="F16" s="177"/>
      <c r="G16" s="177">
        <v>0.71</v>
      </c>
      <c r="H16" s="177">
        <v>0.33</v>
      </c>
      <c r="I16" s="177">
        <v>0.09</v>
      </c>
      <c r="J16" s="177">
        <f>0.51*J3</f>
        <v>0.51</v>
      </c>
      <c r="K16" s="10"/>
      <c r="L16" s="10"/>
      <c r="M16" s="10"/>
      <c r="N16" s="10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7"/>
      <c r="AX16" s="177"/>
      <c r="AY16" s="177"/>
      <c r="AZ16" s="177"/>
      <c r="BA16" s="177"/>
      <c r="BB16" s="177">
        <f>G16*BB3</f>
        <v>0</v>
      </c>
      <c r="BC16" s="177">
        <f>H16*BC3</f>
        <v>0</v>
      </c>
      <c r="BD16" s="177">
        <f>I16*BD3</f>
        <v>0</v>
      </c>
      <c r="BE16" s="177">
        <f>J16*BE3</f>
        <v>0</v>
      </c>
      <c r="BF16" s="10"/>
      <c r="BG16" s="10"/>
      <c r="BH16" s="10"/>
      <c r="BI16" s="10"/>
      <c r="BJ16" s="176"/>
      <c r="BK16" s="176"/>
      <c r="BL16" s="176"/>
      <c r="BM16" s="176"/>
      <c r="BN16" s="176"/>
      <c r="BO16" s="176"/>
      <c r="BP16" s="176"/>
      <c r="BQ16" s="176"/>
      <c r="BR16" s="176"/>
      <c r="BS16" s="176"/>
      <c r="BT16" s="176"/>
      <c r="BU16" s="176"/>
      <c r="BV16" s="176"/>
      <c r="BW16" s="176"/>
      <c r="BX16" s="176"/>
      <c r="BY16" s="176"/>
      <c r="BZ16" s="176"/>
      <c r="CA16" s="176"/>
      <c r="CB16" s="176"/>
      <c r="CC16" s="176"/>
      <c r="CD16" s="176"/>
      <c r="CE16" s="176"/>
      <c r="CF16" s="176"/>
      <c r="CG16" s="176"/>
      <c r="CH16" s="176"/>
      <c r="CI16" s="176"/>
      <c r="CJ16" s="176"/>
      <c r="CK16" s="176"/>
      <c r="CL16" s="176"/>
      <c r="CM16" s="176"/>
      <c r="CN16" s="176"/>
      <c r="CO16" s="176"/>
      <c r="CP16" s="176"/>
      <c r="CQ16" s="176"/>
      <c r="CR16" s="107">
        <f t="shared" si="1"/>
        <v>0</v>
      </c>
      <c r="CS16" s="107" t="s">
        <v>0</v>
      </c>
    </row>
    <row r="17" spans="1:98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  <c r="BT17" s="176"/>
      <c r="BU17" s="176"/>
      <c r="BV17" s="176"/>
      <c r="BW17" s="176"/>
      <c r="BX17" s="176"/>
      <c r="BY17" s="176"/>
      <c r="BZ17" s="176"/>
      <c r="CA17" s="176"/>
      <c r="CB17" s="176"/>
      <c r="CC17" s="176"/>
      <c r="CD17" s="176"/>
      <c r="CE17" s="176"/>
      <c r="CF17" s="176"/>
      <c r="CG17" s="176"/>
      <c r="CH17" s="176"/>
      <c r="CI17" s="176"/>
      <c r="CJ17" s="176"/>
      <c r="CK17" s="176"/>
      <c r="CL17" s="176"/>
      <c r="CM17" s="176"/>
      <c r="CN17" s="176"/>
      <c r="CO17" s="176"/>
      <c r="CP17" s="176"/>
      <c r="CQ17" s="176"/>
      <c r="CR17" s="107">
        <f t="shared" si="1"/>
        <v>0</v>
      </c>
    </row>
    <row r="18" spans="1:98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107">
        <f t="shared" si="1"/>
        <v>0</v>
      </c>
      <c r="CT18" s="108"/>
    </row>
    <row r="19" spans="1:98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76"/>
      <c r="BK19" s="176"/>
      <c r="BL19" s="176"/>
      <c r="BM19" s="176"/>
      <c r="BN19" s="176"/>
      <c r="BO19" s="176"/>
      <c r="BP19" s="176"/>
      <c r="BQ19" s="176"/>
      <c r="BR19" s="176"/>
      <c r="BS19" s="176"/>
      <c r="BT19" s="176"/>
      <c r="BU19" s="176"/>
      <c r="BV19" s="176"/>
      <c r="BW19" s="176"/>
      <c r="BX19" s="176"/>
      <c r="BY19" s="176"/>
      <c r="BZ19" s="176"/>
      <c r="CA19" s="176"/>
      <c r="CB19" s="176"/>
      <c r="CC19" s="176"/>
      <c r="CD19" s="176"/>
      <c r="CE19" s="176"/>
      <c r="CF19" s="176"/>
      <c r="CG19" s="176"/>
      <c r="CH19" s="176"/>
      <c r="CI19" s="176"/>
      <c r="CJ19" s="176"/>
      <c r="CK19" s="176"/>
      <c r="CL19" s="176"/>
      <c r="CM19" s="176"/>
      <c r="CN19" s="176"/>
      <c r="CO19" s="176"/>
      <c r="CP19" s="176"/>
      <c r="CQ19" s="176"/>
      <c r="CR19" s="107">
        <f t="shared" si="1"/>
        <v>0</v>
      </c>
    </row>
    <row r="20" spans="1:98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7"/>
      <c r="AC20" s="177"/>
      <c r="AD20" s="177"/>
      <c r="AE20" s="177"/>
      <c r="AF20" s="177"/>
      <c r="AG20" s="177"/>
      <c r="AH20" s="177"/>
      <c r="AI20" s="177">
        <v>4</v>
      </c>
      <c r="AJ20" s="177"/>
      <c r="AK20" s="177"/>
      <c r="AL20" s="177"/>
      <c r="AM20" s="177"/>
      <c r="AN20" s="10"/>
      <c r="AO20" s="10"/>
      <c r="AP20" s="10"/>
      <c r="AQ20" s="10"/>
      <c r="AR20" s="10"/>
      <c r="AS20" s="10"/>
      <c r="AT20" s="10"/>
      <c r="AU20" s="10"/>
      <c r="AV20" s="176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76"/>
      <c r="BK20" s="176"/>
      <c r="BL20" s="176"/>
      <c r="BM20" s="176"/>
      <c r="BN20" s="176"/>
      <c r="BO20" s="176"/>
      <c r="BP20" s="176"/>
      <c r="BQ20" s="176"/>
      <c r="BR20" s="176"/>
      <c r="BS20" s="176"/>
      <c r="BT20" s="176"/>
      <c r="BU20" s="176"/>
      <c r="BW20" s="177">
        <f t="shared" ref="BW20:CP20" si="3">AB20*BW$3</f>
        <v>0</v>
      </c>
      <c r="BX20" s="177">
        <f t="shared" si="3"/>
        <v>0</v>
      </c>
      <c r="BY20" s="177">
        <f t="shared" si="3"/>
        <v>0</v>
      </c>
      <c r="BZ20" s="177">
        <f t="shared" si="3"/>
        <v>0</v>
      </c>
      <c r="CA20" s="177">
        <f t="shared" si="3"/>
        <v>0</v>
      </c>
      <c r="CB20" s="177">
        <f t="shared" si="3"/>
        <v>0</v>
      </c>
      <c r="CC20" s="177">
        <f t="shared" si="3"/>
        <v>0</v>
      </c>
      <c r="CD20" s="177">
        <f t="shared" si="3"/>
        <v>0</v>
      </c>
      <c r="CE20" s="177">
        <f t="shared" si="3"/>
        <v>0</v>
      </c>
      <c r="CF20" s="177">
        <f t="shared" si="3"/>
        <v>0</v>
      </c>
      <c r="CG20" s="177">
        <f t="shared" si="3"/>
        <v>0</v>
      </c>
      <c r="CH20" s="177">
        <f t="shared" si="3"/>
        <v>0</v>
      </c>
      <c r="CI20" s="177">
        <f t="shared" si="3"/>
        <v>0</v>
      </c>
      <c r="CJ20" s="177">
        <f t="shared" si="3"/>
        <v>0</v>
      </c>
      <c r="CK20" s="177">
        <f t="shared" si="3"/>
        <v>0</v>
      </c>
      <c r="CL20" s="177">
        <f t="shared" si="3"/>
        <v>0</v>
      </c>
      <c r="CM20" s="177">
        <f t="shared" si="3"/>
        <v>0</v>
      </c>
      <c r="CN20" s="177">
        <f t="shared" si="3"/>
        <v>0</v>
      </c>
      <c r="CO20" s="177">
        <f t="shared" si="3"/>
        <v>0</v>
      </c>
      <c r="CP20" s="177">
        <f t="shared" si="3"/>
        <v>0</v>
      </c>
      <c r="CQ20" s="177"/>
      <c r="CR20" s="107">
        <f>SUM(AW20:CP20)</f>
        <v>0</v>
      </c>
    </row>
    <row r="21" spans="1:98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0"/>
      <c r="AO21" s="10"/>
      <c r="AP21" s="10"/>
      <c r="AQ21" s="10"/>
      <c r="AR21" s="10"/>
      <c r="AS21" s="10"/>
      <c r="AT21" s="10"/>
      <c r="AU21" s="10"/>
      <c r="AV21" s="176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76"/>
      <c r="BK21" s="176"/>
      <c r="BL21" s="176"/>
      <c r="BM21" s="176"/>
      <c r="BN21" s="176"/>
      <c r="BO21" s="176"/>
      <c r="BP21" s="176"/>
      <c r="BQ21" s="176"/>
      <c r="BR21" s="176"/>
      <c r="BS21" s="176"/>
      <c r="BT21" s="176"/>
      <c r="BU21" s="176"/>
      <c r="BW21" s="177">
        <f t="shared" ref="BW21:CH25" si="4">AB21*BW$3</f>
        <v>0</v>
      </c>
      <c r="BX21" s="177">
        <f t="shared" si="4"/>
        <v>0</v>
      </c>
      <c r="BY21" s="177">
        <f t="shared" si="4"/>
        <v>0</v>
      </c>
      <c r="BZ21" s="177">
        <f t="shared" si="4"/>
        <v>0</v>
      </c>
      <c r="CA21" s="177">
        <f t="shared" si="4"/>
        <v>0</v>
      </c>
      <c r="CB21" s="177">
        <f t="shared" si="4"/>
        <v>0</v>
      </c>
      <c r="CC21" s="177">
        <f t="shared" si="4"/>
        <v>0</v>
      </c>
      <c r="CD21" s="177">
        <f t="shared" si="4"/>
        <v>0</v>
      </c>
      <c r="CE21" s="177">
        <f t="shared" si="4"/>
        <v>0</v>
      </c>
      <c r="CF21" s="177">
        <f t="shared" si="4"/>
        <v>0</v>
      </c>
      <c r="CG21" s="177">
        <f t="shared" si="4"/>
        <v>0</v>
      </c>
      <c r="CH21" s="177">
        <f t="shared" si="4"/>
        <v>0</v>
      </c>
      <c r="CI21" s="177">
        <f t="shared" ref="CI21:CP35" si="5">AN21*CI$3</f>
        <v>0</v>
      </c>
      <c r="CJ21" s="177">
        <f t="shared" si="5"/>
        <v>0</v>
      </c>
      <c r="CK21" s="177">
        <f t="shared" si="5"/>
        <v>0</v>
      </c>
      <c r="CL21" s="177">
        <f t="shared" si="5"/>
        <v>0</v>
      </c>
      <c r="CM21" s="177">
        <f t="shared" si="5"/>
        <v>0</v>
      </c>
      <c r="CN21" s="177">
        <f t="shared" si="5"/>
        <v>0</v>
      </c>
      <c r="CO21" s="177">
        <f t="shared" si="5"/>
        <v>0</v>
      </c>
      <c r="CP21" s="177">
        <f t="shared" si="5"/>
        <v>0</v>
      </c>
      <c r="CQ21" s="177"/>
      <c r="CR21" s="107">
        <f t="shared" si="1"/>
        <v>0</v>
      </c>
    </row>
    <row r="22" spans="1:98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>
        <v>4</v>
      </c>
      <c r="AO22" s="177"/>
      <c r="AP22" s="177"/>
      <c r="AQ22" s="177"/>
      <c r="AR22" s="177"/>
      <c r="AS22" s="177"/>
      <c r="AT22" s="177"/>
      <c r="AU22" s="177"/>
      <c r="AV22" s="176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76"/>
      <c r="BK22" s="176"/>
      <c r="BL22" s="176"/>
      <c r="BM22" s="176"/>
      <c r="BN22" s="176"/>
      <c r="BO22" s="176"/>
      <c r="BP22" s="176"/>
      <c r="BQ22" s="176"/>
      <c r="BR22" s="176"/>
      <c r="BS22" s="176"/>
      <c r="BT22" s="176"/>
      <c r="BU22" s="176"/>
      <c r="BW22" s="177">
        <f t="shared" si="4"/>
        <v>0</v>
      </c>
      <c r="BX22" s="177">
        <f t="shared" si="4"/>
        <v>0</v>
      </c>
      <c r="BY22" s="177">
        <f t="shared" si="4"/>
        <v>0</v>
      </c>
      <c r="BZ22" s="177">
        <f t="shared" si="4"/>
        <v>0</v>
      </c>
      <c r="CA22" s="177">
        <f t="shared" si="4"/>
        <v>0</v>
      </c>
      <c r="CB22" s="177">
        <f t="shared" si="4"/>
        <v>0</v>
      </c>
      <c r="CC22" s="177">
        <f t="shared" si="4"/>
        <v>0</v>
      </c>
      <c r="CD22" s="177">
        <f t="shared" si="4"/>
        <v>0</v>
      </c>
      <c r="CE22" s="177">
        <f t="shared" si="4"/>
        <v>0</v>
      </c>
      <c r="CF22" s="177">
        <f t="shared" si="4"/>
        <v>0</v>
      </c>
      <c r="CG22" s="177">
        <f t="shared" si="4"/>
        <v>0</v>
      </c>
      <c r="CH22" s="177">
        <f t="shared" si="4"/>
        <v>0</v>
      </c>
      <c r="CI22" s="177">
        <f t="shared" si="5"/>
        <v>0</v>
      </c>
      <c r="CJ22" s="177">
        <f t="shared" si="5"/>
        <v>0</v>
      </c>
      <c r="CK22" s="177">
        <f t="shared" si="5"/>
        <v>0</v>
      </c>
      <c r="CL22" s="177">
        <f t="shared" si="5"/>
        <v>0</v>
      </c>
      <c r="CM22" s="177">
        <f t="shared" si="5"/>
        <v>0</v>
      </c>
      <c r="CN22" s="177">
        <f t="shared" si="5"/>
        <v>0</v>
      </c>
      <c r="CO22" s="177">
        <f t="shared" si="5"/>
        <v>0</v>
      </c>
      <c r="CP22" s="177">
        <f t="shared" si="5"/>
        <v>0</v>
      </c>
      <c r="CQ22" s="177"/>
      <c r="CR22" s="107">
        <f t="shared" si="1"/>
        <v>0</v>
      </c>
    </row>
    <row r="23" spans="1:98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7">
        <v>4</v>
      </c>
      <c r="AC23" s="177">
        <v>4</v>
      </c>
      <c r="AD23" s="177"/>
      <c r="AE23" s="177"/>
      <c r="AF23" s="177">
        <v>4</v>
      </c>
      <c r="AG23" s="177"/>
      <c r="AH23" s="177">
        <v>4</v>
      </c>
      <c r="AI23" s="177"/>
      <c r="AJ23" s="177">
        <v>4</v>
      </c>
      <c r="AK23" s="177">
        <v>4</v>
      </c>
      <c r="AL23" s="177"/>
      <c r="AM23" s="177"/>
      <c r="AN23" s="177"/>
      <c r="AO23" s="177">
        <v>2</v>
      </c>
      <c r="AP23" s="177">
        <v>2</v>
      </c>
      <c r="AQ23" s="177">
        <v>2</v>
      </c>
      <c r="AR23" s="177">
        <v>4</v>
      </c>
      <c r="AS23" s="177">
        <v>2</v>
      </c>
      <c r="AT23" s="177">
        <v>2</v>
      </c>
      <c r="AU23" s="177">
        <v>6</v>
      </c>
      <c r="AV23" s="176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76"/>
      <c r="BK23" s="176"/>
      <c r="BL23" s="176"/>
      <c r="BM23" s="176"/>
      <c r="BN23" s="176"/>
      <c r="BO23" s="176"/>
      <c r="BP23" s="176"/>
      <c r="BQ23" s="176"/>
      <c r="BR23" s="176"/>
      <c r="BS23" s="176"/>
      <c r="BT23" s="176"/>
      <c r="BU23" s="176"/>
      <c r="BW23" s="177">
        <f t="shared" si="4"/>
        <v>0</v>
      </c>
      <c r="BX23" s="177">
        <f t="shared" si="4"/>
        <v>0</v>
      </c>
      <c r="BY23" s="177">
        <f t="shared" si="4"/>
        <v>0</v>
      </c>
      <c r="BZ23" s="177">
        <f t="shared" si="4"/>
        <v>0</v>
      </c>
      <c r="CA23" s="177">
        <f t="shared" si="4"/>
        <v>0</v>
      </c>
      <c r="CB23" s="177">
        <f t="shared" si="4"/>
        <v>0</v>
      </c>
      <c r="CC23" s="177">
        <f t="shared" si="4"/>
        <v>0</v>
      </c>
      <c r="CD23" s="177">
        <f t="shared" si="4"/>
        <v>0</v>
      </c>
      <c r="CE23" s="177">
        <f t="shared" si="4"/>
        <v>0</v>
      </c>
      <c r="CF23" s="177">
        <f t="shared" si="4"/>
        <v>0</v>
      </c>
      <c r="CG23" s="177">
        <f t="shared" si="4"/>
        <v>0</v>
      </c>
      <c r="CH23" s="177">
        <f t="shared" si="4"/>
        <v>0</v>
      </c>
      <c r="CI23" s="177">
        <f t="shared" si="5"/>
        <v>0</v>
      </c>
      <c r="CJ23" s="177">
        <f t="shared" si="5"/>
        <v>0</v>
      </c>
      <c r="CK23" s="177">
        <f t="shared" si="5"/>
        <v>0</v>
      </c>
      <c r="CL23" s="177">
        <f t="shared" si="5"/>
        <v>0</v>
      </c>
      <c r="CM23" s="177">
        <f t="shared" si="5"/>
        <v>0</v>
      </c>
      <c r="CN23" s="177">
        <f t="shared" si="5"/>
        <v>0</v>
      </c>
      <c r="CO23" s="177">
        <f t="shared" si="5"/>
        <v>0</v>
      </c>
      <c r="CP23" s="177">
        <f t="shared" si="5"/>
        <v>432</v>
      </c>
      <c r="CQ23" s="177"/>
      <c r="CR23" s="107">
        <f t="shared" si="1"/>
        <v>432</v>
      </c>
    </row>
    <row r="24" spans="1:98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8"/>
      <c r="AP24" s="178"/>
      <c r="AQ24" s="178"/>
      <c r="AR24" s="177"/>
      <c r="AS24" s="177"/>
      <c r="AT24" s="177"/>
      <c r="AU24" s="177"/>
      <c r="AV24" s="176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76"/>
      <c r="BK24" s="176"/>
      <c r="BL24" s="176"/>
      <c r="BM24" s="176"/>
      <c r="BN24" s="176"/>
      <c r="BO24" s="176"/>
      <c r="BP24" s="176"/>
      <c r="BQ24" s="176"/>
      <c r="BR24" s="176"/>
      <c r="BS24" s="176"/>
      <c r="BT24" s="176"/>
      <c r="BU24" s="176"/>
      <c r="BW24" s="177">
        <f t="shared" si="4"/>
        <v>0</v>
      </c>
      <c r="BX24" s="177">
        <f t="shared" si="4"/>
        <v>0</v>
      </c>
      <c r="BY24" s="177">
        <f t="shared" si="4"/>
        <v>0</v>
      </c>
      <c r="BZ24" s="177">
        <f t="shared" si="4"/>
        <v>0</v>
      </c>
      <c r="CA24" s="177">
        <f t="shared" si="4"/>
        <v>0</v>
      </c>
      <c r="CB24" s="177">
        <f t="shared" si="4"/>
        <v>0</v>
      </c>
      <c r="CC24" s="177">
        <f t="shared" si="4"/>
        <v>0</v>
      </c>
      <c r="CD24" s="177">
        <f t="shared" si="4"/>
        <v>0</v>
      </c>
      <c r="CE24" s="177">
        <f t="shared" si="4"/>
        <v>0</v>
      </c>
      <c r="CF24" s="177">
        <f t="shared" si="4"/>
        <v>0</v>
      </c>
      <c r="CG24" s="177">
        <f t="shared" si="4"/>
        <v>0</v>
      </c>
      <c r="CH24" s="177">
        <f t="shared" si="4"/>
        <v>0</v>
      </c>
      <c r="CI24" s="177">
        <f t="shared" si="5"/>
        <v>0</v>
      </c>
      <c r="CJ24" s="177">
        <f t="shared" si="5"/>
        <v>0</v>
      </c>
      <c r="CK24" s="177">
        <f t="shared" si="5"/>
        <v>0</v>
      </c>
      <c r="CL24" s="177">
        <f t="shared" si="5"/>
        <v>0</v>
      </c>
      <c r="CM24" s="177">
        <f t="shared" si="5"/>
        <v>0</v>
      </c>
      <c r="CN24" s="177">
        <f t="shared" si="5"/>
        <v>0</v>
      </c>
      <c r="CO24" s="177">
        <f t="shared" si="5"/>
        <v>0</v>
      </c>
      <c r="CP24" s="177">
        <f t="shared" si="5"/>
        <v>0</v>
      </c>
      <c r="CQ24" s="177"/>
      <c r="CR24" s="107">
        <f t="shared" si="1"/>
        <v>0</v>
      </c>
    </row>
    <row r="25" spans="1:98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7"/>
      <c r="AC25" s="177"/>
      <c r="AD25" s="177">
        <v>1.7</v>
      </c>
      <c r="AE25" s="177">
        <v>0.4</v>
      </c>
      <c r="AF25" s="177"/>
      <c r="AG25" s="177">
        <v>2.9</v>
      </c>
      <c r="AH25" s="177"/>
      <c r="AI25" s="177">
        <v>0.2</v>
      </c>
      <c r="AJ25" s="177"/>
      <c r="AK25" s="177"/>
      <c r="AL25" s="177">
        <v>2.2000000000000002</v>
      </c>
      <c r="AM25" s="177"/>
      <c r="AN25" s="177"/>
      <c r="AO25" s="178"/>
      <c r="AP25" s="178"/>
      <c r="AQ25" s="178"/>
      <c r="AR25" s="177"/>
      <c r="AS25" s="177"/>
      <c r="AT25" s="177"/>
      <c r="AU25" s="177"/>
      <c r="AV25" s="176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76"/>
      <c r="BK25" s="176"/>
      <c r="BL25" s="176"/>
      <c r="BM25" s="176"/>
      <c r="BN25" s="176"/>
      <c r="BO25" s="176"/>
      <c r="BP25" s="176"/>
      <c r="BQ25" s="176"/>
      <c r="BR25" s="176"/>
      <c r="BS25" s="176"/>
      <c r="BT25" s="176"/>
      <c r="BU25" s="176"/>
      <c r="BW25" s="177">
        <f t="shared" si="4"/>
        <v>0</v>
      </c>
      <c r="BX25" s="177">
        <f t="shared" si="4"/>
        <v>0</v>
      </c>
      <c r="BY25" s="177">
        <f t="shared" si="4"/>
        <v>0</v>
      </c>
      <c r="BZ25" s="177">
        <f t="shared" si="4"/>
        <v>0</v>
      </c>
      <c r="CA25" s="177">
        <f t="shared" si="4"/>
        <v>0</v>
      </c>
      <c r="CB25" s="177">
        <f t="shared" si="4"/>
        <v>0</v>
      </c>
      <c r="CC25" s="177">
        <f t="shared" si="4"/>
        <v>0</v>
      </c>
      <c r="CD25" s="177">
        <f t="shared" si="4"/>
        <v>0</v>
      </c>
      <c r="CE25" s="177">
        <f t="shared" si="4"/>
        <v>0</v>
      </c>
      <c r="CF25" s="177">
        <f t="shared" si="4"/>
        <v>0</v>
      </c>
      <c r="CG25" s="177">
        <f t="shared" si="4"/>
        <v>0</v>
      </c>
      <c r="CH25" s="177">
        <f t="shared" si="4"/>
        <v>0</v>
      </c>
      <c r="CI25" s="177">
        <f t="shared" si="5"/>
        <v>0</v>
      </c>
      <c r="CJ25" s="177">
        <f t="shared" si="5"/>
        <v>0</v>
      </c>
      <c r="CK25" s="177">
        <f t="shared" si="5"/>
        <v>0</v>
      </c>
      <c r="CL25" s="177">
        <f t="shared" si="5"/>
        <v>0</v>
      </c>
      <c r="CM25" s="177">
        <f t="shared" si="5"/>
        <v>0</v>
      </c>
      <c r="CN25" s="177">
        <f t="shared" si="5"/>
        <v>0</v>
      </c>
      <c r="CO25" s="177">
        <f t="shared" si="5"/>
        <v>0</v>
      </c>
      <c r="CP25" s="177">
        <f t="shared" si="5"/>
        <v>0</v>
      </c>
      <c r="CQ25" s="177"/>
      <c r="CR25" s="107">
        <f t="shared" si="1"/>
        <v>0</v>
      </c>
    </row>
    <row r="26" spans="1:98" x14ac:dyDescent="0.25">
      <c r="A26" s="18" t="s">
        <v>396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>
        <v>0.8</v>
      </c>
      <c r="AO26" s="178"/>
      <c r="AP26" s="178"/>
      <c r="AQ26" s="178"/>
      <c r="AR26" s="177"/>
      <c r="AS26" s="177"/>
      <c r="AT26" s="177"/>
      <c r="AU26" s="177"/>
      <c r="AV26" s="176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76"/>
      <c r="BK26" s="176"/>
      <c r="BL26" s="176"/>
      <c r="BM26" s="176"/>
      <c r="BN26" s="176"/>
      <c r="BO26" s="176"/>
      <c r="BP26" s="176"/>
      <c r="BQ26" s="176"/>
      <c r="BR26" s="176"/>
      <c r="BS26" s="176"/>
      <c r="BT26" s="176"/>
      <c r="BU26" s="176"/>
      <c r="BW26" s="177"/>
      <c r="BX26" s="177"/>
      <c r="BY26" s="177"/>
      <c r="BZ26" s="177"/>
      <c r="CA26" s="177"/>
      <c r="CB26" s="177"/>
      <c r="CC26" s="177"/>
      <c r="CD26" s="177"/>
      <c r="CE26" s="177"/>
      <c r="CF26" s="177"/>
      <c r="CG26" s="177"/>
      <c r="CH26" s="177"/>
      <c r="CI26" s="177">
        <f t="shared" si="5"/>
        <v>0</v>
      </c>
      <c r="CJ26" s="177">
        <f t="shared" si="5"/>
        <v>0</v>
      </c>
      <c r="CK26" s="177">
        <f t="shared" si="5"/>
        <v>0</v>
      </c>
      <c r="CL26" s="177">
        <f t="shared" si="5"/>
        <v>0</v>
      </c>
      <c r="CM26" s="177">
        <f t="shared" si="5"/>
        <v>0</v>
      </c>
      <c r="CN26" s="177">
        <f t="shared" si="5"/>
        <v>0</v>
      </c>
      <c r="CO26" s="177">
        <f t="shared" si="5"/>
        <v>0</v>
      </c>
      <c r="CP26" s="177">
        <f t="shared" si="5"/>
        <v>0</v>
      </c>
      <c r="CQ26" s="177"/>
      <c r="CR26" s="107">
        <f t="shared" si="1"/>
        <v>0</v>
      </c>
    </row>
    <row r="27" spans="1:98" x14ac:dyDescent="0.25">
      <c r="A27" s="18" t="s">
        <v>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7">
        <v>1.7</v>
      </c>
      <c r="AC27" s="177">
        <v>0.4</v>
      </c>
      <c r="AD27" s="177"/>
      <c r="AE27" s="177"/>
      <c r="AF27" s="177">
        <v>2.9</v>
      </c>
      <c r="AG27" s="177"/>
      <c r="AH27" s="177">
        <v>0.2</v>
      </c>
      <c r="AI27" s="177"/>
      <c r="AJ27" s="177">
        <v>0.2</v>
      </c>
      <c r="AK27" s="177">
        <v>2.2000000000000002</v>
      </c>
      <c r="AL27" s="177"/>
      <c r="AM27" s="177">
        <v>0.2</v>
      </c>
      <c r="AN27" s="177"/>
      <c r="AO27" s="178"/>
      <c r="AP27" s="178"/>
      <c r="AQ27" s="178"/>
      <c r="AR27" s="177"/>
      <c r="AS27" s="177"/>
      <c r="AT27" s="177"/>
      <c r="AU27" s="177"/>
      <c r="AV27" s="176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76"/>
      <c r="BK27" s="176"/>
      <c r="BL27" s="176"/>
      <c r="BM27" s="176"/>
      <c r="BN27" s="176"/>
      <c r="BO27" s="176"/>
      <c r="BP27" s="176"/>
      <c r="BQ27" s="176"/>
      <c r="BR27" s="176"/>
      <c r="BS27" s="176"/>
      <c r="BT27" s="176"/>
      <c r="BU27" s="176"/>
      <c r="BW27" s="177">
        <f t="shared" ref="BW27:CH27" si="6">AB27*BW$3</f>
        <v>0</v>
      </c>
      <c r="BX27" s="177">
        <f t="shared" si="6"/>
        <v>0</v>
      </c>
      <c r="BY27" s="177">
        <f t="shared" si="6"/>
        <v>0</v>
      </c>
      <c r="BZ27" s="177">
        <f t="shared" si="6"/>
        <v>0</v>
      </c>
      <c r="CA27" s="177">
        <f t="shared" si="6"/>
        <v>0</v>
      </c>
      <c r="CB27" s="177">
        <f t="shared" si="6"/>
        <v>0</v>
      </c>
      <c r="CC27" s="177">
        <f t="shared" si="6"/>
        <v>0</v>
      </c>
      <c r="CD27" s="177">
        <f t="shared" si="6"/>
        <v>0</v>
      </c>
      <c r="CE27" s="177">
        <f t="shared" si="6"/>
        <v>0</v>
      </c>
      <c r="CF27" s="177">
        <f t="shared" si="6"/>
        <v>0</v>
      </c>
      <c r="CG27" s="177">
        <f t="shared" si="6"/>
        <v>0</v>
      </c>
      <c r="CH27" s="177">
        <f t="shared" si="6"/>
        <v>0</v>
      </c>
      <c r="CI27" s="177">
        <f t="shared" si="5"/>
        <v>0</v>
      </c>
      <c r="CJ27" s="177">
        <f t="shared" si="5"/>
        <v>0</v>
      </c>
      <c r="CK27" s="177">
        <f t="shared" si="5"/>
        <v>0</v>
      </c>
      <c r="CL27" s="177">
        <f t="shared" si="5"/>
        <v>0</v>
      </c>
      <c r="CM27" s="177">
        <f t="shared" si="5"/>
        <v>0</v>
      </c>
      <c r="CN27" s="177">
        <f t="shared" si="5"/>
        <v>0</v>
      </c>
      <c r="CO27" s="177">
        <f t="shared" si="5"/>
        <v>0</v>
      </c>
      <c r="CP27" s="177">
        <f t="shared" si="5"/>
        <v>0</v>
      </c>
      <c r="CQ27" s="177"/>
      <c r="CR27" s="107">
        <f t="shared" si="1"/>
        <v>0</v>
      </c>
    </row>
    <row r="28" spans="1:98" x14ac:dyDescent="0.25">
      <c r="A28" s="18" t="s">
        <v>83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8"/>
      <c r="AP28" s="178"/>
      <c r="AQ28" s="178"/>
      <c r="AR28" s="177">
        <v>0.9</v>
      </c>
      <c r="AS28" s="177"/>
      <c r="AT28" s="177"/>
      <c r="AU28" s="177"/>
      <c r="AV28" s="176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76"/>
      <c r="BK28" s="176"/>
      <c r="BL28" s="176"/>
      <c r="BM28" s="176"/>
      <c r="BN28" s="176"/>
      <c r="BO28" s="176"/>
      <c r="BP28" s="176"/>
      <c r="BQ28" s="176"/>
      <c r="BR28" s="176"/>
      <c r="BS28" s="176"/>
      <c r="BT28" s="176"/>
      <c r="BU28" s="176"/>
      <c r="BW28" s="177"/>
      <c r="BX28" s="177"/>
      <c r="BY28" s="177"/>
      <c r="BZ28" s="177"/>
      <c r="CA28" s="177"/>
      <c r="CB28" s="177"/>
      <c r="CC28" s="177"/>
      <c r="CD28" s="177"/>
      <c r="CE28" s="177"/>
      <c r="CF28" s="177"/>
      <c r="CG28" s="177"/>
      <c r="CH28" s="177"/>
      <c r="CI28" s="177">
        <f t="shared" si="5"/>
        <v>0</v>
      </c>
      <c r="CJ28" s="177">
        <f t="shared" si="5"/>
        <v>0</v>
      </c>
      <c r="CK28" s="177">
        <f t="shared" si="5"/>
        <v>0</v>
      </c>
      <c r="CL28" s="177">
        <f t="shared" si="5"/>
        <v>0</v>
      </c>
      <c r="CM28" s="177">
        <f t="shared" si="5"/>
        <v>0</v>
      </c>
      <c r="CN28" s="177">
        <f t="shared" si="5"/>
        <v>0</v>
      </c>
      <c r="CO28" s="177">
        <f t="shared" si="5"/>
        <v>0</v>
      </c>
      <c r="CP28" s="177">
        <f t="shared" si="5"/>
        <v>0</v>
      </c>
      <c r="CQ28" s="177"/>
      <c r="CR28" s="107">
        <f t="shared" si="1"/>
        <v>0</v>
      </c>
    </row>
    <row r="29" spans="1:98" x14ac:dyDescent="0.25">
      <c r="A29" s="18" t="s">
        <v>451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8"/>
      <c r="AP29" s="178"/>
      <c r="AQ29" s="178"/>
      <c r="AR29" s="177"/>
      <c r="AS29" s="177"/>
      <c r="AT29" s="177"/>
      <c r="AU29" s="177">
        <v>1.1000000000000001</v>
      </c>
      <c r="AV29" s="176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W29" s="177"/>
      <c r="BX29" s="177"/>
      <c r="BY29" s="177"/>
      <c r="BZ29" s="177"/>
      <c r="CA29" s="177"/>
      <c r="CB29" s="177"/>
      <c r="CC29" s="177"/>
      <c r="CD29" s="177"/>
      <c r="CE29" s="177"/>
      <c r="CF29" s="177"/>
      <c r="CG29" s="177"/>
      <c r="CH29" s="177"/>
      <c r="CI29" s="177"/>
      <c r="CJ29" s="177"/>
      <c r="CK29" s="177"/>
      <c r="CL29" s="177"/>
      <c r="CM29" s="177"/>
      <c r="CN29" s="177"/>
      <c r="CO29" s="177"/>
      <c r="CP29" s="177">
        <f t="shared" si="5"/>
        <v>79.2</v>
      </c>
      <c r="CQ29" s="177"/>
      <c r="CR29" s="107">
        <f t="shared" si="1"/>
        <v>79.2</v>
      </c>
    </row>
    <row r="30" spans="1:98" x14ac:dyDescent="0.25">
      <c r="A30" s="18" t="s">
        <v>398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8"/>
      <c r="AP30" s="178"/>
      <c r="AQ30" s="178"/>
      <c r="AR30" s="177"/>
      <c r="AS30" s="177">
        <v>0.2</v>
      </c>
      <c r="AT30" s="177">
        <v>1</v>
      </c>
      <c r="AU30" s="177"/>
      <c r="AV30" s="176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W30" s="177"/>
      <c r="BX30" s="177"/>
      <c r="BY30" s="177"/>
      <c r="BZ30" s="177"/>
      <c r="CA30" s="177"/>
      <c r="CB30" s="177"/>
      <c r="CC30" s="177"/>
      <c r="CD30" s="177"/>
      <c r="CE30" s="177"/>
      <c r="CF30" s="177"/>
      <c r="CG30" s="177"/>
      <c r="CH30" s="177"/>
      <c r="CI30" s="177">
        <f t="shared" si="5"/>
        <v>0</v>
      </c>
      <c r="CJ30" s="177">
        <f t="shared" si="5"/>
        <v>0</v>
      </c>
      <c r="CK30" s="177">
        <f t="shared" si="5"/>
        <v>0</v>
      </c>
      <c r="CL30" s="177">
        <f t="shared" si="5"/>
        <v>0</v>
      </c>
      <c r="CM30" s="177">
        <f t="shared" si="5"/>
        <v>0</v>
      </c>
      <c r="CN30" s="177">
        <f t="shared" si="5"/>
        <v>0</v>
      </c>
      <c r="CO30" s="177">
        <f t="shared" si="5"/>
        <v>0</v>
      </c>
      <c r="CP30" s="177">
        <f t="shared" si="5"/>
        <v>0</v>
      </c>
      <c r="CQ30" s="177"/>
      <c r="CR30" s="107">
        <f t="shared" si="1"/>
        <v>0</v>
      </c>
    </row>
    <row r="31" spans="1:98" x14ac:dyDescent="0.25">
      <c r="A31" s="18" t="s">
        <v>399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8">
        <v>0.6</v>
      </c>
      <c r="AP31" s="178">
        <v>0.4</v>
      </c>
      <c r="AQ31" s="178">
        <v>1.1000000000000001</v>
      </c>
      <c r="AR31" s="177"/>
      <c r="AS31" s="177"/>
      <c r="AT31" s="177"/>
      <c r="AU31" s="177"/>
      <c r="AV31" s="176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>
        <f t="shared" si="5"/>
        <v>0</v>
      </c>
      <c r="CJ31" s="177">
        <f t="shared" si="5"/>
        <v>0</v>
      </c>
      <c r="CK31" s="177">
        <f t="shared" si="5"/>
        <v>0</v>
      </c>
      <c r="CL31" s="177">
        <f t="shared" si="5"/>
        <v>0</v>
      </c>
      <c r="CM31" s="177">
        <f t="shared" si="5"/>
        <v>0</v>
      </c>
      <c r="CN31" s="177">
        <f t="shared" si="5"/>
        <v>0</v>
      </c>
      <c r="CO31" s="177">
        <f t="shared" si="5"/>
        <v>0</v>
      </c>
      <c r="CP31" s="177">
        <f t="shared" si="5"/>
        <v>0</v>
      </c>
      <c r="CQ31" s="177"/>
      <c r="CR31" s="107">
        <f t="shared" si="1"/>
        <v>0</v>
      </c>
    </row>
    <row r="32" spans="1:98" x14ac:dyDescent="0.25">
      <c r="A32" s="18" t="s">
        <v>44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6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76"/>
      <c r="BK32" s="176"/>
      <c r="BL32" s="176"/>
      <c r="BM32" s="176"/>
      <c r="BN32" s="176"/>
      <c r="BO32" s="176"/>
      <c r="BP32" s="176"/>
      <c r="BQ32" s="176"/>
      <c r="BR32" s="176"/>
      <c r="BS32" s="176"/>
      <c r="BT32" s="176"/>
      <c r="BU32" s="176"/>
      <c r="BW32" s="177">
        <f t="shared" ref="BW32:CH33" si="7">AB32*BW$3</f>
        <v>0</v>
      </c>
      <c r="BX32" s="177">
        <f t="shared" si="7"/>
        <v>0</v>
      </c>
      <c r="BY32" s="177">
        <f t="shared" si="7"/>
        <v>0</v>
      </c>
      <c r="BZ32" s="177">
        <f t="shared" si="7"/>
        <v>0</v>
      </c>
      <c r="CA32" s="177">
        <f t="shared" si="7"/>
        <v>0</v>
      </c>
      <c r="CB32" s="177">
        <f t="shared" si="7"/>
        <v>0</v>
      </c>
      <c r="CC32" s="177">
        <f t="shared" si="7"/>
        <v>0</v>
      </c>
      <c r="CD32" s="177">
        <f t="shared" si="7"/>
        <v>0</v>
      </c>
      <c r="CE32" s="177">
        <f t="shared" si="7"/>
        <v>0</v>
      </c>
      <c r="CF32" s="177">
        <f t="shared" si="7"/>
        <v>0</v>
      </c>
      <c r="CG32" s="177">
        <f t="shared" si="7"/>
        <v>0</v>
      </c>
      <c r="CH32" s="177">
        <f t="shared" si="7"/>
        <v>0</v>
      </c>
      <c r="CI32" s="177">
        <f t="shared" si="5"/>
        <v>0</v>
      </c>
      <c r="CJ32" s="177">
        <f t="shared" si="5"/>
        <v>0</v>
      </c>
      <c r="CK32" s="177">
        <f t="shared" si="5"/>
        <v>0</v>
      </c>
      <c r="CL32" s="177">
        <f t="shared" si="5"/>
        <v>0</v>
      </c>
      <c r="CM32" s="177">
        <f t="shared" si="5"/>
        <v>0</v>
      </c>
      <c r="CN32" s="177">
        <f t="shared" si="5"/>
        <v>0</v>
      </c>
      <c r="CO32" s="177">
        <f t="shared" si="5"/>
        <v>0</v>
      </c>
      <c r="CP32" s="177">
        <f t="shared" si="5"/>
        <v>0</v>
      </c>
      <c r="CQ32" s="177"/>
      <c r="CR32" s="107">
        <f t="shared" si="1"/>
        <v>0</v>
      </c>
    </row>
    <row r="33" spans="1:98" ht="25.5" x14ac:dyDescent="0.25">
      <c r="A33" s="86" t="s">
        <v>151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7">
        <v>0.1</v>
      </c>
      <c r="AC33" s="177">
        <v>0.1</v>
      </c>
      <c r="AD33" s="177">
        <v>0.1</v>
      </c>
      <c r="AE33" s="177">
        <v>0.1</v>
      </c>
      <c r="AF33" s="177">
        <v>0.1</v>
      </c>
      <c r="AG33" s="177">
        <v>0.15</v>
      </c>
      <c r="AH33" s="177">
        <v>0.15</v>
      </c>
      <c r="AI33" s="177"/>
      <c r="AJ33" s="177">
        <v>0.1</v>
      </c>
      <c r="AK33" s="177">
        <v>0.1</v>
      </c>
      <c r="AL33" s="177">
        <v>0.1</v>
      </c>
      <c r="AM33" s="177">
        <v>0.1</v>
      </c>
      <c r="AN33" s="1"/>
      <c r="AO33" s="177"/>
      <c r="AP33" s="177"/>
      <c r="AQ33" s="177"/>
      <c r="AR33" s="177">
        <v>0.05</v>
      </c>
      <c r="AS33" s="177"/>
      <c r="AT33" s="177"/>
      <c r="AU33" s="177">
        <v>0.05</v>
      </c>
      <c r="AV33" s="176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76"/>
      <c r="BK33" s="176"/>
      <c r="BL33" s="176"/>
      <c r="BM33" s="176"/>
      <c r="BN33" s="176"/>
      <c r="BO33" s="176"/>
      <c r="BP33" s="176"/>
      <c r="BQ33" s="176"/>
      <c r="BR33" s="176"/>
      <c r="BS33" s="176"/>
      <c r="BT33" s="176"/>
      <c r="BU33" s="176"/>
      <c r="BW33" s="177">
        <f t="shared" si="7"/>
        <v>0</v>
      </c>
      <c r="BX33" s="177">
        <f t="shared" si="7"/>
        <v>0</v>
      </c>
      <c r="BY33" s="177">
        <f t="shared" si="7"/>
        <v>0</v>
      </c>
      <c r="BZ33" s="177">
        <f t="shared" si="7"/>
        <v>0</v>
      </c>
      <c r="CA33" s="177">
        <f t="shared" si="7"/>
        <v>0</v>
      </c>
      <c r="CB33" s="177">
        <f t="shared" si="7"/>
        <v>0</v>
      </c>
      <c r="CC33" s="177">
        <f t="shared" si="7"/>
        <v>0</v>
      </c>
      <c r="CD33" s="177">
        <f t="shared" si="7"/>
        <v>0</v>
      </c>
      <c r="CE33" s="177">
        <f t="shared" si="7"/>
        <v>0</v>
      </c>
      <c r="CF33" s="177">
        <f t="shared" si="7"/>
        <v>0</v>
      </c>
      <c r="CG33" s="177">
        <f t="shared" si="7"/>
        <v>0</v>
      </c>
      <c r="CH33" s="177">
        <f t="shared" si="7"/>
        <v>0</v>
      </c>
      <c r="CI33" s="177">
        <f t="shared" si="5"/>
        <v>0</v>
      </c>
      <c r="CJ33" s="177">
        <f t="shared" si="5"/>
        <v>0</v>
      </c>
      <c r="CK33" s="177">
        <f t="shared" si="5"/>
        <v>0</v>
      </c>
      <c r="CL33" s="177">
        <f t="shared" si="5"/>
        <v>0</v>
      </c>
      <c r="CM33" s="177">
        <f t="shared" si="5"/>
        <v>0</v>
      </c>
      <c r="CN33" s="177">
        <f t="shared" si="5"/>
        <v>0</v>
      </c>
      <c r="CO33" s="177">
        <f t="shared" si="5"/>
        <v>0</v>
      </c>
      <c r="CP33" s="177">
        <f t="shared" si="5"/>
        <v>3.6</v>
      </c>
      <c r="CQ33" s="177"/>
      <c r="CR33" s="107">
        <f t="shared" si="1"/>
        <v>3.6</v>
      </c>
    </row>
    <row r="34" spans="1:98" ht="25.5" x14ac:dyDescent="0.25">
      <c r="A34" s="86" t="s">
        <v>397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>
        <v>0.04</v>
      </c>
      <c r="AO34" s="177"/>
      <c r="AP34" s="177"/>
      <c r="AQ34" s="177"/>
      <c r="AR34" s="177"/>
      <c r="AS34" s="177"/>
      <c r="AT34" s="177"/>
      <c r="AU34" s="177"/>
      <c r="AV34" s="176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76"/>
      <c r="BK34" s="176"/>
      <c r="BL34" s="176"/>
      <c r="BM34" s="176"/>
      <c r="BN34" s="176"/>
      <c r="BO34" s="176"/>
      <c r="BP34" s="176"/>
      <c r="BQ34" s="176"/>
      <c r="BR34" s="176"/>
      <c r="BS34" s="176"/>
      <c r="BT34" s="176"/>
      <c r="BU34" s="176"/>
      <c r="BW34" s="177"/>
      <c r="BX34" s="177"/>
      <c r="BY34" s="177"/>
      <c r="BZ34" s="177"/>
      <c r="CA34" s="177"/>
      <c r="CB34" s="177"/>
      <c r="CC34" s="177"/>
      <c r="CD34" s="177"/>
      <c r="CE34" s="177"/>
      <c r="CF34" s="177"/>
      <c r="CG34" s="177"/>
      <c r="CH34" s="177"/>
      <c r="CI34" s="177">
        <f t="shared" si="5"/>
        <v>0</v>
      </c>
      <c r="CJ34" s="177">
        <f t="shared" si="5"/>
        <v>0</v>
      </c>
      <c r="CK34" s="177">
        <f t="shared" si="5"/>
        <v>0</v>
      </c>
      <c r="CL34" s="177">
        <f t="shared" si="5"/>
        <v>0</v>
      </c>
      <c r="CM34" s="177">
        <f t="shared" si="5"/>
        <v>0</v>
      </c>
      <c r="CN34" s="177">
        <f t="shared" si="5"/>
        <v>0</v>
      </c>
      <c r="CO34" s="177">
        <f t="shared" si="5"/>
        <v>0</v>
      </c>
      <c r="CP34" s="177">
        <f t="shared" si="5"/>
        <v>0</v>
      </c>
      <c r="CQ34" s="177"/>
      <c r="CR34" s="107">
        <f t="shared" si="1"/>
        <v>0</v>
      </c>
    </row>
    <row r="35" spans="1:98" x14ac:dyDescent="0.25">
      <c r="A35" s="18" t="s">
        <v>45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7">
        <v>1</v>
      </c>
      <c r="AC35" s="177">
        <v>1</v>
      </c>
      <c r="AD35" s="177">
        <v>1</v>
      </c>
      <c r="AE35" s="177">
        <v>1</v>
      </c>
      <c r="AF35" s="177">
        <v>1</v>
      </c>
      <c r="AG35" s="177">
        <v>1</v>
      </c>
      <c r="AH35" s="177">
        <v>1</v>
      </c>
      <c r="AI35" s="177">
        <v>1</v>
      </c>
      <c r="AJ35" s="177">
        <v>1</v>
      </c>
      <c r="AK35" s="177">
        <v>1</v>
      </c>
      <c r="AL35" s="177">
        <v>1</v>
      </c>
      <c r="AM35" s="177">
        <v>1</v>
      </c>
      <c r="AN35" s="177">
        <v>1</v>
      </c>
      <c r="AO35" s="177">
        <v>1</v>
      </c>
      <c r="AP35" s="177">
        <v>1</v>
      </c>
      <c r="AQ35" s="177">
        <v>1</v>
      </c>
      <c r="AR35" s="177">
        <v>1</v>
      </c>
      <c r="AS35" s="177">
        <v>1</v>
      </c>
      <c r="AT35" s="177">
        <v>1</v>
      </c>
      <c r="AU35" s="177">
        <v>1</v>
      </c>
      <c r="AV35" s="176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76"/>
      <c r="BK35" s="176"/>
      <c r="BL35" s="176"/>
      <c r="BM35" s="176"/>
      <c r="BN35" s="176"/>
      <c r="BO35" s="176"/>
      <c r="BP35" s="176"/>
      <c r="BQ35" s="176"/>
      <c r="BR35" s="176"/>
      <c r="BS35" s="176"/>
      <c r="BT35" s="176"/>
      <c r="BU35" s="176"/>
      <c r="BW35" s="177">
        <f t="shared" ref="BW35:CH35" si="8">AB35*BW$3</f>
        <v>0</v>
      </c>
      <c r="BX35" s="177">
        <f t="shared" si="8"/>
        <v>0</v>
      </c>
      <c r="BY35" s="177">
        <f t="shared" si="8"/>
        <v>0</v>
      </c>
      <c r="BZ35" s="177">
        <f t="shared" si="8"/>
        <v>0</v>
      </c>
      <c r="CA35" s="177">
        <f t="shared" si="8"/>
        <v>0</v>
      </c>
      <c r="CB35" s="177">
        <f t="shared" si="8"/>
        <v>0</v>
      </c>
      <c r="CC35" s="177">
        <f t="shared" si="8"/>
        <v>0</v>
      </c>
      <c r="CD35" s="177">
        <f t="shared" si="8"/>
        <v>0</v>
      </c>
      <c r="CE35" s="177">
        <f t="shared" si="8"/>
        <v>0</v>
      </c>
      <c r="CF35" s="177">
        <f t="shared" si="8"/>
        <v>0</v>
      </c>
      <c r="CG35" s="177">
        <f t="shared" si="8"/>
        <v>0</v>
      </c>
      <c r="CH35" s="177">
        <f t="shared" si="8"/>
        <v>0</v>
      </c>
      <c r="CI35" s="177">
        <f t="shared" si="5"/>
        <v>0</v>
      </c>
      <c r="CJ35" s="177">
        <f t="shared" si="5"/>
        <v>0</v>
      </c>
      <c r="CK35" s="177">
        <f t="shared" si="5"/>
        <v>0</v>
      </c>
      <c r="CL35" s="177">
        <f t="shared" si="5"/>
        <v>0</v>
      </c>
      <c r="CM35" s="177">
        <f t="shared" si="5"/>
        <v>0</v>
      </c>
      <c r="CN35" s="177">
        <f t="shared" si="5"/>
        <v>0</v>
      </c>
      <c r="CO35" s="177">
        <f t="shared" si="5"/>
        <v>0</v>
      </c>
      <c r="CP35" s="177">
        <f t="shared" si="5"/>
        <v>72</v>
      </c>
      <c r="CQ35" s="177"/>
      <c r="CR35" s="107">
        <f t="shared" si="1"/>
        <v>72</v>
      </c>
    </row>
    <row r="36" spans="1:98" x14ac:dyDescent="0.25">
      <c r="A36" s="5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76"/>
      <c r="BK36" s="176"/>
      <c r="BL36" s="176"/>
      <c r="BM36" s="176"/>
      <c r="BN36" s="176"/>
      <c r="BO36" s="176"/>
      <c r="BP36" s="176"/>
      <c r="BQ36" s="176"/>
      <c r="BR36" s="176"/>
      <c r="BS36" s="176"/>
      <c r="BT36" s="176"/>
      <c r="BU36" s="176"/>
      <c r="BV36" s="176"/>
      <c r="BW36" s="176"/>
      <c r="BX36" s="176"/>
      <c r="BY36" s="176"/>
      <c r="BZ36" s="176"/>
      <c r="CA36" s="176"/>
      <c r="CB36" s="176"/>
      <c r="CC36" s="176"/>
      <c r="CD36" s="176"/>
      <c r="CE36" s="176"/>
      <c r="CF36" s="176"/>
      <c r="CG36" s="176"/>
      <c r="CH36" s="176"/>
      <c r="CI36" s="176"/>
      <c r="CJ36" s="176"/>
      <c r="CK36" s="176"/>
      <c r="CL36" s="176"/>
      <c r="CM36" s="176"/>
      <c r="CN36" s="176"/>
      <c r="CO36" s="176"/>
      <c r="CP36" s="176"/>
      <c r="CQ36" s="176"/>
      <c r="CR36" s="107">
        <f t="shared" si="1"/>
        <v>0</v>
      </c>
    </row>
    <row r="37" spans="1:98" s="85" customFormat="1" x14ac:dyDescent="0.25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R37" s="107">
        <f t="shared" si="1"/>
        <v>0</v>
      </c>
      <c r="CT37" s="108"/>
    </row>
    <row r="38" spans="1:98" x14ac:dyDescent="0.25">
      <c r="A38" s="34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176"/>
      <c r="BG38" s="176"/>
      <c r="BH38" s="176"/>
      <c r="BI38" s="176"/>
      <c r="BJ38" s="176"/>
      <c r="BK38" s="176"/>
      <c r="BL38" s="176"/>
      <c r="BM38" s="176"/>
      <c r="BN38" s="176"/>
      <c r="BO38" s="176"/>
      <c r="BP38" s="176"/>
      <c r="BQ38" s="176"/>
      <c r="BR38" s="176"/>
      <c r="BS38" s="176"/>
      <c r="BT38" s="176"/>
      <c r="BU38" s="176"/>
      <c r="BV38" s="176"/>
      <c r="BW38" s="176"/>
      <c r="BX38" s="176"/>
      <c r="BY38" s="176"/>
      <c r="BZ38" s="176"/>
      <c r="CA38" s="176"/>
      <c r="CB38" s="176"/>
      <c r="CC38" s="176"/>
      <c r="CD38" s="176"/>
      <c r="CE38" s="176"/>
      <c r="CF38" s="176"/>
      <c r="CG38" s="176"/>
      <c r="CH38" s="176"/>
      <c r="CI38" s="176"/>
      <c r="CJ38" s="176"/>
      <c r="CK38" s="176"/>
      <c r="CL38" s="176"/>
      <c r="CM38" s="176"/>
      <c r="CN38" s="176"/>
      <c r="CO38" s="176"/>
      <c r="CP38" s="176"/>
      <c r="CQ38" s="176"/>
      <c r="CR38" s="107">
        <f t="shared" si="1"/>
        <v>0</v>
      </c>
    </row>
    <row r="39" spans="1:98" x14ac:dyDescent="0.25">
      <c r="A39" s="33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76"/>
      <c r="BM39" s="176"/>
      <c r="BN39" s="176"/>
      <c r="BO39" s="176"/>
      <c r="BP39" s="176"/>
      <c r="BQ39" s="176"/>
      <c r="BR39" s="176"/>
      <c r="BS39" s="176"/>
      <c r="BT39" s="176"/>
      <c r="BU39" s="176"/>
      <c r="BV39" s="176"/>
      <c r="BW39" s="176"/>
      <c r="BX39" s="176"/>
      <c r="BY39" s="176"/>
      <c r="BZ39" s="176"/>
      <c r="CA39" s="176"/>
      <c r="CB39" s="176"/>
      <c r="CC39" s="176"/>
      <c r="CD39" s="176"/>
      <c r="CE39" s="176"/>
      <c r="CF39" s="176"/>
      <c r="CG39" s="176"/>
      <c r="CH39" s="176"/>
      <c r="CI39" s="176"/>
      <c r="CJ39" s="176"/>
      <c r="CK39" s="176"/>
      <c r="CL39" s="176"/>
      <c r="CM39" s="176"/>
      <c r="CN39" s="176"/>
      <c r="CO39" s="176"/>
      <c r="CP39" s="176"/>
      <c r="CQ39" s="176"/>
      <c r="CR39" s="107">
        <f t="shared" si="1"/>
        <v>0</v>
      </c>
    </row>
    <row r="40" spans="1:98" x14ac:dyDescent="0.25">
      <c r="A40" s="18" t="s">
        <v>55</v>
      </c>
      <c r="B40" s="176"/>
      <c r="C40" s="176"/>
      <c r="D40" s="176"/>
      <c r="E40" s="176"/>
      <c r="F40" s="176"/>
      <c r="G40" s="176"/>
      <c r="H40" s="176"/>
      <c r="I40" s="176"/>
      <c r="J40" s="176"/>
      <c r="K40" s="44">
        <v>1</v>
      </c>
      <c r="L40" s="44">
        <v>2</v>
      </c>
      <c r="M40" s="44">
        <v>3</v>
      </c>
      <c r="N40" s="44">
        <v>3</v>
      </c>
      <c r="O40" s="44">
        <v>4</v>
      </c>
      <c r="P40" s="44">
        <v>4</v>
      </c>
      <c r="Q40" s="44">
        <v>5</v>
      </c>
      <c r="R40" s="44">
        <v>5</v>
      </c>
      <c r="S40" s="44">
        <v>5</v>
      </c>
      <c r="T40" s="44">
        <v>5</v>
      </c>
      <c r="U40" s="44">
        <v>1</v>
      </c>
      <c r="V40" s="45">
        <v>2</v>
      </c>
      <c r="W40" s="44">
        <v>3</v>
      </c>
      <c r="X40" s="44">
        <v>3</v>
      </c>
      <c r="Y40" s="44">
        <v>3</v>
      </c>
      <c r="Z40" s="44">
        <v>4</v>
      </c>
      <c r="AA40" s="74">
        <v>5</v>
      </c>
      <c r="AB40" s="63"/>
      <c r="AC40" s="63"/>
      <c r="AD40" s="63"/>
      <c r="AE40" s="176"/>
      <c r="AF40" s="63"/>
      <c r="AG40" s="63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176"/>
      <c r="BF40" s="177">
        <f t="shared" ref="BF40:BK40" si="9">K40*BF$3</f>
        <v>0</v>
      </c>
      <c r="BG40" s="177">
        <f t="shared" si="9"/>
        <v>4</v>
      </c>
      <c r="BH40" s="177">
        <f t="shared" si="9"/>
        <v>0</v>
      </c>
      <c r="BI40" s="177">
        <f t="shared" si="9"/>
        <v>42</v>
      </c>
      <c r="BJ40" s="177">
        <f t="shared" si="9"/>
        <v>0</v>
      </c>
      <c r="BK40" s="177">
        <f t="shared" si="9"/>
        <v>0</v>
      </c>
      <c r="BL40" s="177"/>
      <c r="BM40" s="177">
        <f t="shared" ref="BM40:BV40" si="10">R40*BM$3</f>
        <v>0</v>
      </c>
      <c r="BN40" s="177">
        <f t="shared" si="10"/>
        <v>0</v>
      </c>
      <c r="BO40" s="177">
        <f t="shared" si="10"/>
        <v>0</v>
      </c>
      <c r="BP40" s="177">
        <f t="shared" si="10"/>
        <v>0</v>
      </c>
      <c r="BQ40" s="177">
        <f t="shared" si="10"/>
        <v>0</v>
      </c>
      <c r="BR40" s="177">
        <f t="shared" si="10"/>
        <v>0</v>
      </c>
      <c r="BS40" s="177">
        <f t="shared" si="10"/>
        <v>0</v>
      </c>
      <c r="BT40" s="177">
        <f t="shared" si="10"/>
        <v>0</v>
      </c>
      <c r="BU40" s="177">
        <f t="shared" si="10"/>
        <v>0</v>
      </c>
      <c r="BV40" s="177">
        <f t="shared" si="10"/>
        <v>0</v>
      </c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76"/>
      <c r="CQ40" s="10"/>
      <c r="CR40" s="107">
        <f t="shared" si="1"/>
        <v>46</v>
      </c>
    </row>
    <row r="41" spans="1:98" x14ac:dyDescent="0.25">
      <c r="A41" s="34" t="s">
        <v>97</v>
      </c>
      <c r="B41" s="176"/>
      <c r="C41" s="176"/>
      <c r="D41" s="176"/>
      <c r="E41" s="176"/>
      <c r="F41" s="176"/>
      <c r="G41" s="176"/>
      <c r="H41" s="176"/>
      <c r="I41" s="176"/>
      <c r="J41" s="176"/>
      <c r="K41" s="44"/>
      <c r="L41" s="44"/>
      <c r="M41" s="44"/>
      <c r="N41" s="44"/>
      <c r="O41" s="44"/>
      <c r="P41" s="44"/>
      <c r="Q41" s="44"/>
      <c r="R41" s="44"/>
      <c r="S41" s="73"/>
      <c r="T41" s="74"/>
      <c r="U41" s="44"/>
      <c r="V41" s="44"/>
      <c r="W41" s="44"/>
      <c r="X41" s="44"/>
      <c r="Y41" s="44"/>
      <c r="Z41" s="44"/>
      <c r="AA41" s="74"/>
      <c r="AB41" s="63"/>
      <c r="AC41" s="63"/>
      <c r="AD41" s="63"/>
      <c r="AE41" s="176"/>
      <c r="AF41" s="63"/>
      <c r="AG41" s="63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  <c r="BD41" s="176"/>
      <c r="BE41" s="176"/>
      <c r="BF41" s="176"/>
      <c r="BG41" s="176"/>
      <c r="BH41" s="176"/>
      <c r="BI41" s="176"/>
      <c r="BJ41" s="176"/>
      <c r="BK41" s="176"/>
      <c r="BL41" s="176"/>
      <c r="BM41" s="176"/>
      <c r="BN41" s="176"/>
      <c r="BO41" s="176"/>
      <c r="BP41" s="176"/>
      <c r="BQ41" s="176"/>
      <c r="BR41" s="176"/>
      <c r="BS41" s="176"/>
      <c r="BT41" s="176"/>
      <c r="BU41" s="176"/>
      <c r="BV41" s="176"/>
      <c r="BW41" s="176"/>
      <c r="BX41" s="176"/>
      <c r="BY41" s="176"/>
      <c r="BZ41" s="176"/>
      <c r="CA41" s="176"/>
      <c r="CB41" s="176"/>
      <c r="CC41" s="176"/>
      <c r="CD41" s="176"/>
      <c r="CE41" s="176"/>
      <c r="CF41" s="176"/>
      <c r="CG41" s="176"/>
      <c r="CH41" s="176"/>
      <c r="CI41" s="176"/>
      <c r="CJ41" s="176"/>
      <c r="CK41" s="176"/>
      <c r="CL41" s="176"/>
      <c r="CM41" s="176"/>
      <c r="CN41" s="176"/>
      <c r="CO41" s="176"/>
      <c r="CP41" s="176"/>
      <c r="CQ41" s="176"/>
      <c r="CR41" s="107">
        <f t="shared" si="1"/>
        <v>0</v>
      </c>
    </row>
    <row r="42" spans="1:98" x14ac:dyDescent="0.25">
      <c r="A42" s="34" t="s">
        <v>111</v>
      </c>
      <c r="B42" s="176"/>
      <c r="C42" s="176"/>
      <c r="D42" s="176"/>
      <c r="E42" s="176"/>
      <c r="F42" s="176"/>
      <c r="G42" s="176"/>
      <c r="H42" s="176"/>
      <c r="I42" s="176"/>
      <c r="J42" s="176"/>
      <c r="K42" s="44">
        <v>0.01</v>
      </c>
      <c r="L42" s="44">
        <v>0.01</v>
      </c>
      <c r="M42" s="44">
        <v>0.03</v>
      </c>
      <c r="N42" s="44">
        <v>0.03</v>
      </c>
      <c r="O42" s="44">
        <v>0.04</v>
      </c>
      <c r="P42" s="44">
        <v>0.04</v>
      </c>
      <c r="Q42" s="44">
        <v>0.05</v>
      </c>
      <c r="R42" s="44">
        <v>0.05</v>
      </c>
      <c r="S42" s="44">
        <v>0.05</v>
      </c>
      <c r="T42" s="44">
        <v>0.05</v>
      </c>
      <c r="U42" s="44">
        <v>0.01</v>
      </c>
      <c r="V42" s="44">
        <v>0.02</v>
      </c>
      <c r="W42" s="44">
        <v>0.03</v>
      </c>
      <c r="X42" s="44">
        <v>0.03</v>
      </c>
      <c r="Y42" s="44">
        <v>0.03</v>
      </c>
      <c r="Z42" s="44">
        <v>0.04</v>
      </c>
      <c r="AA42" s="46">
        <v>0.05</v>
      </c>
      <c r="AB42" s="63"/>
      <c r="AC42" s="63"/>
      <c r="AD42" s="63"/>
      <c r="AE42" s="176"/>
      <c r="AF42" s="63"/>
      <c r="AG42" s="63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  <c r="BE42" s="176"/>
      <c r="BF42" s="177">
        <f t="shared" ref="BF42:BK42" si="11">K42*BF$3</f>
        <v>0</v>
      </c>
      <c r="BG42" s="177">
        <f t="shared" si="11"/>
        <v>0.02</v>
      </c>
      <c r="BH42" s="177">
        <f t="shared" si="11"/>
        <v>0</v>
      </c>
      <c r="BI42" s="177">
        <f t="shared" si="11"/>
        <v>0.42</v>
      </c>
      <c r="BJ42" s="177">
        <f t="shared" si="11"/>
        <v>0</v>
      </c>
      <c r="BK42" s="177">
        <f t="shared" si="11"/>
        <v>0</v>
      </c>
      <c r="BL42" s="177"/>
      <c r="BM42" s="177">
        <f t="shared" ref="BM42:BV42" si="12">R42*BM$3</f>
        <v>0</v>
      </c>
      <c r="BN42" s="177">
        <f t="shared" si="12"/>
        <v>0</v>
      </c>
      <c r="BO42" s="177">
        <f t="shared" si="12"/>
        <v>0</v>
      </c>
      <c r="BP42" s="177">
        <f t="shared" si="12"/>
        <v>0</v>
      </c>
      <c r="BQ42" s="177">
        <f t="shared" si="12"/>
        <v>0</v>
      </c>
      <c r="BR42" s="177">
        <f t="shared" si="12"/>
        <v>0</v>
      </c>
      <c r="BS42" s="177">
        <f t="shared" si="12"/>
        <v>0</v>
      </c>
      <c r="BT42" s="177">
        <f t="shared" si="12"/>
        <v>0</v>
      </c>
      <c r="BU42" s="177">
        <f t="shared" si="12"/>
        <v>0</v>
      </c>
      <c r="BV42" s="177">
        <f t="shared" si="12"/>
        <v>0</v>
      </c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76"/>
      <c r="CQ42" s="10"/>
      <c r="CR42" s="107">
        <f t="shared" si="1"/>
        <v>0.44</v>
      </c>
    </row>
    <row r="43" spans="1:98" x14ac:dyDescent="0.25">
      <c r="A43" s="34"/>
      <c r="B43" s="176"/>
      <c r="C43" s="176"/>
      <c r="D43" s="176"/>
      <c r="E43" s="176"/>
      <c r="F43" s="176"/>
      <c r="G43" s="176"/>
      <c r="H43" s="176"/>
      <c r="I43" s="176"/>
      <c r="J43" s="176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6"/>
      <c r="AB43" s="63"/>
      <c r="AC43" s="63"/>
      <c r="AD43" s="63"/>
      <c r="AE43" s="176"/>
      <c r="AF43" s="63"/>
      <c r="AG43" s="63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  <c r="BO43" s="176"/>
      <c r="BP43" s="176"/>
      <c r="BQ43" s="176"/>
      <c r="BR43" s="176"/>
      <c r="BS43" s="176"/>
      <c r="BT43" s="176"/>
      <c r="BU43" s="176"/>
      <c r="BV43" s="176"/>
      <c r="BW43" s="176"/>
      <c r="BX43" s="176"/>
      <c r="BY43" s="176"/>
      <c r="BZ43" s="176"/>
      <c r="CA43" s="176"/>
      <c r="CB43" s="176"/>
      <c r="CC43" s="176"/>
      <c r="CD43" s="176"/>
      <c r="CE43" s="176"/>
      <c r="CF43" s="176"/>
      <c r="CG43" s="176"/>
      <c r="CH43" s="176"/>
      <c r="CI43" s="176"/>
      <c r="CJ43" s="176"/>
      <c r="CK43" s="176"/>
      <c r="CL43" s="176"/>
      <c r="CM43" s="176"/>
      <c r="CN43" s="176"/>
      <c r="CO43" s="176"/>
      <c r="CP43" s="176"/>
      <c r="CQ43" s="176"/>
      <c r="CR43" s="107">
        <f t="shared" si="1"/>
        <v>0</v>
      </c>
    </row>
    <row r="44" spans="1:98" x14ac:dyDescent="0.25">
      <c r="A44" s="18" t="s">
        <v>52</v>
      </c>
      <c r="B44" s="176"/>
      <c r="C44" s="176"/>
      <c r="D44" s="176"/>
      <c r="E44" s="176"/>
      <c r="F44" s="176"/>
      <c r="G44" s="176"/>
      <c r="H44" s="176"/>
      <c r="I44" s="176"/>
      <c r="J44" s="176"/>
      <c r="K44" s="44">
        <v>1</v>
      </c>
      <c r="L44" s="44">
        <v>1</v>
      </c>
      <c r="M44" s="44">
        <v>1</v>
      </c>
      <c r="N44" s="44">
        <v>1</v>
      </c>
      <c r="O44" s="44">
        <v>1</v>
      </c>
      <c r="P44" s="44">
        <v>1</v>
      </c>
      <c r="Q44" s="44">
        <v>1</v>
      </c>
      <c r="R44" s="44">
        <v>1</v>
      </c>
      <c r="S44" s="44">
        <v>1</v>
      </c>
      <c r="T44" s="44">
        <v>1</v>
      </c>
      <c r="U44" s="44">
        <v>1</v>
      </c>
      <c r="V44" s="44">
        <v>1</v>
      </c>
      <c r="W44" s="44">
        <v>1</v>
      </c>
      <c r="X44" s="44">
        <v>1</v>
      </c>
      <c r="Y44" s="44">
        <v>1</v>
      </c>
      <c r="Z44" s="44">
        <v>1</v>
      </c>
      <c r="AA44" s="74">
        <v>1</v>
      </c>
      <c r="AB44" s="63"/>
      <c r="AC44" s="63"/>
      <c r="AD44" s="63"/>
      <c r="AE44" s="176"/>
      <c r="AF44" s="63"/>
      <c r="AG44" s="63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176"/>
      <c r="BF44" s="177">
        <f t="shared" ref="BF44:BK44" si="13">K44*BF$3</f>
        <v>0</v>
      </c>
      <c r="BG44" s="177">
        <f t="shared" si="13"/>
        <v>2</v>
      </c>
      <c r="BH44" s="177">
        <f t="shared" si="13"/>
        <v>0</v>
      </c>
      <c r="BI44" s="177">
        <f t="shared" si="13"/>
        <v>14</v>
      </c>
      <c r="BJ44" s="177">
        <f t="shared" si="13"/>
        <v>0</v>
      </c>
      <c r="BK44" s="177">
        <f t="shared" si="13"/>
        <v>0</v>
      </c>
      <c r="BL44" s="177"/>
      <c r="BM44" s="177">
        <f t="shared" ref="BM44:BV44" si="14">R44*BM$3</f>
        <v>0</v>
      </c>
      <c r="BN44" s="177">
        <f t="shared" si="14"/>
        <v>0</v>
      </c>
      <c r="BO44" s="177">
        <f t="shared" si="14"/>
        <v>0</v>
      </c>
      <c r="BP44" s="177">
        <f t="shared" si="14"/>
        <v>0</v>
      </c>
      <c r="BQ44" s="177">
        <f t="shared" si="14"/>
        <v>0</v>
      </c>
      <c r="BR44" s="177">
        <f t="shared" si="14"/>
        <v>0</v>
      </c>
      <c r="BS44" s="177">
        <f t="shared" si="14"/>
        <v>0</v>
      </c>
      <c r="BT44" s="177">
        <f t="shared" si="14"/>
        <v>0</v>
      </c>
      <c r="BU44" s="177">
        <f t="shared" si="14"/>
        <v>0</v>
      </c>
      <c r="BV44" s="177">
        <f t="shared" si="14"/>
        <v>0</v>
      </c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76"/>
      <c r="CQ44" s="10"/>
      <c r="CR44" s="107">
        <f t="shared" si="1"/>
        <v>16</v>
      </c>
    </row>
    <row r="45" spans="1:98" x14ac:dyDescent="0.25">
      <c r="A45" s="18"/>
      <c r="K45" s="44"/>
      <c r="L45" s="44"/>
      <c r="M45" s="44"/>
      <c r="N45" s="44"/>
      <c r="O45" s="44"/>
      <c r="P45" s="44"/>
      <c r="Q45" s="44"/>
      <c r="R45" s="44"/>
      <c r="S45" s="73"/>
      <c r="T45" s="74"/>
      <c r="U45" s="44"/>
      <c r="V45" s="44"/>
      <c r="W45" s="44"/>
      <c r="X45" s="44"/>
      <c r="Y45" s="44"/>
      <c r="Z45" s="44"/>
      <c r="AA45" s="74"/>
      <c r="AB45" s="63"/>
      <c r="AC45" s="63"/>
      <c r="AD45" s="63"/>
      <c r="AF45" s="63"/>
      <c r="AG45" s="63"/>
      <c r="CR45" s="107">
        <f t="shared" si="1"/>
        <v>0</v>
      </c>
    </row>
    <row r="46" spans="1:98" x14ac:dyDescent="0.25">
      <c r="A46" s="18" t="s">
        <v>56</v>
      </c>
      <c r="K46" s="44"/>
      <c r="L46" s="44"/>
      <c r="M46" s="44"/>
      <c r="N46" s="44"/>
      <c r="O46" s="44"/>
      <c r="P46" s="44"/>
      <c r="Q46" s="44"/>
      <c r="R46" s="44"/>
      <c r="S46" s="73"/>
      <c r="T46" s="74"/>
      <c r="U46" s="44"/>
      <c r="V46" s="44"/>
      <c r="W46" s="44"/>
      <c r="X46" s="44"/>
      <c r="Y46" s="44"/>
      <c r="Z46" s="44"/>
      <c r="AA46" s="74"/>
      <c r="AB46" s="63"/>
      <c r="AC46" s="63"/>
      <c r="AD46" s="63"/>
      <c r="AF46" s="63"/>
      <c r="AG46" s="63"/>
      <c r="CR46" s="107">
        <f t="shared" si="1"/>
        <v>0</v>
      </c>
    </row>
    <row r="47" spans="1:98" x14ac:dyDescent="0.25">
      <c r="A47" s="34" t="s">
        <v>97</v>
      </c>
      <c r="K47" s="44"/>
      <c r="L47" s="44"/>
      <c r="M47" s="44"/>
      <c r="N47" s="44"/>
      <c r="O47" s="44"/>
      <c r="P47" s="44"/>
      <c r="Q47" s="44"/>
      <c r="R47" s="44"/>
      <c r="S47" s="49"/>
      <c r="T47" s="46"/>
      <c r="U47" s="44"/>
      <c r="V47" s="44"/>
      <c r="W47" s="44"/>
      <c r="X47" s="44"/>
      <c r="Y47" s="44"/>
      <c r="Z47" s="44"/>
      <c r="AA47" s="77"/>
      <c r="AB47" s="63"/>
      <c r="AC47" s="63"/>
      <c r="AD47" s="63"/>
      <c r="AF47" s="63"/>
      <c r="AG47" s="63"/>
      <c r="CR47" s="107">
        <f t="shared" si="1"/>
        <v>0</v>
      </c>
    </row>
    <row r="48" spans="1:98" x14ac:dyDescent="0.25">
      <c r="A48" s="41" t="s">
        <v>57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63"/>
      <c r="AC48" s="63"/>
      <c r="AD48" s="63"/>
      <c r="AF48" s="63"/>
      <c r="AG48" s="63"/>
      <c r="CR48" s="107">
        <f t="shared" si="1"/>
        <v>0</v>
      </c>
    </row>
    <row r="49" spans="1:96" x14ac:dyDescent="0.25">
      <c r="A49" s="41" t="s">
        <v>58</v>
      </c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63"/>
      <c r="AC49" s="63"/>
      <c r="AD49" s="63"/>
      <c r="AF49" s="63"/>
      <c r="AG49" s="63"/>
      <c r="CR49" s="107">
        <f t="shared" si="1"/>
        <v>0</v>
      </c>
    </row>
    <row r="50" spans="1:96" x14ac:dyDescent="0.25">
      <c r="A50" s="41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63"/>
      <c r="AC50" s="63"/>
      <c r="AD50" s="63"/>
      <c r="AF50" s="63"/>
      <c r="AG50" s="63"/>
      <c r="CR50" s="107">
        <f t="shared" si="1"/>
        <v>0</v>
      </c>
    </row>
    <row r="51" spans="1:96" x14ac:dyDescent="0.25">
      <c r="A51" s="18" t="s">
        <v>59</v>
      </c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44">
        <v>1</v>
      </c>
      <c r="Q51" s="44">
        <v>1</v>
      </c>
      <c r="R51" s="44">
        <v>1</v>
      </c>
      <c r="S51" s="44">
        <v>1</v>
      </c>
      <c r="T51" s="44">
        <v>1</v>
      </c>
      <c r="U51" s="44">
        <v>1</v>
      </c>
      <c r="V51" s="44">
        <v>1</v>
      </c>
      <c r="W51" s="44">
        <v>1</v>
      </c>
      <c r="X51" s="44">
        <v>1</v>
      </c>
      <c r="Y51" s="44">
        <v>1</v>
      </c>
      <c r="Z51" s="44">
        <v>1</v>
      </c>
      <c r="AA51" s="74">
        <v>1</v>
      </c>
      <c r="AB51" s="63"/>
      <c r="AC51" s="63"/>
      <c r="AD51" s="63"/>
      <c r="AF51" s="63"/>
      <c r="AG51" s="63"/>
      <c r="BF51" s="177">
        <f t="shared" ref="BF51:BK55" si="15">K51*BF$3</f>
        <v>0</v>
      </c>
      <c r="BG51" s="177">
        <f t="shared" si="15"/>
        <v>2</v>
      </c>
      <c r="BH51" s="177">
        <f t="shared" si="15"/>
        <v>0</v>
      </c>
      <c r="BI51" s="177">
        <f t="shared" si="15"/>
        <v>14</v>
      </c>
      <c r="BJ51" s="177">
        <f t="shared" si="15"/>
        <v>0</v>
      </c>
      <c r="BK51" s="177">
        <f t="shared" si="15"/>
        <v>0</v>
      </c>
      <c r="BL51" s="177"/>
      <c r="BM51" s="177">
        <f t="shared" ref="BM51:BV55" si="16">R51*BM$3</f>
        <v>0</v>
      </c>
      <c r="BN51" s="177">
        <f t="shared" si="16"/>
        <v>0</v>
      </c>
      <c r="BO51" s="177">
        <f t="shared" si="16"/>
        <v>0</v>
      </c>
      <c r="BP51" s="177">
        <f t="shared" si="16"/>
        <v>0</v>
      </c>
      <c r="BQ51" s="177">
        <f t="shared" si="16"/>
        <v>0</v>
      </c>
      <c r="BR51" s="177">
        <f t="shared" si="16"/>
        <v>0</v>
      </c>
      <c r="BS51" s="177">
        <f t="shared" si="16"/>
        <v>0</v>
      </c>
      <c r="BT51" s="177">
        <f t="shared" si="16"/>
        <v>0</v>
      </c>
      <c r="BU51" s="177">
        <f t="shared" si="16"/>
        <v>0</v>
      </c>
      <c r="BV51" s="177">
        <f t="shared" si="16"/>
        <v>0</v>
      </c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Q51" s="10"/>
      <c r="CR51" s="107">
        <f t="shared" si="1"/>
        <v>16</v>
      </c>
    </row>
    <row r="52" spans="1:96" x14ac:dyDescent="0.25">
      <c r="A52" s="18" t="s">
        <v>124</v>
      </c>
      <c r="K52" s="44"/>
      <c r="L52" s="44">
        <v>2</v>
      </c>
      <c r="M52" s="44">
        <v>3</v>
      </c>
      <c r="N52" s="44">
        <v>3</v>
      </c>
      <c r="O52" s="44">
        <v>3</v>
      </c>
      <c r="P52" s="44">
        <v>3</v>
      </c>
      <c r="Q52" s="44">
        <v>3</v>
      </c>
      <c r="R52" s="44">
        <v>3</v>
      </c>
      <c r="S52" s="73">
        <v>3</v>
      </c>
      <c r="T52" s="74">
        <v>3</v>
      </c>
      <c r="U52" s="44">
        <v>1</v>
      </c>
      <c r="V52" s="44">
        <v>2</v>
      </c>
      <c r="W52" s="44">
        <v>3</v>
      </c>
      <c r="X52" s="44">
        <v>3</v>
      </c>
      <c r="Y52" s="44">
        <v>3</v>
      </c>
      <c r="Z52" s="44">
        <v>3</v>
      </c>
      <c r="AA52" s="74">
        <v>3</v>
      </c>
      <c r="AB52" s="63"/>
      <c r="AC52" s="63"/>
      <c r="AD52" s="63"/>
      <c r="AF52" s="63"/>
      <c r="AG52" s="63"/>
      <c r="BF52" s="177">
        <f t="shared" si="15"/>
        <v>0</v>
      </c>
      <c r="BG52" s="177">
        <f t="shared" si="15"/>
        <v>4</v>
      </c>
      <c r="BH52" s="177">
        <f t="shared" si="15"/>
        <v>0</v>
      </c>
      <c r="BI52" s="177">
        <f t="shared" si="15"/>
        <v>42</v>
      </c>
      <c r="BJ52" s="177">
        <f t="shared" si="15"/>
        <v>0</v>
      </c>
      <c r="BK52" s="177">
        <f t="shared" si="15"/>
        <v>0</v>
      </c>
      <c r="BL52" s="177"/>
      <c r="BM52" s="177">
        <f t="shared" si="16"/>
        <v>0</v>
      </c>
      <c r="BN52" s="177">
        <f t="shared" si="16"/>
        <v>0</v>
      </c>
      <c r="BO52" s="177">
        <f t="shared" si="16"/>
        <v>0</v>
      </c>
      <c r="BP52" s="177">
        <f t="shared" si="16"/>
        <v>0</v>
      </c>
      <c r="BQ52" s="177">
        <f t="shared" si="16"/>
        <v>0</v>
      </c>
      <c r="BR52" s="177">
        <f t="shared" si="16"/>
        <v>0</v>
      </c>
      <c r="BS52" s="177">
        <f t="shared" si="16"/>
        <v>0</v>
      </c>
      <c r="BT52" s="177">
        <f t="shared" si="16"/>
        <v>0</v>
      </c>
      <c r="BU52" s="177">
        <f t="shared" si="16"/>
        <v>0</v>
      </c>
      <c r="BV52" s="177">
        <f t="shared" si="16"/>
        <v>0</v>
      </c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Q52" s="10"/>
      <c r="CR52" s="107">
        <f t="shared" si="1"/>
        <v>46</v>
      </c>
    </row>
    <row r="53" spans="1:96" x14ac:dyDescent="0.25">
      <c r="A53" s="18" t="s">
        <v>60</v>
      </c>
      <c r="K53" s="44">
        <v>0</v>
      </c>
      <c r="L53" s="44">
        <v>0</v>
      </c>
      <c r="M53" s="44">
        <v>0</v>
      </c>
      <c r="N53" s="44">
        <v>0</v>
      </c>
      <c r="O53" s="44">
        <v>1</v>
      </c>
      <c r="P53" s="44">
        <v>1</v>
      </c>
      <c r="Q53" s="44">
        <v>1</v>
      </c>
      <c r="R53" s="44">
        <v>1</v>
      </c>
      <c r="S53" s="44">
        <v>1</v>
      </c>
      <c r="T53" s="44">
        <v>1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1</v>
      </c>
      <c r="AA53" s="74">
        <v>1</v>
      </c>
      <c r="AB53" s="63"/>
      <c r="AC53" s="63"/>
      <c r="AD53" s="63"/>
      <c r="AF53" s="63"/>
      <c r="AG53" s="63"/>
      <c r="BF53" s="177">
        <f t="shared" si="15"/>
        <v>0</v>
      </c>
      <c r="BG53" s="177">
        <f t="shared" si="15"/>
        <v>0</v>
      </c>
      <c r="BH53" s="177">
        <f t="shared" si="15"/>
        <v>0</v>
      </c>
      <c r="BI53" s="177">
        <f t="shared" si="15"/>
        <v>0</v>
      </c>
      <c r="BJ53" s="177">
        <f t="shared" si="15"/>
        <v>0</v>
      </c>
      <c r="BK53" s="177">
        <f t="shared" si="15"/>
        <v>0</v>
      </c>
      <c r="BL53" s="177"/>
      <c r="BM53" s="177">
        <f t="shared" si="16"/>
        <v>0</v>
      </c>
      <c r="BN53" s="177">
        <f t="shared" si="16"/>
        <v>0</v>
      </c>
      <c r="BO53" s="177">
        <f t="shared" si="16"/>
        <v>0</v>
      </c>
      <c r="BP53" s="177">
        <f t="shared" si="16"/>
        <v>0</v>
      </c>
      <c r="BQ53" s="177">
        <f t="shared" si="16"/>
        <v>0</v>
      </c>
      <c r="BR53" s="177">
        <f t="shared" si="16"/>
        <v>0</v>
      </c>
      <c r="BS53" s="177">
        <f t="shared" si="16"/>
        <v>0</v>
      </c>
      <c r="BT53" s="177">
        <f t="shared" si="16"/>
        <v>0</v>
      </c>
      <c r="BU53" s="177">
        <f t="shared" si="16"/>
        <v>0</v>
      </c>
      <c r="BV53" s="177">
        <f t="shared" si="16"/>
        <v>0</v>
      </c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Q53" s="10"/>
      <c r="CR53" s="107">
        <f t="shared" si="1"/>
        <v>0</v>
      </c>
    </row>
    <row r="54" spans="1:96" x14ac:dyDescent="0.25">
      <c r="A54" s="18" t="s">
        <v>125</v>
      </c>
      <c r="K54" s="44"/>
      <c r="L54" s="44">
        <v>0</v>
      </c>
      <c r="M54" s="44">
        <v>0</v>
      </c>
      <c r="N54" s="44">
        <v>0</v>
      </c>
      <c r="O54" s="44">
        <v>1</v>
      </c>
      <c r="P54" s="44">
        <v>1</v>
      </c>
      <c r="Q54" s="44">
        <v>2</v>
      </c>
      <c r="R54" s="44">
        <v>2</v>
      </c>
      <c r="S54" s="73">
        <v>2</v>
      </c>
      <c r="T54" s="74">
        <v>2</v>
      </c>
      <c r="U54" s="44"/>
      <c r="V54" s="44">
        <v>0</v>
      </c>
      <c r="W54" s="44"/>
      <c r="X54" s="44"/>
      <c r="Y54" s="44"/>
      <c r="Z54" s="44">
        <v>1</v>
      </c>
      <c r="AA54" s="74">
        <v>2</v>
      </c>
      <c r="AB54" s="63"/>
      <c r="AC54" s="63"/>
      <c r="AD54" s="63"/>
      <c r="AF54" s="63"/>
      <c r="AG54" s="63"/>
      <c r="BF54" s="177">
        <f t="shared" si="15"/>
        <v>0</v>
      </c>
      <c r="BG54" s="177">
        <f t="shared" si="15"/>
        <v>0</v>
      </c>
      <c r="BH54" s="177">
        <f t="shared" si="15"/>
        <v>0</v>
      </c>
      <c r="BI54" s="177">
        <f t="shared" si="15"/>
        <v>0</v>
      </c>
      <c r="BJ54" s="177">
        <f t="shared" si="15"/>
        <v>0</v>
      </c>
      <c r="BK54" s="177">
        <f t="shared" si="15"/>
        <v>0</v>
      </c>
      <c r="BL54" s="177"/>
      <c r="BM54" s="177">
        <f t="shared" si="16"/>
        <v>0</v>
      </c>
      <c r="BN54" s="177">
        <f t="shared" si="16"/>
        <v>0</v>
      </c>
      <c r="BO54" s="177">
        <f t="shared" si="16"/>
        <v>0</v>
      </c>
      <c r="BP54" s="177">
        <f t="shared" si="16"/>
        <v>0</v>
      </c>
      <c r="BQ54" s="177">
        <f t="shared" si="16"/>
        <v>0</v>
      </c>
      <c r="BR54" s="177">
        <f t="shared" si="16"/>
        <v>0</v>
      </c>
      <c r="BS54" s="177">
        <f t="shared" si="16"/>
        <v>0</v>
      </c>
      <c r="BT54" s="177">
        <f t="shared" si="16"/>
        <v>0</v>
      </c>
      <c r="BU54" s="177">
        <f t="shared" si="16"/>
        <v>0</v>
      </c>
      <c r="BV54" s="177">
        <f t="shared" si="16"/>
        <v>0</v>
      </c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Q54" s="10"/>
      <c r="CR54" s="107">
        <f t="shared" si="1"/>
        <v>0</v>
      </c>
    </row>
    <row r="55" spans="1:96" x14ac:dyDescent="0.25">
      <c r="A55" s="18" t="s">
        <v>61</v>
      </c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44">
        <v>1</v>
      </c>
      <c r="Q55" s="44">
        <v>1</v>
      </c>
      <c r="R55" s="44">
        <v>1</v>
      </c>
      <c r="S55" s="44">
        <v>1</v>
      </c>
      <c r="T55" s="44">
        <v>1</v>
      </c>
      <c r="U55" s="44">
        <v>1</v>
      </c>
      <c r="V55" s="44">
        <v>1</v>
      </c>
      <c r="W55" s="44">
        <v>1</v>
      </c>
      <c r="X55" s="44">
        <v>1</v>
      </c>
      <c r="Y55" s="44">
        <v>1</v>
      </c>
      <c r="Z55" s="44">
        <v>1</v>
      </c>
      <c r="AA55" s="74">
        <v>1</v>
      </c>
      <c r="AB55" s="63"/>
      <c r="AC55" s="63"/>
      <c r="AD55" s="63"/>
      <c r="AF55" s="63"/>
      <c r="AG55" s="63"/>
      <c r="BF55" s="177">
        <f t="shared" si="15"/>
        <v>0</v>
      </c>
      <c r="BG55" s="177">
        <f t="shared" si="15"/>
        <v>2</v>
      </c>
      <c r="BH55" s="177">
        <f t="shared" si="15"/>
        <v>0</v>
      </c>
      <c r="BI55" s="177">
        <f t="shared" si="15"/>
        <v>14</v>
      </c>
      <c r="BJ55" s="177">
        <f t="shared" si="15"/>
        <v>0</v>
      </c>
      <c r="BK55" s="177">
        <f t="shared" si="15"/>
        <v>0</v>
      </c>
      <c r="BL55" s="177"/>
      <c r="BM55" s="177">
        <f t="shared" si="16"/>
        <v>0</v>
      </c>
      <c r="BN55" s="177">
        <f t="shared" si="16"/>
        <v>0</v>
      </c>
      <c r="BO55" s="177">
        <f t="shared" si="16"/>
        <v>0</v>
      </c>
      <c r="BP55" s="177">
        <f t="shared" si="16"/>
        <v>0</v>
      </c>
      <c r="BQ55" s="177">
        <f t="shared" si="16"/>
        <v>0</v>
      </c>
      <c r="BR55" s="177">
        <f t="shared" si="16"/>
        <v>0</v>
      </c>
      <c r="BS55" s="177">
        <f t="shared" si="16"/>
        <v>0</v>
      </c>
      <c r="BT55" s="177">
        <f t="shared" si="16"/>
        <v>0</v>
      </c>
      <c r="BU55" s="177">
        <f t="shared" si="16"/>
        <v>0</v>
      </c>
      <c r="BV55" s="177">
        <f t="shared" si="16"/>
        <v>0</v>
      </c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Q55" s="10"/>
      <c r="CR55" s="107">
        <f t="shared" si="1"/>
        <v>16</v>
      </c>
    </row>
    <row r="56" spans="1:96" x14ac:dyDescent="0.25">
      <c r="A56" s="18"/>
      <c r="K56" s="44"/>
      <c r="L56" s="44"/>
      <c r="M56" s="44"/>
      <c r="N56" s="44"/>
      <c r="O56" s="44"/>
      <c r="P56" s="44"/>
      <c r="Q56" s="44"/>
      <c r="R56" s="44"/>
      <c r="S56" s="73"/>
      <c r="T56" s="74"/>
      <c r="U56" s="44"/>
      <c r="V56" s="44"/>
      <c r="W56" s="44"/>
      <c r="X56" s="44"/>
      <c r="Y56" s="44"/>
      <c r="Z56" s="44"/>
      <c r="AA56" s="74"/>
      <c r="AB56" s="63"/>
      <c r="AC56" s="63"/>
      <c r="AD56" s="63"/>
      <c r="AF56" s="63"/>
      <c r="AG56" s="63"/>
      <c r="CR56" s="107">
        <f t="shared" si="1"/>
        <v>0</v>
      </c>
    </row>
    <row r="57" spans="1:96" x14ac:dyDescent="0.25">
      <c r="A57" s="18" t="s">
        <v>62</v>
      </c>
      <c r="K57" s="44">
        <v>1</v>
      </c>
      <c r="L57" s="44">
        <v>1</v>
      </c>
      <c r="M57" s="44">
        <v>1</v>
      </c>
      <c r="N57" s="44">
        <v>1</v>
      </c>
      <c r="O57" s="44">
        <v>1</v>
      </c>
      <c r="P57" s="44">
        <v>1</v>
      </c>
      <c r="Q57" s="44">
        <v>1</v>
      </c>
      <c r="R57" s="44">
        <v>1</v>
      </c>
      <c r="S57" s="44">
        <v>1</v>
      </c>
      <c r="T57" s="44">
        <v>1</v>
      </c>
      <c r="U57" s="44">
        <v>1</v>
      </c>
      <c r="V57" s="44">
        <v>1</v>
      </c>
      <c r="W57" s="44">
        <v>1</v>
      </c>
      <c r="X57" s="44">
        <v>1</v>
      </c>
      <c r="Y57" s="44">
        <v>1</v>
      </c>
      <c r="Z57" s="44">
        <v>1</v>
      </c>
      <c r="AA57" s="74">
        <v>1</v>
      </c>
      <c r="AB57" s="63"/>
      <c r="AC57" s="63"/>
      <c r="AD57" s="63"/>
      <c r="AF57" s="63"/>
      <c r="AG57" s="63"/>
      <c r="BF57" s="177">
        <f t="shared" ref="BF57:BK57" si="17">K57*BF$3</f>
        <v>0</v>
      </c>
      <c r="BG57" s="177">
        <f t="shared" si="17"/>
        <v>2</v>
      </c>
      <c r="BH57" s="177">
        <f t="shared" si="17"/>
        <v>0</v>
      </c>
      <c r="BI57" s="177">
        <f t="shared" si="17"/>
        <v>14</v>
      </c>
      <c r="BJ57" s="177">
        <f t="shared" si="17"/>
        <v>0</v>
      </c>
      <c r="BK57" s="177">
        <f t="shared" si="17"/>
        <v>0</v>
      </c>
      <c r="BL57" s="177"/>
      <c r="BM57" s="177">
        <f t="shared" ref="BM57:BV57" si="18">R57*BM$3</f>
        <v>0</v>
      </c>
      <c r="BN57" s="177">
        <f t="shared" si="18"/>
        <v>0</v>
      </c>
      <c r="BO57" s="177">
        <f t="shared" si="18"/>
        <v>0</v>
      </c>
      <c r="BP57" s="177">
        <f t="shared" si="18"/>
        <v>0</v>
      </c>
      <c r="BQ57" s="177">
        <f t="shared" si="18"/>
        <v>0</v>
      </c>
      <c r="BR57" s="177">
        <f t="shared" si="18"/>
        <v>0</v>
      </c>
      <c r="BS57" s="177">
        <f t="shared" si="18"/>
        <v>0</v>
      </c>
      <c r="BT57" s="177">
        <f t="shared" si="18"/>
        <v>0</v>
      </c>
      <c r="BU57" s="177">
        <f t="shared" si="18"/>
        <v>0</v>
      </c>
      <c r="BV57" s="177">
        <f t="shared" si="18"/>
        <v>0</v>
      </c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Q57" s="10"/>
      <c r="CR57" s="107">
        <f t="shared" si="1"/>
        <v>16</v>
      </c>
    </row>
    <row r="58" spans="1:96" x14ac:dyDescent="0.25">
      <c r="A58" s="18"/>
      <c r="K58" s="44"/>
      <c r="L58" s="44"/>
      <c r="M58" s="44"/>
      <c r="N58" s="44"/>
      <c r="O58" s="44"/>
      <c r="P58" s="44"/>
      <c r="Q58" s="44"/>
      <c r="R58" s="44"/>
      <c r="S58" s="73"/>
      <c r="T58" s="74"/>
      <c r="U58" s="44"/>
      <c r="V58" s="44"/>
      <c r="W58" s="44"/>
      <c r="X58" s="44"/>
      <c r="Y58" s="44"/>
      <c r="Z58" s="44"/>
      <c r="AA58" s="74"/>
      <c r="AB58" s="63"/>
      <c r="AC58" s="63"/>
      <c r="AD58" s="63"/>
      <c r="AF58" s="63"/>
      <c r="AG58" s="63"/>
      <c r="CR58" s="107">
        <f t="shared" si="1"/>
        <v>0</v>
      </c>
    </row>
    <row r="59" spans="1:96" x14ac:dyDescent="0.25">
      <c r="A59" s="18" t="s">
        <v>112</v>
      </c>
      <c r="K59" s="44"/>
      <c r="L59" s="44"/>
      <c r="M59" s="44"/>
      <c r="N59" s="44"/>
      <c r="O59" s="44">
        <v>1</v>
      </c>
      <c r="P59" s="44"/>
      <c r="Q59" s="44">
        <v>1</v>
      </c>
      <c r="R59" s="44">
        <v>1</v>
      </c>
      <c r="S59" s="44"/>
      <c r="T59" s="44"/>
      <c r="U59" s="44">
        <v>1</v>
      </c>
      <c r="V59" s="44">
        <v>1</v>
      </c>
      <c r="W59" s="44">
        <v>1</v>
      </c>
      <c r="X59" s="44">
        <v>1</v>
      </c>
      <c r="Y59" s="44">
        <v>1</v>
      </c>
      <c r="Z59" s="44">
        <v>1</v>
      </c>
      <c r="AA59" s="74">
        <v>1</v>
      </c>
      <c r="AB59" s="63"/>
      <c r="AC59" s="63"/>
      <c r="AD59" s="63"/>
      <c r="AF59" s="63"/>
      <c r="AG59" s="63"/>
      <c r="BF59" s="177">
        <f t="shared" ref="BF59:BK59" si="19">K59*BF$3</f>
        <v>0</v>
      </c>
      <c r="BG59" s="177">
        <f t="shared" si="19"/>
        <v>0</v>
      </c>
      <c r="BH59" s="177">
        <f t="shared" si="19"/>
        <v>0</v>
      </c>
      <c r="BI59" s="177">
        <f t="shared" si="19"/>
        <v>0</v>
      </c>
      <c r="BJ59" s="177">
        <f t="shared" si="19"/>
        <v>0</v>
      </c>
      <c r="BK59" s="177">
        <f t="shared" si="19"/>
        <v>0</v>
      </c>
      <c r="BL59" s="177"/>
      <c r="BM59" s="177">
        <f t="shared" ref="BM59:BV59" si="20">R59*BM$3</f>
        <v>0</v>
      </c>
      <c r="BN59" s="177">
        <f t="shared" si="20"/>
        <v>0</v>
      </c>
      <c r="BO59" s="177">
        <f t="shared" si="20"/>
        <v>0</v>
      </c>
      <c r="BP59" s="177">
        <f t="shared" si="20"/>
        <v>0</v>
      </c>
      <c r="BQ59" s="177">
        <f t="shared" si="20"/>
        <v>0</v>
      </c>
      <c r="BR59" s="177">
        <f t="shared" si="20"/>
        <v>0</v>
      </c>
      <c r="BS59" s="177">
        <f t="shared" si="20"/>
        <v>0</v>
      </c>
      <c r="BT59" s="177">
        <f t="shared" si="20"/>
        <v>0</v>
      </c>
      <c r="BU59" s="177">
        <f t="shared" si="20"/>
        <v>0</v>
      </c>
      <c r="BV59" s="177">
        <f t="shared" si="20"/>
        <v>0</v>
      </c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Q59" s="10"/>
      <c r="CR59" s="107">
        <f t="shared" si="1"/>
        <v>0</v>
      </c>
    </row>
    <row r="60" spans="1:96" x14ac:dyDescent="0.25">
      <c r="A60" s="34" t="s">
        <v>97</v>
      </c>
      <c r="K60" s="44"/>
      <c r="L60" s="44"/>
      <c r="M60" s="44"/>
      <c r="N60" s="44"/>
      <c r="O60" s="44"/>
      <c r="P60" s="44"/>
      <c r="Q60" s="44"/>
      <c r="R60" s="44"/>
      <c r="S60" s="73"/>
      <c r="T60" s="74"/>
      <c r="U60" s="44"/>
      <c r="V60" s="44"/>
      <c r="W60" s="44"/>
      <c r="X60" s="44"/>
      <c r="Y60" s="44"/>
      <c r="Z60" s="44"/>
      <c r="AA60" s="74"/>
      <c r="AB60" s="63"/>
      <c r="AC60" s="63"/>
      <c r="AD60" s="63"/>
      <c r="AF60" s="63"/>
      <c r="AG60" s="63"/>
      <c r="CR60" s="107">
        <f t="shared" si="1"/>
        <v>0</v>
      </c>
    </row>
    <row r="61" spans="1:96" x14ac:dyDescent="0.25">
      <c r="A61" s="34" t="s">
        <v>63</v>
      </c>
      <c r="K61" s="44">
        <v>1</v>
      </c>
      <c r="L61" s="44">
        <v>1</v>
      </c>
      <c r="M61" s="44">
        <v>1</v>
      </c>
      <c r="N61" s="44">
        <v>1</v>
      </c>
      <c r="O61" s="44">
        <v>1</v>
      </c>
      <c r="P61" s="44">
        <v>1</v>
      </c>
      <c r="Q61" s="44">
        <v>1</v>
      </c>
      <c r="R61" s="44">
        <v>1</v>
      </c>
      <c r="S61" s="44">
        <v>1</v>
      </c>
      <c r="T61" s="44">
        <v>1</v>
      </c>
      <c r="U61" s="44">
        <v>1</v>
      </c>
      <c r="V61" s="44">
        <v>1</v>
      </c>
      <c r="W61" s="44">
        <v>1</v>
      </c>
      <c r="X61" s="44">
        <v>1</v>
      </c>
      <c r="Y61" s="44">
        <v>1</v>
      </c>
      <c r="Z61" s="44">
        <v>1</v>
      </c>
      <c r="AA61" s="74">
        <v>1</v>
      </c>
      <c r="AB61" s="63"/>
      <c r="AC61" s="63"/>
      <c r="AD61" s="63"/>
      <c r="AF61" s="63"/>
      <c r="AG61" s="63"/>
      <c r="BF61" s="177">
        <f t="shared" ref="BF61:BK61" si="21">K61*BF$3</f>
        <v>0</v>
      </c>
      <c r="BG61" s="177">
        <f t="shared" si="21"/>
        <v>2</v>
      </c>
      <c r="BH61" s="177">
        <f t="shared" si="21"/>
        <v>0</v>
      </c>
      <c r="BI61" s="177">
        <f t="shared" si="21"/>
        <v>14</v>
      </c>
      <c r="BJ61" s="177">
        <f t="shared" si="21"/>
        <v>0</v>
      </c>
      <c r="BK61" s="177">
        <f t="shared" si="21"/>
        <v>0</v>
      </c>
      <c r="BL61" s="177"/>
      <c r="BM61" s="177">
        <f t="shared" ref="BM61:BV61" si="22">R61*BM$3</f>
        <v>0</v>
      </c>
      <c r="BN61" s="177">
        <f t="shared" si="22"/>
        <v>0</v>
      </c>
      <c r="BO61" s="177">
        <f t="shared" si="22"/>
        <v>0</v>
      </c>
      <c r="BP61" s="177">
        <f t="shared" si="22"/>
        <v>0</v>
      </c>
      <c r="BQ61" s="177">
        <f t="shared" si="22"/>
        <v>0</v>
      </c>
      <c r="BR61" s="177">
        <f t="shared" si="22"/>
        <v>0</v>
      </c>
      <c r="BS61" s="177">
        <f t="shared" si="22"/>
        <v>0</v>
      </c>
      <c r="BT61" s="177">
        <f t="shared" si="22"/>
        <v>0</v>
      </c>
      <c r="BU61" s="177">
        <f t="shared" si="22"/>
        <v>0</v>
      </c>
      <c r="BV61" s="177">
        <f t="shared" si="22"/>
        <v>0</v>
      </c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Q61" s="10"/>
      <c r="CR61" s="107">
        <f t="shared" si="1"/>
        <v>16</v>
      </c>
    </row>
    <row r="62" spans="1:96" x14ac:dyDescent="0.25">
      <c r="A62" s="34"/>
      <c r="K62" s="44"/>
      <c r="L62" s="44"/>
      <c r="M62" s="44"/>
      <c r="N62" s="44"/>
      <c r="O62" s="44"/>
      <c r="P62" s="44"/>
      <c r="Q62" s="44"/>
      <c r="R62" s="44"/>
      <c r="S62" s="73"/>
      <c r="T62" s="74"/>
      <c r="U62" s="44"/>
      <c r="V62" s="44"/>
      <c r="W62" s="44"/>
      <c r="X62" s="44"/>
      <c r="Y62" s="44"/>
      <c r="Z62" s="44"/>
      <c r="AA62" s="74"/>
      <c r="AB62" s="63"/>
      <c r="AC62" s="63"/>
      <c r="AD62" s="63"/>
      <c r="AF62" s="63"/>
      <c r="AG62" s="63"/>
      <c r="CR62" s="107">
        <f t="shared" si="1"/>
        <v>0</v>
      </c>
    </row>
    <row r="63" spans="1:96" x14ac:dyDescent="0.25">
      <c r="A63" s="18" t="s">
        <v>113</v>
      </c>
      <c r="K63" s="44">
        <v>1</v>
      </c>
      <c r="L63" s="44">
        <v>1</v>
      </c>
      <c r="M63" s="44">
        <v>1</v>
      </c>
      <c r="N63" s="44">
        <v>1</v>
      </c>
      <c r="O63" s="44">
        <v>1</v>
      </c>
      <c r="P63" s="44">
        <v>1</v>
      </c>
      <c r="Q63" s="44">
        <v>1</v>
      </c>
      <c r="R63" s="44">
        <v>0</v>
      </c>
      <c r="S63" s="44">
        <v>0</v>
      </c>
      <c r="T63" s="44">
        <v>0</v>
      </c>
      <c r="U63" s="1">
        <v>0</v>
      </c>
      <c r="V63" s="44"/>
      <c r="W63" s="1">
        <v>0</v>
      </c>
      <c r="X63" s="1">
        <v>0</v>
      </c>
      <c r="Y63" s="44">
        <v>0</v>
      </c>
      <c r="Z63" s="1">
        <v>0</v>
      </c>
      <c r="AA63" s="74"/>
      <c r="AB63" s="7"/>
      <c r="AC63" s="7"/>
      <c r="AD63" s="7"/>
      <c r="AF63" s="7"/>
      <c r="AG63" s="7"/>
      <c r="BF63" s="177">
        <f t="shared" ref="BF63:BK63" si="23">K63*BF$3</f>
        <v>0</v>
      </c>
      <c r="BG63" s="177">
        <f t="shared" si="23"/>
        <v>2</v>
      </c>
      <c r="BH63" s="177">
        <f t="shared" si="23"/>
        <v>0</v>
      </c>
      <c r="BI63" s="177">
        <f t="shared" si="23"/>
        <v>14</v>
      </c>
      <c r="BJ63" s="177">
        <f t="shared" si="23"/>
        <v>0</v>
      </c>
      <c r="BK63" s="177">
        <f t="shared" si="23"/>
        <v>0</v>
      </c>
      <c r="BL63" s="177"/>
      <c r="BM63" s="177">
        <f t="shared" ref="BM63:BV63" si="24">R63*BM$3</f>
        <v>0</v>
      </c>
      <c r="BN63" s="177">
        <f t="shared" si="24"/>
        <v>0</v>
      </c>
      <c r="BO63" s="177">
        <f t="shared" si="24"/>
        <v>0</v>
      </c>
      <c r="BP63" s="177">
        <f t="shared" si="24"/>
        <v>0</v>
      </c>
      <c r="BQ63" s="177">
        <f t="shared" si="24"/>
        <v>0</v>
      </c>
      <c r="BR63" s="177">
        <f t="shared" si="24"/>
        <v>0</v>
      </c>
      <c r="BS63" s="177">
        <f t="shared" si="24"/>
        <v>0</v>
      </c>
      <c r="BT63" s="177">
        <f t="shared" si="24"/>
        <v>0</v>
      </c>
      <c r="BU63" s="177">
        <f t="shared" si="24"/>
        <v>0</v>
      </c>
      <c r="BV63" s="177">
        <f t="shared" si="24"/>
        <v>0</v>
      </c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Q63" s="10"/>
      <c r="CR63" s="107">
        <f t="shared" si="1"/>
        <v>16</v>
      </c>
    </row>
    <row r="64" spans="1:96" x14ac:dyDescent="0.25">
      <c r="A64" s="34"/>
      <c r="K64" s="44"/>
      <c r="L64" s="44"/>
      <c r="M64" s="44"/>
      <c r="N64" s="44"/>
      <c r="O64" s="44"/>
      <c r="P64" s="44"/>
      <c r="Q64" s="44"/>
      <c r="R64" s="44"/>
      <c r="S64" s="73"/>
      <c r="T64" s="74"/>
      <c r="V64" s="44"/>
      <c r="Y64" s="44"/>
      <c r="AA64" s="74"/>
      <c r="CR64" s="107">
        <f t="shared" si="1"/>
        <v>0</v>
      </c>
    </row>
    <row r="65" spans="1:96" x14ac:dyDescent="0.25">
      <c r="A65" s="18" t="s">
        <v>51</v>
      </c>
      <c r="K65" s="45">
        <v>0.8</v>
      </c>
      <c r="L65" s="45">
        <v>0.8</v>
      </c>
      <c r="M65" s="45">
        <v>0.8</v>
      </c>
      <c r="N65" s="45">
        <v>0.9</v>
      </c>
      <c r="O65" s="45">
        <v>0.8</v>
      </c>
      <c r="P65" s="45">
        <v>0.9</v>
      </c>
      <c r="Q65" s="45">
        <v>0.9</v>
      </c>
      <c r="R65" s="45">
        <v>0.7</v>
      </c>
      <c r="S65" s="44">
        <v>1.35</v>
      </c>
      <c r="T65" s="44">
        <v>1.45</v>
      </c>
      <c r="U65" s="45">
        <v>0.75</v>
      </c>
      <c r="V65" s="45">
        <v>0.55000000000000004</v>
      </c>
      <c r="W65" s="45">
        <v>0.55000000000000004</v>
      </c>
      <c r="X65" s="45">
        <v>1.4</v>
      </c>
      <c r="Y65" s="45">
        <v>1.5</v>
      </c>
      <c r="Z65" s="45">
        <v>1.4</v>
      </c>
      <c r="AA65" s="46">
        <v>1.85</v>
      </c>
      <c r="AB65" s="64"/>
      <c r="AC65" s="64"/>
      <c r="AD65" s="64"/>
      <c r="AF65" s="64"/>
      <c r="AG65" s="64"/>
      <c r="BF65" s="177">
        <f t="shared" ref="BF65:BK65" si="25">K65*BF$3</f>
        <v>0</v>
      </c>
      <c r="BG65" s="177">
        <f t="shared" si="25"/>
        <v>1.6</v>
      </c>
      <c r="BH65" s="177">
        <f t="shared" si="25"/>
        <v>0</v>
      </c>
      <c r="BI65" s="177">
        <f t="shared" si="25"/>
        <v>12.6</v>
      </c>
      <c r="BJ65" s="177">
        <f t="shared" si="25"/>
        <v>0</v>
      </c>
      <c r="BK65" s="177">
        <f t="shared" si="25"/>
        <v>0</v>
      </c>
      <c r="BL65" s="177"/>
      <c r="BM65" s="177">
        <f t="shared" ref="BM65:BV65" si="26">R65*BM$3</f>
        <v>0</v>
      </c>
      <c r="BN65" s="177">
        <f t="shared" si="26"/>
        <v>0</v>
      </c>
      <c r="BO65" s="177">
        <f t="shared" si="26"/>
        <v>0</v>
      </c>
      <c r="BP65" s="177">
        <f t="shared" si="26"/>
        <v>0</v>
      </c>
      <c r="BQ65" s="177">
        <f t="shared" si="26"/>
        <v>0</v>
      </c>
      <c r="BR65" s="177">
        <f t="shared" si="26"/>
        <v>0</v>
      </c>
      <c r="BS65" s="177">
        <f t="shared" si="26"/>
        <v>0</v>
      </c>
      <c r="BT65" s="177">
        <f t="shared" si="26"/>
        <v>0</v>
      </c>
      <c r="BU65" s="177">
        <f t="shared" si="26"/>
        <v>0</v>
      </c>
      <c r="BV65" s="177">
        <f t="shared" si="26"/>
        <v>0</v>
      </c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Q65" s="10"/>
      <c r="CR65" s="107">
        <f t="shared" si="1"/>
        <v>14.2</v>
      </c>
    </row>
    <row r="66" spans="1:96" x14ac:dyDescent="0.25">
      <c r="A66" s="34" t="s">
        <v>97</v>
      </c>
      <c r="K66" s="45"/>
      <c r="L66" s="45"/>
      <c r="M66" s="45"/>
      <c r="N66" s="45"/>
      <c r="O66" s="45"/>
      <c r="P66" s="45"/>
      <c r="Q66" s="45"/>
      <c r="R66" s="45"/>
      <c r="S66" s="75"/>
      <c r="T66" s="46"/>
      <c r="U66" s="45"/>
      <c r="V66" s="45"/>
      <c r="W66" s="45"/>
      <c r="X66" s="45"/>
      <c r="Y66" s="45"/>
      <c r="Z66" s="45"/>
      <c r="AA66" s="46"/>
      <c r="AB66" s="64"/>
      <c r="AC66" s="64"/>
      <c r="AD66" s="64"/>
      <c r="AF66" s="64"/>
      <c r="AG66" s="64"/>
      <c r="CR66" s="107">
        <f t="shared" si="1"/>
        <v>0</v>
      </c>
    </row>
    <row r="67" spans="1:96" x14ac:dyDescent="0.25">
      <c r="A67" s="34" t="s">
        <v>114</v>
      </c>
      <c r="K67" s="45"/>
      <c r="L67" s="45"/>
      <c r="M67" s="45"/>
      <c r="N67" s="45"/>
      <c r="O67" s="45"/>
      <c r="P67" s="45"/>
      <c r="Q67" s="45"/>
      <c r="R67" s="45"/>
      <c r="S67" s="75"/>
      <c r="T67" s="46"/>
      <c r="U67" s="45"/>
      <c r="V67" s="45"/>
      <c r="W67" s="45"/>
      <c r="X67" s="45"/>
      <c r="Y67" s="45"/>
      <c r="Z67" s="45"/>
      <c r="AA67" s="46"/>
      <c r="AB67" s="64"/>
      <c r="AC67" s="64"/>
      <c r="AD67" s="64"/>
      <c r="AF67" s="64"/>
      <c r="AG67" s="64"/>
      <c r="BF67" s="177">
        <f>K67*BF$3</f>
        <v>0</v>
      </c>
      <c r="BG67" s="177">
        <f>L67*BG$3</f>
        <v>0</v>
      </c>
      <c r="BH67" s="177">
        <f>M67*BH$3</f>
        <v>0</v>
      </c>
      <c r="BI67" s="177">
        <f>N67*BI$3</f>
        <v>0</v>
      </c>
      <c r="BJ67" s="177"/>
      <c r="BK67" s="177">
        <f>P67*BK$3</f>
        <v>0</v>
      </c>
      <c r="BL67" s="177"/>
      <c r="BM67" s="177"/>
      <c r="BN67" s="177">
        <f>S67*BN$3</f>
        <v>0</v>
      </c>
      <c r="BO67" s="177">
        <f>T67*BO$3</f>
        <v>0</v>
      </c>
      <c r="BP67" s="177"/>
      <c r="BQ67" s="177">
        <f>V67*BQ$3</f>
        <v>0</v>
      </c>
      <c r="BR67" s="177"/>
      <c r="BS67" s="177"/>
      <c r="BT67" s="177"/>
      <c r="BU67" s="177"/>
      <c r="BV67" s="177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Q67" s="10"/>
      <c r="CR67" s="107">
        <f t="shared" si="1"/>
        <v>0</v>
      </c>
    </row>
    <row r="68" spans="1:96" x14ac:dyDescent="0.25">
      <c r="A68" s="34"/>
      <c r="K68" s="45"/>
      <c r="L68" s="45"/>
      <c r="M68" s="45"/>
      <c r="N68" s="45"/>
      <c r="O68" s="45"/>
      <c r="P68" s="45"/>
      <c r="Q68" s="45"/>
      <c r="R68" s="45"/>
      <c r="S68" s="75"/>
      <c r="T68" s="46"/>
      <c r="U68" s="45"/>
      <c r="V68" s="45"/>
      <c r="W68" s="45"/>
      <c r="X68" s="45"/>
      <c r="Y68" s="45"/>
      <c r="Z68" s="45"/>
      <c r="AA68" s="46"/>
      <c r="AB68" s="64"/>
      <c r="AC68" s="64"/>
      <c r="AD68" s="64"/>
      <c r="AF68" s="64"/>
      <c r="AG68" s="64"/>
      <c r="CR68" s="107">
        <f t="shared" si="1"/>
        <v>0</v>
      </c>
    </row>
    <row r="69" spans="1:96" x14ac:dyDescent="0.25">
      <c r="A69" s="18" t="s">
        <v>115</v>
      </c>
      <c r="K69" s="44">
        <v>0.55000000000000004</v>
      </c>
      <c r="L69" s="44">
        <v>1.35</v>
      </c>
      <c r="M69" s="44">
        <v>2.5</v>
      </c>
      <c r="N69" s="44">
        <v>2.6</v>
      </c>
      <c r="O69" s="44">
        <v>3.9</v>
      </c>
      <c r="P69" s="44">
        <v>4.0999999999999996</v>
      </c>
      <c r="Q69" s="44">
        <v>5.9</v>
      </c>
      <c r="R69" s="44">
        <v>3.9</v>
      </c>
      <c r="S69" s="44">
        <v>8.9</v>
      </c>
      <c r="T69" s="44">
        <v>7.8</v>
      </c>
      <c r="U69" s="44">
        <v>1.2</v>
      </c>
      <c r="V69" s="45">
        <v>2.1</v>
      </c>
      <c r="W69" s="44">
        <v>3.7</v>
      </c>
      <c r="X69" s="44">
        <v>5.2</v>
      </c>
      <c r="Y69" s="44">
        <v>4.9000000000000004</v>
      </c>
      <c r="Z69" s="44">
        <v>7.1</v>
      </c>
      <c r="AA69" s="46">
        <v>9.5</v>
      </c>
      <c r="AB69" s="63"/>
      <c r="AC69" s="63"/>
      <c r="AD69" s="63"/>
      <c r="AF69" s="63"/>
      <c r="AG69" s="63"/>
      <c r="BF69" s="177">
        <f t="shared" ref="BF69:BK69" si="27">K69*BF$3</f>
        <v>0</v>
      </c>
      <c r="BG69" s="177">
        <f t="shared" si="27"/>
        <v>2.7</v>
      </c>
      <c r="BH69" s="177">
        <f t="shared" si="27"/>
        <v>0</v>
      </c>
      <c r="BI69" s="177">
        <f t="shared" si="27"/>
        <v>36.4</v>
      </c>
      <c r="BJ69" s="177">
        <f t="shared" si="27"/>
        <v>0</v>
      </c>
      <c r="BK69" s="177">
        <f t="shared" si="27"/>
        <v>0</v>
      </c>
      <c r="BL69" s="177"/>
      <c r="BM69" s="177">
        <f t="shared" ref="BM69:BV69" si="28">R69*BM$3</f>
        <v>0</v>
      </c>
      <c r="BN69" s="177">
        <f t="shared" si="28"/>
        <v>0</v>
      </c>
      <c r="BO69" s="177">
        <f t="shared" si="28"/>
        <v>0</v>
      </c>
      <c r="BP69" s="177">
        <f t="shared" si="28"/>
        <v>0</v>
      </c>
      <c r="BQ69" s="177">
        <f t="shared" si="28"/>
        <v>0</v>
      </c>
      <c r="BR69" s="177">
        <f t="shared" si="28"/>
        <v>0</v>
      </c>
      <c r="BS69" s="177">
        <f t="shared" si="28"/>
        <v>0</v>
      </c>
      <c r="BT69" s="177">
        <f t="shared" si="28"/>
        <v>0</v>
      </c>
      <c r="BU69" s="177">
        <f t="shared" si="28"/>
        <v>0</v>
      </c>
      <c r="BV69" s="177">
        <f t="shared" si="28"/>
        <v>0</v>
      </c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Q69" s="10"/>
      <c r="CR69" s="107">
        <f t="shared" si="1"/>
        <v>39.1</v>
      </c>
    </row>
    <row r="70" spans="1:96" x14ac:dyDescent="0.25">
      <c r="A70" s="34" t="s">
        <v>97</v>
      </c>
      <c r="K70" s="44"/>
      <c r="L70" s="44"/>
      <c r="M70" s="44"/>
      <c r="N70" s="44"/>
      <c r="O70" s="44"/>
      <c r="P70" s="44"/>
      <c r="Q70" s="44"/>
      <c r="R70" s="44"/>
      <c r="S70" s="49"/>
      <c r="T70" s="46"/>
      <c r="U70" s="44"/>
      <c r="V70" s="44"/>
      <c r="W70" s="44"/>
      <c r="X70" s="44"/>
      <c r="Y70" s="44"/>
      <c r="Z70" s="44"/>
      <c r="AA70" s="46"/>
      <c r="AB70" s="63"/>
      <c r="AC70" s="63"/>
      <c r="AD70" s="63"/>
      <c r="AF70" s="63"/>
      <c r="AG70" s="63"/>
      <c r="CR70" s="107">
        <f t="shared" si="1"/>
        <v>0</v>
      </c>
    </row>
    <row r="71" spans="1:96" x14ac:dyDescent="0.25">
      <c r="A71" s="34" t="s">
        <v>116</v>
      </c>
      <c r="K71" s="44"/>
      <c r="L71" s="44"/>
      <c r="M71" s="44"/>
      <c r="N71" s="44"/>
      <c r="O71" s="44"/>
      <c r="P71" s="44"/>
      <c r="Q71" s="44"/>
      <c r="R71" s="44"/>
      <c r="S71" s="49"/>
      <c r="T71" s="46"/>
      <c r="U71" s="44"/>
      <c r="V71" s="44"/>
      <c r="W71" s="44"/>
      <c r="X71" s="44"/>
      <c r="Y71" s="44"/>
      <c r="Z71" s="44"/>
      <c r="AA71" s="46"/>
      <c r="AB71" s="63"/>
      <c r="AC71" s="63"/>
      <c r="AD71" s="63"/>
      <c r="AF71" s="63"/>
      <c r="AG71" s="63"/>
      <c r="CR71" s="107">
        <f t="shared" ref="CR71:CR102" si="29">SUM(AW71:CP71)</f>
        <v>0</v>
      </c>
    </row>
    <row r="72" spans="1:96" x14ac:dyDescent="0.25">
      <c r="A72" s="34" t="s">
        <v>117</v>
      </c>
      <c r="K72" s="44"/>
      <c r="L72" s="44"/>
      <c r="M72" s="44"/>
      <c r="N72" s="44"/>
      <c r="O72" s="44"/>
      <c r="P72" s="44"/>
      <c r="Q72" s="44"/>
      <c r="R72" s="44"/>
      <c r="S72" s="49"/>
      <c r="T72" s="46"/>
      <c r="U72" s="44"/>
      <c r="V72" s="44"/>
      <c r="W72" s="44"/>
      <c r="X72" s="44"/>
      <c r="Y72" s="44"/>
      <c r="Z72" s="44"/>
      <c r="AA72" s="46"/>
      <c r="AB72" s="63"/>
      <c r="AC72" s="63"/>
      <c r="AD72" s="63"/>
      <c r="AF72" s="63"/>
      <c r="AG72" s="63"/>
      <c r="CR72" s="107">
        <f t="shared" si="29"/>
        <v>0</v>
      </c>
    </row>
    <row r="73" spans="1:96" x14ac:dyDescent="0.25">
      <c r="A73" s="34"/>
      <c r="K73" s="44"/>
      <c r="L73" s="44"/>
      <c r="M73" s="44"/>
      <c r="N73" s="44"/>
      <c r="O73" s="44"/>
      <c r="P73" s="44"/>
      <c r="Q73" s="44"/>
      <c r="R73" s="44"/>
      <c r="S73" s="49"/>
      <c r="T73" s="46"/>
      <c r="U73" s="44"/>
      <c r="V73" s="44"/>
      <c r="W73" s="44"/>
      <c r="X73" s="44"/>
      <c r="Y73" s="44"/>
      <c r="Z73" s="44"/>
      <c r="AA73" s="46"/>
      <c r="AB73" s="63"/>
      <c r="AC73" s="63"/>
      <c r="AD73" s="63"/>
      <c r="AF73" s="63"/>
      <c r="AG73" s="63"/>
      <c r="CR73" s="107">
        <f t="shared" si="29"/>
        <v>0</v>
      </c>
    </row>
    <row r="74" spans="1:96" x14ac:dyDescent="0.25">
      <c r="A74" s="42" t="s">
        <v>118</v>
      </c>
      <c r="K74" s="44"/>
      <c r="L74" s="44"/>
      <c r="M74" s="44"/>
      <c r="N74" s="44"/>
      <c r="O74" s="44"/>
      <c r="P74" s="44"/>
      <c r="Q74" s="44"/>
      <c r="R74" s="44"/>
      <c r="S74" s="49"/>
      <c r="T74" s="49"/>
      <c r="U74" s="44"/>
      <c r="V74" s="44"/>
      <c r="W74" s="44"/>
      <c r="X74" s="44"/>
      <c r="Y74" s="44"/>
      <c r="Z74" s="44"/>
      <c r="AA74" s="49"/>
      <c r="AB74" s="63"/>
      <c r="AC74" s="63"/>
      <c r="AD74" s="63"/>
      <c r="AF74" s="63"/>
      <c r="AG74" s="63"/>
      <c r="CR74" s="107">
        <f t="shared" si="29"/>
        <v>0</v>
      </c>
    </row>
    <row r="75" spans="1:96" x14ac:dyDescent="0.25">
      <c r="A75" s="34" t="s">
        <v>97</v>
      </c>
      <c r="K75" s="44"/>
      <c r="L75" s="44"/>
      <c r="M75" s="44"/>
      <c r="N75" s="44"/>
      <c r="O75" s="44"/>
      <c r="P75" s="44"/>
      <c r="Q75" s="44"/>
      <c r="R75" s="44"/>
      <c r="S75" s="49"/>
      <c r="T75" s="49"/>
      <c r="U75" s="44"/>
      <c r="V75" s="44"/>
      <c r="W75" s="44"/>
      <c r="X75" s="44"/>
      <c r="Y75" s="44"/>
      <c r="Z75" s="44"/>
      <c r="AA75" s="49"/>
      <c r="AB75" s="63"/>
      <c r="AC75" s="63"/>
      <c r="AD75" s="63"/>
      <c r="AF75" s="63"/>
      <c r="AG75" s="63"/>
      <c r="BF75" s="177">
        <f>K75*BF$3</f>
        <v>0</v>
      </c>
      <c r="BG75" s="177">
        <f>L75*BG$3</f>
        <v>0</v>
      </c>
      <c r="BH75" s="177">
        <f>M75*BH$3</f>
        <v>0</v>
      </c>
      <c r="BI75" s="177">
        <f>N75*BI$3</f>
        <v>0</v>
      </c>
      <c r="BJ75" s="177"/>
      <c r="BK75" s="177">
        <f>P75*BK$3</f>
        <v>0</v>
      </c>
      <c r="BL75" s="177"/>
      <c r="BM75" s="177"/>
      <c r="BN75" s="177">
        <f>S75*BN$3</f>
        <v>0</v>
      </c>
      <c r="BO75" s="177">
        <f>T75*BO$3</f>
        <v>0</v>
      </c>
      <c r="BP75" s="177"/>
      <c r="BQ75" s="177">
        <f>V75*BQ$3</f>
        <v>0</v>
      </c>
      <c r="BR75" s="177"/>
      <c r="BS75" s="177"/>
      <c r="BT75" s="177"/>
      <c r="BU75" s="177"/>
      <c r="BV75" s="177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Q75" s="10"/>
      <c r="CR75" s="107">
        <f t="shared" si="29"/>
        <v>0</v>
      </c>
    </row>
    <row r="76" spans="1:96" ht="22.5" x14ac:dyDescent="0.25">
      <c r="A76" s="35" t="s">
        <v>88</v>
      </c>
      <c r="K76" s="44"/>
      <c r="L76" s="44"/>
      <c r="M76" s="44"/>
      <c r="N76" s="44"/>
      <c r="O76" s="44"/>
      <c r="P76" s="44"/>
      <c r="Q76" s="44"/>
      <c r="R76" s="44"/>
      <c r="S76" s="49"/>
      <c r="T76" s="49"/>
      <c r="U76" s="44"/>
      <c r="V76" s="44"/>
      <c r="W76" s="44"/>
      <c r="X76" s="44"/>
      <c r="Y76" s="44"/>
      <c r="Z76" s="44"/>
      <c r="AA76" s="49"/>
      <c r="AB76" s="63"/>
      <c r="AC76" s="63"/>
      <c r="AD76" s="63"/>
      <c r="AF76" s="63"/>
      <c r="AG76" s="63"/>
      <c r="CR76" s="107">
        <f t="shared" si="29"/>
        <v>0</v>
      </c>
    </row>
    <row r="77" spans="1:96" ht="33.75" x14ac:dyDescent="0.25">
      <c r="A77" s="35" t="s">
        <v>119</v>
      </c>
      <c r="K77" s="44">
        <v>1</v>
      </c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5"/>
      <c r="W77" s="44"/>
      <c r="X77" s="44"/>
      <c r="Y77" s="44"/>
      <c r="Z77" s="44"/>
      <c r="AA77" s="73"/>
      <c r="AB77" s="63"/>
      <c r="AC77" s="63"/>
      <c r="AD77" s="63"/>
      <c r="AF77" s="63"/>
      <c r="AG77" s="63"/>
      <c r="BF77" s="177">
        <f t="shared" ref="BF77:BK77" si="30">K77*BF$3</f>
        <v>0</v>
      </c>
      <c r="BG77" s="177">
        <f t="shared" si="30"/>
        <v>0</v>
      </c>
      <c r="BH77" s="177">
        <f t="shared" si="30"/>
        <v>0</v>
      </c>
      <c r="BI77" s="177">
        <f t="shared" si="30"/>
        <v>0</v>
      </c>
      <c r="BJ77" s="177">
        <f t="shared" si="30"/>
        <v>0</v>
      </c>
      <c r="BK77" s="177">
        <f t="shared" si="30"/>
        <v>0</v>
      </c>
      <c r="BL77" s="177"/>
      <c r="BM77" s="177">
        <f t="shared" ref="BM77:BV77" si="31">R77*BM$3</f>
        <v>0</v>
      </c>
      <c r="BN77" s="177">
        <f t="shared" si="31"/>
        <v>0</v>
      </c>
      <c r="BO77" s="177">
        <f t="shared" si="31"/>
        <v>0</v>
      </c>
      <c r="BP77" s="177">
        <f t="shared" si="31"/>
        <v>0</v>
      </c>
      <c r="BQ77" s="177">
        <f t="shared" si="31"/>
        <v>0</v>
      </c>
      <c r="BR77" s="177">
        <f t="shared" si="31"/>
        <v>0</v>
      </c>
      <c r="BS77" s="177">
        <f t="shared" si="31"/>
        <v>0</v>
      </c>
      <c r="BT77" s="177">
        <f t="shared" si="31"/>
        <v>0</v>
      </c>
      <c r="BU77" s="177">
        <f t="shared" si="31"/>
        <v>0</v>
      </c>
      <c r="BV77" s="177">
        <f t="shared" si="31"/>
        <v>0</v>
      </c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Q77" s="10"/>
      <c r="CR77" s="107">
        <f t="shared" si="29"/>
        <v>0</v>
      </c>
    </row>
    <row r="78" spans="1:96" x14ac:dyDescent="0.25">
      <c r="A78" s="42" t="s">
        <v>53</v>
      </c>
      <c r="K78" s="44"/>
      <c r="L78" s="44"/>
      <c r="M78" s="44"/>
      <c r="N78" s="44"/>
      <c r="O78" s="44"/>
      <c r="P78" s="44"/>
      <c r="Q78" s="44"/>
      <c r="R78" s="44"/>
      <c r="S78" s="49"/>
      <c r="T78" s="49"/>
      <c r="U78" s="44"/>
      <c r="V78" s="44"/>
      <c r="W78" s="44"/>
      <c r="X78" s="44"/>
      <c r="Y78" s="44"/>
      <c r="Z78" s="44"/>
      <c r="AA78" s="49"/>
      <c r="AB78" s="63"/>
      <c r="AC78" s="63"/>
      <c r="AD78" s="63"/>
      <c r="AF78" s="63"/>
      <c r="AG78" s="63"/>
      <c r="CR78" s="107">
        <f t="shared" si="29"/>
        <v>0</v>
      </c>
    </row>
    <row r="79" spans="1:96" x14ac:dyDescent="0.25">
      <c r="A79" s="34" t="s">
        <v>97</v>
      </c>
      <c r="K79" s="44"/>
      <c r="L79" s="44"/>
      <c r="M79" s="44"/>
      <c r="N79" s="44"/>
      <c r="O79" s="44"/>
      <c r="P79" s="44"/>
      <c r="Q79" s="44"/>
      <c r="R79" s="44"/>
      <c r="S79" s="49"/>
      <c r="T79" s="49"/>
      <c r="U79" s="44"/>
      <c r="V79" s="44"/>
      <c r="W79" s="44"/>
      <c r="X79" s="44"/>
      <c r="Y79" s="44"/>
      <c r="Z79" s="44"/>
      <c r="AA79" s="49"/>
      <c r="AB79" s="63"/>
      <c r="AC79" s="63"/>
      <c r="AD79" s="63"/>
      <c r="AF79" s="63"/>
      <c r="AG79" s="63"/>
      <c r="BF79" s="177">
        <f>K79*BF$3</f>
        <v>0</v>
      </c>
      <c r="BG79" s="177">
        <f>L79*BG$3</f>
        <v>0</v>
      </c>
      <c r="BH79" s="177">
        <f>M79*BH$3</f>
        <v>0</v>
      </c>
      <c r="BI79" s="177">
        <f>N79*BI$3</f>
        <v>0</v>
      </c>
      <c r="BJ79" s="177"/>
      <c r="BK79" s="177">
        <f>P79*BK$3</f>
        <v>0</v>
      </c>
      <c r="BL79" s="177"/>
      <c r="BM79" s="177"/>
      <c r="BN79" s="177">
        <f>S79*BN$3</f>
        <v>0</v>
      </c>
      <c r="BO79" s="177">
        <f>T79*BO$3</f>
        <v>0</v>
      </c>
      <c r="BP79" s="177"/>
      <c r="BQ79" s="177">
        <f>V79*BQ$3</f>
        <v>0</v>
      </c>
      <c r="BR79" s="177"/>
      <c r="BS79" s="177"/>
      <c r="BT79" s="177"/>
      <c r="BU79" s="177"/>
      <c r="BV79" s="177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Q79" s="10"/>
      <c r="CR79" s="107">
        <f t="shared" si="29"/>
        <v>0</v>
      </c>
    </row>
    <row r="80" spans="1:96" ht="22.5" x14ac:dyDescent="0.25">
      <c r="A80" s="35" t="s">
        <v>54</v>
      </c>
      <c r="K80" s="44"/>
      <c r="L80" s="44"/>
      <c r="M80" s="44"/>
      <c r="N80" s="44"/>
      <c r="O80" s="44"/>
      <c r="P80" s="44"/>
      <c r="Q80" s="44"/>
      <c r="R80" s="44"/>
      <c r="S80" s="49"/>
      <c r="T80" s="49"/>
      <c r="U80" s="44"/>
      <c r="V80" s="44"/>
      <c r="W80" s="44"/>
      <c r="X80" s="44"/>
      <c r="Y80" s="44"/>
      <c r="Z80" s="44"/>
      <c r="AA80" s="49"/>
      <c r="AB80" s="63"/>
      <c r="AC80" s="63"/>
      <c r="AD80" s="63"/>
      <c r="AF80" s="63"/>
      <c r="AG80" s="63"/>
      <c r="CR80" s="107">
        <f t="shared" si="29"/>
        <v>0</v>
      </c>
    </row>
    <row r="81" spans="1:96" ht="33.75" x14ac:dyDescent="0.25">
      <c r="A81" s="35" t="s">
        <v>119</v>
      </c>
      <c r="K81" s="44">
        <v>1</v>
      </c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73"/>
      <c r="AB81" s="63"/>
      <c r="AC81" s="63"/>
      <c r="AD81" s="63"/>
      <c r="AF81" s="63"/>
      <c r="AG81" s="63"/>
      <c r="BF81" s="177">
        <f t="shared" ref="BF81:BK81" si="32">K81*BF$3</f>
        <v>0</v>
      </c>
      <c r="BG81" s="177">
        <f t="shared" si="32"/>
        <v>0</v>
      </c>
      <c r="BH81" s="177">
        <f t="shared" si="32"/>
        <v>0</v>
      </c>
      <c r="BI81" s="177">
        <f t="shared" si="32"/>
        <v>0</v>
      </c>
      <c r="BJ81" s="177">
        <f t="shared" si="32"/>
        <v>0</v>
      </c>
      <c r="BK81" s="177">
        <f t="shared" si="32"/>
        <v>0</v>
      </c>
      <c r="BL81" s="177"/>
      <c r="BM81" s="177">
        <f t="shared" ref="BM81:BV81" si="33">R81*BM$3</f>
        <v>0</v>
      </c>
      <c r="BN81" s="177">
        <f t="shared" si="33"/>
        <v>0</v>
      </c>
      <c r="BO81" s="177">
        <f t="shared" si="33"/>
        <v>0</v>
      </c>
      <c r="BP81" s="177">
        <f t="shared" si="33"/>
        <v>0</v>
      </c>
      <c r="BQ81" s="177">
        <f t="shared" si="33"/>
        <v>0</v>
      </c>
      <c r="BR81" s="177">
        <f t="shared" si="33"/>
        <v>0</v>
      </c>
      <c r="BS81" s="177">
        <f t="shared" si="33"/>
        <v>0</v>
      </c>
      <c r="BT81" s="177">
        <f t="shared" si="33"/>
        <v>0</v>
      </c>
      <c r="BU81" s="177">
        <f t="shared" si="33"/>
        <v>0</v>
      </c>
      <c r="BV81" s="177">
        <f t="shared" si="33"/>
        <v>0</v>
      </c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Q81" s="10"/>
      <c r="CR81" s="107">
        <f t="shared" si="29"/>
        <v>0</v>
      </c>
    </row>
    <row r="82" spans="1:96" x14ac:dyDescent="0.25">
      <c r="A82" s="35"/>
      <c r="K82" s="44"/>
      <c r="L82" s="44"/>
      <c r="M82" s="44"/>
      <c r="N82" s="44"/>
      <c r="O82" s="44"/>
      <c r="P82" s="44"/>
      <c r="Q82" s="44"/>
      <c r="R82" s="44"/>
      <c r="S82" s="49"/>
      <c r="T82" s="49"/>
      <c r="U82" s="44"/>
      <c r="V82" s="44"/>
      <c r="W82" s="44"/>
      <c r="X82" s="44"/>
      <c r="Y82" s="44"/>
      <c r="Z82" s="44"/>
      <c r="AA82" s="49"/>
      <c r="AB82" s="63"/>
      <c r="AC82" s="63"/>
      <c r="AD82" s="63"/>
      <c r="AF82" s="63"/>
      <c r="AG82" s="63"/>
      <c r="CR82" s="107">
        <f t="shared" si="29"/>
        <v>0</v>
      </c>
    </row>
    <row r="83" spans="1:96" x14ac:dyDescent="0.25">
      <c r="A83" s="35"/>
      <c r="K83" s="44"/>
      <c r="L83" s="44"/>
      <c r="M83" s="44"/>
      <c r="N83" s="44"/>
      <c r="O83" s="44"/>
      <c r="P83" s="44"/>
      <c r="Q83" s="44"/>
      <c r="R83" s="44"/>
      <c r="S83" s="49"/>
      <c r="T83" s="49"/>
      <c r="U83" s="44"/>
      <c r="V83" s="44"/>
      <c r="W83" s="44"/>
      <c r="X83" s="44"/>
      <c r="Y83" s="44"/>
      <c r="Z83" s="44"/>
      <c r="AA83" s="49"/>
      <c r="AB83" s="63"/>
      <c r="AC83" s="63"/>
      <c r="AD83" s="63"/>
      <c r="AF83" s="63"/>
      <c r="AG83" s="63"/>
      <c r="CR83" s="107">
        <f t="shared" si="29"/>
        <v>0</v>
      </c>
    </row>
    <row r="84" spans="1:96" x14ac:dyDescent="0.25">
      <c r="A84" s="18" t="s">
        <v>120</v>
      </c>
      <c r="K84" s="46"/>
      <c r="L84" s="46"/>
      <c r="M84" s="46"/>
      <c r="N84" s="46"/>
      <c r="O84" s="46"/>
      <c r="P84" s="46"/>
      <c r="Q84" s="44"/>
      <c r="R84" s="44"/>
      <c r="S84" s="49"/>
      <c r="T84" s="46"/>
      <c r="U84" s="46"/>
      <c r="V84" s="46"/>
      <c r="W84" s="46"/>
      <c r="X84" s="46"/>
      <c r="Y84" s="46"/>
      <c r="Z84" s="46"/>
      <c r="AA84" s="46"/>
      <c r="AB84" s="65"/>
      <c r="AC84" s="65"/>
      <c r="AD84" s="65"/>
      <c r="AF84" s="65"/>
      <c r="AG84" s="65"/>
      <c r="BF84" s="177">
        <f>K84*BF$3</f>
        <v>0</v>
      </c>
      <c r="BG84" s="177">
        <f>L84*BG$3</f>
        <v>0</v>
      </c>
      <c r="BH84" s="177">
        <f>M84*BH$3</f>
        <v>0</v>
      </c>
      <c r="BI84" s="177">
        <f>N84*BI$3</f>
        <v>0</v>
      </c>
      <c r="BJ84" s="177"/>
      <c r="BK84" s="177">
        <f>P84*BK$3</f>
        <v>0</v>
      </c>
      <c r="BL84" s="177"/>
      <c r="BM84" s="177"/>
      <c r="BN84" s="177">
        <f>S84*BN$3</f>
        <v>0</v>
      </c>
      <c r="BO84" s="177">
        <f>T84*BO$3</f>
        <v>0</v>
      </c>
      <c r="BP84" s="177"/>
      <c r="BQ84" s="177">
        <f>V84*BQ$3</f>
        <v>0</v>
      </c>
      <c r="BR84" s="177"/>
      <c r="BS84" s="177"/>
      <c r="BT84" s="177"/>
      <c r="BU84" s="177"/>
      <c r="BV84" s="177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Q84" s="10"/>
      <c r="CR84" s="107">
        <f t="shared" si="29"/>
        <v>0</v>
      </c>
    </row>
    <row r="85" spans="1:96" x14ac:dyDescent="0.25">
      <c r="A85" s="34" t="s">
        <v>97</v>
      </c>
      <c r="K85" s="44"/>
      <c r="L85" s="44"/>
      <c r="M85" s="44"/>
      <c r="N85" s="44"/>
      <c r="O85" s="44"/>
      <c r="P85" s="44"/>
      <c r="Q85" s="44"/>
      <c r="R85" s="44"/>
      <c r="S85" s="49"/>
      <c r="T85" s="46"/>
      <c r="U85" s="44"/>
      <c r="V85" s="44"/>
      <c r="W85" s="44"/>
      <c r="X85" s="44"/>
      <c r="Y85" s="44"/>
      <c r="Z85" s="44"/>
      <c r="AA85" s="77"/>
      <c r="AB85" s="63"/>
      <c r="AC85" s="63"/>
      <c r="AD85" s="63"/>
      <c r="AF85" s="63"/>
      <c r="AG85" s="63"/>
      <c r="CR85" s="107">
        <f t="shared" si="29"/>
        <v>0</v>
      </c>
    </row>
    <row r="86" spans="1:96" ht="22.5" x14ac:dyDescent="0.25">
      <c r="A86" s="41" t="s">
        <v>89</v>
      </c>
      <c r="K86" s="44">
        <v>0</v>
      </c>
      <c r="L86" s="44">
        <v>0</v>
      </c>
      <c r="M86" s="44">
        <v>0.36</v>
      </c>
      <c r="N86" s="44">
        <v>0.36</v>
      </c>
      <c r="O86" s="44">
        <v>0.62</v>
      </c>
      <c r="P86" s="44">
        <v>0.72</v>
      </c>
      <c r="Q86" s="44">
        <v>1.1000000000000001</v>
      </c>
      <c r="R86" s="44">
        <v>0.63</v>
      </c>
      <c r="S86" s="44">
        <v>0.63</v>
      </c>
      <c r="T86" s="44">
        <v>0.63</v>
      </c>
      <c r="U86" s="44">
        <v>0.41</v>
      </c>
      <c r="V86" s="45">
        <v>0.26</v>
      </c>
      <c r="W86" s="44">
        <v>0.76</v>
      </c>
      <c r="X86" s="49">
        <v>0</v>
      </c>
      <c r="Y86" s="49">
        <v>0</v>
      </c>
      <c r="Z86" s="49">
        <v>0</v>
      </c>
      <c r="AA86" s="49">
        <v>0.31</v>
      </c>
      <c r="AB86" s="66"/>
      <c r="AC86" s="66"/>
      <c r="AD86" s="66"/>
      <c r="AF86" s="66"/>
      <c r="AG86" s="66"/>
      <c r="BF86" s="177">
        <f t="shared" ref="BF86:BK86" si="34">K86*BF$3</f>
        <v>0</v>
      </c>
      <c r="BG86" s="177">
        <f t="shared" si="34"/>
        <v>0</v>
      </c>
      <c r="BH86" s="177">
        <f t="shared" si="34"/>
        <v>0</v>
      </c>
      <c r="BI86" s="177">
        <f t="shared" si="34"/>
        <v>5.04</v>
      </c>
      <c r="BJ86" s="177">
        <f t="shared" si="34"/>
        <v>0</v>
      </c>
      <c r="BK86" s="177">
        <f t="shared" si="34"/>
        <v>0</v>
      </c>
      <c r="BL86" s="177"/>
      <c r="BM86" s="177">
        <f t="shared" ref="BM86:BV86" si="35">R86*BM$3</f>
        <v>0</v>
      </c>
      <c r="BN86" s="177">
        <f t="shared" si="35"/>
        <v>0</v>
      </c>
      <c r="BO86" s="177">
        <f t="shared" si="35"/>
        <v>0</v>
      </c>
      <c r="BP86" s="177">
        <f t="shared" si="35"/>
        <v>0</v>
      </c>
      <c r="BQ86" s="177">
        <f t="shared" si="35"/>
        <v>0</v>
      </c>
      <c r="BR86" s="177">
        <f t="shared" si="35"/>
        <v>0</v>
      </c>
      <c r="BS86" s="177">
        <f t="shared" si="35"/>
        <v>0</v>
      </c>
      <c r="BT86" s="177">
        <f t="shared" si="35"/>
        <v>0</v>
      </c>
      <c r="BU86" s="177">
        <f t="shared" si="35"/>
        <v>0</v>
      </c>
      <c r="BV86" s="177">
        <f t="shared" si="35"/>
        <v>0</v>
      </c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Q86" s="10"/>
      <c r="CR86" s="107">
        <f t="shared" si="29"/>
        <v>5.04</v>
      </c>
    </row>
    <row r="87" spans="1:96" x14ac:dyDescent="0.25">
      <c r="A87" s="41"/>
      <c r="K87" s="46"/>
      <c r="L87" s="46"/>
      <c r="M87" s="46"/>
      <c r="N87" s="46"/>
      <c r="O87" s="46"/>
      <c r="P87" s="46"/>
      <c r="Q87" s="44"/>
      <c r="R87" s="44"/>
      <c r="S87" s="49"/>
      <c r="T87" s="46"/>
      <c r="U87" s="46"/>
      <c r="V87" s="46"/>
      <c r="W87" s="46"/>
      <c r="X87" s="46"/>
      <c r="Y87" s="46"/>
      <c r="Z87" s="46"/>
      <c r="AA87" s="46"/>
      <c r="AB87" s="65"/>
      <c r="AC87" s="65"/>
      <c r="AD87" s="65"/>
      <c r="AF87" s="65"/>
      <c r="AG87" s="65"/>
      <c r="CR87" s="107">
        <f t="shared" si="29"/>
        <v>0</v>
      </c>
    </row>
    <row r="88" spans="1:96" x14ac:dyDescent="0.25">
      <c r="A88" s="18" t="s">
        <v>121</v>
      </c>
      <c r="K88" s="44"/>
      <c r="L88" s="44"/>
      <c r="M88" s="44"/>
      <c r="N88" s="44"/>
      <c r="O88" s="44"/>
      <c r="P88" s="44"/>
      <c r="Q88" s="44"/>
      <c r="R88" s="44"/>
      <c r="S88" s="49"/>
      <c r="T88" s="46"/>
      <c r="U88" s="44"/>
      <c r="V88" s="44"/>
      <c r="W88" s="44"/>
      <c r="X88" s="44"/>
      <c r="Y88" s="44"/>
      <c r="Z88" s="44"/>
      <c r="AA88" s="46"/>
      <c r="AB88" s="63"/>
      <c r="AC88" s="63"/>
      <c r="AD88" s="63"/>
      <c r="AF88" s="63"/>
      <c r="AG88" s="63"/>
      <c r="BF88" s="177">
        <f>K88*BF$3</f>
        <v>0</v>
      </c>
      <c r="BG88" s="177">
        <f>L88*BG$3</f>
        <v>0</v>
      </c>
      <c r="BH88" s="177">
        <f>M88*BH$3</f>
        <v>0</v>
      </c>
      <c r="BI88" s="177">
        <f>N88*BI$3</f>
        <v>0</v>
      </c>
      <c r="BJ88" s="177"/>
      <c r="BK88" s="177">
        <f>P88*BK$3</f>
        <v>0</v>
      </c>
      <c r="BL88" s="177"/>
      <c r="BM88" s="177"/>
      <c r="BN88" s="177">
        <f>S88*BN$3</f>
        <v>0</v>
      </c>
      <c r="BO88" s="177">
        <f>T88*BO$3</f>
        <v>0</v>
      </c>
      <c r="BP88" s="177"/>
      <c r="BQ88" s="177">
        <f>V88*BQ$3</f>
        <v>0</v>
      </c>
      <c r="BR88" s="177"/>
      <c r="BS88" s="177"/>
      <c r="BT88" s="177"/>
      <c r="BU88" s="177"/>
      <c r="BV88" s="177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Q88" s="10"/>
      <c r="CR88" s="107">
        <f t="shared" si="29"/>
        <v>0</v>
      </c>
    </row>
    <row r="89" spans="1:96" x14ac:dyDescent="0.25">
      <c r="A89" s="34" t="s">
        <v>97</v>
      </c>
      <c r="K89" s="44"/>
      <c r="L89" s="44"/>
      <c r="M89" s="44"/>
      <c r="N89" s="44"/>
      <c r="O89" s="44"/>
      <c r="P89" s="44"/>
      <c r="Q89" s="44"/>
      <c r="R89" s="44"/>
      <c r="S89" s="49"/>
      <c r="T89" s="46"/>
      <c r="U89" s="44"/>
      <c r="V89" s="44"/>
      <c r="W89" s="44"/>
      <c r="X89" s="44"/>
      <c r="Y89" s="44"/>
      <c r="Z89" s="44"/>
      <c r="AA89" s="77"/>
      <c r="AB89" s="63"/>
      <c r="AC89" s="63"/>
      <c r="AD89" s="63"/>
      <c r="AF89" s="63"/>
      <c r="AG89" s="63"/>
      <c r="CR89" s="107">
        <f t="shared" si="29"/>
        <v>0</v>
      </c>
    </row>
    <row r="90" spans="1:96" ht="22.5" x14ac:dyDescent="0.25">
      <c r="A90" s="41" t="s">
        <v>90</v>
      </c>
      <c r="K90" s="44">
        <v>0.31</v>
      </c>
      <c r="L90" s="44">
        <v>0.31</v>
      </c>
      <c r="M90" s="44">
        <v>0.31</v>
      </c>
      <c r="N90" s="44">
        <v>0.31</v>
      </c>
      <c r="O90" s="44">
        <v>0.31</v>
      </c>
      <c r="P90" s="44">
        <v>0.31</v>
      </c>
      <c r="Q90" s="44">
        <v>0.31</v>
      </c>
      <c r="R90" s="44">
        <v>0.21</v>
      </c>
      <c r="S90" s="44">
        <v>0.31</v>
      </c>
      <c r="T90" s="44">
        <v>0.31</v>
      </c>
      <c r="U90" s="44"/>
      <c r="V90" s="44"/>
      <c r="W90" s="44"/>
      <c r="X90" s="44">
        <v>0.81</v>
      </c>
      <c r="Y90" s="44">
        <v>1.01</v>
      </c>
      <c r="Z90" s="44">
        <v>0.81</v>
      </c>
      <c r="AA90" s="49">
        <v>0.91</v>
      </c>
      <c r="AB90" s="63"/>
      <c r="AC90" s="63"/>
      <c r="AD90" s="63"/>
      <c r="AF90" s="63"/>
      <c r="AG90" s="63"/>
      <c r="BF90" s="177">
        <f t="shared" ref="BF90:BK90" si="36">K90*BF$3</f>
        <v>0</v>
      </c>
      <c r="BG90" s="177">
        <f t="shared" si="36"/>
        <v>0.62</v>
      </c>
      <c r="BH90" s="177">
        <f t="shared" si="36"/>
        <v>0</v>
      </c>
      <c r="BI90" s="177">
        <f t="shared" si="36"/>
        <v>4.34</v>
      </c>
      <c r="BJ90" s="177">
        <f t="shared" si="36"/>
        <v>0</v>
      </c>
      <c r="BK90" s="177">
        <f t="shared" si="36"/>
        <v>0</v>
      </c>
      <c r="BL90" s="177"/>
      <c r="BM90" s="177">
        <f t="shared" ref="BM90:BV90" si="37">R90*BM$3</f>
        <v>0</v>
      </c>
      <c r="BN90" s="177">
        <f t="shared" si="37"/>
        <v>0</v>
      </c>
      <c r="BO90" s="177">
        <f t="shared" si="37"/>
        <v>0</v>
      </c>
      <c r="BP90" s="177">
        <f t="shared" si="37"/>
        <v>0</v>
      </c>
      <c r="BQ90" s="177">
        <f t="shared" si="37"/>
        <v>0</v>
      </c>
      <c r="BR90" s="177">
        <f t="shared" si="37"/>
        <v>0</v>
      </c>
      <c r="BS90" s="177">
        <f t="shared" si="37"/>
        <v>0</v>
      </c>
      <c r="BT90" s="177">
        <f t="shared" si="37"/>
        <v>0</v>
      </c>
      <c r="BU90" s="177">
        <f t="shared" si="37"/>
        <v>0</v>
      </c>
      <c r="BV90" s="177">
        <f t="shared" si="37"/>
        <v>0</v>
      </c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Q90" s="10"/>
      <c r="CR90" s="107">
        <f t="shared" si="29"/>
        <v>4.96</v>
      </c>
    </row>
    <row r="91" spans="1:96" x14ac:dyDescent="0.25">
      <c r="A91" s="41"/>
      <c r="K91" s="44"/>
      <c r="L91" s="44"/>
      <c r="M91" s="44"/>
      <c r="N91" s="44"/>
      <c r="O91" s="44"/>
      <c r="P91" s="44"/>
      <c r="Q91" s="44"/>
      <c r="R91" s="44"/>
      <c r="S91" s="49"/>
      <c r="T91" s="46"/>
      <c r="U91" s="44"/>
      <c r="V91" s="44"/>
      <c r="W91" s="44"/>
      <c r="X91" s="44"/>
      <c r="Y91" s="44"/>
      <c r="Z91" s="44"/>
      <c r="AA91" s="46"/>
      <c r="AB91" s="63"/>
      <c r="AC91" s="63"/>
      <c r="AD91" s="63"/>
      <c r="AF91" s="63"/>
      <c r="AG91" s="63"/>
      <c r="CR91" s="107">
        <f t="shared" si="29"/>
        <v>0</v>
      </c>
    </row>
    <row r="92" spans="1:96" x14ac:dyDescent="0.25">
      <c r="A92" s="43" t="s">
        <v>122</v>
      </c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67"/>
      <c r="AC92" s="67"/>
      <c r="AD92" s="67"/>
      <c r="AF92" s="67"/>
      <c r="AG92" s="67"/>
      <c r="BF92" s="177">
        <f t="shared" ref="BF92:BK92" si="38">K92*BF$3</f>
        <v>0</v>
      </c>
      <c r="BG92" s="177">
        <f t="shared" si="38"/>
        <v>0</v>
      </c>
      <c r="BH92" s="177">
        <f t="shared" si="38"/>
        <v>0</v>
      </c>
      <c r="BI92" s="177">
        <f t="shared" si="38"/>
        <v>0</v>
      </c>
      <c r="BJ92" s="177">
        <f t="shared" si="38"/>
        <v>0</v>
      </c>
      <c r="BK92" s="177">
        <f t="shared" si="38"/>
        <v>0</v>
      </c>
      <c r="BL92" s="177"/>
      <c r="BM92" s="177">
        <f t="shared" ref="BM92:BV92" si="39">R92*BM$3</f>
        <v>0</v>
      </c>
      <c r="BN92" s="177">
        <f t="shared" si="39"/>
        <v>0</v>
      </c>
      <c r="BO92" s="177">
        <f t="shared" si="39"/>
        <v>0</v>
      </c>
      <c r="BP92" s="177">
        <f t="shared" si="39"/>
        <v>0</v>
      </c>
      <c r="BQ92" s="177">
        <f t="shared" si="39"/>
        <v>0</v>
      </c>
      <c r="BR92" s="177">
        <f t="shared" si="39"/>
        <v>0</v>
      </c>
      <c r="BS92" s="177">
        <f t="shared" si="39"/>
        <v>0</v>
      </c>
      <c r="BT92" s="177">
        <f t="shared" si="39"/>
        <v>0</v>
      </c>
      <c r="BU92" s="177">
        <f t="shared" si="39"/>
        <v>0</v>
      </c>
      <c r="BV92" s="177">
        <f t="shared" si="39"/>
        <v>0</v>
      </c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Q92" s="10"/>
      <c r="CR92" s="107">
        <f t="shared" si="29"/>
        <v>0</v>
      </c>
    </row>
    <row r="93" spans="1:96" x14ac:dyDescent="0.25">
      <c r="A93" s="34" t="s">
        <v>97</v>
      </c>
      <c r="K93" s="48"/>
      <c r="L93" s="48"/>
      <c r="M93" s="48"/>
      <c r="N93" s="48"/>
      <c r="O93" s="48"/>
      <c r="P93" s="48"/>
      <c r="Q93" s="48"/>
      <c r="R93" s="48"/>
      <c r="S93" s="76"/>
      <c r="T93" s="76"/>
      <c r="U93" s="48"/>
      <c r="V93" s="48"/>
      <c r="W93" s="48"/>
      <c r="X93" s="48"/>
      <c r="Y93" s="48"/>
      <c r="Z93" s="48"/>
      <c r="AA93" s="76"/>
      <c r="AB93" s="68"/>
      <c r="AC93" s="68"/>
      <c r="AD93" s="68"/>
      <c r="AF93" s="68"/>
      <c r="AG93" s="68"/>
      <c r="BF93" s="177">
        <f>K93*BF$3</f>
        <v>0</v>
      </c>
      <c r="BG93" s="177">
        <f>L93*BG$3</f>
        <v>0</v>
      </c>
      <c r="BH93" s="177">
        <f>M93*BH$3</f>
        <v>0</v>
      </c>
      <c r="BI93" s="177">
        <f>N93*BI$3</f>
        <v>0</v>
      </c>
      <c r="BJ93" s="177"/>
      <c r="BK93" s="177">
        <f>P93*BK$3</f>
        <v>0</v>
      </c>
      <c r="BL93" s="177"/>
      <c r="BM93" s="177"/>
      <c r="BN93" s="177">
        <f>S93*BN$3</f>
        <v>0</v>
      </c>
      <c r="BO93" s="177">
        <f>T93*BO$3</f>
        <v>0</v>
      </c>
      <c r="BP93" s="177"/>
      <c r="BQ93" s="177">
        <f>V93*BQ$3</f>
        <v>0</v>
      </c>
      <c r="BR93" s="177"/>
      <c r="BS93" s="177"/>
      <c r="BT93" s="177"/>
      <c r="BU93" s="177"/>
      <c r="BV93" s="177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Q93" s="10"/>
      <c r="CR93" s="107">
        <f t="shared" si="29"/>
        <v>0</v>
      </c>
    </row>
    <row r="94" spans="1:96" x14ac:dyDescent="0.25">
      <c r="A94" s="41" t="s">
        <v>48</v>
      </c>
      <c r="K94" s="44"/>
      <c r="L94" s="44"/>
      <c r="M94" s="44"/>
      <c r="N94" s="44"/>
      <c r="O94" s="44"/>
      <c r="P94" s="44"/>
      <c r="Q94" s="44"/>
      <c r="R94" s="44"/>
      <c r="S94" s="49"/>
      <c r="T94" s="49"/>
      <c r="U94" s="44"/>
      <c r="V94" s="44"/>
      <c r="W94" s="44"/>
      <c r="X94" s="44"/>
      <c r="Y94" s="44"/>
      <c r="Z94" s="44"/>
      <c r="AA94" s="49"/>
      <c r="AB94" s="63"/>
      <c r="AC94" s="63"/>
      <c r="AD94" s="63"/>
      <c r="AF94" s="63"/>
      <c r="AG94" s="63"/>
      <c r="CR94" s="107">
        <f t="shared" si="29"/>
        <v>0</v>
      </c>
    </row>
    <row r="95" spans="1:96" x14ac:dyDescent="0.25">
      <c r="A95" s="34" t="s">
        <v>123</v>
      </c>
      <c r="K95" s="47">
        <v>1</v>
      </c>
      <c r="L95" s="47">
        <v>1</v>
      </c>
      <c r="M95" s="47">
        <v>1</v>
      </c>
      <c r="N95" s="47">
        <v>1</v>
      </c>
      <c r="O95" s="47">
        <v>1</v>
      </c>
      <c r="P95" s="47">
        <v>1</v>
      </c>
      <c r="Q95" s="44">
        <v>1</v>
      </c>
      <c r="R95" s="47">
        <v>1</v>
      </c>
      <c r="S95" s="47">
        <v>1</v>
      </c>
      <c r="T95" s="47">
        <v>1</v>
      </c>
      <c r="U95" s="47">
        <v>1</v>
      </c>
      <c r="V95" s="47">
        <v>1</v>
      </c>
      <c r="W95" s="47">
        <v>1</v>
      </c>
      <c r="X95" s="47">
        <v>1</v>
      </c>
      <c r="Y95" s="44">
        <v>1</v>
      </c>
      <c r="Z95" s="47">
        <v>1</v>
      </c>
      <c r="AA95" s="47">
        <v>1</v>
      </c>
      <c r="AB95" s="63"/>
      <c r="AC95" s="63"/>
      <c r="AD95" s="63"/>
      <c r="AF95" s="63"/>
      <c r="AG95" s="63"/>
      <c r="BF95" s="177">
        <f t="shared" ref="BF95:BK95" si="40">K95*BF$3</f>
        <v>0</v>
      </c>
      <c r="BG95" s="177">
        <f t="shared" si="40"/>
        <v>2</v>
      </c>
      <c r="BH95" s="177">
        <f t="shared" si="40"/>
        <v>0</v>
      </c>
      <c r="BI95" s="177">
        <f t="shared" si="40"/>
        <v>14</v>
      </c>
      <c r="BJ95" s="177">
        <f t="shared" si="40"/>
        <v>0</v>
      </c>
      <c r="BK95" s="177">
        <f t="shared" si="40"/>
        <v>0</v>
      </c>
      <c r="BL95" s="177"/>
      <c r="BM95" s="177">
        <f t="shared" ref="BM95:BV95" si="41">R95*BM$3</f>
        <v>0</v>
      </c>
      <c r="BN95" s="177">
        <f t="shared" si="41"/>
        <v>0</v>
      </c>
      <c r="BO95" s="177">
        <f t="shared" si="41"/>
        <v>0</v>
      </c>
      <c r="BP95" s="177">
        <f t="shared" si="41"/>
        <v>0</v>
      </c>
      <c r="BQ95" s="177">
        <f t="shared" si="41"/>
        <v>0</v>
      </c>
      <c r="BR95" s="177">
        <f t="shared" si="41"/>
        <v>0</v>
      </c>
      <c r="BS95" s="177">
        <f t="shared" si="41"/>
        <v>0</v>
      </c>
      <c r="BT95" s="177">
        <f t="shared" si="41"/>
        <v>0</v>
      </c>
      <c r="BU95" s="177">
        <f t="shared" si="41"/>
        <v>0</v>
      </c>
      <c r="BV95" s="177">
        <f t="shared" si="41"/>
        <v>0</v>
      </c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Q95" s="10"/>
      <c r="CR95" s="107">
        <f t="shared" si="29"/>
        <v>16</v>
      </c>
    </row>
    <row r="96" spans="1:96" x14ac:dyDescent="0.25">
      <c r="Q96" s="48"/>
      <c r="S96" s="76"/>
      <c r="T96" s="76"/>
      <c r="V96" s="44"/>
      <c r="AA96" s="49"/>
      <c r="CR96" s="107">
        <f t="shared" si="29"/>
        <v>0</v>
      </c>
    </row>
    <row r="97" spans="1:96" ht="39" customHeight="1" x14ac:dyDescent="0.25">
      <c r="A97" s="21" t="s">
        <v>77</v>
      </c>
      <c r="K97" s="178">
        <v>1</v>
      </c>
      <c r="L97" s="178">
        <v>1</v>
      </c>
      <c r="M97" s="178">
        <v>1</v>
      </c>
      <c r="N97" s="178">
        <v>1</v>
      </c>
      <c r="O97" s="178">
        <v>1</v>
      </c>
      <c r="P97" s="178">
        <v>1</v>
      </c>
      <c r="Q97" s="178">
        <v>1</v>
      </c>
      <c r="R97" s="178">
        <v>1</v>
      </c>
      <c r="S97" s="178">
        <v>1</v>
      </c>
      <c r="T97" s="178">
        <v>1</v>
      </c>
      <c r="U97" s="178">
        <v>1</v>
      </c>
      <c r="V97" s="178">
        <v>1</v>
      </c>
      <c r="W97" s="178">
        <v>1</v>
      </c>
      <c r="X97" s="178">
        <v>1</v>
      </c>
      <c r="Y97" s="178">
        <v>1</v>
      </c>
      <c r="Z97" s="178">
        <v>1</v>
      </c>
      <c r="AA97" s="44">
        <v>1</v>
      </c>
      <c r="AB97" s="69"/>
      <c r="AC97" s="69"/>
      <c r="AD97" s="69"/>
      <c r="AF97" s="69"/>
      <c r="AG97" s="69"/>
      <c r="BF97" s="177">
        <f t="shared" ref="BF97:BK102" si="42">K97*BF$3</f>
        <v>0</v>
      </c>
      <c r="BG97" s="177">
        <f t="shared" si="42"/>
        <v>2</v>
      </c>
      <c r="BH97" s="177">
        <f t="shared" si="42"/>
        <v>0</v>
      </c>
      <c r="BI97" s="177">
        <f t="shared" si="42"/>
        <v>14</v>
      </c>
      <c r="BJ97" s="177">
        <f t="shared" si="42"/>
        <v>0</v>
      </c>
      <c r="BK97" s="177">
        <f t="shared" si="42"/>
        <v>0</v>
      </c>
      <c r="BL97" s="177"/>
      <c r="BM97" s="177">
        <f t="shared" ref="BM97:BV102" si="43">R97*BM$3</f>
        <v>0</v>
      </c>
      <c r="BN97" s="177">
        <f t="shared" si="43"/>
        <v>0</v>
      </c>
      <c r="BO97" s="177">
        <f t="shared" si="43"/>
        <v>0</v>
      </c>
      <c r="BP97" s="177">
        <f t="shared" si="43"/>
        <v>0</v>
      </c>
      <c r="BQ97" s="177">
        <f t="shared" si="43"/>
        <v>0</v>
      </c>
      <c r="BR97" s="177">
        <f t="shared" si="43"/>
        <v>0</v>
      </c>
      <c r="BS97" s="177">
        <f t="shared" si="43"/>
        <v>0</v>
      </c>
      <c r="BT97" s="177">
        <f t="shared" si="43"/>
        <v>0</v>
      </c>
      <c r="BU97" s="177">
        <f t="shared" si="43"/>
        <v>0</v>
      </c>
      <c r="BV97" s="177">
        <f t="shared" si="43"/>
        <v>0</v>
      </c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Q97" s="10"/>
      <c r="CR97" s="107">
        <f t="shared" si="29"/>
        <v>16</v>
      </c>
    </row>
    <row r="98" spans="1:96" ht="40.5" customHeight="1" x14ac:dyDescent="0.25">
      <c r="A98" s="21" t="s">
        <v>78</v>
      </c>
      <c r="K98" s="178"/>
      <c r="L98" s="178">
        <v>1</v>
      </c>
      <c r="M98" s="178">
        <v>1</v>
      </c>
      <c r="N98" s="178">
        <v>1</v>
      </c>
      <c r="O98" s="178">
        <v>1</v>
      </c>
      <c r="P98" s="178">
        <v>1</v>
      </c>
      <c r="Q98" s="178">
        <v>1</v>
      </c>
      <c r="R98" s="178">
        <v>1</v>
      </c>
      <c r="S98" s="178">
        <v>1</v>
      </c>
      <c r="T98" s="178">
        <v>1</v>
      </c>
      <c r="U98" s="178"/>
      <c r="V98" s="178">
        <v>1</v>
      </c>
      <c r="W98" s="178">
        <v>1</v>
      </c>
      <c r="X98" s="178">
        <v>1</v>
      </c>
      <c r="Y98" s="178">
        <v>1</v>
      </c>
      <c r="Z98" s="178">
        <v>1</v>
      </c>
      <c r="AA98" s="178">
        <v>1</v>
      </c>
      <c r="AB98" s="69"/>
      <c r="AC98" s="69"/>
      <c r="AD98" s="69"/>
      <c r="AF98" s="69"/>
      <c r="AG98" s="69"/>
      <c r="BF98" s="177">
        <f t="shared" si="42"/>
        <v>0</v>
      </c>
      <c r="BG98" s="177">
        <f t="shared" si="42"/>
        <v>2</v>
      </c>
      <c r="BH98" s="177">
        <f t="shared" si="42"/>
        <v>0</v>
      </c>
      <c r="BI98" s="177">
        <f t="shared" si="42"/>
        <v>14</v>
      </c>
      <c r="BJ98" s="177">
        <f t="shared" si="42"/>
        <v>0</v>
      </c>
      <c r="BK98" s="177">
        <f t="shared" si="42"/>
        <v>0</v>
      </c>
      <c r="BL98" s="177"/>
      <c r="BM98" s="177">
        <f t="shared" si="43"/>
        <v>0</v>
      </c>
      <c r="BN98" s="177">
        <f t="shared" si="43"/>
        <v>0</v>
      </c>
      <c r="BO98" s="177">
        <f t="shared" si="43"/>
        <v>0</v>
      </c>
      <c r="BP98" s="177">
        <f t="shared" si="43"/>
        <v>0</v>
      </c>
      <c r="BQ98" s="177">
        <f t="shared" si="43"/>
        <v>0</v>
      </c>
      <c r="BR98" s="177">
        <f t="shared" si="43"/>
        <v>0</v>
      </c>
      <c r="BS98" s="177">
        <f t="shared" si="43"/>
        <v>0</v>
      </c>
      <c r="BT98" s="177">
        <f t="shared" si="43"/>
        <v>0</v>
      </c>
      <c r="BU98" s="177">
        <f t="shared" si="43"/>
        <v>0</v>
      </c>
      <c r="BV98" s="177">
        <f t="shared" si="43"/>
        <v>0</v>
      </c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Q98" s="10"/>
      <c r="CR98" s="107">
        <f t="shared" si="29"/>
        <v>16</v>
      </c>
    </row>
    <row r="99" spans="1:96" ht="43.5" customHeight="1" x14ac:dyDescent="0.25">
      <c r="A99" s="21" t="s">
        <v>79</v>
      </c>
      <c r="K99" s="1"/>
      <c r="L99" s="1"/>
      <c r="M99" s="178">
        <v>1</v>
      </c>
      <c r="N99" s="178">
        <v>1</v>
      </c>
      <c r="O99" s="178">
        <v>1</v>
      </c>
      <c r="P99" s="178">
        <v>1</v>
      </c>
      <c r="Q99" s="178">
        <v>1</v>
      </c>
      <c r="R99" s="178">
        <v>1</v>
      </c>
      <c r="S99" s="178">
        <v>1</v>
      </c>
      <c r="T99" s="178">
        <v>1</v>
      </c>
      <c r="U99" s="178"/>
      <c r="V99" s="178"/>
      <c r="W99" s="178">
        <v>1</v>
      </c>
      <c r="X99" s="178">
        <v>1</v>
      </c>
      <c r="Y99" s="178">
        <v>1</v>
      </c>
      <c r="Z99" s="178">
        <v>1</v>
      </c>
      <c r="AA99" s="178">
        <v>1</v>
      </c>
      <c r="AB99" s="69"/>
      <c r="AC99" s="69"/>
      <c r="AD99" s="69"/>
      <c r="AF99" s="69"/>
      <c r="AG99" s="69"/>
      <c r="BF99" s="177">
        <f t="shared" si="42"/>
        <v>0</v>
      </c>
      <c r="BG99" s="177">
        <f t="shared" si="42"/>
        <v>0</v>
      </c>
      <c r="BH99" s="177">
        <f t="shared" si="42"/>
        <v>0</v>
      </c>
      <c r="BI99" s="177">
        <f t="shared" si="42"/>
        <v>14</v>
      </c>
      <c r="BJ99" s="177">
        <f t="shared" si="42"/>
        <v>0</v>
      </c>
      <c r="BK99" s="177">
        <f t="shared" si="42"/>
        <v>0</v>
      </c>
      <c r="BL99" s="177"/>
      <c r="BM99" s="177">
        <f t="shared" si="43"/>
        <v>0</v>
      </c>
      <c r="BN99" s="177">
        <f t="shared" si="43"/>
        <v>0</v>
      </c>
      <c r="BO99" s="177">
        <f t="shared" si="43"/>
        <v>0</v>
      </c>
      <c r="BP99" s="177">
        <f t="shared" si="43"/>
        <v>0</v>
      </c>
      <c r="BQ99" s="177">
        <f t="shared" si="43"/>
        <v>0</v>
      </c>
      <c r="BR99" s="177">
        <f t="shared" si="43"/>
        <v>0</v>
      </c>
      <c r="BS99" s="177">
        <f t="shared" si="43"/>
        <v>0</v>
      </c>
      <c r="BT99" s="177">
        <f t="shared" si="43"/>
        <v>0</v>
      </c>
      <c r="BU99" s="177">
        <f t="shared" si="43"/>
        <v>0</v>
      </c>
      <c r="BV99" s="177">
        <f t="shared" si="43"/>
        <v>0</v>
      </c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Q99" s="10"/>
      <c r="CR99" s="107">
        <f t="shared" si="29"/>
        <v>14</v>
      </c>
    </row>
    <row r="100" spans="1:96" ht="39" customHeight="1" x14ac:dyDescent="0.25">
      <c r="A100" s="21" t="s">
        <v>80</v>
      </c>
      <c r="K100" s="1"/>
      <c r="L100" s="1"/>
      <c r="M100" s="1"/>
      <c r="N100" s="178"/>
      <c r="O100" s="178">
        <v>1</v>
      </c>
      <c r="P100" s="178">
        <v>1</v>
      </c>
      <c r="Q100" s="178">
        <v>1</v>
      </c>
      <c r="R100" s="178">
        <v>1</v>
      </c>
      <c r="S100" s="178">
        <v>1</v>
      </c>
      <c r="T100" s="178">
        <v>1</v>
      </c>
      <c r="U100" s="178"/>
      <c r="V100" s="178"/>
      <c r="W100" s="178"/>
      <c r="X100" s="178"/>
      <c r="Y100" s="178"/>
      <c r="Z100" s="178">
        <v>1</v>
      </c>
      <c r="AA100" s="178">
        <v>1</v>
      </c>
      <c r="AB100" s="69"/>
      <c r="AC100" s="69"/>
      <c r="AD100" s="69"/>
      <c r="AF100" s="69"/>
      <c r="AG100" s="69"/>
      <c r="BF100" s="177">
        <f t="shared" si="42"/>
        <v>0</v>
      </c>
      <c r="BG100" s="177">
        <f t="shared" si="42"/>
        <v>0</v>
      </c>
      <c r="BH100" s="177">
        <f t="shared" si="42"/>
        <v>0</v>
      </c>
      <c r="BI100" s="177">
        <f t="shared" si="42"/>
        <v>0</v>
      </c>
      <c r="BJ100" s="177">
        <f t="shared" si="42"/>
        <v>0</v>
      </c>
      <c r="BK100" s="177">
        <f t="shared" si="42"/>
        <v>0</v>
      </c>
      <c r="BL100" s="177"/>
      <c r="BM100" s="177">
        <f t="shared" si="43"/>
        <v>0</v>
      </c>
      <c r="BN100" s="177">
        <f t="shared" si="43"/>
        <v>0</v>
      </c>
      <c r="BO100" s="177">
        <f t="shared" si="43"/>
        <v>0</v>
      </c>
      <c r="BP100" s="177">
        <f t="shared" si="43"/>
        <v>0</v>
      </c>
      <c r="BQ100" s="177">
        <f t="shared" si="43"/>
        <v>0</v>
      </c>
      <c r="BR100" s="177">
        <f t="shared" si="43"/>
        <v>0</v>
      </c>
      <c r="BS100" s="177">
        <f t="shared" si="43"/>
        <v>0</v>
      </c>
      <c r="BT100" s="177">
        <f t="shared" si="43"/>
        <v>0</v>
      </c>
      <c r="BU100" s="177">
        <f t="shared" si="43"/>
        <v>0</v>
      </c>
      <c r="BV100" s="177">
        <f t="shared" si="43"/>
        <v>0</v>
      </c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Q100" s="10"/>
      <c r="CR100" s="107">
        <f t="shared" si="29"/>
        <v>0</v>
      </c>
    </row>
    <row r="101" spans="1:96" ht="40.5" customHeight="1" x14ac:dyDescent="0.25">
      <c r="A101" s="21" t="s">
        <v>81</v>
      </c>
      <c r="K101" s="1"/>
      <c r="L101" s="1"/>
      <c r="M101" s="1"/>
      <c r="N101" s="178"/>
      <c r="O101" s="178"/>
      <c r="P101" s="178"/>
      <c r="Q101" s="178">
        <v>1</v>
      </c>
      <c r="R101" s="178">
        <v>1</v>
      </c>
      <c r="S101" s="178">
        <v>1</v>
      </c>
      <c r="T101" s="178">
        <v>1</v>
      </c>
      <c r="U101" s="178"/>
      <c r="V101" s="178"/>
      <c r="W101" s="178"/>
      <c r="X101" s="178"/>
      <c r="Y101" s="178"/>
      <c r="Z101" s="178"/>
      <c r="AA101" s="178">
        <v>1</v>
      </c>
      <c r="AB101" s="69"/>
      <c r="AC101" s="69"/>
      <c r="AD101" s="69"/>
      <c r="AF101" s="69"/>
      <c r="AG101" s="69"/>
      <c r="BF101" s="177">
        <f t="shared" si="42"/>
        <v>0</v>
      </c>
      <c r="BG101" s="177">
        <f t="shared" si="42"/>
        <v>0</v>
      </c>
      <c r="BH101" s="177">
        <f t="shared" si="42"/>
        <v>0</v>
      </c>
      <c r="BI101" s="177">
        <f t="shared" si="42"/>
        <v>0</v>
      </c>
      <c r="BJ101" s="177">
        <f t="shared" si="42"/>
        <v>0</v>
      </c>
      <c r="BK101" s="177">
        <f t="shared" si="42"/>
        <v>0</v>
      </c>
      <c r="BL101" s="177"/>
      <c r="BM101" s="177">
        <f t="shared" si="43"/>
        <v>0</v>
      </c>
      <c r="BN101" s="177">
        <f t="shared" si="43"/>
        <v>0</v>
      </c>
      <c r="BO101" s="177">
        <f t="shared" si="43"/>
        <v>0</v>
      </c>
      <c r="BP101" s="177">
        <f t="shared" si="43"/>
        <v>0</v>
      </c>
      <c r="BQ101" s="177">
        <f t="shared" si="43"/>
        <v>0</v>
      </c>
      <c r="BR101" s="177">
        <f t="shared" si="43"/>
        <v>0</v>
      </c>
      <c r="BS101" s="177">
        <f t="shared" si="43"/>
        <v>0</v>
      </c>
      <c r="BT101" s="177">
        <f t="shared" si="43"/>
        <v>0</v>
      </c>
      <c r="BU101" s="177">
        <f t="shared" si="43"/>
        <v>0</v>
      </c>
      <c r="BV101" s="177">
        <f t="shared" si="43"/>
        <v>0</v>
      </c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Q101" s="10"/>
      <c r="CR101" s="107">
        <f t="shared" si="29"/>
        <v>0</v>
      </c>
    </row>
    <row r="102" spans="1:96" ht="40.5" customHeight="1" x14ac:dyDescent="0.25">
      <c r="A102" s="21" t="s">
        <v>82</v>
      </c>
      <c r="K102" s="178">
        <v>1</v>
      </c>
      <c r="L102" s="178">
        <v>1</v>
      </c>
      <c r="M102" s="178">
        <v>1</v>
      </c>
      <c r="N102" s="178">
        <v>1</v>
      </c>
      <c r="O102" s="178">
        <v>1</v>
      </c>
      <c r="P102" s="178">
        <v>1</v>
      </c>
      <c r="Q102" s="178">
        <v>1</v>
      </c>
      <c r="R102" s="178">
        <v>1</v>
      </c>
      <c r="S102" s="178">
        <v>1</v>
      </c>
      <c r="T102" s="178">
        <v>1</v>
      </c>
      <c r="U102" s="178">
        <v>1</v>
      </c>
      <c r="V102" s="178">
        <v>1</v>
      </c>
      <c r="W102" s="178">
        <v>1</v>
      </c>
      <c r="X102" s="178">
        <v>1</v>
      </c>
      <c r="Y102" s="178">
        <v>1</v>
      </c>
      <c r="Z102" s="178">
        <v>1</v>
      </c>
      <c r="AA102" s="178">
        <v>1</v>
      </c>
      <c r="AB102" s="69"/>
      <c r="AC102" s="69"/>
      <c r="AD102" s="69"/>
      <c r="AF102" s="69"/>
      <c r="AG102" s="69"/>
      <c r="BF102" s="177">
        <f t="shared" si="42"/>
        <v>0</v>
      </c>
      <c r="BG102" s="177">
        <f t="shared" si="42"/>
        <v>2</v>
      </c>
      <c r="BH102" s="177">
        <f t="shared" si="42"/>
        <v>0</v>
      </c>
      <c r="BI102" s="177">
        <f t="shared" si="42"/>
        <v>14</v>
      </c>
      <c r="BJ102" s="177">
        <f t="shared" si="42"/>
        <v>0</v>
      </c>
      <c r="BK102" s="177">
        <f t="shared" si="42"/>
        <v>0</v>
      </c>
      <c r="BL102" s="177"/>
      <c r="BM102" s="177">
        <f t="shared" si="43"/>
        <v>0</v>
      </c>
      <c r="BN102" s="177">
        <f t="shared" si="43"/>
        <v>0</v>
      </c>
      <c r="BO102" s="177">
        <f t="shared" si="43"/>
        <v>0</v>
      </c>
      <c r="BP102" s="177">
        <f t="shared" si="43"/>
        <v>0</v>
      </c>
      <c r="BQ102" s="177">
        <f t="shared" si="43"/>
        <v>0</v>
      </c>
      <c r="BR102" s="177">
        <f t="shared" si="43"/>
        <v>0</v>
      </c>
      <c r="BS102" s="177">
        <f t="shared" si="43"/>
        <v>0</v>
      </c>
      <c r="BT102" s="177">
        <f t="shared" si="43"/>
        <v>0</v>
      </c>
      <c r="BU102" s="177">
        <f t="shared" si="43"/>
        <v>0</v>
      </c>
      <c r="BV102" s="177">
        <f t="shared" si="43"/>
        <v>0</v>
      </c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Q102" s="10"/>
      <c r="CR102" s="107">
        <f t="shared" si="29"/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1"/>
  <sheetViews>
    <sheetView workbookViewId="0">
      <pane xSplit="1" ySplit="3" topLeftCell="CE4" activePane="bottomRight" state="frozen"/>
      <selection pane="topRight" activeCell="B1" sqref="B1"/>
      <selection pane="bottomLeft" activeCell="A4" sqref="A4"/>
      <selection pane="bottomRight" activeCell="A70" sqref="A70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4" width="11.42578125" style="107" customWidth="1"/>
    <col min="15" max="17" width="13.140625" style="107" customWidth="1"/>
    <col min="18" max="20" width="11.42578125" style="107" customWidth="1"/>
    <col min="21" max="22" width="10.7109375" style="107" customWidth="1"/>
    <col min="23" max="47" width="11.42578125" style="107" customWidth="1"/>
    <col min="48" max="48" width="11.7109375" style="107" customWidth="1"/>
    <col min="49" max="52" width="12.140625" style="107" customWidth="1"/>
    <col min="53" max="55" width="10.7109375" style="107" customWidth="1"/>
    <col min="56" max="92" width="10.85546875" style="107" customWidth="1"/>
    <col min="93" max="93" width="3.28515625" style="107" customWidth="1"/>
    <col min="94" max="95" width="9.140625" style="107"/>
    <col min="96" max="96" width="9.140625" style="108"/>
    <col min="97" max="16384" width="9.140625" style="107"/>
  </cols>
  <sheetData>
    <row r="1" spans="1:96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/>
      <c r="N1" s="37" t="s">
        <v>94</v>
      </c>
      <c r="O1" s="37" t="s">
        <v>94</v>
      </c>
      <c r="P1" s="37" t="s">
        <v>94</v>
      </c>
      <c r="Q1" s="37"/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 t="s">
        <v>94</v>
      </c>
      <c r="AI1" s="37" t="s">
        <v>94</v>
      </c>
      <c r="AJ1" s="37" t="s">
        <v>94</v>
      </c>
      <c r="AK1" s="37" t="s">
        <v>94</v>
      </c>
      <c r="AL1" s="37" t="s">
        <v>94</v>
      </c>
      <c r="AM1" s="37" t="s">
        <v>94</v>
      </c>
      <c r="AN1" s="37" t="s">
        <v>94</v>
      </c>
      <c r="AO1" s="37" t="s">
        <v>94</v>
      </c>
      <c r="AP1" s="37" t="s">
        <v>94</v>
      </c>
      <c r="AQ1" s="37" t="s">
        <v>94</v>
      </c>
      <c r="AR1" s="37" t="s">
        <v>94</v>
      </c>
      <c r="AS1" s="37" t="s">
        <v>94</v>
      </c>
      <c r="AT1" s="37" t="s">
        <v>94</v>
      </c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R1" s="54"/>
    </row>
    <row r="2" spans="1:96" s="39" customFormat="1" ht="72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240</v>
      </c>
      <c r="L2" s="71" t="s">
        <v>142</v>
      </c>
      <c r="M2" s="71" t="s">
        <v>351</v>
      </c>
      <c r="N2" s="71" t="s">
        <v>146</v>
      </c>
      <c r="O2" s="71" t="s">
        <v>102</v>
      </c>
      <c r="P2" s="71" t="s">
        <v>147</v>
      </c>
      <c r="Q2" s="71" t="s">
        <v>400</v>
      </c>
      <c r="R2" s="71" t="s">
        <v>103</v>
      </c>
      <c r="S2" s="71" t="s">
        <v>149</v>
      </c>
      <c r="T2" s="71" t="s">
        <v>150</v>
      </c>
      <c r="U2" s="72" t="s">
        <v>101</v>
      </c>
      <c r="V2" s="72" t="s">
        <v>145</v>
      </c>
      <c r="W2" s="72" t="s">
        <v>106</v>
      </c>
      <c r="X2" s="38" t="s">
        <v>104</v>
      </c>
      <c r="Y2" s="38" t="s">
        <v>401</v>
      </c>
      <c r="Z2" s="38" t="s">
        <v>105</v>
      </c>
      <c r="AA2" s="38" t="s">
        <v>148</v>
      </c>
      <c r="AB2" s="38" t="s">
        <v>140</v>
      </c>
      <c r="AC2" s="38" t="s">
        <v>143</v>
      </c>
      <c r="AD2" s="38" t="s">
        <v>141</v>
      </c>
      <c r="AE2" s="38" t="s">
        <v>144</v>
      </c>
      <c r="AF2" s="70" t="s">
        <v>387</v>
      </c>
      <c r="AG2" s="70" t="s">
        <v>388</v>
      </c>
      <c r="AH2" s="110" t="s">
        <v>213</v>
      </c>
      <c r="AI2" s="110" t="s">
        <v>214</v>
      </c>
      <c r="AJ2" s="111" t="s">
        <v>215</v>
      </c>
      <c r="AK2" s="111" t="s">
        <v>216</v>
      </c>
      <c r="AL2" s="111" t="s">
        <v>217</v>
      </c>
      <c r="AM2" s="111" t="s">
        <v>218</v>
      </c>
      <c r="AN2" s="71" t="s">
        <v>389</v>
      </c>
      <c r="AO2" s="71" t="s">
        <v>390</v>
      </c>
      <c r="AP2" s="71" t="s">
        <v>391</v>
      </c>
      <c r="AQ2" s="71" t="s">
        <v>392</v>
      </c>
      <c r="AR2" s="71" t="s">
        <v>393</v>
      </c>
      <c r="AS2" s="71" t="s">
        <v>394</v>
      </c>
      <c r="AT2" s="71" t="s">
        <v>395</v>
      </c>
      <c r="AU2" s="38"/>
      <c r="AV2" s="70" t="s">
        <v>107</v>
      </c>
      <c r="AW2" s="70" t="s">
        <v>108</v>
      </c>
      <c r="AX2" s="70" t="s">
        <v>212</v>
      </c>
      <c r="AY2" s="70" t="s">
        <v>211</v>
      </c>
      <c r="AZ2" s="70" t="s">
        <v>138</v>
      </c>
      <c r="BA2" s="38" t="s">
        <v>109</v>
      </c>
      <c r="BB2" s="38" t="s">
        <v>139</v>
      </c>
      <c r="BC2" s="38" t="s">
        <v>137</v>
      </c>
      <c r="BD2" s="38" t="s">
        <v>110</v>
      </c>
      <c r="BE2" s="71" t="s">
        <v>240</v>
      </c>
      <c r="BF2" s="71" t="s">
        <v>142</v>
      </c>
      <c r="BG2" s="71" t="s">
        <v>351</v>
      </c>
      <c r="BH2" s="71" t="s">
        <v>146</v>
      </c>
      <c r="BI2" s="71" t="s">
        <v>102</v>
      </c>
      <c r="BJ2" s="71" t="s">
        <v>147</v>
      </c>
      <c r="BK2" s="71" t="s">
        <v>400</v>
      </c>
      <c r="BL2" s="71" t="s">
        <v>103</v>
      </c>
      <c r="BM2" s="71" t="s">
        <v>149</v>
      </c>
      <c r="BN2" s="71" t="s">
        <v>150</v>
      </c>
      <c r="BO2" s="72" t="s">
        <v>101</v>
      </c>
      <c r="BP2" s="72" t="s">
        <v>145</v>
      </c>
      <c r="BQ2" s="72" t="s">
        <v>106</v>
      </c>
      <c r="BR2" s="38" t="s">
        <v>104</v>
      </c>
      <c r="BS2" s="38" t="s">
        <v>401</v>
      </c>
      <c r="BT2" s="38" t="s">
        <v>105</v>
      </c>
      <c r="BU2" s="38" t="s">
        <v>148</v>
      </c>
      <c r="BV2" s="38" t="s">
        <v>140</v>
      </c>
      <c r="BW2" s="38" t="s">
        <v>143</v>
      </c>
      <c r="BX2" s="38" t="s">
        <v>141</v>
      </c>
      <c r="BY2" s="38" t="s">
        <v>144</v>
      </c>
      <c r="BZ2" s="70" t="s">
        <v>387</v>
      </c>
      <c r="CA2" s="70" t="s">
        <v>388</v>
      </c>
      <c r="CB2" s="110" t="s">
        <v>213</v>
      </c>
      <c r="CC2" s="110" t="s">
        <v>214</v>
      </c>
      <c r="CD2" s="111" t="s">
        <v>215</v>
      </c>
      <c r="CE2" s="111" t="s">
        <v>216</v>
      </c>
      <c r="CF2" s="111" t="s">
        <v>217</v>
      </c>
      <c r="CG2" s="111" t="s">
        <v>218</v>
      </c>
      <c r="CH2" s="71" t="s">
        <v>389</v>
      </c>
      <c r="CI2" s="71" t="s">
        <v>390</v>
      </c>
      <c r="CJ2" s="71" t="s">
        <v>391</v>
      </c>
      <c r="CK2" s="71" t="s">
        <v>392</v>
      </c>
      <c r="CL2" s="71" t="s">
        <v>393</v>
      </c>
      <c r="CM2" s="71" t="s">
        <v>394</v>
      </c>
      <c r="CN2" s="71" t="s">
        <v>395</v>
      </c>
      <c r="CO2" s="38"/>
      <c r="CP2" s="38" t="s">
        <v>95</v>
      </c>
      <c r="CQ2" s="40"/>
      <c r="CR2" s="55" t="s">
        <v>96</v>
      </c>
    </row>
    <row r="3" spans="1:96" x14ac:dyDescent="0.25">
      <c r="A3" s="107" t="s">
        <v>100</v>
      </c>
      <c r="B3" s="174">
        <v>1</v>
      </c>
      <c r="C3" s="174">
        <v>1</v>
      </c>
      <c r="D3" s="174">
        <v>1</v>
      </c>
      <c r="E3" s="174">
        <v>1</v>
      </c>
      <c r="F3" s="174">
        <v>1</v>
      </c>
      <c r="G3" s="174">
        <v>1</v>
      </c>
      <c r="H3" s="174">
        <v>1</v>
      </c>
      <c r="I3" s="174">
        <v>1</v>
      </c>
      <c r="J3" s="174">
        <v>1</v>
      </c>
      <c r="K3" s="174">
        <v>1</v>
      </c>
      <c r="L3" s="174">
        <v>1</v>
      </c>
      <c r="M3" s="174">
        <v>1</v>
      </c>
      <c r="N3" s="174">
        <v>1</v>
      </c>
      <c r="O3" s="174">
        <v>1</v>
      </c>
      <c r="P3" s="174">
        <v>1</v>
      </c>
      <c r="Q3" s="174"/>
      <c r="R3" s="174">
        <v>1</v>
      </c>
      <c r="S3" s="174">
        <v>1</v>
      </c>
      <c r="T3" s="174">
        <v>1</v>
      </c>
      <c r="U3" s="174">
        <v>1</v>
      </c>
      <c r="V3" s="174">
        <v>1</v>
      </c>
      <c r="W3" s="174">
        <v>1</v>
      </c>
      <c r="X3" s="174">
        <v>1</v>
      </c>
      <c r="Y3" s="174">
        <v>1</v>
      </c>
      <c r="Z3" s="174">
        <v>1</v>
      </c>
      <c r="AA3" s="174">
        <v>1</v>
      </c>
      <c r="AB3" s="174">
        <v>1</v>
      </c>
      <c r="AC3" s="174">
        <v>1</v>
      </c>
      <c r="AD3" s="174">
        <v>1</v>
      </c>
      <c r="AE3" s="174">
        <v>1</v>
      </c>
      <c r="AF3" s="174">
        <v>1</v>
      </c>
      <c r="AG3" s="174">
        <v>1</v>
      </c>
      <c r="AH3" s="10">
        <v>1</v>
      </c>
      <c r="AI3" s="10">
        <v>1</v>
      </c>
      <c r="AJ3" s="173">
        <v>1</v>
      </c>
      <c r="AK3" s="173">
        <v>1</v>
      </c>
      <c r="AL3" s="173">
        <v>1</v>
      </c>
      <c r="AM3" s="173">
        <v>1</v>
      </c>
      <c r="AN3" s="173">
        <v>1</v>
      </c>
      <c r="AO3" s="173">
        <v>1</v>
      </c>
      <c r="AP3" s="173">
        <v>1</v>
      </c>
      <c r="AQ3" s="173">
        <v>1</v>
      </c>
      <c r="AR3" s="173">
        <v>1</v>
      </c>
      <c r="AS3" s="173">
        <v>1</v>
      </c>
      <c r="AT3" s="173">
        <v>1</v>
      </c>
      <c r="AU3" s="173"/>
      <c r="AV3" s="174">
        <v>697</v>
      </c>
      <c r="AW3" s="174">
        <v>72</v>
      </c>
      <c r="AX3" s="174"/>
      <c r="AY3" s="174"/>
      <c r="AZ3" s="174"/>
      <c r="BA3" s="174"/>
      <c r="BB3" s="174">
        <v>72</v>
      </c>
      <c r="BC3" s="174">
        <v>102</v>
      </c>
      <c r="BD3" s="174"/>
      <c r="BE3" s="174">
        <v>2</v>
      </c>
      <c r="BF3" s="174">
        <v>72</v>
      </c>
      <c r="BG3" s="174">
        <v>16</v>
      </c>
      <c r="BH3" s="174"/>
      <c r="BI3" s="174"/>
      <c r="BJ3" s="174"/>
      <c r="BK3" s="174">
        <v>2</v>
      </c>
      <c r="BL3" s="174"/>
      <c r="BM3" s="174">
        <v>72</v>
      </c>
      <c r="BN3" s="174">
        <v>72</v>
      </c>
      <c r="BO3" s="174"/>
      <c r="BP3" s="174">
        <v>21</v>
      </c>
      <c r="BQ3" s="174">
        <v>30</v>
      </c>
      <c r="BR3" s="174"/>
      <c r="BS3" s="174"/>
      <c r="BT3" s="174"/>
      <c r="BU3" s="174"/>
      <c r="BV3" s="174"/>
      <c r="BW3" s="174">
        <v>144</v>
      </c>
      <c r="BX3" s="174"/>
      <c r="BY3" s="174">
        <v>144</v>
      </c>
      <c r="BZ3" s="174"/>
      <c r="CA3" s="174"/>
      <c r="CB3" s="174"/>
      <c r="CC3" s="174"/>
      <c r="CD3" s="174"/>
      <c r="CE3" s="174"/>
      <c r="CF3" s="174"/>
      <c r="CG3" s="174"/>
      <c r="CH3" s="174">
        <v>72</v>
      </c>
      <c r="CI3" s="174"/>
      <c r="CJ3" s="174">
        <v>72</v>
      </c>
      <c r="CK3" s="174">
        <v>72</v>
      </c>
      <c r="CL3" s="174">
        <v>288</v>
      </c>
      <c r="CM3" s="174">
        <v>144</v>
      </c>
      <c r="CN3" s="174">
        <v>144</v>
      </c>
      <c r="CO3" s="10"/>
    </row>
    <row r="4" spans="1:96" x14ac:dyDescent="0.25"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173"/>
      <c r="BU4" s="173"/>
      <c r="BV4" s="173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N4" s="173"/>
      <c r="CO4" s="173"/>
    </row>
    <row r="5" spans="1:96" x14ac:dyDescent="0.25"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173"/>
      <c r="BK5" s="173"/>
      <c r="BL5" s="173"/>
      <c r="BM5" s="173"/>
      <c r="BN5" s="173"/>
      <c r="BO5" s="173"/>
      <c r="BP5" s="173"/>
      <c r="BQ5" s="173"/>
      <c r="BR5" s="173"/>
      <c r="BS5" s="173"/>
      <c r="BT5" s="173"/>
      <c r="BU5" s="173"/>
      <c r="BV5" s="173"/>
      <c r="BW5" s="173"/>
      <c r="BX5" s="173"/>
      <c r="BY5" s="173"/>
      <c r="BZ5" s="173"/>
      <c r="CA5" s="173"/>
      <c r="CB5" s="173"/>
      <c r="CC5" s="173"/>
      <c r="CD5" s="173"/>
      <c r="CE5" s="173"/>
      <c r="CF5" s="173"/>
      <c r="CG5" s="173"/>
      <c r="CH5" s="173"/>
      <c r="CI5" s="173"/>
      <c r="CJ5" s="173"/>
      <c r="CK5" s="173"/>
      <c r="CL5" s="173"/>
      <c r="CM5" s="173"/>
      <c r="CN5" s="173"/>
      <c r="CO5" s="173"/>
    </row>
    <row r="6" spans="1:96" x14ac:dyDescent="0.25"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173"/>
      <c r="BU6" s="173"/>
      <c r="BV6" s="173"/>
      <c r="BW6" s="173"/>
      <c r="BX6" s="173"/>
      <c r="BY6" s="173"/>
      <c r="BZ6" s="173"/>
      <c r="CA6" s="173"/>
      <c r="CB6" s="173"/>
      <c r="CC6" s="173"/>
      <c r="CD6" s="173"/>
      <c r="CE6" s="173"/>
      <c r="CF6" s="173"/>
      <c r="CG6" s="173"/>
      <c r="CH6" s="173"/>
      <c r="CI6" s="173"/>
      <c r="CJ6" s="173"/>
      <c r="CK6" s="173"/>
      <c r="CL6" s="173"/>
      <c r="CM6" s="173"/>
      <c r="CN6" s="173"/>
      <c r="CO6" s="173"/>
    </row>
    <row r="7" spans="1:96" x14ac:dyDescent="0.25">
      <c r="A7" s="50" t="s">
        <v>52</v>
      </c>
      <c r="B7" s="174">
        <f>2*B3</f>
        <v>2</v>
      </c>
      <c r="C7" s="174">
        <f>2*C3</f>
        <v>2</v>
      </c>
      <c r="D7" s="174">
        <f>2*D3</f>
        <v>2</v>
      </c>
      <c r="E7" s="174">
        <f>2*E3</f>
        <v>2</v>
      </c>
      <c r="F7" s="174">
        <v>2</v>
      </c>
      <c r="G7" s="174">
        <f>2*G3</f>
        <v>2</v>
      </c>
      <c r="H7" s="174">
        <v>2</v>
      </c>
      <c r="I7" s="174">
        <v>2</v>
      </c>
      <c r="J7" s="174">
        <f>2*J3</f>
        <v>2</v>
      </c>
      <c r="K7" s="10"/>
      <c r="L7" s="10"/>
      <c r="M7" s="10"/>
      <c r="N7" s="10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4">
        <f t="shared" ref="AV7:BD7" si="0">B7*AV3</f>
        <v>1394</v>
      </c>
      <c r="AW7" s="174">
        <f t="shared" si="0"/>
        <v>144</v>
      </c>
      <c r="AX7" s="174">
        <f t="shared" si="0"/>
        <v>0</v>
      </c>
      <c r="AY7" s="174">
        <f t="shared" si="0"/>
        <v>0</v>
      </c>
      <c r="AZ7" s="174">
        <f t="shared" si="0"/>
        <v>0</v>
      </c>
      <c r="BA7" s="174">
        <f t="shared" si="0"/>
        <v>0</v>
      </c>
      <c r="BB7" s="174">
        <f t="shared" si="0"/>
        <v>144</v>
      </c>
      <c r="BC7" s="174">
        <f t="shared" si="0"/>
        <v>204</v>
      </c>
      <c r="BD7" s="174">
        <f t="shared" si="0"/>
        <v>0</v>
      </c>
      <c r="BE7" s="10"/>
      <c r="BF7" s="10"/>
      <c r="BG7" s="10"/>
      <c r="BH7" s="10"/>
      <c r="BI7" s="173"/>
      <c r="BJ7" s="173"/>
      <c r="BK7" s="173"/>
      <c r="BL7" s="173"/>
      <c r="BM7" s="173"/>
      <c r="BN7" s="173"/>
      <c r="BO7" s="173"/>
      <c r="BP7" s="173"/>
      <c r="BQ7" s="173"/>
      <c r="BR7" s="173"/>
      <c r="BS7" s="173"/>
      <c r="BT7" s="173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3"/>
      <c r="CJ7" s="173"/>
      <c r="CK7" s="173"/>
      <c r="CL7" s="173"/>
      <c r="CM7" s="173"/>
      <c r="CN7" s="173"/>
      <c r="CO7" s="173"/>
      <c r="CP7" s="107">
        <f>SUM(AV7:BY7)</f>
        <v>1886</v>
      </c>
      <c r="CQ7" s="107" t="s">
        <v>1</v>
      </c>
    </row>
    <row r="8" spans="1:96" x14ac:dyDescent="0.25">
      <c r="A8" s="50"/>
      <c r="B8" s="174"/>
      <c r="C8" s="174"/>
      <c r="D8" s="174"/>
      <c r="E8" s="174"/>
      <c r="F8" s="174"/>
      <c r="G8" s="174"/>
      <c r="H8" s="174"/>
      <c r="I8" s="174"/>
      <c r="J8" s="174"/>
      <c r="K8" s="10"/>
      <c r="L8" s="10"/>
      <c r="M8" s="10"/>
      <c r="N8" s="10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4"/>
      <c r="AW8" s="174"/>
      <c r="AX8" s="174"/>
      <c r="AY8" s="174"/>
      <c r="AZ8" s="174"/>
      <c r="BA8" s="174"/>
      <c r="BB8" s="174"/>
      <c r="BC8" s="174"/>
      <c r="BD8" s="174"/>
      <c r="BE8" s="10"/>
      <c r="BF8" s="10"/>
      <c r="BG8" s="10"/>
      <c r="BH8" s="10"/>
      <c r="BI8" s="173"/>
      <c r="BJ8" s="173"/>
      <c r="BK8" s="173"/>
      <c r="BL8" s="173"/>
      <c r="BM8" s="173"/>
      <c r="BN8" s="173"/>
      <c r="BO8" s="173"/>
      <c r="BP8" s="173"/>
      <c r="BQ8" s="173"/>
      <c r="BR8" s="173"/>
      <c r="BS8" s="173"/>
      <c r="BT8" s="173"/>
      <c r="BU8" s="173"/>
      <c r="BV8" s="173"/>
      <c r="BW8" s="173"/>
      <c r="BX8" s="173"/>
      <c r="BY8" s="173"/>
      <c r="BZ8" s="173"/>
      <c r="CA8" s="173"/>
      <c r="CB8" s="173"/>
      <c r="CC8" s="173"/>
      <c r="CD8" s="173"/>
      <c r="CE8" s="173"/>
      <c r="CF8" s="173"/>
      <c r="CG8" s="173"/>
      <c r="CH8" s="173"/>
      <c r="CI8" s="173"/>
      <c r="CJ8" s="173"/>
      <c r="CK8" s="173"/>
      <c r="CL8" s="173"/>
      <c r="CM8" s="173"/>
      <c r="CN8" s="173"/>
      <c r="CO8" s="173"/>
    </row>
    <row r="9" spans="1:96" x14ac:dyDescent="0.25">
      <c r="A9" s="50" t="s">
        <v>51</v>
      </c>
      <c r="B9" s="174">
        <f>0.61*B3</f>
        <v>0.61</v>
      </c>
      <c r="C9" s="174">
        <f>1.11*C3</f>
        <v>1.1100000000000001</v>
      </c>
      <c r="D9" s="174">
        <v>1.41</v>
      </c>
      <c r="E9" s="174">
        <v>0.31</v>
      </c>
      <c r="F9" s="174">
        <v>0.46</v>
      </c>
      <c r="G9" s="174"/>
      <c r="H9" s="174"/>
      <c r="I9" s="174"/>
      <c r="J9" s="174"/>
      <c r="K9" s="10"/>
      <c r="L9" s="10"/>
      <c r="M9" s="10"/>
      <c r="N9" s="10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4">
        <f>B9*AV3</f>
        <v>425.17</v>
      </c>
      <c r="AW9" s="174">
        <f>C9*AW3</f>
        <v>79.92</v>
      </c>
      <c r="AX9" s="174">
        <f>D9*AX3</f>
        <v>0</v>
      </c>
      <c r="AY9" s="174">
        <f>E9*AY3</f>
        <v>0</v>
      </c>
      <c r="AZ9" s="174">
        <f>F9*AZ3</f>
        <v>0</v>
      </c>
      <c r="BA9" s="174"/>
      <c r="BB9" s="174"/>
      <c r="BC9" s="174"/>
      <c r="BD9" s="174"/>
      <c r="BE9" s="10"/>
      <c r="BF9" s="10"/>
      <c r="BG9" s="10"/>
      <c r="BH9" s="10"/>
      <c r="BI9" s="173"/>
      <c r="BJ9" s="173"/>
      <c r="BK9" s="173"/>
      <c r="BL9" s="173"/>
      <c r="BM9" s="173"/>
      <c r="BN9" s="173"/>
      <c r="BO9" s="173"/>
      <c r="BP9" s="173"/>
      <c r="BQ9" s="173"/>
      <c r="BR9" s="173"/>
      <c r="BS9" s="173"/>
      <c r="BT9" s="173"/>
      <c r="BU9" s="173"/>
      <c r="BV9" s="173"/>
      <c r="BW9" s="173"/>
      <c r="BX9" s="173"/>
      <c r="BY9" s="173"/>
      <c r="BZ9" s="173"/>
      <c r="CA9" s="173"/>
      <c r="CB9" s="173"/>
      <c r="CC9" s="173"/>
      <c r="CD9" s="173"/>
      <c r="CE9" s="173"/>
      <c r="CF9" s="173"/>
      <c r="CG9" s="173"/>
      <c r="CH9" s="173"/>
      <c r="CI9" s="173"/>
      <c r="CJ9" s="173"/>
      <c r="CK9" s="173"/>
      <c r="CL9" s="173"/>
      <c r="CM9" s="173"/>
      <c r="CN9" s="173"/>
      <c r="CO9" s="173"/>
      <c r="CP9" s="107">
        <f>SUM(AV9:BY9)</f>
        <v>505.09000000000003</v>
      </c>
      <c r="CQ9" s="107" t="s">
        <v>0</v>
      </c>
      <c r="CR9" s="91"/>
    </row>
    <row r="10" spans="1:96" x14ac:dyDescent="0.25">
      <c r="A10" s="51" t="s">
        <v>53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0"/>
      <c r="L10" s="10"/>
      <c r="M10" s="10"/>
      <c r="N10" s="10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4"/>
      <c r="AW10" s="174"/>
      <c r="AX10" s="174"/>
      <c r="AY10" s="174"/>
      <c r="AZ10" s="174"/>
      <c r="BA10" s="174"/>
      <c r="BB10" s="174"/>
      <c r="BC10" s="174"/>
      <c r="BD10" s="174"/>
      <c r="BE10" s="10"/>
      <c r="BF10" s="10"/>
      <c r="BG10" s="10"/>
      <c r="BH10" s="10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3"/>
      <c r="BY10" s="173"/>
      <c r="BZ10" s="173"/>
      <c r="CA10" s="173"/>
      <c r="CB10" s="173"/>
      <c r="CC10" s="173"/>
      <c r="CD10" s="173"/>
      <c r="CE10" s="173"/>
      <c r="CF10" s="173"/>
      <c r="CG10" s="173"/>
      <c r="CH10" s="173"/>
      <c r="CI10" s="173"/>
      <c r="CJ10" s="173"/>
      <c r="CK10" s="173"/>
      <c r="CL10" s="173"/>
      <c r="CM10" s="173"/>
      <c r="CN10" s="173"/>
      <c r="CO10" s="173"/>
    </row>
    <row r="11" spans="1:96" x14ac:dyDescent="0.25">
      <c r="A11" s="52" t="s">
        <v>97</v>
      </c>
      <c r="B11" s="174"/>
      <c r="C11" s="174"/>
      <c r="D11" s="174"/>
      <c r="E11" s="174"/>
      <c r="F11" s="174"/>
      <c r="G11" s="174"/>
      <c r="H11" s="174"/>
      <c r="I11" s="174"/>
      <c r="J11" s="174"/>
      <c r="K11" s="10"/>
      <c r="L11" s="10"/>
      <c r="M11" s="10"/>
      <c r="N11" s="10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4"/>
      <c r="AW11" s="174"/>
      <c r="AX11" s="174"/>
      <c r="AY11" s="174"/>
      <c r="AZ11" s="174"/>
      <c r="BA11" s="174"/>
      <c r="BB11" s="174"/>
      <c r="BC11" s="174"/>
      <c r="BD11" s="174"/>
      <c r="BE11" s="10"/>
      <c r="BF11" s="10"/>
      <c r="BG11" s="10"/>
      <c r="BH11" s="10"/>
      <c r="BI11" s="173"/>
      <c r="BJ11" s="173"/>
      <c r="BK11" s="173"/>
      <c r="BL11" s="173"/>
      <c r="BM11" s="173"/>
      <c r="BN11" s="173"/>
      <c r="BO11" s="173"/>
      <c r="BP11" s="173"/>
      <c r="BQ11" s="173"/>
      <c r="BR11" s="173"/>
      <c r="BS11" s="173"/>
      <c r="BT11" s="173"/>
      <c r="BU11" s="173"/>
      <c r="BV11" s="173"/>
      <c r="BW11" s="173"/>
      <c r="BX11" s="173"/>
      <c r="BY11" s="173"/>
      <c r="BZ11" s="173"/>
      <c r="CA11" s="173"/>
      <c r="CB11" s="173"/>
      <c r="CC11" s="173"/>
      <c r="CD11" s="173"/>
      <c r="CE11" s="173"/>
      <c r="CF11" s="173"/>
      <c r="CG11" s="173"/>
      <c r="CH11" s="173"/>
      <c r="CI11" s="173"/>
      <c r="CJ11" s="173"/>
      <c r="CK11" s="173"/>
      <c r="CL11" s="173"/>
      <c r="CM11" s="173"/>
      <c r="CN11" s="173"/>
      <c r="CO11" s="173"/>
    </row>
    <row r="12" spans="1:96" ht="22.5" x14ac:dyDescent="0.25">
      <c r="A12" s="53" t="s">
        <v>98</v>
      </c>
      <c r="B12" s="174">
        <f>0.05*B3</f>
        <v>0.05</v>
      </c>
      <c r="C12" s="174">
        <f>0.05*C3</f>
        <v>0.05</v>
      </c>
      <c r="D12" s="174">
        <f>0.05*D3</f>
        <v>0.05</v>
      </c>
      <c r="E12" s="174">
        <f>0.05*E3</f>
        <v>0.05</v>
      </c>
      <c r="F12" s="174">
        <v>0.05</v>
      </c>
      <c r="G12" s="174">
        <f>0.05*G3</f>
        <v>0.05</v>
      </c>
      <c r="H12" s="174">
        <v>0.05</v>
      </c>
      <c r="I12" s="174">
        <f>0.05*I3</f>
        <v>0.05</v>
      </c>
      <c r="J12" s="174">
        <f>0.05*J3</f>
        <v>0.05</v>
      </c>
      <c r="K12" s="10"/>
      <c r="L12" s="10"/>
      <c r="M12" s="10"/>
      <c r="N12" s="10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4">
        <f t="shared" ref="AV12:BD12" si="1">B12*AV3</f>
        <v>34.85</v>
      </c>
      <c r="AW12" s="174">
        <f t="shared" si="1"/>
        <v>3.6</v>
      </c>
      <c r="AX12" s="174">
        <f t="shared" si="1"/>
        <v>0</v>
      </c>
      <c r="AY12" s="174">
        <f t="shared" si="1"/>
        <v>0</v>
      </c>
      <c r="AZ12" s="174">
        <f t="shared" si="1"/>
        <v>0</v>
      </c>
      <c r="BA12" s="174">
        <f t="shared" si="1"/>
        <v>0</v>
      </c>
      <c r="BB12" s="174">
        <f t="shared" si="1"/>
        <v>3.6</v>
      </c>
      <c r="BC12" s="174">
        <f t="shared" si="1"/>
        <v>5.1000000000000005</v>
      </c>
      <c r="BD12" s="174">
        <f t="shared" si="1"/>
        <v>0</v>
      </c>
      <c r="BE12" s="10"/>
      <c r="BF12" s="10"/>
      <c r="BG12" s="10"/>
      <c r="BH12" s="10"/>
      <c r="BI12" s="173"/>
      <c r="BJ12" s="173"/>
      <c r="BK12" s="173"/>
      <c r="BL12" s="173"/>
      <c r="BM12" s="173"/>
      <c r="BN12" s="173"/>
      <c r="BO12" s="173"/>
      <c r="BP12" s="173"/>
      <c r="BQ12" s="173"/>
      <c r="BR12" s="173"/>
      <c r="BS12" s="173"/>
      <c r="BT12" s="173"/>
      <c r="BU12" s="173"/>
      <c r="BV12" s="173"/>
      <c r="BW12" s="173"/>
      <c r="BX12" s="173"/>
      <c r="BY12" s="173"/>
      <c r="BZ12" s="173"/>
      <c r="CA12" s="173"/>
      <c r="CB12" s="173"/>
      <c r="CC12" s="173"/>
      <c r="CD12" s="173"/>
      <c r="CE12" s="173"/>
      <c r="CF12" s="173"/>
      <c r="CG12" s="173"/>
      <c r="CH12" s="173"/>
      <c r="CI12" s="173"/>
      <c r="CJ12" s="173"/>
      <c r="CK12" s="173"/>
      <c r="CL12" s="173"/>
      <c r="CM12" s="173"/>
      <c r="CN12" s="173"/>
      <c r="CO12" s="173"/>
      <c r="CP12" s="107">
        <f>SUM(AV12:CN12)</f>
        <v>47.150000000000006</v>
      </c>
      <c r="CQ12" s="107" t="s">
        <v>0</v>
      </c>
    </row>
    <row r="13" spans="1:96" x14ac:dyDescent="0.25">
      <c r="B13" s="174"/>
      <c r="C13" s="174"/>
      <c r="D13" s="174"/>
      <c r="E13" s="174"/>
      <c r="F13" s="174"/>
      <c r="G13" s="174"/>
      <c r="H13" s="174"/>
      <c r="I13" s="174"/>
      <c r="J13" s="174"/>
      <c r="K13" s="10"/>
      <c r="L13" s="10"/>
      <c r="M13" s="10"/>
      <c r="N13" s="10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4"/>
      <c r="AW13" s="174"/>
      <c r="AX13" s="174"/>
      <c r="AY13" s="174"/>
      <c r="AZ13" s="174"/>
      <c r="BA13" s="174"/>
      <c r="BB13" s="174"/>
      <c r="BC13" s="174"/>
      <c r="BD13" s="174"/>
      <c r="BE13" s="10"/>
      <c r="BF13" s="10"/>
      <c r="BG13" s="10"/>
      <c r="BH13" s="10"/>
      <c r="BI13" s="173"/>
      <c r="BJ13" s="173"/>
      <c r="BK13" s="173"/>
      <c r="BL13" s="173"/>
      <c r="BM13" s="173"/>
      <c r="BN13" s="173"/>
      <c r="BO13" s="173"/>
      <c r="BP13" s="173"/>
      <c r="BQ13" s="173"/>
      <c r="BR13" s="173"/>
      <c r="BS13" s="173"/>
      <c r="BT13" s="173"/>
      <c r="BU13" s="173"/>
      <c r="BV13" s="173"/>
      <c r="BW13" s="173"/>
      <c r="BX13" s="173"/>
      <c r="BY13" s="173"/>
      <c r="BZ13" s="173"/>
      <c r="CA13" s="173"/>
      <c r="CB13" s="173"/>
      <c r="CC13" s="173"/>
      <c r="CD13" s="173"/>
      <c r="CE13" s="173"/>
      <c r="CF13" s="173"/>
      <c r="CG13" s="173"/>
      <c r="CH13" s="173"/>
      <c r="CI13" s="173"/>
      <c r="CJ13" s="173"/>
      <c r="CK13" s="173"/>
      <c r="CL13" s="173"/>
      <c r="CM13" s="173"/>
      <c r="CN13" s="173"/>
      <c r="CO13" s="173"/>
    </row>
    <row r="14" spans="1:96" x14ac:dyDescent="0.25">
      <c r="B14" s="174"/>
      <c r="C14" s="174"/>
      <c r="D14" s="174"/>
      <c r="E14" s="174"/>
      <c r="F14" s="174"/>
      <c r="G14" s="174"/>
      <c r="H14" s="174"/>
      <c r="I14" s="174"/>
      <c r="J14" s="174"/>
      <c r="K14" s="10"/>
      <c r="L14" s="10"/>
      <c r="M14" s="10"/>
      <c r="N14" s="10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4"/>
      <c r="AW14" s="174"/>
      <c r="AX14" s="174"/>
      <c r="AY14" s="174"/>
      <c r="AZ14" s="174"/>
      <c r="BA14" s="174"/>
      <c r="BB14" s="174"/>
      <c r="BC14" s="174"/>
      <c r="BD14" s="174"/>
      <c r="BE14" s="10"/>
      <c r="BF14" s="10"/>
      <c r="BG14" s="10"/>
      <c r="BH14" s="10"/>
      <c r="BI14" s="173"/>
      <c r="BJ14" s="173"/>
      <c r="BK14" s="173"/>
      <c r="BL14" s="173"/>
      <c r="BM14" s="173"/>
      <c r="BN14" s="173"/>
      <c r="BO14" s="173"/>
      <c r="BP14" s="173"/>
      <c r="BQ14" s="173"/>
      <c r="BR14" s="173"/>
      <c r="BS14" s="173"/>
      <c r="BT14" s="173"/>
      <c r="BU14" s="173"/>
      <c r="BV14" s="173"/>
      <c r="BW14" s="173"/>
      <c r="BX14" s="173"/>
      <c r="BY14" s="173"/>
      <c r="BZ14" s="173"/>
      <c r="CA14" s="173"/>
      <c r="CB14" s="173"/>
      <c r="CC14" s="173"/>
      <c r="CD14" s="173"/>
      <c r="CE14" s="173"/>
      <c r="CF14" s="173"/>
      <c r="CG14" s="173"/>
      <c r="CH14" s="173"/>
      <c r="CI14" s="173"/>
      <c r="CJ14" s="173"/>
      <c r="CK14" s="173"/>
      <c r="CL14" s="173"/>
      <c r="CM14" s="173"/>
      <c r="CN14" s="173"/>
      <c r="CO14" s="173"/>
    </row>
    <row r="15" spans="1:96" x14ac:dyDescent="0.25">
      <c r="A15" s="50"/>
      <c r="B15" s="174"/>
      <c r="C15" s="174"/>
      <c r="D15" s="174"/>
      <c r="E15" s="174"/>
      <c r="F15" s="174"/>
      <c r="G15" s="174"/>
      <c r="H15" s="174"/>
      <c r="I15" s="174"/>
      <c r="J15" s="174"/>
      <c r="K15" s="10"/>
      <c r="L15" s="10"/>
      <c r="M15" s="10"/>
      <c r="N15" s="10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4"/>
      <c r="AW15" s="174"/>
      <c r="AX15" s="174"/>
      <c r="AY15" s="174"/>
      <c r="AZ15" s="174"/>
      <c r="BA15" s="174"/>
      <c r="BB15" s="174"/>
      <c r="BC15" s="174"/>
      <c r="BD15" s="174"/>
      <c r="BE15" s="10"/>
      <c r="BF15" s="10"/>
      <c r="BG15" s="10"/>
      <c r="BH15" s="10"/>
      <c r="BI15" s="173"/>
      <c r="BJ15" s="173"/>
      <c r="BK15" s="173"/>
      <c r="BL15" s="173"/>
      <c r="BM15" s="173"/>
      <c r="BN15" s="173"/>
      <c r="BO15" s="173"/>
      <c r="BP15" s="173"/>
      <c r="BQ15" s="173"/>
      <c r="BR15" s="173"/>
      <c r="BS15" s="173"/>
      <c r="BT15" s="173"/>
      <c r="BU15" s="173"/>
      <c r="BV15" s="173"/>
      <c r="BW15" s="173"/>
      <c r="BX15" s="173"/>
      <c r="BY15" s="173"/>
      <c r="BZ15" s="173"/>
      <c r="CA15" s="173"/>
      <c r="CB15" s="173"/>
      <c r="CC15" s="173"/>
      <c r="CD15" s="173"/>
      <c r="CE15" s="173"/>
      <c r="CF15" s="173"/>
      <c r="CG15" s="173"/>
      <c r="CH15" s="173"/>
      <c r="CI15" s="173"/>
      <c r="CJ15" s="173"/>
      <c r="CK15" s="173"/>
      <c r="CL15" s="173"/>
      <c r="CM15" s="173"/>
      <c r="CN15" s="173"/>
      <c r="CO15" s="173"/>
    </row>
    <row r="16" spans="1:96" x14ac:dyDescent="0.25">
      <c r="A16" s="50" t="s">
        <v>68</v>
      </c>
      <c r="B16" s="174"/>
      <c r="C16" s="174"/>
      <c r="D16" s="174"/>
      <c r="E16" s="174"/>
      <c r="F16" s="174"/>
      <c r="G16" s="174">
        <v>0.71</v>
      </c>
      <c r="H16" s="174">
        <v>0.33</v>
      </c>
      <c r="I16" s="174">
        <v>0.09</v>
      </c>
      <c r="J16" s="174">
        <f>0.51*J3</f>
        <v>0.51</v>
      </c>
      <c r="K16" s="10"/>
      <c r="L16" s="10"/>
      <c r="M16" s="10"/>
      <c r="N16" s="10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4"/>
      <c r="AW16" s="174"/>
      <c r="AX16" s="174"/>
      <c r="AY16" s="174"/>
      <c r="AZ16" s="174"/>
      <c r="BA16" s="174">
        <f>G16*BA3</f>
        <v>0</v>
      </c>
      <c r="BB16" s="174">
        <f>H16*BB3</f>
        <v>23.76</v>
      </c>
      <c r="BC16" s="174">
        <f>I16*BC3</f>
        <v>9.18</v>
      </c>
      <c r="BD16" s="174">
        <f>J16*BD3</f>
        <v>0</v>
      </c>
      <c r="BE16" s="10"/>
      <c r="BF16" s="10"/>
      <c r="BG16" s="10"/>
      <c r="BH16" s="10"/>
      <c r="BI16" s="173"/>
      <c r="BJ16" s="173"/>
      <c r="BK16" s="173"/>
      <c r="BL16" s="173"/>
      <c r="BM16" s="173"/>
      <c r="BN16" s="173"/>
      <c r="BO16" s="173"/>
      <c r="BP16" s="173"/>
      <c r="BQ16" s="173"/>
      <c r="BR16" s="173"/>
      <c r="BS16" s="173"/>
      <c r="BT16" s="173"/>
      <c r="BU16" s="173"/>
      <c r="BV16" s="173"/>
      <c r="BW16" s="173"/>
      <c r="BX16" s="173"/>
      <c r="BY16" s="173"/>
      <c r="BZ16" s="173"/>
      <c r="CA16" s="173"/>
      <c r="CB16" s="173"/>
      <c r="CC16" s="173"/>
      <c r="CD16" s="173"/>
      <c r="CE16" s="173"/>
      <c r="CF16" s="173"/>
      <c r="CG16" s="173"/>
      <c r="CH16" s="173"/>
      <c r="CI16" s="173"/>
      <c r="CJ16" s="173"/>
      <c r="CK16" s="173"/>
      <c r="CL16" s="173"/>
      <c r="CM16" s="173"/>
      <c r="CN16" s="173"/>
      <c r="CO16" s="173"/>
      <c r="CP16" s="107">
        <f>SUM(AV16:CN16)</f>
        <v>32.94</v>
      </c>
      <c r="CQ16" s="107" t="s">
        <v>0</v>
      </c>
    </row>
    <row r="17" spans="1:96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73"/>
      <c r="BJ17" s="173"/>
      <c r="BK17" s="173"/>
      <c r="BL17" s="173"/>
      <c r="BM17" s="173"/>
      <c r="BN17" s="173"/>
      <c r="BO17" s="173"/>
      <c r="BP17" s="173"/>
      <c r="BQ17" s="173"/>
      <c r="BR17" s="173"/>
      <c r="BS17" s="173"/>
      <c r="BT17" s="173"/>
      <c r="BU17" s="173"/>
      <c r="BV17" s="173"/>
      <c r="BW17" s="173"/>
      <c r="BX17" s="173"/>
      <c r="BY17" s="173"/>
      <c r="BZ17" s="173"/>
      <c r="CA17" s="173"/>
      <c r="CB17" s="173"/>
      <c r="CC17" s="173"/>
      <c r="CD17" s="173"/>
      <c r="CE17" s="173"/>
      <c r="CF17" s="173"/>
      <c r="CG17" s="173"/>
      <c r="CH17" s="173"/>
      <c r="CI17" s="173"/>
      <c r="CJ17" s="173"/>
      <c r="CK17" s="173"/>
      <c r="CL17" s="173"/>
      <c r="CM17" s="173"/>
      <c r="CN17" s="173"/>
      <c r="CO17" s="173"/>
    </row>
    <row r="18" spans="1:96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R18" s="108"/>
    </row>
    <row r="19" spans="1:96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73"/>
      <c r="BJ19" s="173"/>
      <c r="BK19" s="173"/>
      <c r="BL19" s="173"/>
      <c r="BM19" s="173"/>
      <c r="BN19" s="173"/>
      <c r="BO19" s="173"/>
      <c r="BP19" s="173"/>
      <c r="BQ19" s="173"/>
      <c r="BR19" s="173"/>
      <c r="BS19" s="173"/>
      <c r="BT19" s="173"/>
      <c r="BU19" s="173"/>
      <c r="BV19" s="173"/>
      <c r="BW19" s="173"/>
      <c r="BX19" s="173"/>
      <c r="BY19" s="173"/>
      <c r="BZ19" s="173"/>
      <c r="CA19" s="173"/>
      <c r="CB19" s="173"/>
      <c r="CC19" s="173"/>
      <c r="CD19" s="173"/>
      <c r="CE19" s="173"/>
      <c r="CF19" s="173"/>
      <c r="CG19" s="173"/>
      <c r="CH19" s="173"/>
      <c r="CI19" s="173"/>
      <c r="CJ19" s="173"/>
      <c r="CK19" s="173"/>
      <c r="CL19" s="173"/>
      <c r="CM19" s="173"/>
      <c r="CN19" s="173"/>
      <c r="CO19" s="173"/>
    </row>
    <row r="20" spans="1:96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4"/>
      <c r="AC20" s="174"/>
      <c r="AD20" s="174"/>
      <c r="AE20" s="174"/>
      <c r="AF20" s="174"/>
      <c r="AG20" s="174"/>
      <c r="AH20" s="174"/>
      <c r="AI20" s="174">
        <v>4</v>
      </c>
      <c r="AJ20" s="174"/>
      <c r="AK20" s="174"/>
      <c r="AL20" s="174"/>
      <c r="AM20" s="174"/>
      <c r="AN20" s="10"/>
      <c r="AO20" s="10"/>
      <c r="AP20" s="10"/>
      <c r="AQ20" s="10"/>
      <c r="AR20" s="10"/>
      <c r="AS20" s="10"/>
      <c r="AT20" s="10"/>
      <c r="AU20" s="173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73"/>
      <c r="BJ20" s="173"/>
      <c r="BK20" s="173"/>
      <c r="BL20" s="173"/>
      <c r="BM20" s="173"/>
      <c r="BN20" s="173"/>
      <c r="BO20" s="173"/>
      <c r="BP20" s="173"/>
      <c r="BQ20" s="173"/>
      <c r="BR20" s="173"/>
      <c r="BS20" s="173"/>
      <c r="BT20" s="173"/>
      <c r="BV20" s="174">
        <f t="shared" ref="BV20:CN34" si="2">AB20*BV$3</f>
        <v>0</v>
      </c>
      <c r="BW20" s="174">
        <f t="shared" si="2"/>
        <v>0</v>
      </c>
      <c r="BX20" s="174">
        <f t="shared" si="2"/>
        <v>0</v>
      </c>
      <c r="BY20" s="174">
        <f t="shared" si="2"/>
        <v>0</v>
      </c>
      <c r="BZ20" s="174">
        <f t="shared" si="2"/>
        <v>0</v>
      </c>
      <c r="CA20" s="174">
        <f t="shared" si="2"/>
        <v>0</v>
      </c>
      <c r="CB20" s="174">
        <f t="shared" si="2"/>
        <v>0</v>
      </c>
      <c r="CC20" s="174">
        <f t="shared" si="2"/>
        <v>0</v>
      </c>
      <c r="CD20" s="174">
        <f t="shared" si="2"/>
        <v>0</v>
      </c>
      <c r="CE20" s="174">
        <f t="shared" si="2"/>
        <v>0</v>
      </c>
      <c r="CF20" s="174">
        <f t="shared" si="2"/>
        <v>0</v>
      </c>
      <c r="CG20" s="174">
        <f t="shared" si="2"/>
        <v>0</v>
      </c>
      <c r="CH20" s="174">
        <f t="shared" si="2"/>
        <v>0</v>
      </c>
      <c r="CI20" s="174">
        <f t="shared" si="2"/>
        <v>0</v>
      </c>
      <c r="CJ20" s="174">
        <f t="shared" si="2"/>
        <v>0</v>
      </c>
      <c r="CK20" s="174">
        <f t="shared" si="2"/>
        <v>0</v>
      </c>
      <c r="CL20" s="174">
        <f t="shared" si="2"/>
        <v>0</v>
      </c>
      <c r="CM20" s="174">
        <f t="shared" si="2"/>
        <v>0</v>
      </c>
      <c r="CN20" s="174">
        <f t="shared" si="2"/>
        <v>0</v>
      </c>
      <c r="CO20" s="174"/>
      <c r="CP20" s="107">
        <f>SUM(AV20:CN20)</f>
        <v>0</v>
      </c>
    </row>
    <row r="21" spans="1:96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0"/>
      <c r="AO21" s="10"/>
      <c r="AP21" s="10"/>
      <c r="AQ21" s="10"/>
      <c r="AR21" s="10"/>
      <c r="AS21" s="10"/>
      <c r="AT21" s="10"/>
      <c r="AU21" s="173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73"/>
      <c r="BJ21" s="173"/>
      <c r="BK21" s="173"/>
      <c r="BL21" s="173"/>
      <c r="BM21" s="173"/>
      <c r="BN21" s="173"/>
      <c r="BO21" s="173"/>
      <c r="BP21" s="173"/>
      <c r="BQ21" s="173"/>
      <c r="BR21" s="173"/>
      <c r="BS21" s="173"/>
      <c r="BT21" s="173"/>
      <c r="BV21" s="174">
        <f t="shared" si="2"/>
        <v>0</v>
      </c>
      <c r="BW21" s="174">
        <f t="shared" si="2"/>
        <v>0</v>
      </c>
      <c r="BX21" s="174">
        <f t="shared" si="2"/>
        <v>0</v>
      </c>
      <c r="BY21" s="174">
        <f t="shared" si="2"/>
        <v>0</v>
      </c>
      <c r="BZ21" s="174">
        <f t="shared" si="2"/>
        <v>0</v>
      </c>
      <c r="CA21" s="174">
        <f t="shared" si="2"/>
        <v>0</v>
      </c>
      <c r="CB21" s="174">
        <f t="shared" si="2"/>
        <v>0</v>
      </c>
      <c r="CC21" s="174">
        <f t="shared" si="2"/>
        <v>0</v>
      </c>
      <c r="CD21" s="174">
        <f t="shared" si="2"/>
        <v>0</v>
      </c>
      <c r="CE21" s="174">
        <f t="shared" si="2"/>
        <v>0</v>
      </c>
      <c r="CF21" s="174">
        <f t="shared" si="2"/>
        <v>0</v>
      </c>
      <c r="CG21" s="174">
        <f t="shared" si="2"/>
        <v>0</v>
      </c>
      <c r="CH21" s="174">
        <f t="shared" si="2"/>
        <v>0</v>
      </c>
      <c r="CI21" s="174">
        <f t="shared" si="2"/>
        <v>0</v>
      </c>
      <c r="CJ21" s="174">
        <f t="shared" si="2"/>
        <v>0</v>
      </c>
      <c r="CK21" s="174">
        <f t="shared" si="2"/>
        <v>0</v>
      </c>
      <c r="CL21" s="174">
        <f t="shared" si="2"/>
        <v>0</v>
      </c>
      <c r="CM21" s="174">
        <f t="shared" si="2"/>
        <v>0</v>
      </c>
      <c r="CN21" s="174">
        <f t="shared" si="2"/>
        <v>0</v>
      </c>
      <c r="CO21" s="174"/>
    </row>
    <row r="22" spans="1:96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>
        <v>4</v>
      </c>
      <c r="AO22" s="174"/>
      <c r="AP22" s="174"/>
      <c r="AQ22" s="174"/>
      <c r="AR22" s="174"/>
      <c r="AS22" s="174"/>
      <c r="AT22" s="174"/>
      <c r="AU22" s="173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73"/>
      <c r="BJ22" s="173"/>
      <c r="BK22" s="173"/>
      <c r="BL22" s="173"/>
      <c r="BM22" s="173"/>
      <c r="BN22" s="173"/>
      <c r="BO22" s="173"/>
      <c r="BP22" s="173"/>
      <c r="BQ22" s="173"/>
      <c r="BR22" s="173"/>
      <c r="BS22" s="173"/>
      <c r="BT22" s="173"/>
      <c r="BV22" s="174">
        <f t="shared" si="2"/>
        <v>0</v>
      </c>
      <c r="BW22" s="174">
        <f t="shared" si="2"/>
        <v>0</v>
      </c>
      <c r="BX22" s="174">
        <f t="shared" si="2"/>
        <v>0</v>
      </c>
      <c r="BY22" s="174">
        <f t="shared" si="2"/>
        <v>0</v>
      </c>
      <c r="BZ22" s="174">
        <f t="shared" si="2"/>
        <v>0</v>
      </c>
      <c r="CA22" s="174">
        <f t="shared" si="2"/>
        <v>0</v>
      </c>
      <c r="CB22" s="174">
        <f t="shared" si="2"/>
        <v>0</v>
      </c>
      <c r="CC22" s="174">
        <f t="shared" si="2"/>
        <v>0</v>
      </c>
      <c r="CD22" s="174">
        <f t="shared" si="2"/>
        <v>0</v>
      </c>
      <c r="CE22" s="174">
        <f t="shared" si="2"/>
        <v>0</v>
      </c>
      <c r="CF22" s="174">
        <f t="shared" si="2"/>
        <v>0</v>
      </c>
      <c r="CG22" s="174">
        <f t="shared" si="2"/>
        <v>0</v>
      </c>
      <c r="CH22" s="174">
        <f t="shared" si="2"/>
        <v>288</v>
      </c>
      <c r="CI22" s="174">
        <f t="shared" si="2"/>
        <v>0</v>
      </c>
      <c r="CJ22" s="174">
        <f t="shared" si="2"/>
        <v>0</v>
      </c>
      <c r="CK22" s="174">
        <f t="shared" si="2"/>
        <v>0</v>
      </c>
      <c r="CL22" s="174">
        <f t="shared" si="2"/>
        <v>0</v>
      </c>
      <c r="CM22" s="174">
        <f t="shared" si="2"/>
        <v>0</v>
      </c>
      <c r="CN22" s="174">
        <f t="shared" si="2"/>
        <v>0</v>
      </c>
      <c r="CO22" s="174"/>
      <c r="CP22" s="107">
        <f t="shared" ref="CP22:CP34" si="3">SUM(AV22:CN22)</f>
        <v>288</v>
      </c>
    </row>
    <row r="23" spans="1:96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4">
        <v>4</v>
      </c>
      <c r="AC23" s="174">
        <v>4</v>
      </c>
      <c r="AD23" s="174"/>
      <c r="AE23" s="174"/>
      <c r="AF23" s="174">
        <v>4</v>
      </c>
      <c r="AG23" s="174"/>
      <c r="AH23" s="174">
        <v>4</v>
      </c>
      <c r="AI23" s="174"/>
      <c r="AJ23" s="174">
        <v>4</v>
      </c>
      <c r="AK23" s="174">
        <v>4</v>
      </c>
      <c r="AL23" s="174"/>
      <c r="AM23" s="174"/>
      <c r="AN23" s="174"/>
      <c r="AO23" s="174">
        <v>2</v>
      </c>
      <c r="AP23" s="174">
        <v>2</v>
      </c>
      <c r="AQ23" s="174">
        <v>2</v>
      </c>
      <c r="AR23" s="174">
        <v>4</v>
      </c>
      <c r="AS23" s="174">
        <v>2</v>
      </c>
      <c r="AT23" s="174">
        <v>2</v>
      </c>
      <c r="AU23" s="173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73"/>
      <c r="BJ23" s="173"/>
      <c r="BK23" s="173"/>
      <c r="BL23" s="173"/>
      <c r="BM23" s="173"/>
      <c r="BN23" s="173"/>
      <c r="BO23" s="173"/>
      <c r="BP23" s="173"/>
      <c r="BQ23" s="173"/>
      <c r="BR23" s="173"/>
      <c r="BS23" s="173"/>
      <c r="BT23" s="173"/>
      <c r="BV23" s="174">
        <f t="shared" si="2"/>
        <v>0</v>
      </c>
      <c r="BW23" s="174">
        <f t="shared" si="2"/>
        <v>576</v>
      </c>
      <c r="BX23" s="174">
        <f t="shared" si="2"/>
        <v>0</v>
      </c>
      <c r="BY23" s="174">
        <f t="shared" si="2"/>
        <v>0</v>
      </c>
      <c r="BZ23" s="174">
        <f t="shared" si="2"/>
        <v>0</v>
      </c>
      <c r="CA23" s="174">
        <f t="shared" si="2"/>
        <v>0</v>
      </c>
      <c r="CB23" s="174">
        <f t="shared" si="2"/>
        <v>0</v>
      </c>
      <c r="CC23" s="174">
        <f t="shared" si="2"/>
        <v>0</v>
      </c>
      <c r="CD23" s="174">
        <f t="shared" si="2"/>
        <v>0</v>
      </c>
      <c r="CE23" s="174">
        <f t="shared" si="2"/>
        <v>0</v>
      </c>
      <c r="CF23" s="174">
        <f t="shared" si="2"/>
        <v>0</v>
      </c>
      <c r="CG23" s="174">
        <f t="shared" si="2"/>
        <v>0</v>
      </c>
      <c r="CH23" s="174">
        <f t="shared" si="2"/>
        <v>0</v>
      </c>
      <c r="CI23" s="174">
        <f t="shared" si="2"/>
        <v>0</v>
      </c>
      <c r="CJ23" s="174">
        <f t="shared" si="2"/>
        <v>144</v>
      </c>
      <c r="CK23" s="174">
        <f t="shared" si="2"/>
        <v>144</v>
      </c>
      <c r="CL23" s="174">
        <f t="shared" si="2"/>
        <v>1152</v>
      </c>
      <c r="CM23" s="174">
        <f t="shared" si="2"/>
        <v>288</v>
      </c>
      <c r="CN23" s="174">
        <f t="shared" si="2"/>
        <v>288</v>
      </c>
      <c r="CO23" s="174"/>
      <c r="CP23" s="107">
        <f t="shared" si="3"/>
        <v>2592</v>
      </c>
    </row>
    <row r="24" spans="1:96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5"/>
      <c r="AP24" s="175"/>
      <c r="AQ24" s="175"/>
      <c r="AR24" s="174"/>
      <c r="AS24" s="174"/>
      <c r="AT24" s="174"/>
      <c r="AU24" s="173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73"/>
      <c r="BJ24" s="173"/>
      <c r="BK24" s="173"/>
      <c r="BL24" s="173"/>
      <c r="BM24" s="173"/>
      <c r="BN24" s="173"/>
      <c r="BO24" s="173"/>
      <c r="BP24" s="173"/>
      <c r="BQ24" s="173"/>
      <c r="BR24" s="173"/>
      <c r="BS24" s="173"/>
      <c r="BT24" s="173"/>
      <c r="BV24" s="174">
        <f t="shared" si="2"/>
        <v>0</v>
      </c>
      <c r="BW24" s="174">
        <f t="shared" si="2"/>
        <v>0</v>
      </c>
      <c r="BX24" s="174">
        <f t="shared" si="2"/>
        <v>0</v>
      </c>
      <c r="BY24" s="174">
        <f t="shared" si="2"/>
        <v>0</v>
      </c>
      <c r="BZ24" s="174">
        <f t="shared" si="2"/>
        <v>0</v>
      </c>
      <c r="CA24" s="174">
        <f t="shared" si="2"/>
        <v>0</v>
      </c>
      <c r="CB24" s="174">
        <f t="shared" si="2"/>
        <v>0</v>
      </c>
      <c r="CC24" s="174">
        <f t="shared" si="2"/>
        <v>0</v>
      </c>
      <c r="CD24" s="174">
        <f t="shared" si="2"/>
        <v>0</v>
      </c>
      <c r="CE24" s="174">
        <f t="shared" si="2"/>
        <v>0</v>
      </c>
      <c r="CF24" s="174">
        <f t="shared" si="2"/>
        <v>0</v>
      </c>
      <c r="CG24" s="174">
        <f t="shared" si="2"/>
        <v>0</v>
      </c>
      <c r="CH24" s="174">
        <f t="shared" si="2"/>
        <v>0</v>
      </c>
      <c r="CI24" s="174">
        <f t="shared" si="2"/>
        <v>0</v>
      </c>
      <c r="CJ24" s="174">
        <f t="shared" si="2"/>
        <v>0</v>
      </c>
      <c r="CK24" s="174">
        <f t="shared" si="2"/>
        <v>0</v>
      </c>
      <c r="CL24" s="174">
        <f t="shared" si="2"/>
        <v>0</v>
      </c>
      <c r="CM24" s="174">
        <f t="shared" si="2"/>
        <v>0</v>
      </c>
      <c r="CN24" s="174">
        <f t="shared" si="2"/>
        <v>0</v>
      </c>
      <c r="CO24" s="174"/>
    </row>
    <row r="25" spans="1:96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4"/>
      <c r="AC25" s="174"/>
      <c r="AD25" s="174">
        <v>1.7</v>
      </c>
      <c r="AE25" s="174">
        <v>0.4</v>
      </c>
      <c r="AF25" s="174"/>
      <c r="AG25" s="174">
        <v>2.9</v>
      </c>
      <c r="AH25" s="174"/>
      <c r="AI25" s="174">
        <v>0.2</v>
      </c>
      <c r="AJ25" s="174"/>
      <c r="AK25" s="174"/>
      <c r="AL25" s="174">
        <v>2.2000000000000002</v>
      </c>
      <c r="AM25" s="174"/>
      <c r="AN25" s="174"/>
      <c r="AO25" s="175"/>
      <c r="AP25" s="175"/>
      <c r="AQ25" s="175"/>
      <c r="AR25" s="174"/>
      <c r="AS25" s="174"/>
      <c r="AT25" s="174"/>
      <c r="AU25" s="173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73"/>
      <c r="BJ25" s="173"/>
      <c r="BK25" s="173"/>
      <c r="BL25" s="173"/>
      <c r="BM25" s="173"/>
      <c r="BN25" s="173"/>
      <c r="BO25" s="173"/>
      <c r="BP25" s="173"/>
      <c r="BQ25" s="173"/>
      <c r="BR25" s="173"/>
      <c r="BS25" s="173"/>
      <c r="BT25" s="173"/>
      <c r="BV25" s="174">
        <f t="shared" si="2"/>
        <v>0</v>
      </c>
      <c r="BW25" s="174">
        <f t="shared" si="2"/>
        <v>0</v>
      </c>
      <c r="BX25" s="174">
        <f t="shared" si="2"/>
        <v>0</v>
      </c>
      <c r="BY25" s="174">
        <f t="shared" si="2"/>
        <v>57.6</v>
      </c>
      <c r="BZ25" s="174">
        <f t="shared" si="2"/>
        <v>0</v>
      </c>
      <c r="CA25" s="174">
        <f t="shared" si="2"/>
        <v>0</v>
      </c>
      <c r="CB25" s="174">
        <f t="shared" si="2"/>
        <v>0</v>
      </c>
      <c r="CC25" s="174">
        <f t="shared" si="2"/>
        <v>0</v>
      </c>
      <c r="CD25" s="174">
        <f t="shared" si="2"/>
        <v>0</v>
      </c>
      <c r="CE25" s="174">
        <f t="shared" si="2"/>
        <v>0</v>
      </c>
      <c r="CF25" s="174">
        <f t="shared" si="2"/>
        <v>0</v>
      </c>
      <c r="CG25" s="174">
        <f t="shared" si="2"/>
        <v>0</v>
      </c>
      <c r="CH25" s="174">
        <f t="shared" si="2"/>
        <v>0</v>
      </c>
      <c r="CI25" s="174">
        <f t="shared" si="2"/>
        <v>0</v>
      </c>
      <c r="CJ25" s="174">
        <f t="shared" si="2"/>
        <v>0</v>
      </c>
      <c r="CK25" s="174">
        <f t="shared" si="2"/>
        <v>0</v>
      </c>
      <c r="CL25" s="174">
        <f t="shared" si="2"/>
        <v>0</v>
      </c>
      <c r="CM25" s="174">
        <f t="shared" si="2"/>
        <v>0</v>
      </c>
      <c r="CN25" s="174">
        <f t="shared" si="2"/>
        <v>0</v>
      </c>
      <c r="CO25" s="174"/>
      <c r="CP25" s="107">
        <f t="shared" si="3"/>
        <v>57.6</v>
      </c>
    </row>
    <row r="26" spans="1:96" x14ac:dyDescent="0.25">
      <c r="A26" s="18" t="s">
        <v>396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>
        <v>0.8</v>
      </c>
      <c r="AO26" s="175"/>
      <c r="AP26" s="175"/>
      <c r="AQ26" s="175"/>
      <c r="AR26" s="174"/>
      <c r="AS26" s="174"/>
      <c r="AT26" s="174"/>
      <c r="AU26" s="173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73"/>
      <c r="BJ26" s="173"/>
      <c r="BK26" s="173"/>
      <c r="BL26" s="173"/>
      <c r="BM26" s="173"/>
      <c r="BN26" s="173"/>
      <c r="BO26" s="173"/>
      <c r="BP26" s="173"/>
      <c r="BQ26" s="173"/>
      <c r="BR26" s="173"/>
      <c r="BS26" s="173"/>
      <c r="BT26" s="173"/>
      <c r="BV26" s="174"/>
      <c r="BW26" s="174"/>
      <c r="BX26" s="174"/>
      <c r="BY26" s="174"/>
      <c r="BZ26" s="174"/>
      <c r="CA26" s="174"/>
      <c r="CB26" s="174"/>
      <c r="CC26" s="174"/>
      <c r="CD26" s="174"/>
      <c r="CE26" s="174"/>
      <c r="CF26" s="174"/>
      <c r="CG26" s="174"/>
      <c r="CH26" s="174">
        <f t="shared" si="2"/>
        <v>57.6</v>
      </c>
      <c r="CI26" s="174">
        <f t="shared" si="2"/>
        <v>0</v>
      </c>
      <c r="CJ26" s="174">
        <f t="shared" si="2"/>
        <v>0</v>
      </c>
      <c r="CK26" s="174">
        <f t="shared" si="2"/>
        <v>0</v>
      </c>
      <c r="CL26" s="174">
        <f t="shared" si="2"/>
        <v>0</v>
      </c>
      <c r="CM26" s="174">
        <f t="shared" si="2"/>
        <v>0</v>
      </c>
      <c r="CN26" s="174">
        <f t="shared" si="2"/>
        <v>0</v>
      </c>
      <c r="CO26" s="174"/>
      <c r="CP26" s="107">
        <f t="shared" si="3"/>
        <v>57.6</v>
      </c>
    </row>
    <row r="27" spans="1:96" x14ac:dyDescent="0.25">
      <c r="A27" s="18" t="s">
        <v>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4">
        <v>1.7</v>
      </c>
      <c r="AC27" s="174">
        <v>0.4</v>
      </c>
      <c r="AD27" s="174"/>
      <c r="AE27" s="174"/>
      <c r="AF27" s="174">
        <v>2.9</v>
      </c>
      <c r="AG27" s="174"/>
      <c r="AH27" s="174">
        <v>0.2</v>
      </c>
      <c r="AI27" s="174"/>
      <c r="AJ27" s="174">
        <v>0.2</v>
      </c>
      <c r="AK27" s="174">
        <v>2.2000000000000002</v>
      </c>
      <c r="AL27" s="174"/>
      <c r="AM27" s="174">
        <v>0.2</v>
      </c>
      <c r="AN27" s="174"/>
      <c r="AO27" s="175"/>
      <c r="AP27" s="175"/>
      <c r="AQ27" s="175"/>
      <c r="AR27" s="174"/>
      <c r="AS27" s="174"/>
      <c r="AT27" s="174"/>
      <c r="AU27" s="173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73"/>
      <c r="BJ27" s="173"/>
      <c r="BK27" s="173"/>
      <c r="BL27" s="173"/>
      <c r="BM27" s="173"/>
      <c r="BN27" s="173"/>
      <c r="BO27" s="173"/>
      <c r="BP27" s="173"/>
      <c r="BQ27" s="173"/>
      <c r="BR27" s="173"/>
      <c r="BS27" s="173"/>
      <c r="BT27" s="173"/>
      <c r="BV27" s="174">
        <f t="shared" ref="BV27:CG27" si="4">AB27*BV$3</f>
        <v>0</v>
      </c>
      <c r="BW27" s="174">
        <f t="shared" si="4"/>
        <v>57.6</v>
      </c>
      <c r="BX27" s="174">
        <f t="shared" si="4"/>
        <v>0</v>
      </c>
      <c r="BY27" s="174">
        <f t="shared" si="4"/>
        <v>0</v>
      </c>
      <c r="BZ27" s="174">
        <f t="shared" si="4"/>
        <v>0</v>
      </c>
      <c r="CA27" s="174">
        <f t="shared" si="4"/>
        <v>0</v>
      </c>
      <c r="CB27" s="174">
        <f t="shared" si="4"/>
        <v>0</v>
      </c>
      <c r="CC27" s="174">
        <f t="shared" si="4"/>
        <v>0</v>
      </c>
      <c r="CD27" s="174">
        <f t="shared" si="4"/>
        <v>0</v>
      </c>
      <c r="CE27" s="174">
        <f t="shared" si="4"/>
        <v>0</v>
      </c>
      <c r="CF27" s="174">
        <f t="shared" si="4"/>
        <v>0</v>
      </c>
      <c r="CG27" s="174">
        <f t="shared" si="4"/>
        <v>0</v>
      </c>
      <c r="CH27" s="174">
        <f t="shared" si="2"/>
        <v>0</v>
      </c>
      <c r="CI27" s="174">
        <f t="shared" si="2"/>
        <v>0</v>
      </c>
      <c r="CJ27" s="174">
        <f t="shared" si="2"/>
        <v>0</v>
      </c>
      <c r="CK27" s="174">
        <f t="shared" si="2"/>
        <v>0</v>
      </c>
      <c r="CL27" s="174">
        <f t="shared" si="2"/>
        <v>0</v>
      </c>
      <c r="CM27" s="174">
        <f t="shared" si="2"/>
        <v>0</v>
      </c>
      <c r="CN27" s="174">
        <f t="shared" si="2"/>
        <v>0</v>
      </c>
      <c r="CO27" s="174"/>
      <c r="CP27" s="107">
        <f t="shared" si="3"/>
        <v>57.6</v>
      </c>
    </row>
    <row r="28" spans="1:96" x14ac:dyDescent="0.25">
      <c r="A28" s="18" t="s">
        <v>83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5"/>
      <c r="AP28" s="175"/>
      <c r="AQ28" s="175"/>
      <c r="AR28" s="174">
        <v>0.9</v>
      </c>
      <c r="AS28" s="174"/>
      <c r="AT28" s="174"/>
      <c r="AU28" s="173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73"/>
      <c r="BJ28" s="173"/>
      <c r="BK28" s="173"/>
      <c r="BL28" s="173"/>
      <c r="BM28" s="173"/>
      <c r="BN28" s="173"/>
      <c r="BO28" s="173"/>
      <c r="BP28" s="173"/>
      <c r="BQ28" s="173"/>
      <c r="BR28" s="173"/>
      <c r="BS28" s="173"/>
      <c r="BT28" s="173"/>
      <c r="BV28" s="174"/>
      <c r="BW28" s="174"/>
      <c r="BX28" s="174"/>
      <c r="BY28" s="174"/>
      <c r="BZ28" s="174"/>
      <c r="CA28" s="174"/>
      <c r="CB28" s="174"/>
      <c r="CC28" s="174"/>
      <c r="CD28" s="174"/>
      <c r="CE28" s="174"/>
      <c r="CF28" s="174"/>
      <c r="CG28" s="174"/>
      <c r="CH28" s="174">
        <f t="shared" si="2"/>
        <v>0</v>
      </c>
      <c r="CI28" s="174">
        <f t="shared" si="2"/>
        <v>0</v>
      </c>
      <c r="CJ28" s="174">
        <f t="shared" si="2"/>
        <v>0</v>
      </c>
      <c r="CK28" s="174">
        <f t="shared" si="2"/>
        <v>0</v>
      </c>
      <c r="CL28" s="174">
        <f t="shared" si="2"/>
        <v>259.2</v>
      </c>
      <c r="CM28" s="174">
        <f t="shared" si="2"/>
        <v>0</v>
      </c>
      <c r="CN28" s="174">
        <f t="shared" si="2"/>
        <v>0</v>
      </c>
      <c r="CO28" s="174"/>
      <c r="CP28" s="107">
        <f t="shared" si="3"/>
        <v>259.2</v>
      </c>
    </row>
    <row r="29" spans="1:96" x14ac:dyDescent="0.25">
      <c r="A29" s="18" t="s">
        <v>398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5"/>
      <c r="AP29" s="175"/>
      <c r="AQ29" s="175"/>
      <c r="AR29" s="174"/>
      <c r="AS29" s="174">
        <v>0.2</v>
      </c>
      <c r="AT29" s="174">
        <v>1</v>
      </c>
      <c r="AU29" s="173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73"/>
      <c r="BJ29" s="173"/>
      <c r="BK29" s="173"/>
      <c r="BL29" s="173"/>
      <c r="BM29" s="173"/>
      <c r="BN29" s="173"/>
      <c r="BO29" s="173"/>
      <c r="BP29" s="173"/>
      <c r="BQ29" s="173"/>
      <c r="BR29" s="173"/>
      <c r="BS29" s="173"/>
      <c r="BT29" s="173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>
        <f t="shared" si="2"/>
        <v>0</v>
      </c>
      <c r="CI29" s="174">
        <f t="shared" si="2"/>
        <v>0</v>
      </c>
      <c r="CJ29" s="174">
        <f t="shared" si="2"/>
        <v>0</v>
      </c>
      <c r="CK29" s="174">
        <f t="shared" si="2"/>
        <v>0</v>
      </c>
      <c r="CL29" s="174">
        <f t="shared" si="2"/>
        <v>0</v>
      </c>
      <c r="CM29" s="174">
        <f t="shared" si="2"/>
        <v>28.8</v>
      </c>
      <c r="CN29" s="174">
        <f t="shared" si="2"/>
        <v>144</v>
      </c>
      <c r="CO29" s="174"/>
      <c r="CP29" s="107">
        <f t="shared" si="3"/>
        <v>172.8</v>
      </c>
    </row>
    <row r="30" spans="1:96" x14ac:dyDescent="0.25">
      <c r="A30" s="18" t="s">
        <v>399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5">
        <v>0.6</v>
      </c>
      <c r="AP30" s="175">
        <v>0.4</v>
      </c>
      <c r="AQ30" s="175">
        <v>1.1000000000000001</v>
      </c>
      <c r="AR30" s="174"/>
      <c r="AS30" s="174"/>
      <c r="AT30" s="174"/>
      <c r="AU30" s="173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V30" s="174"/>
      <c r="BW30" s="174"/>
      <c r="BX30" s="174"/>
      <c r="BY30" s="174"/>
      <c r="BZ30" s="174"/>
      <c r="CA30" s="174"/>
      <c r="CB30" s="174"/>
      <c r="CC30" s="174"/>
      <c r="CD30" s="174"/>
      <c r="CE30" s="174"/>
      <c r="CF30" s="174"/>
      <c r="CG30" s="174"/>
      <c r="CH30" s="174">
        <f t="shared" si="2"/>
        <v>0</v>
      </c>
      <c r="CI30" s="174">
        <f t="shared" si="2"/>
        <v>0</v>
      </c>
      <c r="CJ30" s="174">
        <f t="shared" si="2"/>
        <v>28.8</v>
      </c>
      <c r="CK30" s="174">
        <f t="shared" si="2"/>
        <v>79.2</v>
      </c>
      <c r="CL30" s="174">
        <f t="shared" si="2"/>
        <v>0</v>
      </c>
      <c r="CM30" s="174">
        <f t="shared" si="2"/>
        <v>0</v>
      </c>
      <c r="CN30" s="174">
        <f t="shared" si="2"/>
        <v>0</v>
      </c>
      <c r="CO30" s="174"/>
      <c r="CP30" s="107">
        <f t="shared" si="3"/>
        <v>108</v>
      </c>
    </row>
    <row r="31" spans="1:96" x14ac:dyDescent="0.25">
      <c r="A31" s="18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3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73"/>
      <c r="BJ31" s="173"/>
      <c r="BK31" s="173"/>
      <c r="BL31" s="173"/>
      <c r="BM31" s="173"/>
      <c r="BN31" s="173"/>
      <c r="BO31" s="173"/>
      <c r="BP31" s="173"/>
      <c r="BQ31" s="173"/>
      <c r="BR31" s="173"/>
      <c r="BS31" s="173"/>
      <c r="BT31" s="173"/>
      <c r="BV31" s="174">
        <f t="shared" ref="BV31:CG32" si="5">AB31*BV$3</f>
        <v>0</v>
      </c>
      <c r="BW31" s="174">
        <f t="shared" si="5"/>
        <v>0</v>
      </c>
      <c r="BX31" s="174">
        <f t="shared" si="5"/>
        <v>0</v>
      </c>
      <c r="BY31" s="174">
        <f t="shared" si="5"/>
        <v>0</v>
      </c>
      <c r="BZ31" s="174">
        <f t="shared" si="5"/>
        <v>0</v>
      </c>
      <c r="CA31" s="174">
        <f t="shared" si="5"/>
        <v>0</v>
      </c>
      <c r="CB31" s="174">
        <f t="shared" si="5"/>
        <v>0</v>
      </c>
      <c r="CC31" s="174">
        <f t="shared" si="5"/>
        <v>0</v>
      </c>
      <c r="CD31" s="174">
        <f t="shared" si="5"/>
        <v>0</v>
      </c>
      <c r="CE31" s="174">
        <f t="shared" si="5"/>
        <v>0</v>
      </c>
      <c r="CF31" s="174">
        <f t="shared" si="5"/>
        <v>0</v>
      </c>
      <c r="CG31" s="174">
        <f t="shared" si="5"/>
        <v>0</v>
      </c>
      <c r="CH31" s="174">
        <f t="shared" si="2"/>
        <v>0</v>
      </c>
      <c r="CI31" s="174">
        <f t="shared" si="2"/>
        <v>0</v>
      </c>
      <c r="CJ31" s="174">
        <f t="shared" si="2"/>
        <v>0</v>
      </c>
      <c r="CK31" s="174">
        <f t="shared" si="2"/>
        <v>0</v>
      </c>
      <c r="CL31" s="174">
        <f t="shared" si="2"/>
        <v>0</v>
      </c>
      <c r="CM31" s="174">
        <f t="shared" si="2"/>
        <v>0</v>
      </c>
      <c r="CN31" s="174">
        <f t="shared" si="2"/>
        <v>0</v>
      </c>
      <c r="CO31" s="174"/>
      <c r="CP31" s="107">
        <f t="shared" si="3"/>
        <v>0</v>
      </c>
    </row>
    <row r="32" spans="1:96" ht="25.5" x14ac:dyDescent="0.25">
      <c r="A32" s="86" t="s">
        <v>151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4">
        <v>0.1</v>
      </c>
      <c r="AC32" s="174">
        <v>0.1</v>
      </c>
      <c r="AD32" s="174">
        <v>0.1</v>
      </c>
      <c r="AE32" s="174">
        <v>0.1</v>
      </c>
      <c r="AF32" s="174">
        <v>0.1</v>
      </c>
      <c r="AG32" s="174">
        <v>0.15</v>
      </c>
      <c r="AH32" s="174">
        <v>0.15</v>
      </c>
      <c r="AI32" s="174"/>
      <c r="AJ32" s="174">
        <v>0.1</v>
      </c>
      <c r="AK32" s="174">
        <v>0.1</v>
      </c>
      <c r="AL32" s="174">
        <v>0.1</v>
      </c>
      <c r="AM32" s="174">
        <v>0.1</v>
      </c>
      <c r="AN32" s="1"/>
      <c r="AO32" s="174"/>
      <c r="AP32" s="174"/>
      <c r="AQ32" s="174"/>
      <c r="AR32" s="174">
        <v>0.05</v>
      </c>
      <c r="AS32" s="174"/>
      <c r="AT32" s="174"/>
      <c r="AU32" s="173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73"/>
      <c r="BJ32" s="173"/>
      <c r="BK32" s="173"/>
      <c r="BL32" s="173"/>
      <c r="BM32" s="173"/>
      <c r="BN32" s="173"/>
      <c r="BO32" s="173"/>
      <c r="BP32" s="173"/>
      <c r="BQ32" s="173"/>
      <c r="BR32" s="173"/>
      <c r="BS32" s="173"/>
      <c r="BT32" s="173"/>
      <c r="BV32" s="174">
        <f t="shared" si="5"/>
        <v>0</v>
      </c>
      <c r="BW32" s="174">
        <f t="shared" si="5"/>
        <v>14.4</v>
      </c>
      <c r="BX32" s="174">
        <f t="shared" si="5"/>
        <v>0</v>
      </c>
      <c r="BY32" s="174">
        <f t="shared" si="5"/>
        <v>14.4</v>
      </c>
      <c r="BZ32" s="174">
        <f t="shared" si="5"/>
        <v>0</v>
      </c>
      <c r="CA32" s="174">
        <f t="shared" si="5"/>
        <v>0</v>
      </c>
      <c r="CB32" s="174">
        <f t="shared" si="5"/>
        <v>0</v>
      </c>
      <c r="CC32" s="174">
        <f t="shared" si="5"/>
        <v>0</v>
      </c>
      <c r="CD32" s="174">
        <f t="shared" si="5"/>
        <v>0</v>
      </c>
      <c r="CE32" s="174">
        <f t="shared" si="5"/>
        <v>0</v>
      </c>
      <c r="CF32" s="174">
        <f t="shared" si="5"/>
        <v>0</v>
      </c>
      <c r="CG32" s="174">
        <f t="shared" si="5"/>
        <v>0</v>
      </c>
      <c r="CH32" s="174">
        <f t="shared" si="2"/>
        <v>0</v>
      </c>
      <c r="CI32" s="174">
        <f t="shared" si="2"/>
        <v>0</v>
      </c>
      <c r="CJ32" s="174">
        <f t="shared" si="2"/>
        <v>0</v>
      </c>
      <c r="CK32" s="174">
        <f t="shared" si="2"/>
        <v>0</v>
      </c>
      <c r="CL32" s="174">
        <f t="shared" si="2"/>
        <v>14.4</v>
      </c>
      <c r="CM32" s="174">
        <f t="shared" si="2"/>
        <v>0</v>
      </c>
      <c r="CN32" s="174">
        <f t="shared" si="2"/>
        <v>0</v>
      </c>
      <c r="CO32" s="174"/>
      <c r="CP32" s="107">
        <f t="shared" si="3"/>
        <v>43.2</v>
      </c>
    </row>
    <row r="33" spans="1:96" ht="25.5" x14ac:dyDescent="0.25">
      <c r="A33" s="86" t="s">
        <v>397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>
        <v>0.04</v>
      </c>
      <c r="AO33" s="174"/>
      <c r="AP33" s="174"/>
      <c r="AQ33" s="174"/>
      <c r="AR33" s="174"/>
      <c r="AS33" s="174"/>
      <c r="AT33" s="174"/>
      <c r="AU33" s="173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73"/>
      <c r="BJ33" s="173"/>
      <c r="BK33" s="173"/>
      <c r="BL33" s="173"/>
      <c r="BM33" s="173"/>
      <c r="BN33" s="173"/>
      <c r="BO33" s="173"/>
      <c r="BP33" s="173"/>
      <c r="BQ33" s="173"/>
      <c r="BR33" s="173"/>
      <c r="BS33" s="173"/>
      <c r="BT33" s="173"/>
      <c r="BV33" s="174"/>
      <c r="BW33" s="174"/>
      <c r="BX33" s="174"/>
      <c r="BY33" s="174"/>
      <c r="BZ33" s="174"/>
      <c r="CA33" s="174"/>
      <c r="CB33" s="174"/>
      <c r="CC33" s="174"/>
      <c r="CD33" s="174"/>
      <c r="CE33" s="174"/>
      <c r="CF33" s="174"/>
      <c r="CG33" s="174"/>
      <c r="CH33" s="174">
        <f t="shared" si="2"/>
        <v>2.88</v>
      </c>
      <c r="CI33" s="174">
        <f t="shared" si="2"/>
        <v>0</v>
      </c>
      <c r="CJ33" s="174">
        <f t="shared" si="2"/>
        <v>0</v>
      </c>
      <c r="CK33" s="174">
        <f t="shared" si="2"/>
        <v>0</v>
      </c>
      <c r="CL33" s="174">
        <f t="shared" si="2"/>
        <v>0</v>
      </c>
      <c r="CM33" s="174">
        <f t="shared" si="2"/>
        <v>0</v>
      </c>
      <c r="CN33" s="174">
        <f t="shared" si="2"/>
        <v>0</v>
      </c>
      <c r="CO33" s="174"/>
      <c r="CP33" s="107">
        <f t="shared" si="3"/>
        <v>2.88</v>
      </c>
    </row>
    <row r="34" spans="1:96" x14ac:dyDescent="0.25">
      <c r="A34" s="18" t="s">
        <v>45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4">
        <v>1</v>
      </c>
      <c r="AC34" s="174">
        <v>1</v>
      </c>
      <c r="AD34" s="174">
        <v>1</v>
      </c>
      <c r="AE34" s="174">
        <v>1</v>
      </c>
      <c r="AF34" s="174">
        <v>1</v>
      </c>
      <c r="AG34" s="174">
        <v>1</v>
      </c>
      <c r="AH34" s="174">
        <v>1</v>
      </c>
      <c r="AI34" s="174">
        <v>1</v>
      </c>
      <c r="AJ34" s="174">
        <v>1</v>
      </c>
      <c r="AK34" s="174">
        <v>1</v>
      </c>
      <c r="AL34" s="174">
        <v>1</v>
      </c>
      <c r="AM34" s="174">
        <v>1</v>
      </c>
      <c r="AN34" s="174">
        <v>1</v>
      </c>
      <c r="AO34" s="174">
        <v>1</v>
      </c>
      <c r="AP34" s="174">
        <v>1</v>
      </c>
      <c r="AQ34" s="174">
        <v>1</v>
      </c>
      <c r="AR34" s="174">
        <v>1</v>
      </c>
      <c r="AS34" s="174">
        <v>1</v>
      </c>
      <c r="AT34" s="174">
        <v>1</v>
      </c>
      <c r="AU34" s="173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73"/>
      <c r="BJ34" s="173"/>
      <c r="BK34" s="173"/>
      <c r="BL34" s="173"/>
      <c r="BM34" s="173"/>
      <c r="BN34" s="173"/>
      <c r="BO34" s="173"/>
      <c r="BP34" s="173"/>
      <c r="BQ34" s="173"/>
      <c r="BR34" s="173"/>
      <c r="BS34" s="173"/>
      <c r="BT34" s="173"/>
      <c r="BV34" s="174">
        <f t="shared" ref="BV34:CG34" si="6">AB34*BV$3</f>
        <v>0</v>
      </c>
      <c r="BW34" s="174">
        <f t="shared" si="6"/>
        <v>144</v>
      </c>
      <c r="BX34" s="174">
        <f t="shared" si="6"/>
        <v>0</v>
      </c>
      <c r="BY34" s="174">
        <f t="shared" si="6"/>
        <v>144</v>
      </c>
      <c r="BZ34" s="174">
        <f t="shared" si="6"/>
        <v>0</v>
      </c>
      <c r="CA34" s="174">
        <f t="shared" si="6"/>
        <v>0</v>
      </c>
      <c r="CB34" s="174">
        <f t="shared" si="6"/>
        <v>0</v>
      </c>
      <c r="CC34" s="174">
        <f t="shared" si="6"/>
        <v>0</v>
      </c>
      <c r="CD34" s="174">
        <f t="shared" si="6"/>
        <v>0</v>
      </c>
      <c r="CE34" s="174">
        <f t="shared" si="6"/>
        <v>0</v>
      </c>
      <c r="CF34" s="174">
        <f t="shared" si="6"/>
        <v>0</v>
      </c>
      <c r="CG34" s="174">
        <f t="shared" si="6"/>
        <v>0</v>
      </c>
      <c r="CH34" s="174">
        <f t="shared" si="2"/>
        <v>72</v>
      </c>
      <c r="CI34" s="174">
        <f t="shared" si="2"/>
        <v>0</v>
      </c>
      <c r="CJ34" s="174">
        <f t="shared" si="2"/>
        <v>72</v>
      </c>
      <c r="CK34" s="174">
        <f t="shared" si="2"/>
        <v>72</v>
      </c>
      <c r="CL34" s="174">
        <f t="shared" si="2"/>
        <v>288</v>
      </c>
      <c r="CM34" s="174">
        <f t="shared" si="2"/>
        <v>144</v>
      </c>
      <c r="CN34" s="174">
        <f t="shared" si="2"/>
        <v>144</v>
      </c>
      <c r="CO34" s="174"/>
      <c r="CP34" s="107">
        <f t="shared" si="3"/>
        <v>1080</v>
      </c>
    </row>
    <row r="35" spans="1:96" x14ac:dyDescent="0.25">
      <c r="A35" s="5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</row>
    <row r="36" spans="1:96" s="85" customFormat="1" x14ac:dyDescent="0.25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R36" s="108"/>
    </row>
    <row r="37" spans="1:96" x14ac:dyDescent="0.25">
      <c r="A37" s="34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  <c r="BJ37" s="173"/>
      <c r="BK37" s="173"/>
      <c r="BL37" s="173"/>
      <c r="BM37" s="173"/>
      <c r="BN37" s="173"/>
      <c r="BO37" s="173"/>
      <c r="BP37" s="173"/>
      <c r="BQ37" s="173"/>
      <c r="BR37" s="173"/>
      <c r="BS37" s="173"/>
      <c r="BT37" s="173"/>
      <c r="BU37" s="173"/>
      <c r="BV37" s="173"/>
      <c r="BW37" s="173"/>
      <c r="BX37" s="173"/>
      <c r="BY37" s="173"/>
      <c r="BZ37" s="173"/>
      <c r="CA37" s="173"/>
      <c r="CB37" s="173"/>
      <c r="CC37" s="173"/>
      <c r="CD37" s="173"/>
      <c r="CE37" s="173"/>
      <c r="CF37" s="173"/>
      <c r="CG37" s="173"/>
      <c r="CH37" s="173"/>
      <c r="CI37" s="173"/>
      <c r="CJ37" s="173"/>
      <c r="CK37" s="173"/>
      <c r="CL37" s="173"/>
      <c r="CM37" s="173"/>
      <c r="CN37" s="173"/>
      <c r="CO37" s="173"/>
    </row>
    <row r="38" spans="1:96" x14ac:dyDescent="0.25">
      <c r="A38" s="33"/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73"/>
      <c r="BM38" s="173"/>
      <c r="BN38" s="173"/>
      <c r="BO38" s="173"/>
      <c r="BP38" s="173"/>
      <c r="BQ38" s="173"/>
      <c r="BR38" s="173"/>
      <c r="BS38" s="173"/>
      <c r="BT38" s="173"/>
      <c r="BU38" s="173"/>
      <c r="BV38" s="173"/>
      <c r="BW38" s="173"/>
      <c r="BX38" s="173"/>
      <c r="BY38" s="173"/>
      <c r="BZ38" s="173"/>
      <c r="CA38" s="173"/>
      <c r="CB38" s="173"/>
      <c r="CC38" s="173"/>
      <c r="CD38" s="173"/>
      <c r="CE38" s="173"/>
      <c r="CF38" s="173"/>
      <c r="CG38" s="173"/>
      <c r="CH38" s="173"/>
      <c r="CI38" s="173"/>
      <c r="CJ38" s="173"/>
      <c r="CK38" s="173"/>
      <c r="CL38" s="173"/>
      <c r="CM38" s="173"/>
      <c r="CN38" s="173"/>
      <c r="CO38" s="173"/>
    </row>
    <row r="39" spans="1:96" x14ac:dyDescent="0.25">
      <c r="A39" s="18" t="s">
        <v>55</v>
      </c>
      <c r="B39" s="173"/>
      <c r="C39" s="173"/>
      <c r="D39" s="173"/>
      <c r="E39" s="173"/>
      <c r="F39" s="173"/>
      <c r="G39" s="173"/>
      <c r="H39" s="173"/>
      <c r="I39" s="173"/>
      <c r="J39" s="173"/>
      <c r="K39" s="44">
        <v>1</v>
      </c>
      <c r="L39" s="44">
        <v>2</v>
      </c>
      <c r="M39" s="44">
        <v>3</v>
      </c>
      <c r="N39" s="44">
        <v>3</v>
      </c>
      <c r="O39" s="44">
        <v>4</v>
      </c>
      <c r="P39" s="44">
        <v>4</v>
      </c>
      <c r="Q39" s="44">
        <v>5</v>
      </c>
      <c r="R39" s="44">
        <v>5</v>
      </c>
      <c r="S39" s="44">
        <v>5</v>
      </c>
      <c r="T39" s="44">
        <v>5</v>
      </c>
      <c r="U39" s="44">
        <v>1</v>
      </c>
      <c r="V39" s="45">
        <v>2</v>
      </c>
      <c r="W39" s="44">
        <v>3</v>
      </c>
      <c r="X39" s="44">
        <v>3</v>
      </c>
      <c r="Y39" s="44">
        <v>3</v>
      </c>
      <c r="Z39" s="44">
        <v>4</v>
      </c>
      <c r="AA39" s="74">
        <v>5</v>
      </c>
      <c r="AB39" s="63"/>
      <c r="AC39" s="63"/>
      <c r="AD39" s="63"/>
      <c r="AE39" s="173"/>
      <c r="AF39" s="63"/>
      <c r="AG39" s="6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4">
        <f t="shared" ref="BE39:BJ39" si="7">K39*BE$3</f>
        <v>2</v>
      </c>
      <c r="BF39" s="174">
        <f t="shared" si="7"/>
        <v>144</v>
      </c>
      <c r="BG39" s="174">
        <f t="shared" si="7"/>
        <v>48</v>
      </c>
      <c r="BH39" s="174">
        <f t="shared" si="7"/>
        <v>0</v>
      </c>
      <c r="BI39" s="174">
        <f t="shared" si="7"/>
        <v>0</v>
      </c>
      <c r="BJ39" s="174">
        <f t="shared" si="7"/>
        <v>0</v>
      </c>
      <c r="BK39" s="174"/>
      <c r="BL39" s="174">
        <f t="shared" ref="BL39:BU39" si="8">R39*BL$3</f>
        <v>0</v>
      </c>
      <c r="BM39" s="174">
        <f t="shared" si="8"/>
        <v>360</v>
      </c>
      <c r="BN39" s="174">
        <f t="shared" si="8"/>
        <v>360</v>
      </c>
      <c r="BO39" s="174">
        <f t="shared" si="8"/>
        <v>0</v>
      </c>
      <c r="BP39" s="174">
        <f t="shared" si="8"/>
        <v>42</v>
      </c>
      <c r="BQ39" s="174">
        <f t="shared" si="8"/>
        <v>90</v>
      </c>
      <c r="BR39" s="174">
        <f t="shared" si="8"/>
        <v>0</v>
      </c>
      <c r="BS39" s="174">
        <f t="shared" si="8"/>
        <v>0</v>
      </c>
      <c r="BT39" s="174">
        <f t="shared" si="8"/>
        <v>0</v>
      </c>
      <c r="BU39" s="174">
        <f t="shared" si="8"/>
        <v>0</v>
      </c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7">
        <f>SUM(AV39:CN39)</f>
        <v>1046</v>
      </c>
    </row>
    <row r="40" spans="1:96" x14ac:dyDescent="0.25">
      <c r="A40" s="34" t="s">
        <v>97</v>
      </c>
      <c r="B40" s="173"/>
      <c r="C40" s="173"/>
      <c r="D40" s="173"/>
      <c r="E40" s="173"/>
      <c r="F40" s="173"/>
      <c r="G40" s="173"/>
      <c r="H40" s="173"/>
      <c r="I40" s="173"/>
      <c r="J40" s="173"/>
      <c r="K40" s="44"/>
      <c r="L40" s="44"/>
      <c r="M40" s="44"/>
      <c r="N40" s="44"/>
      <c r="O40" s="44"/>
      <c r="P40" s="44"/>
      <c r="Q40" s="44"/>
      <c r="R40" s="44"/>
      <c r="S40" s="73"/>
      <c r="T40" s="74"/>
      <c r="U40" s="44"/>
      <c r="V40" s="44"/>
      <c r="W40" s="44"/>
      <c r="X40" s="44"/>
      <c r="Y40" s="44"/>
      <c r="Z40" s="44"/>
      <c r="AA40" s="74"/>
      <c r="AB40" s="63"/>
      <c r="AC40" s="63"/>
      <c r="AD40" s="63"/>
      <c r="AE40" s="173"/>
      <c r="AF40" s="63"/>
      <c r="AG40" s="6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  <c r="BJ40" s="173"/>
      <c r="BK40" s="173"/>
      <c r="BL40" s="173"/>
      <c r="BM40" s="173"/>
      <c r="BN40" s="173"/>
      <c r="BO40" s="173"/>
      <c r="BP40" s="173"/>
      <c r="BQ40" s="173"/>
      <c r="BR40" s="173"/>
      <c r="BS40" s="173"/>
      <c r="BT40" s="173"/>
      <c r="BU40" s="173"/>
      <c r="BV40" s="173"/>
      <c r="BW40" s="173"/>
      <c r="BX40" s="173"/>
      <c r="BY40" s="173"/>
      <c r="BZ40" s="173"/>
      <c r="CA40" s="173"/>
      <c r="CB40" s="173"/>
      <c r="CC40" s="173"/>
      <c r="CD40" s="173"/>
      <c r="CE40" s="173"/>
      <c r="CF40" s="173"/>
      <c r="CG40" s="173"/>
      <c r="CH40" s="173"/>
      <c r="CI40" s="173"/>
      <c r="CJ40" s="173"/>
      <c r="CK40" s="173"/>
      <c r="CL40" s="173"/>
      <c r="CM40" s="173"/>
      <c r="CN40" s="173"/>
      <c r="CO40" s="173"/>
    </row>
    <row r="41" spans="1:96" x14ac:dyDescent="0.25">
      <c r="A41" s="34" t="s">
        <v>111</v>
      </c>
      <c r="B41" s="173"/>
      <c r="C41" s="173"/>
      <c r="D41" s="173"/>
      <c r="E41" s="173"/>
      <c r="F41" s="173"/>
      <c r="G41" s="173"/>
      <c r="H41" s="173"/>
      <c r="I41" s="173"/>
      <c r="J41" s="173"/>
      <c r="K41" s="44">
        <v>0.01</v>
      </c>
      <c r="L41" s="44">
        <v>0.01</v>
      </c>
      <c r="M41" s="44">
        <v>0.03</v>
      </c>
      <c r="N41" s="44">
        <v>0.03</v>
      </c>
      <c r="O41" s="44">
        <v>0.04</v>
      </c>
      <c r="P41" s="44">
        <v>0.04</v>
      </c>
      <c r="Q41" s="44">
        <v>0.05</v>
      </c>
      <c r="R41" s="44">
        <v>0.05</v>
      </c>
      <c r="S41" s="44">
        <v>0.05</v>
      </c>
      <c r="T41" s="44">
        <v>0.05</v>
      </c>
      <c r="U41" s="44">
        <v>0.01</v>
      </c>
      <c r="V41" s="44">
        <v>0.02</v>
      </c>
      <c r="W41" s="44">
        <v>0.03</v>
      </c>
      <c r="X41" s="44">
        <v>0.03</v>
      </c>
      <c r="Y41" s="44">
        <v>0.03</v>
      </c>
      <c r="Z41" s="44">
        <v>0.04</v>
      </c>
      <c r="AA41" s="46">
        <v>0.05</v>
      </c>
      <c r="AB41" s="63"/>
      <c r="AC41" s="63"/>
      <c r="AD41" s="63"/>
      <c r="AE41" s="173"/>
      <c r="AF41" s="63"/>
      <c r="AG41" s="6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4">
        <f t="shared" ref="BE41:BJ41" si="9">K41*BE$3</f>
        <v>0.02</v>
      </c>
      <c r="BF41" s="174">
        <f t="shared" si="9"/>
        <v>0.72</v>
      </c>
      <c r="BG41" s="174">
        <f t="shared" si="9"/>
        <v>0.48</v>
      </c>
      <c r="BH41" s="174">
        <f t="shared" si="9"/>
        <v>0</v>
      </c>
      <c r="BI41" s="174">
        <f t="shared" si="9"/>
        <v>0</v>
      </c>
      <c r="BJ41" s="174">
        <f t="shared" si="9"/>
        <v>0</v>
      </c>
      <c r="BK41" s="174"/>
      <c r="BL41" s="174">
        <f t="shared" ref="BL41:BU41" si="10">R41*BL$3</f>
        <v>0</v>
      </c>
      <c r="BM41" s="174">
        <f t="shared" si="10"/>
        <v>3.6</v>
      </c>
      <c r="BN41" s="174">
        <f t="shared" si="10"/>
        <v>3.6</v>
      </c>
      <c r="BO41" s="174">
        <f t="shared" si="10"/>
        <v>0</v>
      </c>
      <c r="BP41" s="174">
        <f t="shared" si="10"/>
        <v>0.42</v>
      </c>
      <c r="BQ41" s="174">
        <f t="shared" si="10"/>
        <v>0.89999999999999991</v>
      </c>
      <c r="BR41" s="174">
        <f t="shared" si="10"/>
        <v>0</v>
      </c>
      <c r="BS41" s="174">
        <f t="shared" si="10"/>
        <v>0</v>
      </c>
      <c r="BT41" s="174">
        <f t="shared" si="10"/>
        <v>0</v>
      </c>
      <c r="BU41" s="174">
        <f t="shared" si="10"/>
        <v>0</v>
      </c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</row>
    <row r="42" spans="1:96" x14ac:dyDescent="0.25">
      <c r="A42" s="34"/>
      <c r="B42" s="173"/>
      <c r="C42" s="173"/>
      <c r="D42" s="173"/>
      <c r="E42" s="173"/>
      <c r="F42" s="173"/>
      <c r="G42" s="173"/>
      <c r="H42" s="173"/>
      <c r="I42" s="173"/>
      <c r="J42" s="173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6"/>
      <c r="AB42" s="63"/>
      <c r="AC42" s="63"/>
      <c r="AD42" s="63"/>
      <c r="AE42" s="173"/>
      <c r="AF42" s="63"/>
      <c r="AG42" s="6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  <c r="BJ42" s="173"/>
      <c r="BK42" s="173"/>
      <c r="BL42" s="173"/>
      <c r="BM42" s="173"/>
      <c r="BN42" s="173"/>
      <c r="BO42" s="173"/>
      <c r="BP42" s="173"/>
      <c r="BQ42" s="173"/>
      <c r="BR42" s="173"/>
      <c r="BS42" s="173"/>
      <c r="BT42" s="173"/>
      <c r="BU42" s="173"/>
      <c r="BV42" s="173"/>
      <c r="BW42" s="173"/>
      <c r="BX42" s="173"/>
      <c r="BY42" s="173"/>
      <c r="BZ42" s="173"/>
      <c r="CA42" s="173"/>
      <c r="CB42" s="173"/>
      <c r="CC42" s="173"/>
      <c r="CD42" s="173"/>
      <c r="CE42" s="173"/>
      <c r="CF42" s="173"/>
      <c r="CG42" s="173"/>
      <c r="CH42" s="173"/>
      <c r="CI42" s="173"/>
      <c r="CJ42" s="173"/>
      <c r="CK42" s="173"/>
      <c r="CL42" s="173"/>
      <c r="CM42" s="173"/>
      <c r="CN42" s="173"/>
      <c r="CO42" s="173"/>
    </row>
    <row r="43" spans="1:96" x14ac:dyDescent="0.25">
      <c r="A43" s="18" t="s">
        <v>52</v>
      </c>
      <c r="B43" s="173"/>
      <c r="C43" s="173"/>
      <c r="D43" s="173"/>
      <c r="E43" s="173"/>
      <c r="F43" s="173"/>
      <c r="G43" s="173"/>
      <c r="H43" s="173"/>
      <c r="I43" s="173"/>
      <c r="J43" s="173"/>
      <c r="K43" s="44">
        <v>1</v>
      </c>
      <c r="L43" s="44">
        <v>1</v>
      </c>
      <c r="M43" s="44">
        <v>1</v>
      </c>
      <c r="N43" s="44">
        <v>1</v>
      </c>
      <c r="O43" s="44">
        <v>1</v>
      </c>
      <c r="P43" s="44">
        <v>1</v>
      </c>
      <c r="Q43" s="44">
        <v>1</v>
      </c>
      <c r="R43" s="44">
        <v>1</v>
      </c>
      <c r="S43" s="44">
        <v>1</v>
      </c>
      <c r="T43" s="44">
        <v>1</v>
      </c>
      <c r="U43" s="44">
        <v>1</v>
      </c>
      <c r="V43" s="44">
        <v>1</v>
      </c>
      <c r="W43" s="44">
        <v>1</v>
      </c>
      <c r="X43" s="44">
        <v>1</v>
      </c>
      <c r="Y43" s="44">
        <v>1</v>
      </c>
      <c r="Z43" s="44">
        <v>1</v>
      </c>
      <c r="AA43" s="74">
        <v>1</v>
      </c>
      <c r="AB43" s="63"/>
      <c r="AC43" s="63"/>
      <c r="AD43" s="63"/>
      <c r="AE43" s="173"/>
      <c r="AF43" s="63"/>
      <c r="AG43" s="6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4">
        <f t="shared" ref="BE43:BJ43" si="11">K43*BE$3</f>
        <v>2</v>
      </c>
      <c r="BF43" s="174">
        <f t="shared" si="11"/>
        <v>72</v>
      </c>
      <c r="BG43" s="174">
        <f t="shared" si="11"/>
        <v>16</v>
      </c>
      <c r="BH43" s="174">
        <f t="shared" si="11"/>
        <v>0</v>
      </c>
      <c r="BI43" s="174">
        <f t="shared" si="11"/>
        <v>0</v>
      </c>
      <c r="BJ43" s="174">
        <f t="shared" si="11"/>
        <v>0</v>
      </c>
      <c r="BK43" s="174"/>
      <c r="BL43" s="174">
        <f t="shared" ref="BL43:BU43" si="12">R43*BL$3</f>
        <v>0</v>
      </c>
      <c r="BM43" s="174">
        <f t="shared" si="12"/>
        <v>72</v>
      </c>
      <c r="BN43" s="174">
        <f t="shared" si="12"/>
        <v>72</v>
      </c>
      <c r="BO43" s="174">
        <f t="shared" si="12"/>
        <v>0</v>
      </c>
      <c r="BP43" s="174">
        <f t="shared" si="12"/>
        <v>21</v>
      </c>
      <c r="BQ43" s="174">
        <f t="shared" si="12"/>
        <v>30</v>
      </c>
      <c r="BR43" s="174">
        <f t="shared" si="12"/>
        <v>0</v>
      </c>
      <c r="BS43" s="174">
        <f t="shared" si="12"/>
        <v>0</v>
      </c>
      <c r="BT43" s="174">
        <f t="shared" si="12"/>
        <v>0</v>
      </c>
      <c r="BU43" s="174">
        <f t="shared" si="12"/>
        <v>0</v>
      </c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7">
        <f>SUM(AV43:CN43)</f>
        <v>285</v>
      </c>
    </row>
    <row r="44" spans="1:96" x14ac:dyDescent="0.25">
      <c r="A44" s="18"/>
      <c r="K44" s="44"/>
      <c r="L44" s="44"/>
      <c r="M44" s="44"/>
      <c r="N44" s="44"/>
      <c r="O44" s="44"/>
      <c r="P44" s="44"/>
      <c r="Q44" s="44"/>
      <c r="R44" s="44"/>
      <c r="S44" s="73"/>
      <c r="T44" s="74"/>
      <c r="U44" s="44"/>
      <c r="V44" s="44"/>
      <c r="W44" s="44"/>
      <c r="X44" s="44"/>
      <c r="Y44" s="44"/>
      <c r="Z44" s="44"/>
      <c r="AA44" s="74"/>
      <c r="AB44" s="63"/>
      <c r="AC44" s="63"/>
      <c r="AD44" s="63"/>
      <c r="AF44" s="63"/>
      <c r="AG44" s="63"/>
    </row>
    <row r="45" spans="1:96" x14ac:dyDescent="0.25">
      <c r="A45" s="18" t="s">
        <v>56</v>
      </c>
      <c r="K45" s="44"/>
      <c r="L45" s="44"/>
      <c r="M45" s="44"/>
      <c r="N45" s="44"/>
      <c r="O45" s="44"/>
      <c r="P45" s="44"/>
      <c r="Q45" s="44"/>
      <c r="R45" s="44"/>
      <c r="S45" s="73"/>
      <c r="T45" s="74"/>
      <c r="U45" s="44"/>
      <c r="V45" s="44"/>
      <c r="W45" s="44"/>
      <c r="X45" s="44"/>
      <c r="Y45" s="44"/>
      <c r="Z45" s="44"/>
      <c r="AA45" s="74"/>
      <c r="AB45" s="63"/>
      <c r="AC45" s="63"/>
      <c r="AD45" s="63"/>
      <c r="AF45" s="63"/>
      <c r="AG45" s="63"/>
    </row>
    <row r="46" spans="1:96" x14ac:dyDescent="0.25">
      <c r="A46" s="34" t="s">
        <v>97</v>
      </c>
      <c r="K46" s="44"/>
      <c r="L46" s="44"/>
      <c r="M46" s="44"/>
      <c r="N46" s="44"/>
      <c r="O46" s="44"/>
      <c r="P46" s="44"/>
      <c r="Q46" s="44"/>
      <c r="R46" s="44"/>
      <c r="S46" s="49"/>
      <c r="T46" s="46"/>
      <c r="U46" s="44"/>
      <c r="V46" s="44"/>
      <c r="W46" s="44"/>
      <c r="X46" s="44"/>
      <c r="Y46" s="44"/>
      <c r="Z46" s="44"/>
      <c r="AA46" s="77"/>
      <c r="AB46" s="63"/>
      <c r="AC46" s="63"/>
      <c r="AD46" s="63"/>
      <c r="AF46" s="63"/>
      <c r="AG46" s="63"/>
    </row>
    <row r="47" spans="1:96" x14ac:dyDescent="0.25">
      <c r="A47" s="41" t="s">
        <v>57</v>
      </c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63"/>
      <c r="AC47" s="63"/>
      <c r="AD47" s="63"/>
      <c r="AF47" s="63"/>
      <c r="AG47" s="63"/>
    </row>
    <row r="48" spans="1:96" x14ac:dyDescent="0.25">
      <c r="A48" s="41" t="s">
        <v>58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63"/>
      <c r="AC48" s="63"/>
      <c r="AD48" s="63"/>
      <c r="AF48" s="63"/>
      <c r="AG48" s="63"/>
    </row>
    <row r="49" spans="1:94" x14ac:dyDescent="0.25">
      <c r="A49" s="41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63"/>
      <c r="AC49" s="63"/>
      <c r="AD49" s="63"/>
      <c r="AF49" s="63"/>
      <c r="AG49" s="63"/>
    </row>
    <row r="50" spans="1:94" x14ac:dyDescent="0.25">
      <c r="A50" s="18" t="s">
        <v>59</v>
      </c>
      <c r="K50" s="44">
        <v>1</v>
      </c>
      <c r="L50" s="44">
        <v>1</v>
      </c>
      <c r="M50" s="44">
        <v>1</v>
      </c>
      <c r="N50" s="44">
        <v>1</v>
      </c>
      <c r="O50" s="44">
        <v>1</v>
      </c>
      <c r="P50" s="44">
        <v>1</v>
      </c>
      <c r="Q50" s="44">
        <v>1</v>
      </c>
      <c r="R50" s="44">
        <v>1</v>
      </c>
      <c r="S50" s="44">
        <v>1</v>
      </c>
      <c r="T50" s="44">
        <v>1</v>
      </c>
      <c r="U50" s="44">
        <v>1</v>
      </c>
      <c r="V50" s="44">
        <v>1</v>
      </c>
      <c r="W50" s="44">
        <v>1</v>
      </c>
      <c r="X50" s="44">
        <v>1</v>
      </c>
      <c r="Y50" s="44">
        <v>1</v>
      </c>
      <c r="Z50" s="44">
        <v>1</v>
      </c>
      <c r="AA50" s="74">
        <v>1</v>
      </c>
      <c r="AB50" s="63"/>
      <c r="AC50" s="63"/>
      <c r="AD50" s="63"/>
      <c r="AF50" s="63"/>
      <c r="AG50" s="63"/>
      <c r="BE50" s="174">
        <f t="shared" ref="BE50:BJ54" si="13">K50*BE$3</f>
        <v>2</v>
      </c>
      <c r="BF50" s="174">
        <f t="shared" si="13"/>
        <v>72</v>
      </c>
      <c r="BG50" s="174">
        <f t="shared" si="13"/>
        <v>16</v>
      </c>
      <c r="BH50" s="174">
        <f t="shared" si="13"/>
        <v>0</v>
      </c>
      <c r="BI50" s="174">
        <f t="shared" si="13"/>
        <v>0</v>
      </c>
      <c r="BJ50" s="174">
        <f t="shared" si="13"/>
        <v>0</v>
      </c>
      <c r="BK50" s="174"/>
      <c r="BL50" s="174">
        <f t="shared" ref="BL50:BU54" si="14">R50*BL$3</f>
        <v>0</v>
      </c>
      <c r="BM50" s="174">
        <f t="shared" si="14"/>
        <v>72</v>
      </c>
      <c r="BN50" s="174">
        <f t="shared" si="14"/>
        <v>72</v>
      </c>
      <c r="BO50" s="174">
        <f t="shared" si="14"/>
        <v>0</v>
      </c>
      <c r="BP50" s="174">
        <f t="shared" si="14"/>
        <v>21</v>
      </c>
      <c r="BQ50" s="174">
        <f t="shared" si="14"/>
        <v>30</v>
      </c>
      <c r="BR50" s="174">
        <f t="shared" si="14"/>
        <v>0</v>
      </c>
      <c r="BS50" s="174">
        <f t="shared" si="14"/>
        <v>0</v>
      </c>
      <c r="BT50" s="174">
        <f t="shared" si="14"/>
        <v>0</v>
      </c>
      <c r="BU50" s="174">
        <f t="shared" si="14"/>
        <v>0</v>
      </c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7">
        <f>SUM(AV50:CN50)</f>
        <v>285</v>
      </c>
    </row>
    <row r="51" spans="1:94" x14ac:dyDescent="0.25">
      <c r="A51" s="18" t="s">
        <v>124</v>
      </c>
      <c r="K51" s="44"/>
      <c r="L51" s="44">
        <v>2</v>
      </c>
      <c r="M51" s="44">
        <v>3</v>
      </c>
      <c r="N51" s="44">
        <v>3</v>
      </c>
      <c r="O51" s="44">
        <v>3</v>
      </c>
      <c r="P51" s="44">
        <v>3</v>
      </c>
      <c r="Q51" s="44">
        <v>3</v>
      </c>
      <c r="R51" s="44">
        <v>3</v>
      </c>
      <c r="S51" s="73">
        <v>3</v>
      </c>
      <c r="T51" s="74">
        <v>3</v>
      </c>
      <c r="U51" s="44">
        <v>1</v>
      </c>
      <c r="V51" s="44">
        <v>2</v>
      </c>
      <c r="W51" s="44">
        <v>3</v>
      </c>
      <c r="X51" s="44">
        <v>3</v>
      </c>
      <c r="Y51" s="44">
        <v>3</v>
      </c>
      <c r="Z51" s="44">
        <v>3</v>
      </c>
      <c r="AA51" s="74">
        <v>3</v>
      </c>
      <c r="AB51" s="63"/>
      <c r="AC51" s="63"/>
      <c r="AD51" s="63"/>
      <c r="AF51" s="63"/>
      <c r="AG51" s="63"/>
      <c r="BE51" s="174">
        <f t="shared" si="13"/>
        <v>0</v>
      </c>
      <c r="BF51" s="174">
        <f t="shared" si="13"/>
        <v>144</v>
      </c>
      <c r="BG51" s="174">
        <f t="shared" si="13"/>
        <v>48</v>
      </c>
      <c r="BH51" s="174">
        <f t="shared" si="13"/>
        <v>0</v>
      </c>
      <c r="BI51" s="174">
        <f t="shared" si="13"/>
        <v>0</v>
      </c>
      <c r="BJ51" s="174">
        <f t="shared" si="13"/>
        <v>0</v>
      </c>
      <c r="BK51" s="174"/>
      <c r="BL51" s="174">
        <f t="shared" si="14"/>
        <v>0</v>
      </c>
      <c r="BM51" s="174">
        <f t="shared" si="14"/>
        <v>216</v>
      </c>
      <c r="BN51" s="174">
        <f t="shared" si="14"/>
        <v>216</v>
      </c>
      <c r="BO51" s="174">
        <f t="shared" si="14"/>
        <v>0</v>
      </c>
      <c r="BP51" s="174">
        <f t="shared" si="14"/>
        <v>42</v>
      </c>
      <c r="BQ51" s="174">
        <f t="shared" si="14"/>
        <v>90</v>
      </c>
      <c r="BR51" s="174">
        <f t="shared" si="14"/>
        <v>0</v>
      </c>
      <c r="BS51" s="174">
        <f t="shared" si="14"/>
        <v>0</v>
      </c>
      <c r="BT51" s="174">
        <f t="shared" si="14"/>
        <v>0</v>
      </c>
      <c r="BU51" s="174">
        <f t="shared" si="14"/>
        <v>0</v>
      </c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7">
        <f t="shared" ref="CP51:CP56" si="15">SUM(AV51:CN51)</f>
        <v>756</v>
      </c>
    </row>
    <row r="52" spans="1:94" x14ac:dyDescent="0.25">
      <c r="A52" s="18" t="s">
        <v>60</v>
      </c>
      <c r="K52" s="44">
        <v>0</v>
      </c>
      <c r="L52" s="44">
        <v>0</v>
      </c>
      <c r="M52" s="44">
        <v>0</v>
      </c>
      <c r="N52" s="44">
        <v>0</v>
      </c>
      <c r="O52" s="44">
        <v>1</v>
      </c>
      <c r="P52" s="44">
        <v>1</v>
      </c>
      <c r="Q52" s="44">
        <v>1</v>
      </c>
      <c r="R52" s="44">
        <v>1</v>
      </c>
      <c r="S52" s="44">
        <v>1</v>
      </c>
      <c r="T52" s="44">
        <v>1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1</v>
      </c>
      <c r="AA52" s="74">
        <v>1</v>
      </c>
      <c r="AB52" s="63"/>
      <c r="AC52" s="63"/>
      <c r="AD52" s="63"/>
      <c r="AF52" s="63"/>
      <c r="AG52" s="63"/>
      <c r="BE52" s="174">
        <f t="shared" si="13"/>
        <v>0</v>
      </c>
      <c r="BF52" s="174">
        <f t="shared" si="13"/>
        <v>0</v>
      </c>
      <c r="BG52" s="174">
        <f t="shared" si="13"/>
        <v>0</v>
      </c>
      <c r="BH52" s="174">
        <f t="shared" si="13"/>
        <v>0</v>
      </c>
      <c r="BI52" s="174">
        <f t="shared" si="13"/>
        <v>0</v>
      </c>
      <c r="BJ52" s="174">
        <f t="shared" si="13"/>
        <v>0</v>
      </c>
      <c r="BK52" s="174"/>
      <c r="BL52" s="174">
        <f t="shared" si="14"/>
        <v>0</v>
      </c>
      <c r="BM52" s="174">
        <f t="shared" si="14"/>
        <v>72</v>
      </c>
      <c r="BN52" s="174">
        <f t="shared" si="14"/>
        <v>72</v>
      </c>
      <c r="BO52" s="174">
        <f t="shared" si="14"/>
        <v>0</v>
      </c>
      <c r="BP52" s="174">
        <f t="shared" si="14"/>
        <v>0</v>
      </c>
      <c r="BQ52" s="174">
        <f t="shared" si="14"/>
        <v>0</v>
      </c>
      <c r="BR52" s="174">
        <f t="shared" si="14"/>
        <v>0</v>
      </c>
      <c r="BS52" s="174">
        <f t="shared" si="14"/>
        <v>0</v>
      </c>
      <c r="BT52" s="174">
        <f t="shared" si="14"/>
        <v>0</v>
      </c>
      <c r="BU52" s="174">
        <f t="shared" si="14"/>
        <v>0</v>
      </c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7">
        <f t="shared" si="15"/>
        <v>144</v>
      </c>
    </row>
    <row r="53" spans="1:94" x14ac:dyDescent="0.25">
      <c r="A53" s="18" t="s">
        <v>125</v>
      </c>
      <c r="K53" s="44"/>
      <c r="L53" s="44">
        <v>0</v>
      </c>
      <c r="M53" s="44">
        <v>0</v>
      </c>
      <c r="N53" s="44">
        <v>0</v>
      </c>
      <c r="O53" s="44">
        <v>1</v>
      </c>
      <c r="P53" s="44">
        <v>1</v>
      </c>
      <c r="Q53" s="44">
        <v>2</v>
      </c>
      <c r="R53" s="44">
        <v>2</v>
      </c>
      <c r="S53" s="73">
        <v>2</v>
      </c>
      <c r="T53" s="74">
        <v>2</v>
      </c>
      <c r="U53" s="44"/>
      <c r="V53" s="44">
        <v>0</v>
      </c>
      <c r="W53" s="44"/>
      <c r="X53" s="44"/>
      <c r="Y53" s="44"/>
      <c r="Z53" s="44">
        <v>1</v>
      </c>
      <c r="AA53" s="74">
        <v>2</v>
      </c>
      <c r="AB53" s="63"/>
      <c r="AC53" s="63"/>
      <c r="AD53" s="63"/>
      <c r="AF53" s="63"/>
      <c r="AG53" s="63"/>
      <c r="BE53" s="174">
        <f t="shared" si="13"/>
        <v>0</v>
      </c>
      <c r="BF53" s="174">
        <f t="shared" si="13"/>
        <v>0</v>
      </c>
      <c r="BG53" s="174">
        <f t="shared" si="13"/>
        <v>0</v>
      </c>
      <c r="BH53" s="174">
        <f t="shared" si="13"/>
        <v>0</v>
      </c>
      <c r="BI53" s="174">
        <f t="shared" si="13"/>
        <v>0</v>
      </c>
      <c r="BJ53" s="174">
        <f t="shared" si="13"/>
        <v>0</v>
      </c>
      <c r="BK53" s="174"/>
      <c r="BL53" s="174">
        <f t="shared" si="14"/>
        <v>0</v>
      </c>
      <c r="BM53" s="174">
        <f t="shared" si="14"/>
        <v>144</v>
      </c>
      <c r="BN53" s="174">
        <f t="shared" si="14"/>
        <v>144</v>
      </c>
      <c r="BO53" s="174">
        <f t="shared" si="14"/>
        <v>0</v>
      </c>
      <c r="BP53" s="174">
        <f t="shared" si="14"/>
        <v>0</v>
      </c>
      <c r="BQ53" s="174">
        <f t="shared" si="14"/>
        <v>0</v>
      </c>
      <c r="BR53" s="174">
        <f t="shared" si="14"/>
        <v>0</v>
      </c>
      <c r="BS53" s="174">
        <f t="shared" si="14"/>
        <v>0</v>
      </c>
      <c r="BT53" s="174">
        <f t="shared" si="14"/>
        <v>0</v>
      </c>
      <c r="BU53" s="174">
        <f t="shared" si="14"/>
        <v>0</v>
      </c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7">
        <f t="shared" si="15"/>
        <v>288</v>
      </c>
    </row>
    <row r="54" spans="1:94" x14ac:dyDescent="0.25">
      <c r="A54" s="18" t="s">
        <v>61</v>
      </c>
      <c r="K54" s="44">
        <v>1</v>
      </c>
      <c r="L54" s="44">
        <v>1</v>
      </c>
      <c r="M54" s="44">
        <v>1</v>
      </c>
      <c r="N54" s="44">
        <v>1</v>
      </c>
      <c r="O54" s="44">
        <v>1</v>
      </c>
      <c r="P54" s="44">
        <v>1</v>
      </c>
      <c r="Q54" s="44">
        <v>1</v>
      </c>
      <c r="R54" s="44">
        <v>1</v>
      </c>
      <c r="S54" s="44">
        <v>1</v>
      </c>
      <c r="T54" s="44">
        <v>1</v>
      </c>
      <c r="U54" s="44">
        <v>1</v>
      </c>
      <c r="V54" s="44">
        <v>1</v>
      </c>
      <c r="W54" s="44">
        <v>1</v>
      </c>
      <c r="X54" s="44">
        <v>1</v>
      </c>
      <c r="Y54" s="44">
        <v>1</v>
      </c>
      <c r="Z54" s="44">
        <v>1</v>
      </c>
      <c r="AA54" s="74">
        <v>1</v>
      </c>
      <c r="AB54" s="63"/>
      <c r="AC54" s="63"/>
      <c r="AD54" s="63"/>
      <c r="AF54" s="63"/>
      <c r="AG54" s="63"/>
      <c r="BE54" s="174">
        <f t="shared" si="13"/>
        <v>2</v>
      </c>
      <c r="BF54" s="174">
        <f t="shared" si="13"/>
        <v>72</v>
      </c>
      <c r="BG54" s="174">
        <f t="shared" si="13"/>
        <v>16</v>
      </c>
      <c r="BH54" s="174">
        <f t="shared" si="13"/>
        <v>0</v>
      </c>
      <c r="BI54" s="174">
        <f t="shared" si="13"/>
        <v>0</v>
      </c>
      <c r="BJ54" s="174">
        <f t="shared" si="13"/>
        <v>0</v>
      </c>
      <c r="BK54" s="174"/>
      <c r="BL54" s="174">
        <f t="shared" si="14"/>
        <v>0</v>
      </c>
      <c r="BM54" s="174">
        <f t="shared" si="14"/>
        <v>72</v>
      </c>
      <c r="BN54" s="174">
        <f t="shared" si="14"/>
        <v>72</v>
      </c>
      <c r="BO54" s="174">
        <f t="shared" si="14"/>
        <v>0</v>
      </c>
      <c r="BP54" s="174">
        <f t="shared" si="14"/>
        <v>21</v>
      </c>
      <c r="BQ54" s="174">
        <f t="shared" si="14"/>
        <v>30</v>
      </c>
      <c r="BR54" s="174">
        <f t="shared" si="14"/>
        <v>0</v>
      </c>
      <c r="BS54" s="174">
        <f t="shared" si="14"/>
        <v>0</v>
      </c>
      <c r="BT54" s="174">
        <f t="shared" si="14"/>
        <v>0</v>
      </c>
      <c r="BU54" s="174">
        <f t="shared" si="14"/>
        <v>0</v>
      </c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7">
        <f t="shared" si="15"/>
        <v>285</v>
      </c>
    </row>
    <row r="55" spans="1:94" x14ac:dyDescent="0.25">
      <c r="A55" s="18"/>
      <c r="K55" s="44"/>
      <c r="L55" s="44"/>
      <c r="M55" s="44"/>
      <c r="N55" s="44"/>
      <c r="O55" s="44"/>
      <c r="P55" s="44"/>
      <c r="Q55" s="44"/>
      <c r="R55" s="44"/>
      <c r="S55" s="73"/>
      <c r="T55" s="74"/>
      <c r="U55" s="44"/>
      <c r="V55" s="44"/>
      <c r="W55" s="44"/>
      <c r="X55" s="44"/>
      <c r="Y55" s="44"/>
      <c r="Z55" s="44"/>
      <c r="AA55" s="74"/>
      <c r="AB55" s="63"/>
      <c r="AC55" s="63"/>
      <c r="AD55" s="63"/>
      <c r="AF55" s="63"/>
      <c r="AG55" s="63"/>
    </row>
    <row r="56" spans="1:94" x14ac:dyDescent="0.25">
      <c r="A56" s="18" t="s">
        <v>62</v>
      </c>
      <c r="K56" s="44">
        <v>1</v>
      </c>
      <c r="L56" s="44">
        <v>1</v>
      </c>
      <c r="M56" s="44">
        <v>1</v>
      </c>
      <c r="N56" s="44">
        <v>1</v>
      </c>
      <c r="O56" s="44">
        <v>1</v>
      </c>
      <c r="P56" s="44">
        <v>1</v>
      </c>
      <c r="Q56" s="44">
        <v>1</v>
      </c>
      <c r="R56" s="44">
        <v>1</v>
      </c>
      <c r="S56" s="44">
        <v>1</v>
      </c>
      <c r="T56" s="44">
        <v>1</v>
      </c>
      <c r="U56" s="44">
        <v>1</v>
      </c>
      <c r="V56" s="44">
        <v>1</v>
      </c>
      <c r="W56" s="44">
        <v>1</v>
      </c>
      <c r="X56" s="44">
        <v>1</v>
      </c>
      <c r="Y56" s="44">
        <v>1</v>
      </c>
      <c r="Z56" s="44">
        <v>1</v>
      </c>
      <c r="AA56" s="74">
        <v>1</v>
      </c>
      <c r="AB56" s="63"/>
      <c r="AC56" s="63"/>
      <c r="AD56" s="63"/>
      <c r="AF56" s="63"/>
      <c r="AG56" s="63"/>
      <c r="BE56" s="174">
        <f t="shared" ref="BE56:BJ56" si="16">K56*BE$3</f>
        <v>2</v>
      </c>
      <c r="BF56" s="174">
        <f t="shared" si="16"/>
        <v>72</v>
      </c>
      <c r="BG56" s="174">
        <f t="shared" si="16"/>
        <v>16</v>
      </c>
      <c r="BH56" s="174">
        <f t="shared" si="16"/>
        <v>0</v>
      </c>
      <c r="BI56" s="174">
        <f t="shared" si="16"/>
        <v>0</v>
      </c>
      <c r="BJ56" s="174">
        <f t="shared" si="16"/>
        <v>0</v>
      </c>
      <c r="BK56" s="174"/>
      <c r="BL56" s="174">
        <f t="shared" ref="BL56:BU56" si="17">R56*BL$3</f>
        <v>0</v>
      </c>
      <c r="BM56" s="174">
        <f t="shared" si="17"/>
        <v>72</v>
      </c>
      <c r="BN56" s="174">
        <f t="shared" si="17"/>
        <v>72</v>
      </c>
      <c r="BO56" s="174">
        <f t="shared" si="17"/>
        <v>0</v>
      </c>
      <c r="BP56" s="174">
        <f t="shared" si="17"/>
        <v>21</v>
      </c>
      <c r="BQ56" s="174">
        <f t="shared" si="17"/>
        <v>30</v>
      </c>
      <c r="BR56" s="174">
        <f t="shared" si="17"/>
        <v>0</v>
      </c>
      <c r="BS56" s="174">
        <f t="shared" si="17"/>
        <v>0</v>
      </c>
      <c r="BT56" s="174">
        <f t="shared" si="17"/>
        <v>0</v>
      </c>
      <c r="BU56" s="174">
        <f t="shared" si="17"/>
        <v>0</v>
      </c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7">
        <f t="shared" si="15"/>
        <v>285</v>
      </c>
    </row>
    <row r="57" spans="1:94" x14ac:dyDescent="0.25">
      <c r="A57" s="18"/>
      <c r="K57" s="44"/>
      <c r="L57" s="44"/>
      <c r="M57" s="44"/>
      <c r="N57" s="44"/>
      <c r="O57" s="44"/>
      <c r="P57" s="44"/>
      <c r="Q57" s="44"/>
      <c r="R57" s="44"/>
      <c r="S57" s="73"/>
      <c r="T57" s="74"/>
      <c r="U57" s="44"/>
      <c r="V57" s="44"/>
      <c r="W57" s="44"/>
      <c r="X57" s="44"/>
      <c r="Y57" s="44"/>
      <c r="Z57" s="44"/>
      <c r="AA57" s="74"/>
      <c r="AB57" s="63"/>
      <c r="AC57" s="63"/>
      <c r="AD57" s="63"/>
      <c r="AF57" s="63"/>
      <c r="AG57" s="63"/>
    </row>
    <row r="58" spans="1:94" x14ac:dyDescent="0.25">
      <c r="A58" s="18" t="s">
        <v>112</v>
      </c>
      <c r="K58" s="44"/>
      <c r="L58" s="44"/>
      <c r="M58" s="44"/>
      <c r="N58" s="44"/>
      <c r="O58" s="44">
        <v>1</v>
      </c>
      <c r="P58" s="44"/>
      <c r="Q58" s="44">
        <v>1</v>
      </c>
      <c r="R58" s="44">
        <v>1</v>
      </c>
      <c r="S58" s="44"/>
      <c r="T58" s="44"/>
      <c r="U58" s="44">
        <v>1</v>
      </c>
      <c r="V58" s="44">
        <v>1</v>
      </c>
      <c r="W58" s="44">
        <v>1</v>
      </c>
      <c r="X58" s="44">
        <v>1</v>
      </c>
      <c r="Y58" s="44">
        <v>1</v>
      </c>
      <c r="Z58" s="44">
        <v>1</v>
      </c>
      <c r="AA58" s="74">
        <v>1</v>
      </c>
      <c r="AB58" s="63"/>
      <c r="AC58" s="63"/>
      <c r="AD58" s="63"/>
      <c r="AF58" s="63"/>
      <c r="AG58" s="63"/>
      <c r="BE58" s="174">
        <f t="shared" ref="BE58:BJ58" si="18">K58*BE$3</f>
        <v>0</v>
      </c>
      <c r="BF58" s="174">
        <f t="shared" si="18"/>
        <v>0</v>
      </c>
      <c r="BG58" s="174">
        <f t="shared" si="18"/>
        <v>0</v>
      </c>
      <c r="BH58" s="174">
        <f t="shared" si="18"/>
        <v>0</v>
      </c>
      <c r="BI58" s="174">
        <f t="shared" si="18"/>
        <v>0</v>
      </c>
      <c r="BJ58" s="174">
        <f t="shared" si="18"/>
        <v>0</v>
      </c>
      <c r="BK58" s="174"/>
      <c r="BL58" s="174">
        <f t="shared" ref="BL58:BU58" si="19">R58*BL$3</f>
        <v>0</v>
      </c>
      <c r="BM58" s="174">
        <f t="shared" si="19"/>
        <v>0</v>
      </c>
      <c r="BN58" s="174">
        <f t="shared" si="19"/>
        <v>0</v>
      </c>
      <c r="BO58" s="174">
        <f t="shared" si="19"/>
        <v>0</v>
      </c>
      <c r="BP58" s="174">
        <f t="shared" si="19"/>
        <v>21</v>
      </c>
      <c r="BQ58" s="174">
        <f t="shared" si="19"/>
        <v>30</v>
      </c>
      <c r="BR58" s="174">
        <f t="shared" si="19"/>
        <v>0</v>
      </c>
      <c r="BS58" s="174">
        <f t="shared" si="19"/>
        <v>0</v>
      </c>
      <c r="BT58" s="174">
        <f t="shared" si="19"/>
        <v>0</v>
      </c>
      <c r="BU58" s="174">
        <f t="shared" si="19"/>
        <v>0</v>
      </c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</row>
    <row r="59" spans="1:94" x14ac:dyDescent="0.25">
      <c r="A59" s="34" t="s">
        <v>97</v>
      </c>
      <c r="K59" s="44"/>
      <c r="L59" s="44"/>
      <c r="M59" s="44"/>
      <c r="N59" s="44"/>
      <c r="O59" s="44"/>
      <c r="P59" s="44"/>
      <c r="Q59" s="44"/>
      <c r="R59" s="44"/>
      <c r="S59" s="73"/>
      <c r="T59" s="74"/>
      <c r="U59" s="44"/>
      <c r="V59" s="44"/>
      <c r="W59" s="44"/>
      <c r="X59" s="44"/>
      <c r="Y59" s="44"/>
      <c r="Z59" s="44"/>
      <c r="AA59" s="74"/>
      <c r="AB59" s="63"/>
      <c r="AC59" s="63"/>
      <c r="AD59" s="63"/>
      <c r="AF59" s="63"/>
      <c r="AG59" s="63"/>
    </row>
    <row r="60" spans="1:94" x14ac:dyDescent="0.25">
      <c r="A60" s="34" t="s">
        <v>63</v>
      </c>
      <c r="K60" s="44">
        <v>1</v>
      </c>
      <c r="L60" s="44">
        <v>1</v>
      </c>
      <c r="M60" s="44">
        <v>1</v>
      </c>
      <c r="N60" s="44">
        <v>1</v>
      </c>
      <c r="O60" s="44">
        <v>1</v>
      </c>
      <c r="P60" s="44">
        <v>1</v>
      </c>
      <c r="Q60" s="44">
        <v>1</v>
      </c>
      <c r="R60" s="44">
        <v>1</v>
      </c>
      <c r="S60" s="44">
        <v>1</v>
      </c>
      <c r="T60" s="44">
        <v>1</v>
      </c>
      <c r="U60" s="44">
        <v>1</v>
      </c>
      <c r="V60" s="44">
        <v>1</v>
      </c>
      <c r="W60" s="44">
        <v>1</v>
      </c>
      <c r="X60" s="44">
        <v>1</v>
      </c>
      <c r="Y60" s="44">
        <v>1</v>
      </c>
      <c r="Z60" s="44">
        <v>1</v>
      </c>
      <c r="AA60" s="74">
        <v>1</v>
      </c>
      <c r="AB60" s="63"/>
      <c r="AC60" s="63"/>
      <c r="AD60" s="63"/>
      <c r="AF60" s="63"/>
      <c r="AG60" s="63"/>
      <c r="BE60" s="174">
        <f t="shared" ref="BE60:BJ60" si="20">K60*BE$3</f>
        <v>2</v>
      </c>
      <c r="BF60" s="174">
        <f t="shared" si="20"/>
        <v>72</v>
      </c>
      <c r="BG60" s="174">
        <f t="shared" si="20"/>
        <v>16</v>
      </c>
      <c r="BH60" s="174">
        <f t="shared" si="20"/>
        <v>0</v>
      </c>
      <c r="BI60" s="174">
        <f t="shared" si="20"/>
        <v>0</v>
      </c>
      <c r="BJ60" s="174">
        <f t="shared" si="20"/>
        <v>0</v>
      </c>
      <c r="BK60" s="174"/>
      <c r="BL60" s="174">
        <f t="shared" ref="BL60:BU60" si="21">R60*BL$3</f>
        <v>0</v>
      </c>
      <c r="BM60" s="174">
        <f t="shared" si="21"/>
        <v>72</v>
      </c>
      <c r="BN60" s="174">
        <f t="shared" si="21"/>
        <v>72</v>
      </c>
      <c r="BO60" s="174">
        <f t="shared" si="21"/>
        <v>0</v>
      </c>
      <c r="BP60" s="174">
        <f t="shared" si="21"/>
        <v>21</v>
      </c>
      <c r="BQ60" s="174">
        <f t="shared" si="21"/>
        <v>30</v>
      </c>
      <c r="BR60" s="174">
        <f t="shared" si="21"/>
        <v>0</v>
      </c>
      <c r="BS60" s="174">
        <f t="shared" si="21"/>
        <v>0</v>
      </c>
      <c r="BT60" s="174">
        <f t="shared" si="21"/>
        <v>0</v>
      </c>
      <c r="BU60" s="174">
        <f t="shared" si="21"/>
        <v>0</v>
      </c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7">
        <f>SUM(AV60:CN60)</f>
        <v>285</v>
      </c>
    </row>
    <row r="61" spans="1:94" x14ac:dyDescent="0.25">
      <c r="A61" s="34"/>
      <c r="K61" s="44"/>
      <c r="L61" s="44"/>
      <c r="M61" s="44"/>
      <c r="N61" s="44"/>
      <c r="O61" s="44"/>
      <c r="P61" s="44"/>
      <c r="Q61" s="44"/>
      <c r="R61" s="44"/>
      <c r="S61" s="73"/>
      <c r="T61" s="74"/>
      <c r="U61" s="44"/>
      <c r="V61" s="44"/>
      <c r="W61" s="44"/>
      <c r="X61" s="44"/>
      <c r="Y61" s="44"/>
      <c r="Z61" s="44"/>
      <c r="AA61" s="74"/>
      <c r="AB61" s="63"/>
      <c r="AC61" s="63"/>
      <c r="AD61" s="63"/>
      <c r="AF61" s="63"/>
      <c r="AG61" s="63"/>
    </row>
    <row r="62" spans="1:94" x14ac:dyDescent="0.25">
      <c r="A62" s="18" t="s">
        <v>113</v>
      </c>
      <c r="K62" s="44">
        <v>1</v>
      </c>
      <c r="L62" s="44">
        <v>1</v>
      </c>
      <c r="M62" s="44">
        <v>1</v>
      </c>
      <c r="N62" s="44">
        <v>1</v>
      </c>
      <c r="O62" s="44">
        <v>1</v>
      </c>
      <c r="P62" s="44">
        <v>1</v>
      </c>
      <c r="Q62" s="44">
        <v>1</v>
      </c>
      <c r="R62" s="44">
        <v>0</v>
      </c>
      <c r="S62" s="44">
        <v>0</v>
      </c>
      <c r="T62" s="44">
        <v>0</v>
      </c>
      <c r="U62" s="1">
        <v>0</v>
      </c>
      <c r="V62" s="44"/>
      <c r="W62" s="1">
        <v>0</v>
      </c>
      <c r="X62" s="1">
        <v>0</v>
      </c>
      <c r="Y62" s="44">
        <v>0</v>
      </c>
      <c r="Z62" s="1">
        <v>0</v>
      </c>
      <c r="AA62" s="74"/>
      <c r="AB62" s="7"/>
      <c r="AC62" s="7"/>
      <c r="AD62" s="7"/>
      <c r="AF62" s="7"/>
      <c r="AG62" s="7"/>
      <c r="BE62" s="174">
        <f t="shared" ref="BE62:BJ62" si="22">K62*BE$3</f>
        <v>2</v>
      </c>
      <c r="BF62" s="174">
        <f t="shared" si="22"/>
        <v>72</v>
      </c>
      <c r="BG62" s="174">
        <f t="shared" si="22"/>
        <v>16</v>
      </c>
      <c r="BH62" s="174">
        <f t="shared" si="22"/>
        <v>0</v>
      </c>
      <c r="BI62" s="174">
        <f t="shared" si="22"/>
        <v>0</v>
      </c>
      <c r="BJ62" s="174">
        <f t="shared" si="22"/>
        <v>0</v>
      </c>
      <c r="BK62" s="174"/>
      <c r="BL62" s="174">
        <f t="shared" ref="BL62:BU62" si="23">R62*BL$3</f>
        <v>0</v>
      </c>
      <c r="BM62" s="174">
        <f t="shared" si="23"/>
        <v>0</v>
      </c>
      <c r="BN62" s="174">
        <f t="shared" si="23"/>
        <v>0</v>
      </c>
      <c r="BO62" s="174">
        <f t="shared" si="23"/>
        <v>0</v>
      </c>
      <c r="BP62" s="174">
        <f t="shared" si="23"/>
        <v>0</v>
      </c>
      <c r="BQ62" s="174">
        <f t="shared" si="23"/>
        <v>0</v>
      </c>
      <c r="BR62" s="174">
        <f t="shared" si="23"/>
        <v>0</v>
      </c>
      <c r="BS62" s="174">
        <f t="shared" si="23"/>
        <v>0</v>
      </c>
      <c r="BT62" s="174">
        <f t="shared" si="23"/>
        <v>0</v>
      </c>
      <c r="BU62" s="174">
        <f t="shared" si="23"/>
        <v>0</v>
      </c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7">
        <f>SUM(AV62:CN62)</f>
        <v>90</v>
      </c>
    </row>
    <row r="63" spans="1:94" x14ac:dyDescent="0.25">
      <c r="A63" s="34"/>
      <c r="K63" s="44"/>
      <c r="L63" s="44"/>
      <c r="M63" s="44"/>
      <c r="N63" s="44"/>
      <c r="O63" s="44"/>
      <c r="P63" s="44"/>
      <c r="Q63" s="44"/>
      <c r="R63" s="44"/>
      <c r="S63" s="73"/>
      <c r="T63" s="74"/>
      <c r="V63" s="44"/>
      <c r="Y63" s="44"/>
      <c r="AA63" s="74"/>
    </row>
    <row r="64" spans="1:94" x14ac:dyDescent="0.25">
      <c r="A64" s="18" t="s">
        <v>51</v>
      </c>
      <c r="K64" s="45">
        <v>0.8</v>
      </c>
      <c r="L64" s="45">
        <v>0.8</v>
      </c>
      <c r="M64" s="45">
        <v>0.8</v>
      </c>
      <c r="N64" s="45">
        <v>0.9</v>
      </c>
      <c r="O64" s="45">
        <v>0.8</v>
      </c>
      <c r="P64" s="45">
        <v>0.9</v>
      </c>
      <c r="Q64" s="45">
        <v>0.9</v>
      </c>
      <c r="R64" s="45">
        <v>0.7</v>
      </c>
      <c r="S64" s="44">
        <v>1.35</v>
      </c>
      <c r="T64" s="44">
        <v>1.45</v>
      </c>
      <c r="U64" s="45">
        <v>0.75</v>
      </c>
      <c r="V64" s="45">
        <v>0.55000000000000004</v>
      </c>
      <c r="W64" s="45">
        <v>0.55000000000000004</v>
      </c>
      <c r="X64" s="45">
        <v>1.4</v>
      </c>
      <c r="Y64" s="45">
        <v>1.5</v>
      </c>
      <c r="Z64" s="45">
        <v>1.4</v>
      </c>
      <c r="AA64" s="46">
        <v>1.85</v>
      </c>
      <c r="AB64" s="64"/>
      <c r="AC64" s="64"/>
      <c r="AD64" s="64"/>
      <c r="AF64" s="64"/>
      <c r="AG64" s="64"/>
      <c r="BE64" s="174">
        <f t="shared" ref="BE64:BJ64" si="24">K64*BE$3</f>
        <v>1.6</v>
      </c>
      <c r="BF64" s="174">
        <f t="shared" si="24"/>
        <v>57.6</v>
      </c>
      <c r="BG64" s="174">
        <f t="shared" si="24"/>
        <v>12.8</v>
      </c>
      <c r="BH64" s="174">
        <f t="shared" si="24"/>
        <v>0</v>
      </c>
      <c r="BI64" s="174">
        <f t="shared" si="24"/>
        <v>0</v>
      </c>
      <c r="BJ64" s="174">
        <f t="shared" si="24"/>
        <v>0</v>
      </c>
      <c r="BK64" s="174"/>
      <c r="BL64" s="174">
        <f t="shared" ref="BL64:BU64" si="25">R64*BL$3</f>
        <v>0</v>
      </c>
      <c r="BM64" s="174">
        <f t="shared" si="25"/>
        <v>97.2</v>
      </c>
      <c r="BN64" s="174">
        <f t="shared" si="25"/>
        <v>104.39999999999999</v>
      </c>
      <c r="BO64" s="174">
        <f t="shared" si="25"/>
        <v>0</v>
      </c>
      <c r="BP64" s="174">
        <f t="shared" si="25"/>
        <v>11.55</v>
      </c>
      <c r="BQ64" s="174">
        <f t="shared" si="25"/>
        <v>16.5</v>
      </c>
      <c r="BR64" s="174">
        <f t="shared" si="25"/>
        <v>0</v>
      </c>
      <c r="BS64" s="174">
        <f t="shared" si="25"/>
        <v>0</v>
      </c>
      <c r="BT64" s="174">
        <f t="shared" si="25"/>
        <v>0</v>
      </c>
      <c r="BU64" s="174">
        <f t="shared" si="25"/>
        <v>0</v>
      </c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7">
        <f>SUM(AV64:CN64)</f>
        <v>301.64999999999998</v>
      </c>
    </row>
    <row r="65" spans="1:94" x14ac:dyDescent="0.25">
      <c r="A65" s="34" t="s">
        <v>97</v>
      </c>
      <c r="K65" s="45"/>
      <c r="L65" s="45"/>
      <c r="M65" s="45"/>
      <c r="N65" s="45"/>
      <c r="O65" s="45"/>
      <c r="P65" s="45"/>
      <c r="Q65" s="45"/>
      <c r="R65" s="45"/>
      <c r="S65" s="75"/>
      <c r="T65" s="46"/>
      <c r="U65" s="45"/>
      <c r="V65" s="45"/>
      <c r="W65" s="45"/>
      <c r="X65" s="45"/>
      <c r="Y65" s="45"/>
      <c r="Z65" s="45"/>
      <c r="AA65" s="46"/>
      <c r="AB65" s="64"/>
      <c r="AC65" s="64"/>
      <c r="AD65" s="64"/>
      <c r="AF65" s="64"/>
      <c r="AG65" s="64"/>
    </row>
    <row r="66" spans="1:94" x14ac:dyDescent="0.25">
      <c r="A66" s="34" t="s">
        <v>114</v>
      </c>
      <c r="K66" s="45"/>
      <c r="L66" s="45"/>
      <c r="M66" s="45"/>
      <c r="N66" s="45"/>
      <c r="O66" s="45"/>
      <c r="P66" s="45"/>
      <c r="Q66" s="45"/>
      <c r="R66" s="45"/>
      <c r="S66" s="75"/>
      <c r="T66" s="46"/>
      <c r="U66" s="45"/>
      <c r="V66" s="45"/>
      <c r="W66" s="45"/>
      <c r="X66" s="45"/>
      <c r="Y66" s="45"/>
      <c r="Z66" s="45"/>
      <c r="AA66" s="46"/>
      <c r="AB66" s="64"/>
      <c r="AC66" s="64"/>
      <c r="AD66" s="64"/>
      <c r="AF66" s="64"/>
      <c r="AG66" s="64"/>
      <c r="BE66" s="174">
        <f>K66*BE$3</f>
        <v>0</v>
      </c>
      <c r="BF66" s="174">
        <f>L66*BF$3</f>
        <v>0</v>
      </c>
      <c r="BG66" s="174">
        <f>M66*BG$3</f>
        <v>0</v>
      </c>
      <c r="BH66" s="174">
        <f>N66*BH$3</f>
        <v>0</v>
      </c>
      <c r="BI66" s="174"/>
      <c r="BJ66" s="174">
        <f>P66*BJ$3</f>
        <v>0</v>
      </c>
      <c r="BK66" s="174"/>
      <c r="BL66" s="174"/>
      <c r="BM66" s="174">
        <f>S66*BM$3</f>
        <v>0</v>
      </c>
      <c r="BN66" s="174">
        <f>T66*BN$3</f>
        <v>0</v>
      </c>
      <c r="BO66" s="174"/>
      <c r="BP66" s="174">
        <f>V66*BP$3</f>
        <v>0</v>
      </c>
      <c r="BQ66" s="174"/>
      <c r="BR66" s="174"/>
      <c r="BS66" s="174"/>
      <c r="BT66" s="174"/>
      <c r="BU66" s="174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</row>
    <row r="67" spans="1:94" x14ac:dyDescent="0.25">
      <c r="A67" s="34"/>
      <c r="K67" s="45"/>
      <c r="L67" s="45"/>
      <c r="M67" s="45"/>
      <c r="N67" s="45"/>
      <c r="O67" s="45"/>
      <c r="P67" s="45"/>
      <c r="Q67" s="45"/>
      <c r="R67" s="45"/>
      <c r="S67" s="75"/>
      <c r="T67" s="46"/>
      <c r="U67" s="45"/>
      <c r="V67" s="45"/>
      <c r="W67" s="45"/>
      <c r="X67" s="45"/>
      <c r="Y67" s="45"/>
      <c r="Z67" s="45"/>
      <c r="AA67" s="46"/>
      <c r="AB67" s="64"/>
      <c r="AC67" s="64"/>
      <c r="AD67" s="64"/>
      <c r="AF67" s="64"/>
      <c r="AG67" s="64"/>
    </row>
    <row r="68" spans="1:94" x14ac:dyDescent="0.25">
      <c r="A68" s="18" t="s">
        <v>115</v>
      </c>
      <c r="K68" s="44">
        <v>0.55000000000000004</v>
      </c>
      <c r="L68" s="44">
        <v>1.35</v>
      </c>
      <c r="M68" s="44">
        <v>2.5</v>
      </c>
      <c r="N68" s="44">
        <v>2.6</v>
      </c>
      <c r="O68" s="44">
        <v>3.9</v>
      </c>
      <c r="P68" s="44">
        <v>4.0999999999999996</v>
      </c>
      <c r="Q68" s="44">
        <v>5.9</v>
      </c>
      <c r="R68" s="44">
        <v>3.9</v>
      </c>
      <c r="S68" s="44">
        <v>8.9</v>
      </c>
      <c r="T68" s="44">
        <v>7.8</v>
      </c>
      <c r="U68" s="44">
        <v>1.2</v>
      </c>
      <c r="V68" s="45">
        <v>2.1</v>
      </c>
      <c r="W68" s="44">
        <v>3.7</v>
      </c>
      <c r="X68" s="44">
        <v>5.2</v>
      </c>
      <c r="Y68" s="44">
        <v>4.9000000000000004</v>
      </c>
      <c r="Z68" s="44">
        <v>7.1</v>
      </c>
      <c r="AA68" s="46">
        <v>9.5</v>
      </c>
      <c r="AB68" s="63"/>
      <c r="AC68" s="63"/>
      <c r="AD68" s="63"/>
      <c r="AF68" s="63"/>
      <c r="AG68" s="63"/>
      <c r="BE68" s="174">
        <f t="shared" ref="BE68:BJ68" si="26">K68*BE$3</f>
        <v>1.1000000000000001</v>
      </c>
      <c r="BF68" s="174">
        <f t="shared" si="26"/>
        <v>97.2</v>
      </c>
      <c r="BG68" s="174">
        <f t="shared" si="26"/>
        <v>40</v>
      </c>
      <c r="BH68" s="174">
        <f t="shared" si="26"/>
        <v>0</v>
      </c>
      <c r="BI68" s="174">
        <f t="shared" si="26"/>
        <v>0</v>
      </c>
      <c r="BJ68" s="174">
        <f t="shared" si="26"/>
        <v>0</v>
      </c>
      <c r="BK68" s="174"/>
      <c r="BL68" s="174">
        <f t="shared" ref="BL68:BU68" si="27">R68*BL$3</f>
        <v>0</v>
      </c>
      <c r="BM68" s="174">
        <f t="shared" si="27"/>
        <v>640.80000000000007</v>
      </c>
      <c r="BN68" s="174">
        <f t="shared" si="27"/>
        <v>561.6</v>
      </c>
      <c r="BO68" s="174">
        <f t="shared" si="27"/>
        <v>0</v>
      </c>
      <c r="BP68" s="174">
        <f t="shared" si="27"/>
        <v>44.1</v>
      </c>
      <c r="BQ68" s="174">
        <f t="shared" si="27"/>
        <v>111</v>
      </c>
      <c r="BR68" s="174">
        <f t="shared" si="27"/>
        <v>0</v>
      </c>
      <c r="BS68" s="174">
        <f t="shared" si="27"/>
        <v>0</v>
      </c>
      <c r="BT68" s="174">
        <f t="shared" si="27"/>
        <v>0</v>
      </c>
      <c r="BU68" s="174">
        <f t="shared" si="27"/>
        <v>0</v>
      </c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7">
        <f>SUM(AV68:CN68)</f>
        <v>1495.8000000000002</v>
      </c>
    </row>
    <row r="69" spans="1:94" x14ac:dyDescent="0.25">
      <c r="A69" s="34" t="s">
        <v>97</v>
      </c>
      <c r="K69" s="44"/>
      <c r="L69" s="44"/>
      <c r="M69" s="44"/>
      <c r="N69" s="44"/>
      <c r="O69" s="44"/>
      <c r="P69" s="44"/>
      <c r="Q69" s="44"/>
      <c r="R69" s="44"/>
      <c r="S69" s="49"/>
      <c r="T69" s="46"/>
      <c r="U69" s="44"/>
      <c r="V69" s="44"/>
      <c r="W69" s="44"/>
      <c r="X69" s="44"/>
      <c r="Y69" s="44"/>
      <c r="Z69" s="44"/>
      <c r="AA69" s="46"/>
      <c r="AB69" s="63"/>
      <c r="AC69" s="63"/>
      <c r="AD69" s="63"/>
      <c r="AF69" s="63"/>
      <c r="AG69" s="63"/>
    </row>
    <row r="70" spans="1:94" x14ac:dyDescent="0.25">
      <c r="A70" s="34" t="s">
        <v>116</v>
      </c>
      <c r="K70" s="44"/>
      <c r="L70" s="44"/>
      <c r="M70" s="44"/>
      <c r="N70" s="44"/>
      <c r="O70" s="44"/>
      <c r="P70" s="44"/>
      <c r="Q70" s="44"/>
      <c r="R70" s="44"/>
      <c r="S70" s="49"/>
      <c r="T70" s="46"/>
      <c r="U70" s="44"/>
      <c r="V70" s="44"/>
      <c r="W70" s="44"/>
      <c r="X70" s="44"/>
      <c r="Y70" s="44"/>
      <c r="Z70" s="44"/>
      <c r="AA70" s="46"/>
      <c r="AB70" s="63"/>
      <c r="AC70" s="63"/>
      <c r="AD70" s="63"/>
      <c r="AF70" s="63"/>
      <c r="AG70" s="63"/>
    </row>
    <row r="71" spans="1:94" x14ac:dyDescent="0.25">
      <c r="A71" s="34" t="s">
        <v>117</v>
      </c>
      <c r="K71" s="44"/>
      <c r="L71" s="44"/>
      <c r="M71" s="44"/>
      <c r="N71" s="44"/>
      <c r="O71" s="44"/>
      <c r="P71" s="44"/>
      <c r="Q71" s="44"/>
      <c r="R71" s="44"/>
      <c r="S71" s="49"/>
      <c r="T71" s="46"/>
      <c r="U71" s="44"/>
      <c r="V71" s="44"/>
      <c r="W71" s="44"/>
      <c r="X71" s="44"/>
      <c r="Y71" s="44"/>
      <c r="Z71" s="44"/>
      <c r="AA71" s="46"/>
      <c r="AB71" s="63"/>
      <c r="AC71" s="63"/>
      <c r="AD71" s="63"/>
      <c r="AF71" s="63"/>
      <c r="AG71" s="63"/>
    </row>
    <row r="72" spans="1:94" x14ac:dyDescent="0.25">
      <c r="A72" s="34"/>
      <c r="K72" s="44"/>
      <c r="L72" s="44"/>
      <c r="M72" s="44"/>
      <c r="N72" s="44"/>
      <c r="O72" s="44"/>
      <c r="P72" s="44"/>
      <c r="Q72" s="44"/>
      <c r="R72" s="44"/>
      <c r="S72" s="49"/>
      <c r="T72" s="46"/>
      <c r="U72" s="44"/>
      <c r="V72" s="44"/>
      <c r="W72" s="44"/>
      <c r="X72" s="44"/>
      <c r="Y72" s="44"/>
      <c r="Z72" s="44"/>
      <c r="AA72" s="46"/>
      <c r="AB72" s="63"/>
      <c r="AC72" s="63"/>
      <c r="AD72" s="63"/>
      <c r="AF72" s="63"/>
      <c r="AG72" s="63"/>
    </row>
    <row r="73" spans="1:94" x14ac:dyDescent="0.25">
      <c r="A73" s="42" t="s">
        <v>118</v>
      </c>
      <c r="K73" s="44"/>
      <c r="L73" s="44"/>
      <c r="M73" s="44"/>
      <c r="N73" s="44"/>
      <c r="O73" s="44"/>
      <c r="P73" s="44"/>
      <c r="Q73" s="44"/>
      <c r="R73" s="44"/>
      <c r="S73" s="49"/>
      <c r="T73" s="49"/>
      <c r="U73" s="44"/>
      <c r="V73" s="44"/>
      <c r="W73" s="44"/>
      <c r="X73" s="44"/>
      <c r="Y73" s="44"/>
      <c r="Z73" s="44"/>
      <c r="AA73" s="49"/>
      <c r="AB73" s="63"/>
      <c r="AC73" s="63"/>
      <c r="AD73" s="63"/>
      <c r="AF73" s="63"/>
      <c r="AG73" s="63"/>
    </row>
    <row r="74" spans="1:94" x14ac:dyDescent="0.25">
      <c r="A74" s="34" t="s">
        <v>97</v>
      </c>
      <c r="K74" s="44"/>
      <c r="L74" s="44"/>
      <c r="M74" s="44"/>
      <c r="N74" s="44"/>
      <c r="O74" s="44"/>
      <c r="P74" s="44"/>
      <c r="Q74" s="44"/>
      <c r="R74" s="44"/>
      <c r="S74" s="49"/>
      <c r="T74" s="49"/>
      <c r="U74" s="44"/>
      <c r="V74" s="44"/>
      <c r="W74" s="44"/>
      <c r="X74" s="44"/>
      <c r="Y74" s="44"/>
      <c r="Z74" s="44"/>
      <c r="AA74" s="49"/>
      <c r="AB74" s="63"/>
      <c r="AC74" s="63"/>
      <c r="AD74" s="63"/>
      <c r="AF74" s="63"/>
      <c r="AG74" s="63"/>
      <c r="BE74" s="174">
        <f>K74*BE$3</f>
        <v>0</v>
      </c>
      <c r="BF74" s="174">
        <f>L74*BF$3</f>
        <v>0</v>
      </c>
      <c r="BG74" s="174">
        <f>M74*BG$3</f>
        <v>0</v>
      </c>
      <c r="BH74" s="174">
        <f>N74*BH$3</f>
        <v>0</v>
      </c>
      <c r="BI74" s="174"/>
      <c r="BJ74" s="174">
        <f>P74*BJ$3</f>
        <v>0</v>
      </c>
      <c r="BK74" s="174"/>
      <c r="BL74" s="174"/>
      <c r="BM74" s="174">
        <f>S74*BM$3</f>
        <v>0</v>
      </c>
      <c r="BN74" s="174">
        <f>T74*BN$3</f>
        <v>0</v>
      </c>
      <c r="BO74" s="174"/>
      <c r="BP74" s="174">
        <f>V74*BP$3</f>
        <v>0</v>
      </c>
      <c r="BQ74" s="174"/>
      <c r="BR74" s="174"/>
      <c r="BS74" s="174"/>
      <c r="BT74" s="174"/>
      <c r="BU74" s="174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</row>
    <row r="75" spans="1:94" ht="22.5" x14ac:dyDescent="0.25">
      <c r="A75" s="35" t="s">
        <v>88</v>
      </c>
      <c r="K75" s="44"/>
      <c r="L75" s="44"/>
      <c r="M75" s="44"/>
      <c r="N75" s="44"/>
      <c r="O75" s="44"/>
      <c r="P75" s="44"/>
      <c r="Q75" s="44"/>
      <c r="R75" s="44"/>
      <c r="S75" s="49"/>
      <c r="T75" s="49"/>
      <c r="U75" s="44"/>
      <c r="V75" s="44"/>
      <c r="W75" s="44"/>
      <c r="X75" s="44"/>
      <c r="Y75" s="44"/>
      <c r="Z75" s="44"/>
      <c r="AA75" s="49"/>
      <c r="AB75" s="63"/>
      <c r="AC75" s="63"/>
      <c r="AD75" s="63"/>
      <c r="AF75" s="63"/>
      <c r="AG75" s="63"/>
    </row>
    <row r="76" spans="1:94" ht="33.75" x14ac:dyDescent="0.25">
      <c r="A76" s="35" t="s">
        <v>119</v>
      </c>
      <c r="K76" s="44">
        <v>1</v>
      </c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5"/>
      <c r="W76" s="44"/>
      <c r="X76" s="44"/>
      <c r="Y76" s="44"/>
      <c r="Z76" s="44"/>
      <c r="AA76" s="73"/>
      <c r="AB76" s="63"/>
      <c r="AC76" s="63"/>
      <c r="AD76" s="63"/>
      <c r="AF76" s="63"/>
      <c r="AG76" s="63"/>
      <c r="BE76" s="174">
        <f t="shared" ref="BE76:BJ76" si="28">K76*BE$3</f>
        <v>2</v>
      </c>
      <c r="BF76" s="174">
        <f t="shared" si="28"/>
        <v>0</v>
      </c>
      <c r="BG76" s="174">
        <f t="shared" si="28"/>
        <v>0</v>
      </c>
      <c r="BH76" s="174">
        <f t="shared" si="28"/>
        <v>0</v>
      </c>
      <c r="BI76" s="174">
        <f t="shared" si="28"/>
        <v>0</v>
      </c>
      <c r="BJ76" s="174">
        <f t="shared" si="28"/>
        <v>0</v>
      </c>
      <c r="BK76" s="174"/>
      <c r="BL76" s="174">
        <f t="shared" ref="BL76:BU76" si="29">R76*BL$3</f>
        <v>0</v>
      </c>
      <c r="BM76" s="174">
        <f t="shared" si="29"/>
        <v>0</v>
      </c>
      <c r="BN76" s="174">
        <f t="shared" si="29"/>
        <v>0</v>
      </c>
      <c r="BO76" s="174">
        <f t="shared" si="29"/>
        <v>0</v>
      </c>
      <c r="BP76" s="174">
        <f t="shared" si="29"/>
        <v>0</v>
      </c>
      <c r="BQ76" s="174">
        <f t="shared" si="29"/>
        <v>0</v>
      </c>
      <c r="BR76" s="174">
        <f t="shared" si="29"/>
        <v>0</v>
      </c>
      <c r="BS76" s="174">
        <f t="shared" si="29"/>
        <v>0</v>
      </c>
      <c r="BT76" s="174">
        <f t="shared" si="29"/>
        <v>0</v>
      </c>
      <c r="BU76" s="174">
        <f t="shared" si="29"/>
        <v>0</v>
      </c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</row>
    <row r="77" spans="1:94" x14ac:dyDescent="0.25">
      <c r="A77" s="42" t="s">
        <v>53</v>
      </c>
      <c r="K77" s="44"/>
      <c r="L77" s="44"/>
      <c r="M77" s="44"/>
      <c r="N77" s="44"/>
      <c r="O77" s="44"/>
      <c r="P77" s="44"/>
      <c r="Q77" s="44"/>
      <c r="R77" s="44"/>
      <c r="S77" s="49"/>
      <c r="T77" s="49"/>
      <c r="U77" s="44"/>
      <c r="V77" s="44"/>
      <c r="W77" s="44"/>
      <c r="X77" s="44"/>
      <c r="Y77" s="44"/>
      <c r="Z77" s="44"/>
      <c r="AA77" s="49"/>
      <c r="AB77" s="63"/>
      <c r="AC77" s="63"/>
      <c r="AD77" s="63"/>
      <c r="AF77" s="63"/>
      <c r="AG77" s="63"/>
    </row>
    <row r="78" spans="1:94" x14ac:dyDescent="0.25">
      <c r="A78" s="34" t="s">
        <v>97</v>
      </c>
      <c r="K78" s="44"/>
      <c r="L78" s="44"/>
      <c r="M78" s="44"/>
      <c r="N78" s="44"/>
      <c r="O78" s="44"/>
      <c r="P78" s="44"/>
      <c r="Q78" s="44"/>
      <c r="R78" s="44"/>
      <c r="S78" s="49"/>
      <c r="T78" s="49"/>
      <c r="U78" s="44"/>
      <c r="V78" s="44"/>
      <c r="W78" s="44"/>
      <c r="X78" s="44"/>
      <c r="Y78" s="44"/>
      <c r="Z78" s="44"/>
      <c r="AA78" s="49"/>
      <c r="AB78" s="63"/>
      <c r="AC78" s="63"/>
      <c r="AD78" s="63"/>
      <c r="AF78" s="63"/>
      <c r="AG78" s="63"/>
      <c r="BE78" s="174">
        <f>K78*BE$3</f>
        <v>0</v>
      </c>
      <c r="BF78" s="174">
        <f>L78*BF$3</f>
        <v>0</v>
      </c>
      <c r="BG78" s="174">
        <f>M78*BG$3</f>
        <v>0</v>
      </c>
      <c r="BH78" s="174">
        <f>N78*BH$3</f>
        <v>0</v>
      </c>
      <c r="BI78" s="174"/>
      <c r="BJ78" s="174">
        <f>P78*BJ$3</f>
        <v>0</v>
      </c>
      <c r="BK78" s="174"/>
      <c r="BL78" s="174"/>
      <c r="BM78" s="174">
        <f>S78*BM$3</f>
        <v>0</v>
      </c>
      <c r="BN78" s="174">
        <f>T78*BN$3</f>
        <v>0</v>
      </c>
      <c r="BO78" s="174"/>
      <c r="BP78" s="174">
        <f>V78*BP$3</f>
        <v>0</v>
      </c>
      <c r="BQ78" s="174"/>
      <c r="BR78" s="174"/>
      <c r="BS78" s="174"/>
      <c r="BT78" s="174"/>
      <c r="BU78" s="174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</row>
    <row r="79" spans="1:94" ht="22.5" x14ac:dyDescent="0.25">
      <c r="A79" s="35" t="s">
        <v>54</v>
      </c>
      <c r="K79" s="44"/>
      <c r="L79" s="44"/>
      <c r="M79" s="44"/>
      <c r="N79" s="44"/>
      <c r="O79" s="44"/>
      <c r="P79" s="44"/>
      <c r="Q79" s="44"/>
      <c r="R79" s="44"/>
      <c r="S79" s="49"/>
      <c r="T79" s="49"/>
      <c r="U79" s="44"/>
      <c r="V79" s="44"/>
      <c r="W79" s="44"/>
      <c r="X79" s="44"/>
      <c r="Y79" s="44"/>
      <c r="Z79" s="44"/>
      <c r="AA79" s="49"/>
      <c r="AB79" s="63"/>
      <c r="AC79" s="63"/>
      <c r="AD79" s="63"/>
      <c r="AF79" s="63"/>
      <c r="AG79" s="63"/>
    </row>
    <row r="80" spans="1:94" ht="33.75" x14ac:dyDescent="0.25">
      <c r="A80" s="35" t="s">
        <v>119</v>
      </c>
      <c r="K80" s="44">
        <v>1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73"/>
      <c r="AB80" s="63"/>
      <c r="AC80" s="63"/>
      <c r="AD80" s="63"/>
      <c r="AF80" s="63"/>
      <c r="AG80" s="63"/>
      <c r="BE80" s="174">
        <f t="shared" ref="BE80:BJ80" si="30">K80*BE$3</f>
        <v>2</v>
      </c>
      <c r="BF80" s="174">
        <f t="shared" si="30"/>
        <v>0</v>
      </c>
      <c r="BG80" s="174">
        <f t="shared" si="30"/>
        <v>0</v>
      </c>
      <c r="BH80" s="174">
        <f t="shared" si="30"/>
        <v>0</v>
      </c>
      <c r="BI80" s="174">
        <f t="shared" si="30"/>
        <v>0</v>
      </c>
      <c r="BJ80" s="174">
        <f t="shared" si="30"/>
        <v>0</v>
      </c>
      <c r="BK80" s="174"/>
      <c r="BL80" s="174">
        <f t="shared" ref="BL80:BU80" si="31">R80*BL$3</f>
        <v>0</v>
      </c>
      <c r="BM80" s="174">
        <f t="shared" si="31"/>
        <v>0</v>
      </c>
      <c r="BN80" s="174">
        <f t="shared" si="31"/>
        <v>0</v>
      </c>
      <c r="BO80" s="174">
        <f t="shared" si="31"/>
        <v>0</v>
      </c>
      <c r="BP80" s="174">
        <f t="shared" si="31"/>
        <v>0</v>
      </c>
      <c r="BQ80" s="174">
        <f t="shared" si="31"/>
        <v>0</v>
      </c>
      <c r="BR80" s="174">
        <f t="shared" si="31"/>
        <v>0</v>
      </c>
      <c r="BS80" s="174">
        <f t="shared" si="31"/>
        <v>0</v>
      </c>
      <c r="BT80" s="174">
        <f t="shared" si="31"/>
        <v>0</v>
      </c>
      <c r="BU80" s="174">
        <f t="shared" si="31"/>
        <v>0</v>
      </c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</row>
    <row r="81" spans="1:94" x14ac:dyDescent="0.25">
      <c r="A81" s="35"/>
      <c r="K81" s="44"/>
      <c r="L81" s="44"/>
      <c r="M81" s="44"/>
      <c r="N81" s="44"/>
      <c r="O81" s="44"/>
      <c r="P81" s="44"/>
      <c r="Q81" s="44"/>
      <c r="R81" s="44"/>
      <c r="S81" s="49"/>
      <c r="T81" s="49"/>
      <c r="U81" s="44"/>
      <c r="V81" s="44"/>
      <c r="W81" s="44"/>
      <c r="X81" s="44"/>
      <c r="Y81" s="44"/>
      <c r="Z81" s="44"/>
      <c r="AA81" s="49"/>
      <c r="AB81" s="63"/>
      <c r="AC81" s="63"/>
      <c r="AD81" s="63"/>
      <c r="AF81" s="63"/>
      <c r="AG81" s="63"/>
    </row>
    <row r="82" spans="1:94" x14ac:dyDescent="0.25">
      <c r="A82" s="35"/>
      <c r="K82" s="44"/>
      <c r="L82" s="44"/>
      <c r="M82" s="44"/>
      <c r="N82" s="44"/>
      <c r="O82" s="44"/>
      <c r="P82" s="44"/>
      <c r="Q82" s="44"/>
      <c r="R82" s="44"/>
      <c r="S82" s="49"/>
      <c r="T82" s="49"/>
      <c r="U82" s="44"/>
      <c r="V82" s="44"/>
      <c r="W82" s="44"/>
      <c r="X82" s="44"/>
      <c r="Y82" s="44"/>
      <c r="Z82" s="44"/>
      <c r="AA82" s="49"/>
      <c r="AB82" s="63"/>
      <c r="AC82" s="63"/>
      <c r="AD82" s="63"/>
      <c r="AF82" s="63"/>
      <c r="AG82" s="63"/>
    </row>
    <row r="83" spans="1:94" x14ac:dyDescent="0.25">
      <c r="A83" s="18" t="s">
        <v>120</v>
      </c>
      <c r="K83" s="46"/>
      <c r="L83" s="46"/>
      <c r="M83" s="46"/>
      <c r="N83" s="46"/>
      <c r="O83" s="46"/>
      <c r="P83" s="46"/>
      <c r="Q83" s="44"/>
      <c r="R83" s="44"/>
      <c r="S83" s="49"/>
      <c r="T83" s="46"/>
      <c r="U83" s="46"/>
      <c r="V83" s="46"/>
      <c r="W83" s="46"/>
      <c r="X83" s="46"/>
      <c r="Y83" s="46"/>
      <c r="Z83" s="46"/>
      <c r="AA83" s="46"/>
      <c r="AB83" s="65"/>
      <c r="AC83" s="65"/>
      <c r="AD83" s="65"/>
      <c r="AF83" s="65"/>
      <c r="AG83" s="65"/>
      <c r="BE83" s="174">
        <f>K83*BE$3</f>
        <v>0</v>
      </c>
      <c r="BF83" s="174">
        <f>L83*BF$3</f>
        <v>0</v>
      </c>
      <c r="BG83" s="174">
        <f>M83*BG$3</f>
        <v>0</v>
      </c>
      <c r="BH83" s="174">
        <f>N83*BH$3</f>
        <v>0</v>
      </c>
      <c r="BI83" s="174"/>
      <c r="BJ83" s="174">
        <f>P83*BJ$3</f>
        <v>0</v>
      </c>
      <c r="BK83" s="174"/>
      <c r="BL83" s="174"/>
      <c r="BM83" s="174">
        <f>S83*BM$3</f>
        <v>0</v>
      </c>
      <c r="BN83" s="174">
        <f>T83*BN$3</f>
        <v>0</v>
      </c>
      <c r="BO83" s="174"/>
      <c r="BP83" s="174">
        <f>V83*BP$3</f>
        <v>0</v>
      </c>
      <c r="BQ83" s="174"/>
      <c r="BR83" s="174"/>
      <c r="BS83" s="174"/>
      <c r="BT83" s="174"/>
      <c r="BU83" s="174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</row>
    <row r="84" spans="1:94" x14ac:dyDescent="0.25">
      <c r="A84" s="34" t="s">
        <v>97</v>
      </c>
      <c r="K84" s="44"/>
      <c r="L84" s="44"/>
      <c r="M84" s="44"/>
      <c r="N84" s="44"/>
      <c r="O84" s="44"/>
      <c r="P84" s="44"/>
      <c r="Q84" s="44"/>
      <c r="R84" s="44"/>
      <c r="S84" s="49"/>
      <c r="T84" s="46"/>
      <c r="U84" s="44"/>
      <c r="V84" s="44"/>
      <c r="W84" s="44"/>
      <c r="X84" s="44"/>
      <c r="Y84" s="44"/>
      <c r="Z84" s="44"/>
      <c r="AA84" s="77"/>
      <c r="AB84" s="63"/>
      <c r="AC84" s="63"/>
      <c r="AD84" s="63"/>
      <c r="AF84" s="63"/>
      <c r="AG84" s="63"/>
    </row>
    <row r="85" spans="1:94" ht="22.5" x14ac:dyDescent="0.25">
      <c r="A85" s="41" t="s">
        <v>89</v>
      </c>
      <c r="K85" s="44">
        <v>0</v>
      </c>
      <c r="L85" s="44">
        <v>0</v>
      </c>
      <c r="M85" s="44">
        <v>0.36</v>
      </c>
      <c r="N85" s="44">
        <v>0.36</v>
      </c>
      <c r="O85" s="44">
        <v>0.62</v>
      </c>
      <c r="P85" s="44">
        <v>0.72</v>
      </c>
      <c r="Q85" s="44">
        <v>1.1000000000000001</v>
      </c>
      <c r="R85" s="44">
        <v>0.63</v>
      </c>
      <c r="S85" s="44">
        <v>0.63</v>
      </c>
      <c r="T85" s="44">
        <v>0.63</v>
      </c>
      <c r="U85" s="44">
        <v>0.41</v>
      </c>
      <c r="V85" s="45">
        <v>0.26</v>
      </c>
      <c r="W85" s="44">
        <v>0.76</v>
      </c>
      <c r="X85" s="49">
        <v>0</v>
      </c>
      <c r="Y85" s="49">
        <v>0</v>
      </c>
      <c r="Z85" s="49">
        <v>0</v>
      </c>
      <c r="AA85" s="49">
        <v>0.31</v>
      </c>
      <c r="AB85" s="66"/>
      <c r="AC85" s="66"/>
      <c r="AD85" s="66"/>
      <c r="AF85" s="66"/>
      <c r="AG85" s="66"/>
      <c r="BE85" s="174">
        <f t="shared" ref="BE85:BJ85" si="32">K85*BE$3</f>
        <v>0</v>
      </c>
      <c r="BF85" s="174">
        <f t="shared" si="32"/>
        <v>0</v>
      </c>
      <c r="BG85" s="174">
        <f t="shared" si="32"/>
        <v>5.76</v>
      </c>
      <c r="BH85" s="174">
        <f t="shared" si="32"/>
        <v>0</v>
      </c>
      <c r="BI85" s="174">
        <f t="shared" si="32"/>
        <v>0</v>
      </c>
      <c r="BJ85" s="174">
        <f t="shared" si="32"/>
        <v>0</v>
      </c>
      <c r="BK85" s="174"/>
      <c r="BL85" s="174">
        <f t="shared" ref="BL85:BU85" si="33">R85*BL$3</f>
        <v>0</v>
      </c>
      <c r="BM85" s="174">
        <f t="shared" si="33"/>
        <v>45.36</v>
      </c>
      <c r="BN85" s="174">
        <f t="shared" si="33"/>
        <v>45.36</v>
      </c>
      <c r="BO85" s="174">
        <f t="shared" si="33"/>
        <v>0</v>
      </c>
      <c r="BP85" s="174">
        <f t="shared" si="33"/>
        <v>5.46</v>
      </c>
      <c r="BQ85" s="174">
        <f t="shared" si="33"/>
        <v>22.8</v>
      </c>
      <c r="BR85" s="174">
        <f t="shared" si="33"/>
        <v>0</v>
      </c>
      <c r="BS85" s="174">
        <f t="shared" si="33"/>
        <v>0</v>
      </c>
      <c r="BT85" s="174">
        <f t="shared" si="33"/>
        <v>0</v>
      </c>
      <c r="BU85" s="174">
        <f t="shared" si="33"/>
        <v>0</v>
      </c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7">
        <f>SUM(AV85:CN85)</f>
        <v>124.73999999999998</v>
      </c>
    </row>
    <row r="86" spans="1:94" x14ac:dyDescent="0.25">
      <c r="A86" s="41"/>
      <c r="K86" s="46"/>
      <c r="L86" s="46"/>
      <c r="M86" s="46"/>
      <c r="N86" s="46"/>
      <c r="O86" s="46"/>
      <c r="P86" s="46"/>
      <c r="Q86" s="44"/>
      <c r="R86" s="44"/>
      <c r="S86" s="49"/>
      <c r="T86" s="46"/>
      <c r="U86" s="46"/>
      <c r="V86" s="46"/>
      <c r="W86" s="46"/>
      <c r="X86" s="46"/>
      <c r="Y86" s="46"/>
      <c r="Z86" s="46"/>
      <c r="AA86" s="46"/>
      <c r="AB86" s="65"/>
      <c r="AC86" s="65"/>
      <c r="AD86" s="65"/>
      <c r="AF86" s="65"/>
      <c r="AG86" s="65"/>
    </row>
    <row r="87" spans="1:94" x14ac:dyDescent="0.25">
      <c r="A87" s="18" t="s">
        <v>121</v>
      </c>
      <c r="K87" s="44"/>
      <c r="L87" s="44"/>
      <c r="M87" s="44"/>
      <c r="N87" s="44"/>
      <c r="O87" s="44"/>
      <c r="P87" s="44"/>
      <c r="Q87" s="44"/>
      <c r="R87" s="44"/>
      <c r="S87" s="49"/>
      <c r="T87" s="46"/>
      <c r="U87" s="44"/>
      <c r="V87" s="44"/>
      <c r="W87" s="44"/>
      <c r="X87" s="44"/>
      <c r="Y87" s="44"/>
      <c r="Z87" s="44"/>
      <c r="AA87" s="46"/>
      <c r="AB87" s="63"/>
      <c r="AC87" s="63"/>
      <c r="AD87" s="63"/>
      <c r="AF87" s="63"/>
      <c r="AG87" s="63"/>
      <c r="BE87" s="174">
        <f>K87*BE$3</f>
        <v>0</v>
      </c>
      <c r="BF87" s="174">
        <f>L87*BF$3</f>
        <v>0</v>
      </c>
      <c r="BG87" s="174">
        <f>M87*BG$3</f>
        <v>0</v>
      </c>
      <c r="BH87" s="174">
        <f>N87*BH$3</f>
        <v>0</v>
      </c>
      <c r="BI87" s="174"/>
      <c r="BJ87" s="174">
        <f>P87*BJ$3</f>
        <v>0</v>
      </c>
      <c r="BK87" s="174"/>
      <c r="BL87" s="174"/>
      <c r="BM87" s="174">
        <f>S87*BM$3</f>
        <v>0</v>
      </c>
      <c r="BN87" s="174">
        <f>T87*BN$3</f>
        <v>0</v>
      </c>
      <c r="BO87" s="174"/>
      <c r="BP87" s="174">
        <f>V87*BP$3</f>
        <v>0</v>
      </c>
      <c r="BQ87" s="174"/>
      <c r="BR87" s="174"/>
      <c r="BS87" s="174"/>
      <c r="BT87" s="174"/>
      <c r="BU87" s="174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</row>
    <row r="88" spans="1:94" x14ac:dyDescent="0.25">
      <c r="A88" s="34" t="s">
        <v>97</v>
      </c>
      <c r="K88" s="44"/>
      <c r="L88" s="44"/>
      <c r="M88" s="44"/>
      <c r="N88" s="44"/>
      <c r="O88" s="44"/>
      <c r="P88" s="44"/>
      <c r="Q88" s="44"/>
      <c r="R88" s="44"/>
      <c r="S88" s="49"/>
      <c r="T88" s="46"/>
      <c r="U88" s="44"/>
      <c r="V88" s="44"/>
      <c r="W88" s="44"/>
      <c r="X88" s="44"/>
      <c r="Y88" s="44"/>
      <c r="Z88" s="44"/>
      <c r="AA88" s="77"/>
      <c r="AB88" s="63"/>
      <c r="AC88" s="63"/>
      <c r="AD88" s="63"/>
      <c r="AF88" s="63"/>
      <c r="AG88" s="63"/>
    </row>
    <row r="89" spans="1:94" ht="22.5" x14ac:dyDescent="0.25">
      <c r="A89" s="41" t="s">
        <v>90</v>
      </c>
      <c r="K89" s="44">
        <v>0.31</v>
      </c>
      <c r="L89" s="44">
        <v>0.31</v>
      </c>
      <c r="M89" s="44">
        <v>0.31</v>
      </c>
      <c r="N89" s="44">
        <v>0.31</v>
      </c>
      <c r="O89" s="44">
        <v>0.31</v>
      </c>
      <c r="P89" s="44">
        <v>0.31</v>
      </c>
      <c r="Q89" s="44">
        <v>0.31</v>
      </c>
      <c r="R89" s="44">
        <v>0.21</v>
      </c>
      <c r="S89" s="44">
        <v>0.31</v>
      </c>
      <c r="T89" s="44">
        <v>0.31</v>
      </c>
      <c r="U89" s="44"/>
      <c r="V89" s="44"/>
      <c r="W89" s="44"/>
      <c r="X89" s="44">
        <v>0.81</v>
      </c>
      <c r="Y89" s="44">
        <v>1.01</v>
      </c>
      <c r="Z89" s="44">
        <v>0.81</v>
      </c>
      <c r="AA89" s="49">
        <v>0.91</v>
      </c>
      <c r="AB89" s="63"/>
      <c r="AC89" s="63"/>
      <c r="AD89" s="63"/>
      <c r="AF89" s="63"/>
      <c r="AG89" s="63"/>
      <c r="BE89" s="174">
        <f t="shared" ref="BE89:BJ89" si="34">K89*BE$3</f>
        <v>0.62</v>
      </c>
      <c r="BF89" s="174">
        <f t="shared" si="34"/>
        <v>22.32</v>
      </c>
      <c r="BG89" s="174">
        <f t="shared" si="34"/>
        <v>4.96</v>
      </c>
      <c r="BH89" s="174">
        <f t="shared" si="34"/>
        <v>0</v>
      </c>
      <c r="BI89" s="174">
        <f t="shared" si="34"/>
        <v>0</v>
      </c>
      <c r="BJ89" s="174">
        <f t="shared" si="34"/>
        <v>0</v>
      </c>
      <c r="BK89" s="174"/>
      <c r="BL89" s="174">
        <f t="shared" ref="BL89:BU89" si="35">R89*BL$3</f>
        <v>0</v>
      </c>
      <c r="BM89" s="174">
        <f t="shared" si="35"/>
        <v>22.32</v>
      </c>
      <c r="BN89" s="174">
        <f t="shared" si="35"/>
        <v>22.32</v>
      </c>
      <c r="BO89" s="174">
        <f t="shared" si="35"/>
        <v>0</v>
      </c>
      <c r="BP89" s="174">
        <f t="shared" si="35"/>
        <v>0</v>
      </c>
      <c r="BQ89" s="174">
        <f t="shared" si="35"/>
        <v>0</v>
      </c>
      <c r="BR89" s="174">
        <f t="shared" si="35"/>
        <v>0</v>
      </c>
      <c r="BS89" s="174">
        <f t="shared" si="35"/>
        <v>0</v>
      </c>
      <c r="BT89" s="174">
        <f t="shared" si="35"/>
        <v>0</v>
      </c>
      <c r="BU89" s="174">
        <f t="shared" si="35"/>
        <v>0</v>
      </c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7">
        <f>SUM(AV89:CN89)</f>
        <v>72.539999999999992</v>
      </c>
    </row>
    <row r="90" spans="1:94" x14ac:dyDescent="0.25">
      <c r="A90" s="41"/>
      <c r="K90" s="44"/>
      <c r="L90" s="44"/>
      <c r="M90" s="44"/>
      <c r="N90" s="44"/>
      <c r="O90" s="44"/>
      <c r="P90" s="44"/>
      <c r="Q90" s="44"/>
      <c r="R90" s="44"/>
      <c r="S90" s="49"/>
      <c r="T90" s="46"/>
      <c r="U90" s="44"/>
      <c r="V90" s="44"/>
      <c r="W90" s="44"/>
      <c r="X90" s="44"/>
      <c r="Y90" s="44"/>
      <c r="Z90" s="44"/>
      <c r="AA90" s="46"/>
      <c r="AB90" s="63"/>
      <c r="AC90" s="63"/>
      <c r="AD90" s="63"/>
      <c r="AF90" s="63"/>
      <c r="AG90" s="63"/>
    </row>
    <row r="91" spans="1:94" x14ac:dyDescent="0.25">
      <c r="A91" s="43" t="s">
        <v>122</v>
      </c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67"/>
      <c r="AC91" s="67"/>
      <c r="AD91" s="67"/>
      <c r="AF91" s="67"/>
      <c r="AG91" s="67"/>
      <c r="BE91" s="174">
        <f t="shared" ref="BE91:BJ91" si="36">K91*BE$3</f>
        <v>0</v>
      </c>
      <c r="BF91" s="174">
        <f t="shared" si="36"/>
        <v>0</v>
      </c>
      <c r="BG91" s="174">
        <f t="shared" si="36"/>
        <v>0</v>
      </c>
      <c r="BH91" s="174">
        <f t="shared" si="36"/>
        <v>0</v>
      </c>
      <c r="BI91" s="174">
        <f t="shared" si="36"/>
        <v>0</v>
      </c>
      <c r="BJ91" s="174">
        <f t="shared" si="36"/>
        <v>0</v>
      </c>
      <c r="BK91" s="174"/>
      <c r="BL91" s="174">
        <f t="shared" ref="BL91:BU91" si="37">R91*BL$3</f>
        <v>0</v>
      </c>
      <c r="BM91" s="174">
        <f t="shared" si="37"/>
        <v>0</v>
      </c>
      <c r="BN91" s="174">
        <f t="shared" si="37"/>
        <v>0</v>
      </c>
      <c r="BO91" s="174">
        <f t="shared" si="37"/>
        <v>0</v>
      </c>
      <c r="BP91" s="174">
        <f t="shared" si="37"/>
        <v>0</v>
      </c>
      <c r="BQ91" s="174">
        <f t="shared" si="37"/>
        <v>0</v>
      </c>
      <c r="BR91" s="174">
        <f t="shared" si="37"/>
        <v>0</v>
      </c>
      <c r="BS91" s="174">
        <f t="shared" si="37"/>
        <v>0</v>
      </c>
      <c r="BT91" s="174">
        <f t="shared" si="37"/>
        <v>0</v>
      </c>
      <c r="BU91" s="174">
        <f t="shared" si="37"/>
        <v>0</v>
      </c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7">
        <f>SUM(AV91:CN91)</f>
        <v>0</v>
      </c>
    </row>
    <row r="92" spans="1:94" x14ac:dyDescent="0.25">
      <c r="A92" s="34" t="s">
        <v>97</v>
      </c>
      <c r="K92" s="48"/>
      <c r="L92" s="48"/>
      <c r="M92" s="48"/>
      <c r="N92" s="48"/>
      <c r="O92" s="48"/>
      <c r="P92" s="48"/>
      <c r="Q92" s="48"/>
      <c r="R92" s="48"/>
      <c r="S92" s="76"/>
      <c r="T92" s="76"/>
      <c r="U92" s="48"/>
      <c r="V92" s="48"/>
      <c r="W92" s="48"/>
      <c r="X92" s="48"/>
      <c r="Y92" s="48"/>
      <c r="Z92" s="48"/>
      <c r="AA92" s="76"/>
      <c r="AB92" s="68"/>
      <c r="AC92" s="68"/>
      <c r="AD92" s="68"/>
      <c r="AF92" s="68"/>
      <c r="AG92" s="68"/>
      <c r="BE92" s="174">
        <f>K92*BE$3</f>
        <v>0</v>
      </c>
      <c r="BF92" s="174">
        <f>L92*BF$3</f>
        <v>0</v>
      </c>
      <c r="BG92" s="174">
        <f>M92*BG$3</f>
        <v>0</v>
      </c>
      <c r="BH92" s="174">
        <f>N92*BH$3</f>
        <v>0</v>
      </c>
      <c r="BI92" s="174"/>
      <c r="BJ92" s="174">
        <f>P92*BJ$3</f>
        <v>0</v>
      </c>
      <c r="BK92" s="174"/>
      <c r="BL92" s="174"/>
      <c r="BM92" s="174">
        <f>S92*BM$3</f>
        <v>0</v>
      </c>
      <c r="BN92" s="174">
        <f>T92*BN$3</f>
        <v>0</v>
      </c>
      <c r="BO92" s="174"/>
      <c r="BP92" s="174">
        <f>V92*BP$3</f>
        <v>0</v>
      </c>
      <c r="BQ92" s="174"/>
      <c r="BR92" s="174"/>
      <c r="BS92" s="174"/>
      <c r="BT92" s="174"/>
      <c r="BU92" s="174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</row>
    <row r="93" spans="1:94" x14ac:dyDescent="0.25">
      <c r="A93" s="41" t="s">
        <v>48</v>
      </c>
      <c r="K93" s="44"/>
      <c r="L93" s="44"/>
      <c r="M93" s="44"/>
      <c r="N93" s="44"/>
      <c r="O93" s="44"/>
      <c r="P93" s="44"/>
      <c r="Q93" s="44"/>
      <c r="R93" s="44"/>
      <c r="S93" s="49"/>
      <c r="T93" s="49"/>
      <c r="U93" s="44"/>
      <c r="V93" s="44"/>
      <c r="W93" s="44"/>
      <c r="X93" s="44"/>
      <c r="Y93" s="44"/>
      <c r="Z93" s="44"/>
      <c r="AA93" s="49"/>
      <c r="AB93" s="63"/>
      <c r="AC93" s="63"/>
      <c r="AD93" s="63"/>
      <c r="AF93" s="63"/>
      <c r="AG93" s="63"/>
    </row>
    <row r="94" spans="1:94" x14ac:dyDescent="0.25">
      <c r="A94" s="34" t="s">
        <v>123</v>
      </c>
      <c r="K94" s="47">
        <v>1</v>
      </c>
      <c r="L94" s="47">
        <v>1</v>
      </c>
      <c r="M94" s="47">
        <v>1</v>
      </c>
      <c r="N94" s="47">
        <v>1</v>
      </c>
      <c r="O94" s="47">
        <v>1</v>
      </c>
      <c r="P94" s="47">
        <v>1</v>
      </c>
      <c r="Q94" s="44">
        <v>1</v>
      </c>
      <c r="R94" s="47">
        <v>1</v>
      </c>
      <c r="S94" s="47">
        <v>1</v>
      </c>
      <c r="T94" s="47">
        <v>1</v>
      </c>
      <c r="U94" s="47">
        <v>1</v>
      </c>
      <c r="V94" s="47">
        <v>1</v>
      </c>
      <c r="W94" s="47">
        <v>1</v>
      </c>
      <c r="X94" s="47">
        <v>1</v>
      </c>
      <c r="Y94" s="44">
        <v>1</v>
      </c>
      <c r="Z94" s="47">
        <v>1</v>
      </c>
      <c r="AA94" s="47">
        <v>1</v>
      </c>
      <c r="AB94" s="63"/>
      <c r="AC94" s="63"/>
      <c r="AD94" s="63"/>
      <c r="AF94" s="63"/>
      <c r="AG94" s="63"/>
      <c r="BE94" s="174">
        <f t="shared" ref="BE94:BJ94" si="38">K94*BE$3</f>
        <v>2</v>
      </c>
      <c r="BF94" s="174">
        <f t="shared" si="38"/>
        <v>72</v>
      </c>
      <c r="BG94" s="174">
        <f t="shared" si="38"/>
        <v>16</v>
      </c>
      <c r="BH94" s="174">
        <f t="shared" si="38"/>
        <v>0</v>
      </c>
      <c r="BI94" s="174">
        <f t="shared" si="38"/>
        <v>0</v>
      </c>
      <c r="BJ94" s="174">
        <f t="shared" si="38"/>
        <v>0</v>
      </c>
      <c r="BK94" s="174"/>
      <c r="BL94" s="174">
        <f t="shared" ref="BL94:BU94" si="39">R94*BL$3</f>
        <v>0</v>
      </c>
      <c r="BM94" s="174">
        <f t="shared" si="39"/>
        <v>72</v>
      </c>
      <c r="BN94" s="174">
        <f t="shared" si="39"/>
        <v>72</v>
      </c>
      <c r="BO94" s="174">
        <f t="shared" si="39"/>
        <v>0</v>
      </c>
      <c r="BP94" s="174">
        <f t="shared" si="39"/>
        <v>21</v>
      </c>
      <c r="BQ94" s="174">
        <f t="shared" si="39"/>
        <v>30</v>
      </c>
      <c r="BR94" s="174">
        <f t="shared" si="39"/>
        <v>0</v>
      </c>
      <c r="BS94" s="174">
        <f t="shared" si="39"/>
        <v>0</v>
      </c>
      <c r="BT94" s="174">
        <f t="shared" si="39"/>
        <v>0</v>
      </c>
      <c r="BU94" s="174">
        <f t="shared" si="39"/>
        <v>0</v>
      </c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7">
        <f>SUM(AV94:CN94)</f>
        <v>285</v>
      </c>
    </row>
    <row r="95" spans="1:94" x14ac:dyDescent="0.25">
      <c r="Q95" s="48"/>
      <c r="S95" s="76"/>
      <c r="T95" s="76"/>
      <c r="V95" s="44"/>
      <c r="AA95" s="49"/>
    </row>
    <row r="96" spans="1:94" ht="39" customHeight="1" x14ac:dyDescent="0.25">
      <c r="A96" s="21" t="s">
        <v>77</v>
      </c>
      <c r="K96" s="175">
        <v>1</v>
      </c>
      <c r="L96" s="175">
        <v>1</v>
      </c>
      <c r="M96" s="175">
        <v>1</v>
      </c>
      <c r="N96" s="175">
        <v>1</v>
      </c>
      <c r="O96" s="175">
        <v>1</v>
      </c>
      <c r="P96" s="175">
        <v>1</v>
      </c>
      <c r="Q96" s="175">
        <v>1</v>
      </c>
      <c r="R96" s="175">
        <v>1</v>
      </c>
      <c r="S96" s="175">
        <v>1</v>
      </c>
      <c r="T96" s="175">
        <v>1</v>
      </c>
      <c r="U96" s="175">
        <v>1</v>
      </c>
      <c r="V96" s="175">
        <v>1</v>
      </c>
      <c r="W96" s="175">
        <v>1</v>
      </c>
      <c r="X96" s="175">
        <v>1</v>
      </c>
      <c r="Y96" s="175">
        <v>1</v>
      </c>
      <c r="Z96" s="175">
        <v>1</v>
      </c>
      <c r="AA96" s="44">
        <v>1</v>
      </c>
      <c r="AB96" s="69"/>
      <c r="AC96" s="69"/>
      <c r="AD96" s="69"/>
      <c r="AF96" s="69"/>
      <c r="AG96" s="69"/>
      <c r="BE96" s="174">
        <f t="shared" ref="BE96:BJ101" si="40">K96*BE$3</f>
        <v>2</v>
      </c>
      <c r="BF96" s="174">
        <f t="shared" si="40"/>
        <v>72</v>
      </c>
      <c r="BG96" s="174">
        <f t="shared" si="40"/>
        <v>16</v>
      </c>
      <c r="BH96" s="174">
        <f t="shared" si="40"/>
        <v>0</v>
      </c>
      <c r="BI96" s="174">
        <f t="shared" si="40"/>
        <v>0</v>
      </c>
      <c r="BJ96" s="174">
        <f t="shared" si="40"/>
        <v>0</v>
      </c>
      <c r="BK96" s="174"/>
      <c r="BL96" s="174">
        <f t="shared" ref="BL96:BU101" si="41">R96*BL$3</f>
        <v>0</v>
      </c>
      <c r="BM96" s="174">
        <f t="shared" si="41"/>
        <v>72</v>
      </c>
      <c r="BN96" s="174">
        <f t="shared" si="41"/>
        <v>72</v>
      </c>
      <c r="BO96" s="174">
        <f t="shared" si="41"/>
        <v>0</v>
      </c>
      <c r="BP96" s="174">
        <f t="shared" si="41"/>
        <v>21</v>
      </c>
      <c r="BQ96" s="174">
        <f t="shared" si="41"/>
        <v>30</v>
      </c>
      <c r="BR96" s="174">
        <f t="shared" si="41"/>
        <v>0</v>
      </c>
      <c r="BS96" s="174">
        <f t="shared" si="41"/>
        <v>0</v>
      </c>
      <c r="BT96" s="174">
        <f t="shared" si="41"/>
        <v>0</v>
      </c>
      <c r="BU96" s="174">
        <f t="shared" si="41"/>
        <v>0</v>
      </c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7">
        <f t="shared" ref="CP96:CP101" si="42">SUM(AV96:CN96)</f>
        <v>285</v>
      </c>
    </row>
    <row r="97" spans="1:94" ht="40.5" customHeight="1" x14ac:dyDescent="0.25">
      <c r="A97" s="21" t="s">
        <v>78</v>
      </c>
      <c r="K97" s="175"/>
      <c r="L97" s="175">
        <v>1</v>
      </c>
      <c r="M97" s="175">
        <v>1</v>
      </c>
      <c r="N97" s="175">
        <v>1</v>
      </c>
      <c r="O97" s="175">
        <v>1</v>
      </c>
      <c r="P97" s="175">
        <v>1</v>
      </c>
      <c r="Q97" s="175">
        <v>1</v>
      </c>
      <c r="R97" s="175">
        <v>1</v>
      </c>
      <c r="S97" s="175">
        <v>1</v>
      </c>
      <c r="T97" s="175">
        <v>1</v>
      </c>
      <c r="U97" s="175"/>
      <c r="V97" s="175">
        <v>1</v>
      </c>
      <c r="W97" s="175">
        <v>1</v>
      </c>
      <c r="X97" s="175">
        <v>1</v>
      </c>
      <c r="Y97" s="175">
        <v>1</v>
      </c>
      <c r="Z97" s="175">
        <v>1</v>
      </c>
      <c r="AA97" s="175">
        <v>1</v>
      </c>
      <c r="AB97" s="69"/>
      <c r="AC97" s="69"/>
      <c r="AD97" s="69"/>
      <c r="AF97" s="69"/>
      <c r="AG97" s="69"/>
      <c r="BE97" s="174">
        <f t="shared" si="40"/>
        <v>0</v>
      </c>
      <c r="BF97" s="174">
        <f t="shared" si="40"/>
        <v>72</v>
      </c>
      <c r="BG97" s="174">
        <f t="shared" si="40"/>
        <v>16</v>
      </c>
      <c r="BH97" s="174">
        <f t="shared" si="40"/>
        <v>0</v>
      </c>
      <c r="BI97" s="174">
        <f t="shared" si="40"/>
        <v>0</v>
      </c>
      <c r="BJ97" s="174">
        <f t="shared" si="40"/>
        <v>0</v>
      </c>
      <c r="BK97" s="174"/>
      <c r="BL97" s="174">
        <f t="shared" si="41"/>
        <v>0</v>
      </c>
      <c r="BM97" s="174">
        <f t="shared" si="41"/>
        <v>72</v>
      </c>
      <c r="BN97" s="174">
        <f t="shared" si="41"/>
        <v>72</v>
      </c>
      <c r="BO97" s="174">
        <f t="shared" si="41"/>
        <v>0</v>
      </c>
      <c r="BP97" s="174">
        <f t="shared" si="41"/>
        <v>21</v>
      </c>
      <c r="BQ97" s="174">
        <f t="shared" si="41"/>
        <v>30</v>
      </c>
      <c r="BR97" s="174">
        <f t="shared" si="41"/>
        <v>0</v>
      </c>
      <c r="BS97" s="174">
        <f t="shared" si="41"/>
        <v>0</v>
      </c>
      <c r="BT97" s="174">
        <f t="shared" si="41"/>
        <v>0</v>
      </c>
      <c r="BU97" s="174">
        <f t="shared" si="41"/>
        <v>0</v>
      </c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7">
        <f t="shared" si="42"/>
        <v>283</v>
      </c>
    </row>
    <row r="98" spans="1:94" ht="43.5" customHeight="1" x14ac:dyDescent="0.25">
      <c r="A98" s="21" t="s">
        <v>79</v>
      </c>
      <c r="K98" s="1"/>
      <c r="L98" s="1"/>
      <c r="M98" s="175">
        <v>1</v>
      </c>
      <c r="N98" s="175">
        <v>1</v>
      </c>
      <c r="O98" s="175">
        <v>1</v>
      </c>
      <c r="P98" s="175">
        <v>1</v>
      </c>
      <c r="Q98" s="175">
        <v>1</v>
      </c>
      <c r="R98" s="175">
        <v>1</v>
      </c>
      <c r="S98" s="175">
        <v>1</v>
      </c>
      <c r="T98" s="175">
        <v>1</v>
      </c>
      <c r="U98" s="175"/>
      <c r="V98" s="175"/>
      <c r="W98" s="175">
        <v>1</v>
      </c>
      <c r="X98" s="175">
        <v>1</v>
      </c>
      <c r="Y98" s="175">
        <v>1</v>
      </c>
      <c r="Z98" s="175">
        <v>1</v>
      </c>
      <c r="AA98" s="175">
        <v>1</v>
      </c>
      <c r="AB98" s="69"/>
      <c r="AC98" s="69"/>
      <c r="AD98" s="69"/>
      <c r="AF98" s="69"/>
      <c r="AG98" s="69"/>
      <c r="BE98" s="174">
        <f t="shared" si="40"/>
        <v>0</v>
      </c>
      <c r="BF98" s="174">
        <f t="shared" si="40"/>
        <v>0</v>
      </c>
      <c r="BG98" s="174">
        <f t="shared" si="40"/>
        <v>16</v>
      </c>
      <c r="BH98" s="174">
        <f t="shared" si="40"/>
        <v>0</v>
      </c>
      <c r="BI98" s="174">
        <f t="shared" si="40"/>
        <v>0</v>
      </c>
      <c r="BJ98" s="174">
        <f t="shared" si="40"/>
        <v>0</v>
      </c>
      <c r="BK98" s="174"/>
      <c r="BL98" s="174">
        <f t="shared" si="41"/>
        <v>0</v>
      </c>
      <c r="BM98" s="174">
        <f t="shared" si="41"/>
        <v>72</v>
      </c>
      <c r="BN98" s="174">
        <f t="shared" si="41"/>
        <v>72</v>
      </c>
      <c r="BO98" s="174">
        <f t="shared" si="41"/>
        <v>0</v>
      </c>
      <c r="BP98" s="174">
        <f t="shared" si="41"/>
        <v>0</v>
      </c>
      <c r="BQ98" s="174">
        <f t="shared" si="41"/>
        <v>30</v>
      </c>
      <c r="BR98" s="174">
        <f t="shared" si="41"/>
        <v>0</v>
      </c>
      <c r="BS98" s="174">
        <f t="shared" si="41"/>
        <v>0</v>
      </c>
      <c r="BT98" s="174">
        <f t="shared" si="41"/>
        <v>0</v>
      </c>
      <c r="BU98" s="174">
        <f t="shared" si="41"/>
        <v>0</v>
      </c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7">
        <f t="shared" si="42"/>
        <v>190</v>
      </c>
    </row>
    <row r="99" spans="1:94" ht="39" customHeight="1" x14ac:dyDescent="0.25">
      <c r="A99" s="21" t="s">
        <v>80</v>
      </c>
      <c r="K99" s="1"/>
      <c r="L99" s="1"/>
      <c r="M99" s="1"/>
      <c r="N99" s="175"/>
      <c r="O99" s="175">
        <v>1</v>
      </c>
      <c r="P99" s="175">
        <v>1</v>
      </c>
      <c r="Q99" s="175">
        <v>1</v>
      </c>
      <c r="R99" s="175">
        <v>1</v>
      </c>
      <c r="S99" s="175">
        <v>1</v>
      </c>
      <c r="T99" s="175">
        <v>1</v>
      </c>
      <c r="U99" s="175"/>
      <c r="V99" s="175"/>
      <c r="W99" s="175"/>
      <c r="X99" s="175"/>
      <c r="Y99" s="175"/>
      <c r="Z99" s="175">
        <v>1</v>
      </c>
      <c r="AA99" s="175">
        <v>1</v>
      </c>
      <c r="AB99" s="69"/>
      <c r="AC99" s="69"/>
      <c r="AD99" s="69"/>
      <c r="AF99" s="69"/>
      <c r="AG99" s="69"/>
      <c r="BE99" s="174">
        <f t="shared" si="40"/>
        <v>0</v>
      </c>
      <c r="BF99" s="174">
        <f t="shared" si="40"/>
        <v>0</v>
      </c>
      <c r="BG99" s="174">
        <f t="shared" si="40"/>
        <v>0</v>
      </c>
      <c r="BH99" s="174">
        <f t="shared" si="40"/>
        <v>0</v>
      </c>
      <c r="BI99" s="174">
        <f t="shared" si="40"/>
        <v>0</v>
      </c>
      <c r="BJ99" s="174">
        <f t="shared" si="40"/>
        <v>0</v>
      </c>
      <c r="BK99" s="174"/>
      <c r="BL99" s="174">
        <f t="shared" si="41"/>
        <v>0</v>
      </c>
      <c r="BM99" s="174">
        <f t="shared" si="41"/>
        <v>72</v>
      </c>
      <c r="BN99" s="174">
        <f t="shared" si="41"/>
        <v>72</v>
      </c>
      <c r="BO99" s="174">
        <f t="shared" si="41"/>
        <v>0</v>
      </c>
      <c r="BP99" s="174">
        <f t="shared" si="41"/>
        <v>0</v>
      </c>
      <c r="BQ99" s="174">
        <f t="shared" si="41"/>
        <v>0</v>
      </c>
      <c r="BR99" s="174">
        <f t="shared" si="41"/>
        <v>0</v>
      </c>
      <c r="BS99" s="174">
        <f t="shared" si="41"/>
        <v>0</v>
      </c>
      <c r="BT99" s="174">
        <f t="shared" si="41"/>
        <v>0</v>
      </c>
      <c r="BU99" s="174">
        <f t="shared" si="41"/>
        <v>0</v>
      </c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7">
        <f t="shared" si="42"/>
        <v>144</v>
      </c>
    </row>
    <row r="100" spans="1:94" ht="40.5" customHeight="1" x14ac:dyDescent="0.25">
      <c r="A100" s="21" t="s">
        <v>81</v>
      </c>
      <c r="K100" s="1"/>
      <c r="L100" s="1"/>
      <c r="M100" s="1"/>
      <c r="N100" s="175"/>
      <c r="O100" s="175"/>
      <c r="P100" s="175"/>
      <c r="Q100" s="175">
        <v>1</v>
      </c>
      <c r="R100" s="175">
        <v>1</v>
      </c>
      <c r="S100" s="175">
        <v>1</v>
      </c>
      <c r="T100" s="175">
        <v>1</v>
      </c>
      <c r="U100" s="175"/>
      <c r="V100" s="175"/>
      <c r="W100" s="175"/>
      <c r="X100" s="175"/>
      <c r="Y100" s="175"/>
      <c r="Z100" s="175"/>
      <c r="AA100" s="175">
        <v>1</v>
      </c>
      <c r="AB100" s="69"/>
      <c r="AC100" s="69"/>
      <c r="AD100" s="69"/>
      <c r="AF100" s="69"/>
      <c r="AG100" s="69"/>
      <c r="BE100" s="174">
        <f t="shared" si="40"/>
        <v>0</v>
      </c>
      <c r="BF100" s="174">
        <f t="shared" si="40"/>
        <v>0</v>
      </c>
      <c r="BG100" s="174">
        <f t="shared" si="40"/>
        <v>0</v>
      </c>
      <c r="BH100" s="174">
        <f t="shared" si="40"/>
        <v>0</v>
      </c>
      <c r="BI100" s="174">
        <f t="shared" si="40"/>
        <v>0</v>
      </c>
      <c r="BJ100" s="174">
        <f t="shared" si="40"/>
        <v>0</v>
      </c>
      <c r="BK100" s="174"/>
      <c r="BL100" s="174">
        <f t="shared" si="41"/>
        <v>0</v>
      </c>
      <c r="BM100" s="174">
        <f t="shared" si="41"/>
        <v>72</v>
      </c>
      <c r="BN100" s="174">
        <f t="shared" si="41"/>
        <v>72</v>
      </c>
      <c r="BO100" s="174">
        <f t="shared" si="41"/>
        <v>0</v>
      </c>
      <c r="BP100" s="174">
        <f t="shared" si="41"/>
        <v>0</v>
      </c>
      <c r="BQ100" s="174">
        <f t="shared" si="41"/>
        <v>0</v>
      </c>
      <c r="BR100" s="174">
        <f t="shared" si="41"/>
        <v>0</v>
      </c>
      <c r="BS100" s="174">
        <f t="shared" si="41"/>
        <v>0</v>
      </c>
      <c r="BT100" s="174">
        <f t="shared" si="41"/>
        <v>0</v>
      </c>
      <c r="BU100" s="174">
        <f t="shared" si="41"/>
        <v>0</v>
      </c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7">
        <f t="shared" si="42"/>
        <v>144</v>
      </c>
    </row>
    <row r="101" spans="1:94" ht="40.5" customHeight="1" x14ac:dyDescent="0.25">
      <c r="A101" s="21" t="s">
        <v>82</v>
      </c>
      <c r="K101" s="175">
        <v>1</v>
      </c>
      <c r="L101" s="175">
        <v>1</v>
      </c>
      <c r="M101" s="175">
        <v>1</v>
      </c>
      <c r="N101" s="175">
        <v>1</v>
      </c>
      <c r="O101" s="175">
        <v>1</v>
      </c>
      <c r="P101" s="175">
        <v>1</v>
      </c>
      <c r="Q101" s="175">
        <v>1</v>
      </c>
      <c r="R101" s="175">
        <v>1</v>
      </c>
      <c r="S101" s="175">
        <v>1</v>
      </c>
      <c r="T101" s="175">
        <v>1</v>
      </c>
      <c r="U101" s="175">
        <v>1</v>
      </c>
      <c r="V101" s="175">
        <v>1</v>
      </c>
      <c r="W101" s="175">
        <v>1</v>
      </c>
      <c r="X101" s="175">
        <v>1</v>
      </c>
      <c r="Y101" s="175">
        <v>1</v>
      </c>
      <c r="Z101" s="175">
        <v>1</v>
      </c>
      <c r="AA101" s="175">
        <v>1</v>
      </c>
      <c r="AB101" s="69"/>
      <c r="AC101" s="69"/>
      <c r="AD101" s="69"/>
      <c r="AF101" s="69"/>
      <c r="AG101" s="69"/>
      <c r="BE101" s="174">
        <f t="shared" si="40"/>
        <v>2</v>
      </c>
      <c r="BF101" s="174">
        <f t="shared" si="40"/>
        <v>72</v>
      </c>
      <c r="BG101" s="174">
        <f t="shared" si="40"/>
        <v>16</v>
      </c>
      <c r="BH101" s="174">
        <f t="shared" si="40"/>
        <v>0</v>
      </c>
      <c r="BI101" s="174">
        <f t="shared" si="40"/>
        <v>0</v>
      </c>
      <c r="BJ101" s="174">
        <f t="shared" si="40"/>
        <v>0</v>
      </c>
      <c r="BK101" s="174"/>
      <c r="BL101" s="174">
        <f t="shared" si="41"/>
        <v>0</v>
      </c>
      <c r="BM101" s="174">
        <f t="shared" si="41"/>
        <v>72</v>
      </c>
      <c r="BN101" s="174">
        <f t="shared" si="41"/>
        <v>72</v>
      </c>
      <c r="BO101" s="174">
        <f t="shared" si="41"/>
        <v>0</v>
      </c>
      <c r="BP101" s="174">
        <f t="shared" si="41"/>
        <v>21</v>
      </c>
      <c r="BQ101" s="174">
        <f t="shared" si="41"/>
        <v>30</v>
      </c>
      <c r="BR101" s="174">
        <f t="shared" si="41"/>
        <v>0</v>
      </c>
      <c r="BS101" s="174">
        <f t="shared" si="41"/>
        <v>0</v>
      </c>
      <c r="BT101" s="174">
        <f t="shared" si="41"/>
        <v>0</v>
      </c>
      <c r="BU101" s="174">
        <f t="shared" si="41"/>
        <v>0</v>
      </c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7">
        <f t="shared" si="42"/>
        <v>285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6"/>
  <sheetViews>
    <sheetView workbookViewId="0">
      <pane xSplit="1" ySplit="3" topLeftCell="BL79" activePane="bottomRight" state="frozen"/>
      <selection pane="topRight" activeCell="B1" sqref="B1"/>
      <selection pane="bottomLeft" activeCell="A4" sqref="A4"/>
      <selection pane="bottomRight" activeCell="A102" sqref="A102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3" width="11.42578125" style="107" customWidth="1"/>
    <col min="14" max="15" width="13.140625" style="107" customWidth="1"/>
    <col min="16" max="18" width="11.42578125" style="107" customWidth="1"/>
    <col min="19" max="19" width="10.85546875" style="107" customWidth="1"/>
    <col min="20" max="21" width="10.7109375" style="107" customWidth="1"/>
    <col min="22" max="35" width="11.42578125" style="107" customWidth="1"/>
    <col min="36" max="36" width="11.42578125" style="137" customWidth="1"/>
    <col min="37" max="37" width="11.7109375" style="107" customWidth="1"/>
    <col min="38" max="41" width="12.140625" style="107" customWidth="1"/>
    <col min="42" max="44" width="10.7109375" style="107" customWidth="1"/>
    <col min="45" max="70" width="10.85546875" style="107" customWidth="1"/>
    <col min="71" max="71" width="3.7109375" style="107" customWidth="1"/>
    <col min="72" max="73" width="9.140625" style="107"/>
    <col min="74" max="74" width="9.140625" style="108"/>
    <col min="75" max="16384" width="9.140625" style="107"/>
  </cols>
  <sheetData>
    <row r="1" spans="1:75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 t="s">
        <v>94</v>
      </c>
      <c r="N1" s="37" t="s">
        <v>94</v>
      </c>
      <c r="O1" s="37" t="s">
        <v>94</v>
      </c>
      <c r="P1" s="37" t="s">
        <v>94</v>
      </c>
      <c r="Q1" s="37" t="s">
        <v>94</v>
      </c>
      <c r="R1" s="37" t="s">
        <v>94</v>
      </c>
      <c r="S1" s="37"/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 t="s">
        <v>94</v>
      </c>
      <c r="AI1" s="37" t="s">
        <v>94</v>
      </c>
      <c r="AJ1" s="134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V1" s="54"/>
    </row>
    <row r="2" spans="1:75" s="39" customFormat="1" ht="60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240</v>
      </c>
      <c r="L2" s="71" t="s">
        <v>142</v>
      </c>
      <c r="M2" s="71" t="s">
        <v>146</v>
      </c>
      <c r="N2" s="71" t="s">
        <v>102</v>
      </c>
      <c r="O2" s="71" t="s">
        <v>147</v>
      </c>
      <c r="P2" s="71" t="s">
        <v>103</v>
      </c>
      <c r="Q2" s="71" t="s">
        <v>149</v>
      </c>
      <c r="R2" s="71" t="s">
        <v>150</v>
      </c>
      <c r="S2" s="71" t="s">
        <v>315</v>
      </c>
      <c r="T2" s="72" t="s">
        <v>101</v>
      </c>
      <c r="U2" s="72" t="s">
        <v>145</v>
      </c>
      <c r="V2" s="72" t="s">
        <v>106</v>
      </c>
      <c r="W2" s="38" t="s">
        <v>104</v>
      </c>
      <c r="X2" s="38" t="s">
        <v>105</v>
      </c>
      <c r="Y2" s="38" t="s">
        <v>148</v>
      </c>
      <c r="Z2" s="38" t="s">
        <v>140</v>
      </c>
      <c r="AA2" s="38" t="s">
        <v>143</v>
      </c>
      <c r="AB2" s="38" t="s">
        <v>141</v>
      </c>
      <c r="AC2" s="38" t="s">
        <v>144</v>
      </c>
      <c r="AD2" s="110" t="s">
        <v>213</v>
      </c>
      <c r="AE2" s="110" t="s">
        <v>214</v>
      </c>
      <c r="AF2" s="111" t="s">
        <v>215</v>
      </c>
      <c r="AG2" s="111" t="s">
        <v>216</v>
      </c>
      <c r="AH2" s="111" t="s">
        <v>217</v>
      </c>
      <c r="AI2" s="111" t="s">
        <v>218</v>
      </c>
      <c r="AJ2" s="135"/>
      <c r="AK2" s="70" t="s">
        <v>107</v>
      </c>
      <c r="AL2" s="70" t="s">
        <v>108</v>
      </c>
      <c r="AM2" s="70" t="s">
        <v>212</v>
      </c>
      <c r="AN2" s="70" t="s">
        <v>211</v>
      </c>
      <c r="AO2" s="70" t="s">
        <v>138</v>
      </c>
      <c r="AP2" s="38" t="s">
        <v>109</v>
      </c>
      <c r="AQ2" s="38" t="s">
        <v>139</v>
      </c>
      <c r="AR2" s="38" t="s">
        <v>137</v>
      </c>
      <c r="AS2" s="38" t="s">
        <v>110</v>
      </c>
      <c r="AT2" s="71" t="s">
        <v>240</v>
      </c>
      <c r="AU2" s="71" t="s">
        <v>142</v>
      </c>
      <c r="AV2" s="71" t="s">
        <v>146</v>
      </c>
      <c r="AW2" s="71" t="s">
        <v>102</v>
      </c>
      <c r="AX2" s="71" t="s">
        <v>147</v>
      </c>
      <c r="AY2" s="71" t="s">
        <v>103</v>
      </c>
      <c r="AZ2" s="71" t="s">
        <v>149</v>
      </c>
      <c r="BA2" s="71" t="s">
        <v>150</v>
      </c>
      <c r="BB2" s="71" t="s">
        <v>315</v>
      </c>
      <c r="BC2" s="72" t="s">
        <v>101</v>
      </c>
      <c r="BD2" s="72" t="s">
        <v>145</v>
      </c>
      <c r="BE2" s="72" t="s">
        <v>106</v>
      </c>
      <c r="BF2" s="38" t="s">
        <v>104</v>
      </c>
      <c r="BG2" s="38" t="s">
        <v>105</v>
      </c>
      <c r="BH2" s="38" t="s">
        <v>148</v>
      </c>
      <c r="BI2" s="38" t="s">
        <v>140</v>
      </c>
      <c r="BJ2" s="38" t="s">
        <v>143</v>
      </c>
      <c r="BK2" s="38" t="s">
        <v>141</v>
      </c>
      <c r="BL2" s="38" t="s">
        <v>144</v>
      </c>
      <c r="BM2" s="110" t="s">
        <v>213</v>
      </c>
      <c r="BN2" s="110" t="s">
        <v>214</v>
      </c>
      <c r="BO2" s="111" t="s">
        <v>215</v>
      </c>
      <c r="BP2" s="111" t="s">
        <v>216</v>
      </c>
      <c r="BQ2" s="111" t="s">
        <v>217</v>
      </c>
      <c r="BR2" s="111" t="s">
        <v>218</v>
      </c>
      <c r="BS2" s="38"/>
      <c r="BT2" s="38" t="s">
        <v>95</v>
      </c>
      <c r="BU2" s="40"/>
      <c r="BV2" s="55" t="s">
        <v>96</v>
      </c>
    </row>
    <row r="3" spans="1:75" x14ac:dyDescent="0.25">
      <c r="A3" s="107" t="s">
        <v>100</v>
      </c>
      <c r="B3" s="141">
        <v>1</v>
      </c>
      <c r="C3" s="141">
        <v>1</v>
      </c>
      <c r="D3" s="141">
        <v>1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  <c r="P3" s="141">
        <v>1</v>
      </c>
      <c r="Q3" s="141">
        <v>1</v>
      </c>
      <c r="R3" s="141">
        <v>1</v>
      </c>
      <c r="S3" s="141">
        <v>1</v>
      </c>
      <c r="T3" s="141">
        <v>1</v>
      </c>
      <c r="U3" s="141">
        <v>1</v>
      </c>
      <c r="V3" s="141">
        <v>1</v>
      </c>
      <c r="W3" s="141">
        <v>1</v>
      </c>
      <c r="X3" s="141">
        <v>1</v>
      </c>
      <c r="Y3" s="141">
        <v>1</v>
      </c>
      <c r="Z3" s="141">
        <v>1</v>
      </c>
      <c r="AA3" s="141">
        <v>1</v>
      </c>
      <c r="AB3" s="141">
        <v>1</v>
      </c>
      <c r="AC3" s="141">
        <v>1</v>
      </c>
      <c r="AD3" s="10">
        <v>1</v>
      </c>
      <c r="AE3" s="10">
        <v>1</v>
      </c>
      <c r="AF3" s="140">
        <v>1</v>
      </c>
      <c r="AG3" s="140">
        <v>1</v>
      </c>
      <c r="AH3" s="140">
        <v>1</v>
      </c>
      <c r="AI3" s="140">
        <v>1</v>
      </c>
      <c r="AJ3" s="136"/>
      <c r="AK3" s="141"/>
      <c r="AL3" s="141">
        <v>12</v>
      </c>
      <c r="AM3" s="141"/>
      <c r="AN3" s="141">
        <v>16</v>
      </c>
      <c r="AO3" s="141">
        <v>96</v>
      </c>
      <c r="AP3" s="141"/>
      <c r="AQ3" s="141"/>
      <c r="AR3" s="141"/>
      <c r="AS3" s="141"/>
      <c r="AT3" s="141"/>
      <c r="AU3" s="141">
        <v>12</v>
      </c>
      <c r="AV3" s="141"/>
      <c r="AW3" s="141"/>
      <c r="AX3" s="141"/>
      <c r="AY3" s="141">
        <v>4</v>
      </c>
      <c r="AZ3" s="141">
        <v>12</v>
      </c>
      <c r="BA3" s="141">
        <v>12</v>
      </c>
      <c r="BB3" s="141"/>
      <c r="BC3" s="141"/>
      <c r="BD3" s="141"/>
      <c r="BE3" s="141"/>
      <c r="BF3" s="141"/>
      <c r="BG3" s="141"/>
      <c r="BH3" s="141"/>
      <c r="BI3" s="141"/>
      <c r="BJ3" s="141">
        <v>24</v>
      </c>
      <c r="BK3" s="141"/>
      <c r="BL3" s="141">
        <v>24</v>
      </c>
      <c r="BM3" s="10">
        <v>6</v>
      </c>
      <c r="BN3" s="10">
        <v>4</v>
      </c>
      <c r="BO3" s="140"/>
      <c r="BP3" s="140"/>
      <c r="BQ3" s="140"/>
      <c r="BR3" s="140"/>
      <c r="BS3" s="10"/>
    </row>
    <row r="4" spans="1:75" x14ac:dyDescent="0.25"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36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</row>
    <row r="5" spans="1:75" x14ac:dyDescent="0.25"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36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</row>
    <row r="6" spans="1:75" x14ac:dyDescent="0.25"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36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</row>
    <row r="7" spans="1:75" x14ac:dyDescent="0.25">
      <c r="A7" s="50" t="s">
        <v>52</v>
      </c>
      <c r="B7" s="141">
        <f>2*B3</f>
        <v>2</v>
      </c>
      <c r="C7" s="141">
        <f>2*C3</f>
        <v>2</v>
      </c>
      <c r="D7" s="141">
        <f>2*D3</f>
        <v>2</v>
      </c>
      <c r="E7" s="141">
        <f>2*E3</f>
        <v>2</v>
      </c>
      <c r="F7" s="141">
        <v>2</v>
      </c>
      <c r="G7" s="141">
        <f>2*G3</f>
        <v>2</v>
      </c>
      <c r="H7" s="141">
        <v>2</v>
      </c>
      <c r="I7" s="141">
        <v>2</v>
      </c>
      <c r="J7" s="141">
        <f>2*J3</f>
        <v>2</v>
      </c>
      <c r="K7" s="10"/>
      <c r="L7" s="10"/>
      <c r="M7" s="1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36"/>
      <c r="AK7" s="141">
        <f t="shared" ref="AK7:AS7" si="0">B7*AK3</f>
        <v>0</v>
      </c>
      <c r="AL7" s="141">
        <f t="shared" si="0"/>
        <v>24</v>
      </c>
      <c r="AM7" s="141">
        <f t="shared" si="0"/>
        <v>0</v>
      </c>
      <c r="AN7" s="141">
        <f t="shared" si="0"/>
        <v>32</v>
      </c>
      <c r="AO7" s="141">
        <f t="shared" si="0"/>
        <v>192</v>
      </c>
      <c r="AP7" s="141">
        <f t="shared" si="0"/>
        <v>0</v>
      </c>
      <c r="AQ7" s="141">
        <f t="shared" si="0"/>
        <v>0</v>
      </c>
      <c r="AR7" s="141">
        <f t="shared" si="0"/>
        <v>0</v>
      </c>
      <c r="AS7" s="141">
        <f t="shared" si="0"/>
        <v>0</v>
      </c>
      <c r="AT7" s="10"/>
      <c r="AU7" s="10"/>
      <c r="AV7" s="1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07">
        <f>SUM(AK7:BL7)</f>
        <v>248</v>
      </c>
      <c r="BU7" s="107" t="s">
        <v>1</v>
      </c>
      <c r="BV7" s="108">
        <v>300</v>
      </c>
    </row>
    <row r="8" spans="1:75" x14ac:dyDescent="0.25">
      <c r="A8" s="50"/>
      <c r="B8" s="141"/>
      <c r="C8" s="141"/>
      <c r="D8" s="141"/>
      <c r="E8" s="141"/>
      <c r="F8" s="141"/>
      <c r="G8" s="141"/>
      <c r="H8" s="141"/>
      <c r="I8" s="141"/>
      <c r="J8" s="141"/>
      <c r="K8" s="10"/>
      <c r="L8" s="10"/>
      <c r="M8" s="1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36"/>
      <c r="AK8" s="141"/>
      <c r="AL8" s="141"/>
      <c r="AM8" s="141"/>
      <c r="AN8" s="141"/>
      <c r="AO8" s="141"/>
      <c r="AP8" s="141"/>
      <c r="AQ8" s="141"/>
      <c r="AR8" s="141"/>
      <c r="AS8" s="141"/>
      <c r="AT8" s="10"/>
      <c r="AU8" s="10"/>
      <c r="AV8" s="1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</row>
    <row r="9" spans="1:75" x14ac:dyDescent="0.25">
      <c r="A9" s="50" t="s">
        <v>51</v>
      </c>
      <c r="B9" s="141">
        <f>0.61*B3</f>
        <v>0.61</v>
      </c>
      <c r="C9" s="141">
        <f>1.11*C3</f>
        <v>1.1100000000000001</v>
      </c>
      <c r="D9" s="141">
        <v>1.41</v>
      </c>
      <c r="E9" s="141">
        <v>0.31</v>
      </c>
      <c r="F9" s="141">
        <v>0.46</v>
      </c>
      <c r="G9" s="141"/>
      <c r="H9" s="141"/>
      <c r="I9" s="141"/>
      <c r="J9" s="141"/>
      <c r="K9" s="10"/>
      <c r="L9" s="10"/>
      <c r="M9" s="1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36"/>
      <c r="AK9" s="141">
        <f>B9*AK3</f>
        <v>0</v>
      </c>
      <c r="AL9" s="141">
        <f>C9*AL3</f>
        <v>13.32</v>
      </c>
      <c r="AM9" s="141">
        <f>D9*AM3</f>
        <v>0</v>
      </c>
      <c r="AN9" s="141">
        <f>E9*AN3</f>
        <v>4.96</v>
      </c>
      <c r="AO9" s="141">
        <f>F9*AO3</f>
        <v>44.160000000000004</v>
      </c>
      <c r="AP9" s="141"/>
      <c r="AQ9" s="141"/>
      <c r="AR9" s="141"/>
      <c r="AS9" s="141"/>
      <c r="AT9" s="10"/>
      <c r="AU9" s="10"/>
      <c r="AV9" s="1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07">
        <f>SUM(AK9:BL9)</f>
        <v>62.440000000000005</v>
      </c>
      <c r="BU9" s="107" t="s">
        <v>0</v>
      </c>
      <c r="BV9" s="108">
        <v>75</v>
      </c>
      <c r="BW9" s="107">
        <v>110</v>
      </c>
    </row>
    <row r="10" spans="1:75" x14ac:dyDescent="0.25">
      <c r="A10" s="51" t="s">
        <v>53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0"/>
      <c r="L10" s="10"/>
      <c r="M10" s="1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36"/>
      <c r="AK10" s="141"/>
      <c r="AL10" s="141"/>
      <c r="AM10" s="141"/>
      <c r="AN10" s="141"/>
      <c r="AO10" s="141"/>
      <c r="AP10" s="141"/>
      <c r="AQ10" s="141"/>
      <c r="AR10" s="141"/>
      <c r="AS10" s="141"/>
      <c r="AT10" s="10"/>
      <c r="AU10" s="10"/>
      <c r="AV10" s="1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</row>
    <row r="11" spans="1:75" x14ac:dyDescent="0.25">
      <c r="A11" s="52" t="s">
        <v>97</v>
      </c>
      <c r="B11" s="141"/>
      <c r="C11" s="141"/>
      <c r="D11" s="141"/>
      <c r="E11" s="141"/>
      <c r="F11" s="141"/>
      <c r="G11" s="141"/>
      <c r="H11" s="141"/>
      <c r="I11" s="141"/>
      <c r="J11" s="141"/>
      <c r="K11" s="10"/>
      <c r="L11" s="10"/>
      <c r="M11" s="1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36"/>
      <c r="AK11" s="141"/>
      <c r="AL11" s="141"/>
      <c r="AM11" s="141"/>
      <c r="AN11" s="141"/>
      <c r="AO11" s="141"/>
      <c r="AP11" s="141"/>
      <c r="AQ11" s="141"/>
      <c r="AR11" s="141"/>
      <c r="AS11" s="141"/>
      <c r="AT11" s="10"/>
      <c r="AU11" s="10"/>
      <c r="AV11" s="1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  <c r="BQ11" s="140"/>
      <c r="BR11" s="140"/>
      <c r="BS11" s="140"/>
    </row>
    <row r="12" spans="1:75" ht="22.5" x14ac:dyDescent="0.25">
      <c r="A12" s="53" t="s">
        <v>98</v>
      </c>
      <c r="B12" s="141">
        <f>0.05*B3</f>
        <v>0.05</v>
      </c>
      <c r="C12" s="141">
        <f>0.05*C3</f>
        <v>0.05</v>
      </c>
      <c r="D12" s="141">
        <f>0.05*D3</f>
        <v>0.05</v>
      </c>
      <c r="E12" s="141">
        <f>0.05*E3</f>
        <v>0.05</v>
      </c>
      <c r="F12" s="141">
        <v>0.05</v>
      </c>
      <c r="G12" s="141">
        <f>0.05*G3</f>
        <v>0.05</v>
      </c>
      <c r="H12" s="141">
        <v>0.05</v>
      </c>
      <c r="I12" s="141">
        <f>0.05*I3</f>
        <v>0.05</v>
      </c>
      <c r="J12" s="141">
        <f>0.05*J3</f>
        <v>0.05</v>
      </c>
      <c r="K12" s="10"/>
      <c r="L12" s="10"/>
      <c r="M12" s="1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36"/>
      <c r="AK12" s="141">
        <f t="shared" ref="AK12:AS12" si="1">B12*AK3</f>
        <v>0</v>
      </c>
      <c r="AL12" s="141">
        <f t="shared" si="1"/>
        <v>0.60000000000000009</v>
      </c>
      <c r="AM12" s="141">
        <f t="shared" si="1"/>
        <v>0</v>
      </c>
      <c r="AN12" s="141">
        <f t="shared" si="1"/>
        <v>0.8</v>
      </c>
      <c r="AO12" s="141">
        <f t="shared" si="1"/>
        <v>4.8000000000000007</v>
      </c>
      <c r="AP12" s="141">
        <f t="shared" si="1"/>
        <v>0</v>
      </c>
      <c r="AQ12" s="141">
        <f t="shared" si="1"/>
        <v>0</v>
      </c>
      <c r="AR12" s="141">
        <f t="shared" si="1"/>
        <v>0</v>
      </c>
      <c r="AS12" s="141">
        <f t="shared" si="1"/>
        <v>0</v>
      </c>
      <c r="AT12" s="10"/>
      <c r="AU12" s="10"/>
      <c r="AV12" s="1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07">
        <f>SUM(AK12:BL12)</f>
        <v>6.2000000000000011</v>
      </c>
      <c r="BU12" s="107" t="s">
        <v>0</v>
      </c>
      <c r="BV12" s="108">
        <v>7</v>
      </c>
    </row>
    <row r="13" spans="1:75" x14ac:dyDescent="0.25">
      <c r="B13" s="141"/>
      <c r="C13" s="141"/>
      <c r="D13" s="141"/>
      <c r="E13" s="141"/>
      <c r="F13" s="141"/>
      <c r="G13" s="141"/>
      <c r="H13" s="141"/>
      <c r="I13" s="141"/>
      <c r="J13" s="141"/>
      <c r="K13" s="10"/>
      <c r="L13" s="10"/>
      <c r="M13" s="1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36"/>
      <c r="AK13" s="141"/>
      <c r="AL13" s="141"/>
      <c r="AM13" s="141"/>
      <c r="AN13" s="141"/>
      <c r="AO13" s="141"/>
      <c r="AP13" s="141"/>
      <c r="AQ13" s="141"/>
      <c r="AR13" s="141"/>
      <c r="AS13" s="141"/>
      <c r="AT13" s="10"/>
      <c r="AU13" s="10"/>
      <c r="AV13" s="1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</row>
    <row r="14" spans="1:75" x14ac:dyDescent="0.25">
      <c r="B14" s="141"/>
      <c r="C14" s="141"/>
      <c r="D14" s="141"/>
      <c r="E14" s="141"/>
      <c r="F14" s="141"/>
      <c r="G14" s="141"/>
      <c r="H14" s="141"/>
      <c r="I14" s="141"/>
      <c r="J14" s="141"/>
      <c r="K14" s="10"/>
      <c r="L14" s="10"/>
      <c r="M14" s="1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36"/>
      <c r="AK14" s="141"/>
      <c r="AL14" s="141"/>
      <c r="AM14" s="141"/>
      <c r="AN14" s="141"/>
      <c r="AO14" s="141"/>
      <c r="AP14" s="141"/>
      <c r="AQ14" s="141"/>
      <c r="AR14" s="141"/>
      <c r="AS14" s="141"/>
      <c r="AT14" s="10"/>
      <c r="AU14" s="10"/>
      <c r="AV14" s="1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</row>
    <row r="15" spans="1:75" x14ac:dyDescent="0.25">
      <c r="A15" s="50"/>
      <c r="B15" s="141"/>
      <c r="C15" s="141"/>
      <c r="D15" s="141"/>
      <c r="E15" s="141"/>
      <c r="F15" s="141"/>
      <c r="G15" s="141"/>
      <c r="H15" s="141"/>
      <c r="I15" s="141"/>
      <c r="J15" s="141"/>
      <c r="K15" s="10"/>
      <c r="L15" s="10"/>
      <c r="M15" s="1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36"/>
      <c r="AK15" s="141"/>
      <c r="AL15" s="141"/>
      <c r="AM15" s="141"/>
      <c r="AN15" s="141"/>
      <c r="AO15" s="141"/>
      <c r="AP15" s="141"/>
      <c r="AQ15" s="141"/>
      <c r="AR15" s="141"/>
      <c r="AS15" s="141"/>
      <c r="AT15" s="10"/>
      <c r="AU15" s="10"/>
      <c r="AV15" s="1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0"/>
      <c r="BJ15" s="140"/>
      <c r="BK15" s="140"/>
      <c r="BL15" s="140"/>
      <c r="BM15" s="140"/>
      <c r="BN15" s="140"/>
      <c r="BO15" s="140"/>
      <c r="BP15" s="140"/>
      <c r="BQ15" s="140"/>
      <c r="BR15" s="140"/>
      <c r="BS15" s="140"/>
    </row>
    <row r="16" spans="1:75" x14ac:dyDescent="0.25">
      <c r="A16" s="50" t="s">
        <v>68</v>
      </c>
      <c r="B16" s="141"/>
      <c r="C16" s="141"/>
      <c r="D16" s="141"/>
      <c r="E16" s="141"/>
      <c r="F16" s="141"/>
      <c r="G16" s="141">
        <v>0.71</v>
      </c>
      <c r="H16" s="141">
        <v>0.33</v>
      </c>
      <c r="I16" s="141">
        <v>0.09</v>
      </c>
      <c r="J16" s="141">
        <f>0.51*J3</f>
        <v>0.51</v>
      </c>
      <c r="K16" s="10"/>
      <c r="L16" s="10"/>
      <c r="M16" s="1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36"/>
      <c r="AK16" s="141"/>
      <c r="AL16" s="141"/>
      <c r="AM16" s="141"/>
      <c r="AN16" s="141"/>
      <c r="AO16" s="141"/>
      <c r="AP16" s="141">
        <f>G16*AP3</f>
        <v>0</v>
      </c>
      <c r="AQ16" s="141">
        <f>H16*AQ3</f>
        <v>0</v>
      </c>
      <c r="AR16" s="141">
        <f>I16*AR3</f>
        <v>0</v>
      </c>
      <c r="AS16" s="141">
        <f>J16*AS3</f>
        <v>0</v>
      </c>
      <c r="AT16" s="10"/>
      <c r="AU16" s="10"/>
      <c r="AV16" s="1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07">
        <f>SUM(AK16:BL16)</f>
        <v>0</v>
      </c>
      <c r="BU16" s="107" t="s">
        <v>0</v>
      </c>
    </row>
    <row r="17" spans="1:74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36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</row>
    <row r="18" spans="1:74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136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V18" s="108"/>
    </row>
    <row r="19" spans="1:74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36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</row>
    <row r="20" spans="1:74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1"/>
      <c r="AA20" s="141"/>
      <c r="AB20" s="141"/>
      <c r="AC20" s="141"/>
      <c r="AD20" s="141"/>
      <c r="AE20" s="141">
        <v>4</v>
      </c>
      <c r="AF20" s="141"/>
      <c r="AG20" s="141"/>
      <c r="AH20" s="141"/>
      <c r="AI20" s="141"/>
      <c r="AJ20" s="136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I20" s="141">
        <f t="shared" ref="BI20:BR29" si="2">Z20*BI$3</f>
        <v>0</v>
      </c>
      <c r="BJ20" s="141">
        <f t="shared" si="2"/>
        <v>0</v>
      </c>
      <c r="BK20" s="141">
        <f t="shared" si="2"/>
        <v>0</v>
      </c>
      <c r="BL20" s="141">
        <f t="shared" si="2"/>
        <v>0</v>
      </c>
      <c r="BM20" s="141">
        <f t="shared" si="2"/>
        <v>0</v>
      </c>
      <c r="BN20" s="141">
        <f t="shared" si="2"/>
        <v>16</v>
      </c>
      <c r="BO20" s="141">
        <f t="shared" si="2"/>
        <v>0</v>
      </c>
      <c r="BP20" s="141">
        <f t="shared" si="2"/>
        <v>0</v>
      </c>
      <c r="BQ20" s="141">
        <f t="shared" si="2"/>
        <v>0</v>
      </c>
      <c r="BR20" s="141">
        <f t="shared" si="2"/>
        <v>0</v>
      </c>
      <c r="BS20" s="140"/>
      <c r="BT20" s="107">
        <f>SUM(AK20:BR20)</f>
        <v>16</v>
      </c>
      <c r="BV20" s="108">
        <v>20</v>
      </c>
    </row>
    <row r="21" spans="1:74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36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I21" s="141">
        <f t="shared" si="2"/>
        <v>0</v>
      </c>
      <c r="BJ21" s="141">
        <f t="shared" si="2"/>
        <v>0</v>
      </c>
      <c r="BK21" s="141">
        <f t="shared" si="2"/>
        <v>0</v>
      </c>
      <c r="BL21" s="141">
        <f t="shared" si="2"/>
        <v>0</v>
      </c>
      <c r="BM21" s="141">
        <f t="shared" si="2"/>
        <v>0</v>
      </c>
      <c r="BN21" s="141">
        <f t="shared" si="2"/>
        <v>0</v>
      </c>
      <c r="BO21" s="141">
        <f t="shared" si="2"/>
        <v>0</v>
      </c>
      <c r="BP21" s="141">
        <f t="shared" si="2"/>
        <v>0</v>
      </c>
      <c r="BQ21" s="141">
        <f t="shared" si="2"/>
        <v>0</v>
      </c>
      <c r="BR21" s="141">
        <f t="shared" si="2"/>
        <v>0</v>
      </c>
      <c r="BS21" s="140"/>
      <c r="BT21" s="107">
        <f t="shared" ref="BT21:BT29" si="3">SUM(AK21:BR21)</f>
        <v>0</v>
      </c>
    </row>
    <row r="22" spans="1:74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36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I22" s="141">
        <f t="shared" si="2"/>
        <v>0</v>
      </c>
      <c r="BJ22" s="141">
        <f t="shared" si="2"/>
        <v>0</v>
      </c>
      <c r="BK22" s="141">
        <f t="shared" si="2"/>
        <v>0</v>
      </c>
      <c r="BL22" s="141">
        <f t="shared" si="2"/>
        <v>0</v>
      </c>
      <c r="BM22" s="141">
        <f t="shared" si="2"/>
        <v>0</v>
      </c>
      <c r="BN22" s="141">
        <f t="shared" si="2"/>
        <v>0</v>
      </c>
      <c r="BO22" s="141">
        <f t="shared" si="2"/>
        <v>0</v>
      </c>
      <c r="BP22" s="141">
        <f t="shared" si="2"/>
        <v>0</v>
      </c>
      <c r="BQ22" s="141">
        <f t="shared" si="2"/>
        <v>0</v>
      </c>
      <c r="BR22" s="141">
        <f t="shared" si="2"/>
        <v>0</v>
      </c>
      <c r="BS22" s="140"/>
      <c r="BT22" s="107">
        <f t="shared" si="3"/>
        <v>0</v>
      </c>
    </row>
    <row r="23" spans="1:74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1">
        <v>4</v>
      </c>
      <c r="AA23" s="141">
        <v>4</v>
      </c>
      <c r="AB23" s="141"/>
      <c r="AC23" s="141"/>
      <c r="AD23" s="141">
        <v>4</v>
      </c>
      <c r="AE23" s="141"/>
      <c r="AF23" s="141">
        <v>4</v>
      </c>
      <c r="AG23" s="141">
        <v>4</v>
      </c>
      <c r="AH23" s="141"/>
      <c r="AI23" s="141"/>
      <c r="AJ23" s="136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I23" s="141">
        <f t="shared" si="2"/>
        <v>0</v>
      </c>
      <c r="BJ23" s="141">
        <f t="shared" si="2"/>
        <v>96</v>
      </c>
      <c r="BK23" s="141">
        <f t="shared" si="2"/>
        <v>0</v>
      </c>
      <c r="BL23" s="141">
        <f t="shared" si="2"/>
        <v>0</v>
      </c>
      <c r="BM23" s="141">
        <f t="shared" si="2"/>
        <v>24</v>
      </c>
      <c r="BN23" s="141">
        <f t="shared" si="2"/>
        <v>0</v>
      </c>
      <c r="BO23" s="141">
        <f t="shared" si="2"/>
        <v>0</v>
      </c>
      <c r="BP23" s="141">
        <f t="shared" si="2"/>
        <v>0</v>
      </c>
      <c r="BQ23" s="141">
        <f t="shared" si="2"/>
        <v>0</v>
      </c>
      <c r="BR23" s="141">
        <f t="shared" si="2"/>
        <v>0</v>
      </c>
      <c r="BS23" s="140"/>
      <c r="BT23" s="107">
        <f t="shared" si="3"/>
        <v>120</v>
      </c>
      <c r="BV23" s="108">
        <v>150</v>
      </c>
    </row>
    <row r="24" spans="1:74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36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I24" s="141">
        <f t="shared" si="2"/>
        <v>0</v>
      </c>
      <c r="BJ24" s="141">
        <f t="shared" si="2"/>
        <v>0</v>
      </c>
      <c r="BK24" s="141">
        <f t="shared" si="2"/>
        <v>0</v>
      </c>
      <c r="BL24" s="141">
        <f t="shared" si="2"/>
        <v>0</v>
      </c>
      <c r="BM24" s="141">
        <f t="shared" si="2"/>
        <v>0</v>
      </c>
      <c r="BN24" s="141">
        <f t="shared" si="2"/>
        <v>0</v>
      </c>
      <c r="BO24" s="141">
        <f t="shared" si="2"/>
        <v>0</v>
      </c>
      <c r="BP24" s="141">
        <f t="shared" si="2"/>
        <v>0</v>
      </c>
      <c r="BQ24" s="141">
        <f t="shared" si="2"/>
        <v>0</v>
      </c>
      <c r="BR24" s="141">
        <f t="shared" si="2"/>
        <v>0</v>
      </c>
      <c r="BS24" s="140"/>
      <c r="BT24" s="107">
        <f t="shared" si="3"/>
        <v>0</v>
      </c>
    </row>
    <row r="25" spans="1:74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1"/>
      <c r="AA25" s="141"/>
      <c r="AB25" s="141">
        <v>1.7</v>
      </c>
      <c r="AC25" s="141">
        <v>0.4</v>
      </c>
      <c r="AD25" s="141"/>
      <c r="AE25" s="141">
        <v>0.2</v>
      </c>
      <c r="AF25" s="141"/>
      <c r="AG25" s="141"/>
      <c r="AH25" s="141">
        <v>2.2000000000000002</v>
      </c>
      <c r="AI25" s="141"/>
      <c r="AJ25" s="136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I25" s="141">
        <f t="shared" si="2"/>
        <v>0</v>
      </c>
      <c r="BJ25" s="141">
        <f t="shared" si="2"/>
        <v>0</v>
      </c>
      <c r="BK25" s="141">
        <f t="shared" si="2"/>
        <v>0</v>
      </c>
      <c r="BL25" s="141">
        <f t="shared" si="2"/>
        <v>9.6000000000000014</v>
      </c>
      <c r="BM25" s="141">
        <f t="shared" si="2"/>
        <v>0</v>
      </c>
      <c r="BN25" s="141">
        <f t="shared" si="2"/>
        <v>0.8</v>
      </c>
      <c r="BO25" s="141">
        <f t="shared" si="2"/>
        <v>0</v>
      </c>
      <c r="BP25" s="141">
        <f t="shared" si="2"/>
        <v>0</v>
      </c>
      <c r="BQ25" s="141">
        <f t="shared" si="2"/>
        <v>0</v>
      </c>
      <c r="BR25" s="141">
        <f t="shared" si="2"/>
        <v>0</v>
      </c>
      <c r="BS25" s="140"/>
      <c r="BT25" s="107">
        <f t="shared" si="3"/>
        <v>10.400000000000002</v>
      </c>
      <c r="BV25" s="108">
        <v>12</v>
      </c>
    </row>
    <row r="26" spans="1:74" x14ac:dyDescent="0.25">
      <c r="A26" s="18" t="s">
        <v>49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1">
        <v>1.7</v>
      </c>
      <c r="AA26" s="141">
        <v>0.4</v>
      </c>
      <c r="AB26" s="141"/>
      <c r="AC26" s="141"/>
      <c r="AD26" s="141">
        <v>0.2</v>
      </c>
      <c r="AE26" s="141"/>
      <c r="AF26" s="141">
        <v>0.2</v>
      </c>
      <c r="AG26" s="141">
        <v>2.2000000000000002</v>
      </c>
      <c r="AH26" s="141"/>
      <c r="AI26" s="141">
        <v>0.2</v>
      </c>
      <c r="AJ26" s="136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I26" s="141">
        <f t="shared" si="2"/>
        <v>0</v>
      </c>
      <c r="BJ26" s="141">
        <f t="shared" si="2"/>
        <v>9.6000000000000014</v>
      </c>
      <c r="BK26" s="141">
        <f t="shared" si="2"/>
        <v>0</v>
      </c>
      <c r="BL26" s="141">
        <f t="shared" si="2"/>
        <v>0</v>
      </c>
      <c r="BM26" s="141">
        <f t="shared" si="2"/>
        <v>1.2000000000000002</v>
      </c>
      <c r="BN26" s="141">
        <f t="shared" si="2"/>
        <v>0</v>
      </c>
      <c r="BO26" s="141">
        <f t="shared" si="2"/>
        <v>0</v>
      </c>
      <c r="BP26" s="141">
        <f t="shared" si="2"/>
        <v>0</v>
      </c>
      <c r="BQ26" s="141">
        <f t="shared" si="2"/>
        <v>0</v>
      </c>
      <c r="BR26" s="141">
        <f t="shared" si="2"/>
        <v>0</v>
      </c>
      <c r="BS26" s="140"/>
      <c r="BT26" s="107">
        <f t="shared" si="3"/>
        <v>10.8</v>
      </c>
      <c r="BV26" s="108">
        <v>12</v>
      </c>
    </row>
    <row r="27" spans="1:74" x14ac:dyDescent="0.25">
      <c r="A27" s="18" t="s">
        <v>44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36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I27" s="141">
        <f t="shared" si="2"/>
        <v>0</v>
      </c>
      <c r="BJ27" s="141">
        <f t="shared" si="2"/>
        <v>0</v>
      </c>
      <c r="BK27" s="141">
        <f t="shared" si="2"/>
        <v>0</v>
      </c>
      <c r="BL27" s="141">
        <f t="shared" si="2"/>
        <v>0</v>
      </c>
      <c r="BM27" s="141">
        <f t="shared" si="2"/>
        <v>0</v>
      </c>
      <c r="BN27" s="141">
        <f t="shared" si="2"/>
        <v>0</v>
      </c>
      <c r="BO27" s="141">
        <f t="shared" si="2"/>
        <v>0</v>
      </c>
      <c r="BP27" s="141">
        <f t="shared" si="2"/>
        <v>0</v>
      </c>
      <c r="BQ27" s="141">
        <f t="shared" si="2"/>
        <v>0</v>
      </c>
      <c r="BR27" s="141">
        <f t="shared" si="2"/>
        <v>0</v>
      </c>
      <c r="BS27" s="140"/>
      <c r="BT27" s="107">
        <f t="shared" si="3"/>
        <v>0</v>
      </c>
    </row>
    <row r="28" spans="1:74" ht="25.5" x14ac:dyDescent="0.25">
      <c r="A28" s="86" t="s">
        <v>151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1">
        <v>0.1</v>
      </c>
      <c r="AA28" s="141">
        <v>0.1</v>
      </c>
      <c r="AB28" s="141">
        <v>0.1</v>
      </c>
      <c r="AC28" s="141">
        <v>0.1</v>
      </c>
      <c r="AD28" s="141"/>
      <c r="AE28" s="141"/>
      <c r="AF28" s="141">
        <v>0.1</v>
      </c>
      <c r="AG28" s="141">
        <v>0.1</v>
      </c>
      <c r="AH28" s="141">
        <v>0.1</v>
      </c>
      <c r="AI28" s="141">
        <v>0.1</v>
      </c>
      <c r="AJ28" s="136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40"/>
      <c r="AX28" s="140"/>
      <c r="AY28" s="140"/>
      <c r="AZ28" s="140"/>
      <c r="BA28" s="140"/>
      <c r="BB28" s="140"/>
      <c r="BC28" s="140"/>
      <c r="BD28" s="140"/>
      <c r="BE28" s="140"/>
      <c r="BF28" s="140"/>
      <c r="BG28" s="140"/>
      <c r="BI28" s="141">
        <f t="shared" si="2"/>
        <v>0</v>
      </c>
      <c r="BJ28" s="141">
        <f t="shared" si="2"/>
        <v>2.4000000000000004</v>
      </c>
      <c r="BK28" s="141">
        <f t="shared" si="2"/>
        <v>0</v>
      </c>
      <c r="BL28" s="141">
        <f t="shared" si="2"/>
        <v>2.4000000000000004</v>
      </c>
      <c r="BM28" s="141">
        <f t="shared" si="2"/>
        <v>0</v>
      </c>
      <c r="BN28" s="141">
        <f t="shared" si="2"/>
        <v>0</v>
      </c>
      <c r="BO28" s="141">
        <f t="shared" si="2"/>
        <v>0</v>
      </c>
      <c r="BP28" s="141">
        <f t="shared" si="2"/>
        <v>0</v>
      </c>
      <c r="BQ28" s="141">
        <f t="shared" si="2"/>
        <v>0</v>
      </c>
      <c r="BR28" s="141">
        <f t="shared" si="2"/>
        <v>0</v>
      </c>
      <c r="BS28" s="140"/>
      <c r="BT28" s="107">
        <f t="shared" si="3"/>
        <v>4.8000000000000007</v>
      </c>
      <c r="BV28" s="108">
        <v>5</v>
      </c>
    </row>
    <row r="29" spans="1:74" x14ac:dyDescent="0.25">
      <c r="A29" s="18" t="s">
        <v>45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1">
        <v>1</v>
      </c>
      <c r="AA29" s="141">
        <v>1</v>
      </c>
      <c r="AB29" s="141">
        <v>1</v>
      </c>
      <c r="AC29" s="141">
        <v>1</v>
      </c>
      <c r="AD29" s="141">
        <v>1</v>
      </c>
      <c r="AE29" s="141">
        <v>1</v>
      </c>
      <c r="AF29" s="141">
        <v>1</v>
      </c>
      <c r="AG29" s="141">
        <v>1</v>
      </c>
      <c r="AH29" s="141">
        <v>1</v>
      </c>
      <c r="AI29" s="141">
        <v>1</v>
      </c>
      <c r="AJ29" s="136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I29" s="141">
        <f t="shared" si="2"/>
        <v>0</v>
      </c>
      <c r="BJ29" s="141">
        <f t="shared" si="2"/>
        <v>24</v>
      </c>
      <c r="BK29" s="141">
        <f t="shared" si="2"/>
        <v>0</v>
      </c>
      <c r="BL29" s="141">
        <f t="shared" si="2"/>
        <v>24</v>
      </c>
      <c r="BM29" s="141">
        <f t="shared" si="2"/>
        <v>6</v>
      </c>
      <c r="BN29" s="141">
        <f t="shared" si="2"/>
        <v>4</v>
      </c>
      <c r="BO29" s="141">
        <f t="shared" si="2"/>
        <v>0</v>
      </c>
      <c r="BP29" s="141">
        <f t="shared" si="2"/>
        <v>0</v>
      </c>
      <c r="BQ29" s="141">
        <f t="shared" si="2"/>
        <v>0</v>
      </c>
      <c r="BR29" s="141">
        <f t="shared" si="2"/>
        <v>0</v>
      </c>
      <c r="BS29" s="140"/>
      <c r="BT29" s="107">
        <f t="shared" si="3"/>
        <v>58</v>
      </c>
      <c r="BV29" s="91">
        <v>100</v>
      </c>
    </row>
    <row r="30" spans="1:74" x14ac:dyDescent="0.25">
      <c r="A30" s="5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36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0"/>
      <c r="BQ30" s="140"/>
      <c r="BR30" s="140"/>
      <c r="BS30" s="140"/>
    </row>
    <row r="31" spans="1:74" s="85" customFormat="1" x14ac:dyDescent="0.25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136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V31" s="108"/>
    </row>
    <row r="32" spans="1:74" x14ac:dyDescent="0.25">
      <c r="A32" s="34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36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</row>
    <row r="33" spans="1:75" x14ac:dyDescent="0.25">
      <c r="A33" s="33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36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</row>
    <row r="34" spans="1:75" x14ac:dyDescent="0.25">
      <c r="A34" s="18" t="s">
        <v>55</v>
      </c>
      <c r="B34" s="140"/>
      <c r="C34" s="140"/>
      <c r="D34" s="140"/>
      <c r="E34" s="140"/>
      <c r="F34" s="140"/>
      <c r="G34" s="140"/>
      <c r="H34" s="140"/>
      <c r="I34" s="140"/>
      <c r="J34" s="140"/>
      <c r="K34" s="44">
        <v>1</v>
      </c>
      <c r="L34" s="44">
        <v>2</v>
      </c>
      <c r="M34" s="44">
        <v>3</v>
      </c>
      <c r="N34" s="44">
        <v>4</v>
      </c>
      <c r="O34" s="44">
        <v>4</v>
      </c>
      <c r="P34" s="44">
        <v>5</v>
      </c>
      <c r="Q34" s="44">
        <v>5</v>
      </c>
      <c r="R34" s="44">
        <v>5</v>
      </c>
      <c r="S34" s="44">
        <v>5</v>
      </c>
      <c r="T34" s="44">
        <v>1</v>
      </c>
      <c r="U34" s="45">
        <v>2</v>
      </c>
      <c r="V34" s="44">
        <v>3</v>
      </c>
      <c r="W34" s="44">
        <v>3</v>
      </c>
      <c r="X34" s="44">
        <v>4</v>
      </c>
      <c r="Y34" s="74">
        <v>5</v>
      </c>
      <c r="Z34" s="63"/>
      <c r="AA34" s="63"/>
      <c r="AB34" s="63"/>
      <c r="AC34" s="140"/>
      <c r="AD34" s="140"/>
      <c r="AE34" s="140"/>
      <c r="AF34" s="140"/>
      <c r="AG34" s="140"/>
      <c r="AH34" s="140"/>
      <c r="AI34" s="140"/>
      <c r="AJ34" s="136"/>
      <c r="AK34" s="140"/>
      <c r="AL34" s="140"/>
      <c r="AM34" s="140"/>
      <c r="AN34" s="140"/>
      <c r="AO34" s="140"/>
      <c r="AP34" s="140"/>
      <c r="AQ34" s="140"/>
      <c r="AR34" s="140"/>
      <c r="AS34" s="140"/>
      <c r="AT34" s="141">
        <f t="shared" ref="AT34:BH34" si="4">K34*AT$3</f>
        <v>0</v>
      </c>
      <c r="AU34" s="141">
        <f t="shared" si="4"/>
        <v>24</v>
      </c>
      <c r="AV34" s="141">
        <f t="shared" si="4"/>
        <v>0</v>
      </c>
      <c r="AW34" s="141">
        <f t="shared" si="4"/>
        <v>0</v>
      </c>
      <c r="AX34" s="141">
        <f t="shared" si="4"/>
        <v>0</v>
      </c>
      <c r="AY34" s="141">
        <f t="shared" si="4"/>
        <v>20</v>
      </c>
      <c r="AZ34" s="141">
        <f t="shared" si="4"/>
        <v>60</v>
      </c>
      <c r="BA34" s="141">
        <f t="shared" si="4"/>
        <v>60</v>
      </c>
      <c r="BB34" s="141">
        <f t="shared" si="4"/>
        <v>0</v>
      </c>
      <c r="BC34" s="141">
        <f t="shared" si="4"/>
        <v>0</v>
      </c>
      <c r="BD34" s="141">
        <f t="shared" si="4"/>
        <v>0</v>
      </c>
      <c r="BE34" s="141">
        <f t="shared" si="4"/>
        <v>0</v>
      </c>
      <c r="BF34" s="141">
        <f t="shared" si="4"/>
        <v>0</v>
      </c>
      <c r="BG34" s="141">
        <f t="shared" si="4"/>
        <v>0</v>
      </c>
      <c r="BH34" s="141">
        <f t="shared" si="4"/>
        <v>0</v>
      </c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7">
        <f>SUM(AK34:BL34)</f>
        <v>164</v>
      </c>
      <c r="BV34" s="91">
        <v>100</v>
      </c>
      <c r="BW34" s="107">
        <v>200</v>
      </c>
    </row>
    <row r="35" spans="1:75" x14ac:dyDescent="0.25">
      <c r="A35" s="34" t="s">
        <v>97</v>
      </c>
      <c r="B35" s="140"/>
      <c r="C35" s="140"/>
      <c r="D35" s="140"/>
      <c r="E35" s="140"/>
      <c r="F35" s="140"/>
      <c r="G35" s="140"/>
      <c r="H35" s="140"/>
      <c r="I35" s="140"/>
      <c r="J35" s="140"/>
      <c r="K35" s="44"/>
      <c r="L35" s="44"/>
      <c r="M35" s="44"/>
      <c r="N35" s="44"/>
      <c r="O35" s="44"/>
      <c r="P35" s="44"/>
      <c r="Q35" s="73"/>
      <c r="R35" s="74"/>
      <c r="S35" s="74"/>
      <c r="T35" s="44"/>
      <c r="U35" s="44"/>
      <c r="V35" s="44"/>
      <c r="W35" s="44"/>
      <c r="X35" s="44"/>
      <c r="Y35" s="74"/>
      <c r="Z35" s="63"/>
      <c r="AA35" s="63"/>
      <c r="AB35" s="63"/>
      <c r="AC35" s="140"/>
      <c r="AD35" s="140"/>
      <c r="AE35" s="140"/>
      <c r="AF35" s="140"/>
      <c r="AG35" s="140"/>
      <c r="AH35" s="140"/>
      <c r="AI35" s="140"/>
      <c r="AJ35" s="136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0"/>
      <c r="BM35" s="140"/>
      <c r="BN35" s="140"/>
      <c r="BO35" s="140"/>
      <c r="BP35" s="140"/>
      <c r="BQ35" s="140"/>
      <c r="BR35" s="140"/>
      <c r="BS35" s="140"/>
    </row>
    <row r="36" spans="1:75" x14ac:dyDescent="0.25">
      <c r="A36" s="34" t="s">
        <v>111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44">
        <v>0.01</v>
      </c>
      <c r="L36" s="44">
        <v>0.01</v>
      </c>
      <c r="M36" s="44">
        <v>0.03</v>
      </c>
      <c r="N36" s="44">
        <v>0.04</v>
      </c>
      <c r="O36" s="44">
        <v>0.04</v>
      </c>
      <c r="P36" s="44">
        <v>0.05</v>
      </c>
      <c r="Q36" s="44">
        <v>0.05</v>
      </c>
      <c r="R36" s="44">
        <v>0.05</v>
      </c>
      <c r="S36" s="44">
        <v>0.05</v>
      </c>
      <c r="T36" s="44">
        <v>0.01</v>
      </c>
      <c r="U36" s="44">
        <v>0.02</v>
      </c>
      <c r="V36" s="44">
        <v>0.03</v>
      </c>
      <c r="W36" s="44">
        <v>0.03</v>
      </c>
      <c r="X36" s="44">
        <v>0.04</v>
      </c>
      <c r="Y36" s="46">
        <v>0.05</v>
      </c>
      <c r="Z36" s="63"/>
      <c r="AA36" s="63"/>
      <c r="AB36" s="63"/>
      <c r="AC36" s="140"/>
      <c r="AD36" s="140"/>
      <c r="AE36" s="140"/>
      <c r="AF36" s="140"/>
      <c r="AG36" s="140"/>
      <c r="AH36" s="140"/>
      <c r="AI36" s="140"/>
      <c r="AJ36" s="136"/>
      <c r="AK36" s="140"/>
      <c r="AL36" s="140"/>
      <c r="AM36" s="140"/>
      <c r="AN36" s="140"/>
      <c r="AO36" s="140"/>
      <c r="AP36" s="140"/>
      <c r="AQ36" s="140"/>
      <c r="AR36" s="140"/>
      <c r="AS36" s="140"/>
      <c r="AT36" s="141">
        <f t="shared" ref="AT36:BH36" si="5">K36*AT$3</f>
        <v>0</v>
      </c>
      <c r="AU36" s="141">
        <f t="shared" si="5"/>
        <v>0.12</v>
      </c>
      <c r="AV36" s="141">
        <f t="shared" si="5"/>
        <v>0</v>
      </c>
      <c r="AW36" s="141">
        <f t="shared" si="5"/>
        <v>0</v>
      </c>
      <c r="AX36" s="141">
        <f t="shared" si="5"/>
        <v>0</v>
      </c>
      <c r="AY36" s="141">
        <f t="shared" si="5"/>
        <v>0.2</v>
      </c>
      <c r="AZ36" s="141">
        <f t="shared" si="5"/>
        <v>0.60000000000000009</v>
      </c>
      <c r="BA36" s="141">
        <f t="shared" si="5"/>
        <v>0.60000000000000009</v>
      </c>
      <c r="BB36" s="141">
        <f t="shared" si="5"/>
        <v>0</v>
      </c>
      <c r="BC36" s="141">
        <f t="shared" si="5"/>
        <v>0</v>
      </c>
      <c r="BD36" s="141">
        <f t="shared" si="5"/>
        <v>0</v>
      </c>
      <c r="BE36" s="141">
        <f t="shared" si="5"/>
        <v>0</v>
      </c>
      <c r="BF36" s="141">
        <f t="shared" si="5"/>
        <v>0</v>
      </c>
      <c r="BG36" s="141">
        <f t="shared" si="5"/>
        <v>0</v>
      </c>
      <c r="BH36" s="141">
        <f t="shared" si="5"/>
        <v>0</v>
      </c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</row>
    <row r="37" spans="1:75" x14ac:dyDescent="0.25">
      <c r="A37" s="34"/>
      <c r="B37" s="140"/>
      <c r="C37" s="140"/>
      <c r="D37" s="140"/>
      <c r="E37" s="140"/>
      <c r="F37" s="140"/>
      <c r="G37" s="140"/>
      <c r="H37" s="140"/>
      <c r="I37" s="140"/>
      <c r="J37" s="140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6"/>
      <c r="Z37" s="63"/>
      <c r="AA37" s="63"/>
      <c r="AB37" s="63"/>
      <c r="AC37" s="140"/>
      <c r="AD37" s="140"/>
      <c r="AE37" s="140"/>
      <c r="AF37" s="140"/>
      <c r="AG37" s="140"/>
      <c r="AH37" s="140"/>
      <c r="AI37" s="140"/>
      <c r="AJ37" s="136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</row>
    <row r="38" spans="1:75" x14ac:dyDescent="0.25">
      <c r="A38" s="18" t="s">
        <v>52</v>
      </c>
      <c r="B38" s="140"/>
      <c r="C38" s="140"/>
      <c r="D38" s="140"/>
      <c r="E38" s="140"/>
      <c r="F38" s="140"/>
      <c r="G38" s="140"/>
      <c r="H38" s="140"/>
      <c r="I38" s="140"/>
      <c r="J38" s="140"/>
      <c r="K38" s="44">
        <v>1</v>
      </c>
      <c r="L38" s="44">
        <v>1</v>
      </c>
      <c r="M38" s="44">
        <v>1</v>
      </c>
      <c r="N38" s="44">
        <v>1</v>
      </c>
      <c r="O38" s="44">
        <v>1</v>
      </c>
      <c r="P38" s="44">
        <v>1</v>
      </c>
      <c r="Q38" s="44">
        <v>1</v>
      </c>
      <c r="R38" s="44">
        <v>1</v>
      </c>
      <c r="S38" s="44">
        <v>1</v>
      </c>
      <c r="T38" s="44">
        <v>1</v>
      </c>
      <c r="U38" s="44">
        <v>1</v>
      </c>
      <c r="V38" s="44">
        <v>1</v>
      </c>
      <c r="W38" s="44">
        <v>1</v>
      </c>
      <c r="X38" s="44">
        <v>1</v>
      </c>
      <c r="Y38" s="74">
        <v>1</v>
      </c>
      <c r="Z38" s="63"/>
      <c r="AA38" s="63"/>
      <c r="AB38" s="63"/>
      <c r="AC38" s="140"/>
      <c r="AD38" s="140"/>
      <c r="AE38" s="140"/>
      <c r="AF38" s="140"/>
      <c r="AG38" s="140"/>
      <c r="AH38" s="140"/>
      <c r="AI38" s="140"/>
      <c r="AJ38" s="136"/>
      <c r="AK38" s="140"/>
      <c r="AL38" s="140"/>
      <c r="AM38" s="140"/>
      <c r="AN38" s="140"/>
      <c r="AO38" s="140"/>
      <c r="AP38" s="140"/>
      <c r="AQ38" s="140"/>
      <c r="AR38" s="140"/>
      <c r="AS38" s="140"/>
      <c r="AT38" s="141">
        <f t="shared" ref="AT38:BH38" si="6">K38*AT$3</f>
        <v>0</v>
      </c>
      <c r="AU38" s="141">
        <f t="shared" si="6"/>
        <v>12</v>
      </c>
      <c r="AV38" s="141">
        <f t="shared" si="6"/>
        <v>0</v>
      </c>
      <c r="AW38" s="141">
        <f t="shared" si="6"/>
        <v>0</v>
      </c>
      <c r="AX38" s="141">
        <f t="shared" si="6"/>
        <v>0</v>
      </c>
      <c r="AY38" s="141">
        <f t="shared" si="6"/>
        <v>4</v>
      </c>
      <c r="AZ38" s="141">
        <f t="shared" si="6"/>
        <v>12</v>
      </c>
      <c r="BA38" s="141">
        <f t="shared" si="6"/>
        <v>12</v>
      </c>
      <c r="BB38" s="141">
        <f t="shared" si="6"/>
        <v>0</v>
      </c>
      <c r="BC38" s="141">
        <f t="shared" si="6"/>
        <v>0</v>
      </c>
      <c r="BD38" s="141">
        <f t="shared" si="6"/>
        <v>0</v>
      </c>
      <c r="BE38" s="141">
        <f t="shared" si="6"/>
        <v>0</v>
      </c>
      <c r="BF38" s="141">
        <f t="shared" si="6"/>
        <v>0</v>
      </c>
      <c r="BG38" s="141">
        <f t="shared" si="6"/>
        <v>0</v>
      </c>
      <c r="BH38" s="141">
        <f t="shared" si="6"/>
        <v>0</v>
      </c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7">
        <f>SUM(AK38:BL38)</f>
        <v>40</v>
      </c>
      <c r="BV38" s="108">
        <v>16</v>
      </c>
      <c r="BW38" s="107">
        <v>100</v>
      </c>
    </row>
    <row r="39" spans="1:75" x14ac:dyDescent="0.25">
      <c r="A39" s="18"/>
      <c r="K39" s="44"/>
      <c r="L39" s="44"/>
      <c r="M39" s="44"/>
      <c r="N39" s="44"/>
      <c r="O39" s="44"/>
      <c r="P39" s="44"/>
      <c r="Q39" s="73"/>
      <c r="R39" s="74"/>
      <c r="S39" s="74"/>
      <c r="T39" s="44"/>
      <c r="U39" s="44"/>
      <c r="V39" s="44"/>
      <c r="W39" s="44"/>
      <c r="X39" s="44"/>
      <c r="Y39" s="74"/>
      <c r="Z39" s="63"/>
      <c r="AA39" s="63"/>
      <c r="AB39" s="63"/>
    </row>
    <row r="40" spans="1:75" x14ac:dyDescent="0.25">
      <c r="A40" s="18" t="s">
        <v>56</v>
      </c>
      <c r="K40" s="44"/>
      <c r="L40" s="44"/>
      <c r="M40" s="44"/>
      <c r="N40" s="44"/>
      <c r="O40" s="44"/>
      <c r="P40" s="44"/>
      <c r="Q40" s="73"/>
      <c r="R40" s="74"/>
      <c r="S40" s="74"/>
      <c r="T40" s="44"/>
      <c r="U40" s="44"/>
      <c r="V40" s="44"/>
      <c r="W40" s="44"/>
      <c r="X40" s="44"/>
      <c r="Y40" s="74"/>
      <c r="Z40" s="63"/>
      <c r="AA40" s="63"/>
      <c r="AB40" s="63"/>
    </row>
    <row r="41" spans="1:75" x14ac:dyDescent="0.25">
      <c r="A41" s="34" t="s">
        <v>97</v>
      </c>
      <c r="K41" s="44"/>
      <c r="L41" s="44"/>
      <c r="M41" s="44"/>
      <c r="N41" s="44"/>
      <c r="O41" s="44"/>
      <c r="P41" s="44"/>
      <c r="Q41" s="49"/>
      <c r="R41" s="46"/>
      <c r="S41" s="46"/>
      <c r="T41" s="44"/>
      <c r="U41" s="44"/>
      <c r="V41" s="44"/>
      <c r="W41" s="44"/>
      <c r="X41" s="44"/>
      <c r="Y41" s="77"/>
      <c r="Z41" s="63"/>
      <c r="AA41" s="63"/>
      <c r="AB41" s="63"/>
    </row>
    <row r="42" spans="1:75" x14ac:dyDescent="0.25">
      <c r="A42" s="41" t="s">
        <v>57</v>
      </c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63"/>
      <c r="AA42" s="63"/>
      <c r="AB42" s="63"/>
    </row>
    <row r="43" spans="1:75" x14ac:dyDescent="0.25">
      <c r="A43" s="41" t="s">
        <v>58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63"/>
      <c r="AA43" s="63"/>
      <c r="AB43" s="63"/>
    </row>
    <row r="44" spans="1:75" x14ac:dyDescent="0.25">
      <c r="A44" s="41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63"/>
      <c r="AA44" s="63"/>
      <c r="AB44" s="63"/>
    </row>
    <row r="45" spans="1:75" x14ac:dyDescent="0.25">
      <c r="A45" s="18" t="s">
        <v>59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  <c r="P45" s="44">
        <v>1</v>
      </c>
      <c r="Q45" s="44">
        <v>1</v>
      </c>
      <c r="R45" s="44">
        <v>1</v>
      </c>
      <c r="S45" s="44">
        <v>1</v>
      </c>
      <c r="T45" s="44">
        <v>1</v>
      </c>
      <c r="U45" s="44">
        <v>1</v>
      </c>
      <c r="V45" s="44">
        <v>1</v>
      </c>
      <c r="W45" s="44">
        <v>1</v>
      </c>
      <c r="X45" s="44">
        <v>1</v>
      </c>
      <c r="Y45" s="74">
        <v>1</v>
      </c>
      <c r="Z45" s="63"/>
      <c r="AA45" s="63"/>
      <c r="AB45" s="63"/>
      <c r="AT45" s="141">
        <f t="shared" ref="AT45:BH49" si="7">K45*AT$3</f>
        <v>0</v>
      </c>
      <c r="AU45" s="141">
        <f t="shared" si="7"/>
        <v>12</v>
      </c>
      <c r="AV45" s="141">
        <f t="shared" si="7"/>
        <v>0</v>
      </c>
      <c r="AW45" s="141">
        <f t="shared" si="7"/>
        <v>0</v>
      </c>
      <c r="AX45" s="141">
        <f t="shared" si="7"/>
        <v>0</v>
      </c>
      <c r="AY45" s="141">
        <f t="shared" si="7"/>
        <v>4</v>
      </c>
      <c r="AZ45" s="141">
        <f t="shared" si="7"/>
        <v>12</v>
      </c>
      <c r="BA45" s="141">
        <f t="shared" si="7"/>
        <v>12</v>
      </c>
      <c r="BB45" s="141">
        <f t="shared" si="7"/>
        <v>0</v>
      </c>
      <c r="BC45" s="141">
        <f t="shared" si="7"/>
        <v>0</v>
      </c>
      <c r="BD45" s="141">
        <f t="shared" si="7"/>
        <v>0</v>
      </c>
      <c r="BE45" s="141">
        <f t="shared" si="7"/>
        <v>0</v>
      </c>
      <c r="BF45" s="141">
        <f t="shared" si="7"/>
        <v>0</v>
      </c>
      <c r="BG45" s="141">
        <f t="shared" si="7"/>
        <v>0</v>
      </c>
      <c r="BH45" s="141">
        <f t="shared" si="7"/>
        <v>0</v>
      </c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7">
        <f>SUM(AK45:BL45)</f>
        <v>40</v>
      </c>
      <c r="BV45" s="108">
        <v>16</v>
      </c>
      <c r="BW45" s="107">
        <v>40</v>
      </c>
    </row>
    <row r="46" spans="1:75" x14ac:dyDescent="0.25">
      <c r="A46" s="18" t="s">
        <v>124</v>
      </c>
      <c r="K46" s="44"/>
      <c r="L46" s="44">
        <v>2</v>
      </c>
      <c r="M46" s="44">
        <v>3</v>
      </c>
      <c r="N46" s="44">
        <v>3</v>
      </c>
      <c r="O46" s="44">
        <v>3</v>
      </c>
      <c r="P46" s="44">
        <v>3</v>
      </c>
      <c r="Q46" s="73">
        <v>3</v>
      </c>
      <c r="R46" s="74">
        <v>3</v>
      </c>
      <c r="S46" s="74">
        <v>3</v>
      </c>
      <c r="T46" s="44">
        <v>1</v>
      </c>
      <c r="U46" s="44">
        <v>2</v>
      </c>
      <c r="V46" s="44">
        <v>3</v>
      </c>
      <c r="W46" s="44">
        <v>3</v>
      </c>
      <c r="X46" s="44">
        <v>3</v>
      </c>
      <c r="Y46" s="74">
        <v>3</v>
      </c>
      <c r="Z46" s="63"/>
      <c r="AA46" s="63"/>
      <c r="AB46" s="63"/>
      <c r="AT46" s="141">
        <f t="shared" si="7"/>
        <v>0</v>
      </c>
      <c r="AU46" s="141">
        <f t="shared" si="7"/>
        <v>24</v>
      </c>
      <c r="AV46" s="141">
        <f t="shared" si="7"/>
        <v>0</v>
      </c>
      <c r="AW46" s="141">
        <f t="shared" si="7"/>
        <v>0</v>
      </c>
      <c r="AX46" s="141">
        <f t="shared" si="7"/>
        <v>0</v>
      </c>
      <c r="AY46" s="141">
        <f t="shared" si="7"/>
        <v>12</v>
      </c>
      <c r="AZ46" s="141">
        <f t="shared" si="7"/>
        <v>36</v>
      </c>
      <c r="BA46" s="141">
        <f t="shared" si="7"/>
        <v>36</v>
      </c>
      <c r="BB46" s="141">
        <f t="shared" si="7"/>
        <v>0</v>
      </c>
      <c r="BC46" s="141">
        <f t="shared" si="7"/>
        <v>0</v>
      </c>
      <c r="BD46" s="141">
        <f t="shared" si="7"/>
        <v>0</v>
      </c>
      <c r="BE46" s="141">
        <f t="shared" si="7"/>
        <v>0</v>
      </c>
      <c r="BF46" s="141">
        <f t="shared" si="7"/>
        <v>0</v>
      </c>
      <c r="BG46" s="141">
        <f t="shared" si="7"/>
        <v>0</v>
      </c>
      <c r="BH46" s="141">
        <f t="shared" si="7"/>
        <v>0</v>
      </c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7">
        <f>SUM(AK46:BL46)</f>
        <v>108</v>
      </c>
      <c r="BV46" s="108">
        <v>164</v>
      </c>
    </row>
    <row r="47" spans="1:75" x14ac:dyDescent="0.25">
      <c r="A47" s="18" t="s">
        <v>60</v>
      </c>
      <c r="K47" s="44">
        <v>0</v>
      </c>
      <c r="L47" s="44">
        <v>0</v>
      </c>
      <c r="M47" s="44">
        <v>0</v>
      </c>
      <c r="N47" s="44">
        <v>1</v>
      </c>
      <c r="O47" s="44">
        <v>1</v>
      </c>
      <c r="P47" s="44">
        <v>1</v>
      </c>
      <c r="Q47" s="44">
        <v>1</v>
      </c>
      <c r="R47" s="44">
        <v>1</v>
      </c>
      <c r="S47" s="44">
        <v>1</v>
      </c>
      <c r="T47" s="44">
        <v>0</v>
      </c>
      <c r="U47" s="44">
        <v>0</v>
      </c>
      <c r="V47" s="44">
        <v>0</v>
      </c>
      <c r="W47" s="44">
        <v>0</v>
      </c>
      <c r="X47" s="44">
        <v>1</v>
      </c>
      <c r="Y47" s="74">
        <v>1</v>
      </c>
      <c r="Z47" s="63"/>
      <c r="AA47" s="63"/>
      <c r="AB47" s="63"/>
      <c r="AT47" s="141">
        <f t="shared" si="7"/>
        <v>0</v>
      </c>
      <c r="AU47" s="141">
        <f t="shared" si="7"/>
        <v>0</v>
      </c>
      <c r="AV47" s="141">
        <f t="shared" si="7"/>
        <v>0</v>
      </c>
      <c r="AW47" s="141">
        <f t="shared" si="7"/>
        <v>0</v>
      </c>
      <c r="AX47" s="141">
        <f t="shared" si="7"/>
        <v>0</v>
      </c>
      <c r="AY47" s="141">
        <f t="shared" si="7"/>
        <v>4</v>
      </c>
      <c r="AZ47" s="141">
        <f t="shared" si="7"/>
        <v>12</v>
      </c>
      <c r="BA47" s="141">
        <f t="shared" si="7"/>
        <v>12</v>
      </c>
      <c r="BB47" s="141">
        <f t="shared" si="7"/>
        <v>0</v>
      </c>
      <c r="BC47" s="141">
        <f t="shared" si="7"/>
        <v>0</v>
      </c>
      <c r="BD47" s="141">
        <f t="shared" si="7"/>
        <v>0</v>
      </c>
      <c r="BE47" s="141">
        <f t="shared" si="7"/>
        <v>0</v>
      </c>
      <c r="BF47" s="141">
        <f t="shared" si="7"/>
        <v>0</v>
      </c>
      <c r="BG47" s="141">
        <f t="shared" si="7"/>
        <v>0</v>
      </c>
      <c r="BH47" s="141">
        <f t="shared" si="7"/>
        <v>0</v>
      </c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7">
        <f>SUM(AK47:BL47)</f>
        <v>28</v>
      </c>
      <c r="BV47" s="108">
        <v>4</v>
      </c>
      <c r="BW47" s="107">
        <v>28</v>
      </c>
    </row>
    <row r="48" spans="1:75" x14ac:dyDescent="0.25">
      <c r="A48" s="18" t="s">
        <v>125</v>
      </c>
      <c r="K48" s="44"/>
      <c r="L48" s="44">
        <v>0</v>
      </c>
      <c r="M48" s="44">
        <v>0</v>
      </c>
      <c r="N48" s="44">
        <v>1</v>
      </c>
      <c r="O48" s="44">
        <v>1</v>
      </c>
      <c r="P48" s="44">
        <v>2</v>
      </c>
      <c r="Q48" s="73">
        <v>2</v>
      </c>
      <c r="R48" s="74">
        <v>2</v>
      </c>
      <c r="S48" s="74">
        <v>2</v>
      </c>
      <c r="T48" s="44"/>
      <c r="U48" s="44">
        <v>0</v>
      </c>
      <c r="V48" s="44"/>
      <c r="W48" s="44"/>
      <c r="X48" s="44">
        <v>1</v>
      </c>
      <c r="Y48" s="74">
        <v>2</v>
      </c>
      <c r="Z48" s="63"/>
      <c r="AA48" s="63"/>
      <c r="AB48" s="63"/>
      <c r="AT48" s="141">
        <f t="shared" si="7"/>
        <v>0</v>
      </c>
      <c r="AU48" s="141">
        <f t="shared" si="7"/>
        <v>0</v>
      </c>
      <c r="AV48" s="141">
        <f t="shared" si="7"/>
        <v>0</v>
      </c>
      <c r="AW48" s="141">
        <f t="shared" si="7"/>
        <v>0</v>
      </c>
      <c r="AX48" s="141">
        <f t="shared" si="7"/>
        <v>0</v>
      </c>
      <c r="AY48" s="141">
        <f t="shared" si="7"/>
        <v>8</v>
      </c>
      <c r="AZ48" s="141">
        <f t="shared" si="7"/>
        <v>24</v>
      </c>
      <c r="BA48" s="141">
        <f t="shared" si="7"/>
        <v>24</v>
      </c>
      <c r="BB48" s="141">
        <f t="shared" si="7"/>
        <v>0</v>
      </c>
      <c r="BC48" s="141">
        <f t="shared" si="7"/>
        <v>0</v>
      </c>
      <c r="BD48" s="141">
        <f t="shared" si="7"/>
        <v>0</v>
      </c>
      <c r="BE48" s="141">
        <f t="shared" si="7"/>
        <v>0</v>
      </c>
      <c r="BF48" s="141">
        <f t="shared" si="7"/>
        <v>0</v>
      </c>
      <c r="BG48" s="141">
        <f t="shared" si="7"/>
        <v>0</v>
      </c>
      <c r="BH48" s="141">
        <f t="shared" si="7"/>
        <v>0</v>
      </c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7">
        <f>SUM(AK48:BL48)</f>
        <v>56</v>
      </c>
      <c r="BV48" s="108" t="s">
        <v>317</v>
      </c>
    </row>
    <row r="49" spans="1:75" x14ac:dyDescent="0.25">
      <c r="A49" s="18" t="s">
        <v>61</v>
      </c>
      <c r="K49" s="44">
        <v>1</v>
      </c>
      <c r="L49" s="44">
        <v>1</v>
      </c>
      <c r="M49" s="44">
        <v>1</v>
      </c>
      <c r="N49" s="44">
        <v>1</v>
      </c>
      <c r="O49" s="44">
        <v>1</v>
      </c>
      <c r="P49" s="44">
        <v>1</v>
      </c>
      <c r="Q49" s="44">
        <v>1</v>
      </c>
      <c r="R49" s="44">
        <v>1</v>
      </c>
      <c r="S49" s="44">
        <v>1</v>
      </c>
      <c r="T49" s="44">
        <v>1</v>
      </c>
      <c r="U49" s="44">
        <v>1</v>
      </c>
      <c r="V49" s="44">
        <v>1</v>
      </c>
      <c r="W49" s="44">
        <v>1</v>
      </c>
      <c r="X49" s="44">
        <v>1</v>
      </c>
      <c r="Y49" s="74">
        <v>1</v>
      </c>
      <c r="Z49" s="63"/>
      <c r="AA49" s="63"/>
      <c r="AB49" s="63"/>
      <c r="AT49" s="141">
        <f t="shared" si="7"/>
        <v>0</v>
      </c>
      <c r="AU49" s="141">
        <f t="shared" si="7"/>
        <v>12</v>
      </c>
      <c r="AV49" s="141">
        <f t="shared" si="7"/>
        <v>0</v>
      </c>
      <c r="AW49" s="141">
        <f t="shared" si="7"/>
        <v>0</v>
      </c>
      <c r="AX49" s="141">
        <f t="shared" si="7"/>
        <v>0</v>
      </c>
      <c r="AY49" s="141">
        <f t="shared" si="7"/>
        <v>4</v>
      </c>
      <c r="AZ49" s="141">
        <f t="shared" si="7"/>
        <v>12</v>
      </c>
      <c r="BA49" s="141">
        <f t="shared" si="7"/>
        <v>12</v>
      </c>
      <c r="BB49" s="141">
        <f t="shared" si="7"/>
        <v>0</v>
      </c>
      <c r="BC49" s="141">
        <f t="shared" si="7"/>
        <v>0</v>
      </c>
      <c r="BD49" s="141">
        <f t="shared" si="7"/>
        <v>0</v>
      </c>
      <c r="BE49" s="141">
        <f t="shared" si="7"/>
        <v>0</v>
      </c>
      <c r="BF49" s="141">
        <f t="shared" si="7"/>
        <v>0</v>
      </c>
      <c r="BG49" s="141">
        <f t="shared" si="7"/>
        <v>0</v>
      </c>
      <c r="BH49" s="141">
        <f t="shared" si="7"/>
        <v>0</v>
      </c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7">
        <f>SUM(AK49:BL49)</f>
        <v>40</v>
      </c>
      <c r="BV49" s="108">
        <v>17</v>
      </c>
      <c r="BW49" s="107">
        <v>40</v>
      </c>
    </row>
    <row r="50" spans="1:75" x14ac:dyDescent="0.25">
      <c r="A50" s="18"/>
      <c r="K50" s="44"/>
      <c r="L50" s="44"/>
      <c r="M50" s="44"/>
      <c r="N50" s="44"/>
      <c r="O50" s="44"/>
      <c r="P50" s="44"/>
      <c r="Q50" s="73"/>
      <c r="R50" s="74"/>
      <c r="S50" s="74"/>
      <c r="T50" s="44"/>
      <c r="U50" s="44"/>
      <c r="V50" s="44"/>
      <c r="W50" s="44"/>
      <c r="X50" s="44"/>
      <c r="Y50" s="74"/>
      <c r="Z50" s="63"/>
      <c r="AA50" s="63"/>
      <c r="AB50" s="63"/>
    </row>
    <row r="51" spans="1:75" x14ac:dyDescent="0.25">
      <c r="A51" s="18" t="s">
        <v>62</v>
      </c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44">
        <v>1</v>
      </c>
      <c r="Q51" s="44">
        <v>1</v>
      </c>
      <c r="R51" s="44">
        <v>1</v>
      </c>
      <c r="S51" s="44">
        <v>1</v>
      </c>
      <c r="T51" s="44">
        <v>1</v>
      </c>
      <c r="U51" s="44">
        <v>1</v>
      </c>
      <c r="V51" s="44">
        <v>1</v>
      </c>
      <c r="W51" s="44">
        <v>1</v>
      </c>
      <c r="X51" s="44">
        <v>1</v>
      </c>
      <c r="Y51" s="74">
        <v>1</v>
      </c>
      <c r="Z51" s="63"/>
      <c r="AA51" s="63"/>
      <c r="AB51" s="63"/>
      <c r="AT51" s="141">
        <f t="shared" ref="AT51:BH51" si="8">K51*AT$3</f>
        <v>0</v>
      </c>
      <c r="AU51" s="141">
        <f t="shared" si="8"/>
        <v>12</v>
      </c>
      <c r="AV51" s="141">
        <f t="shared" si="8"/>
        <v>0</v>
      </c>
      <c r="AW51" s="141">
        <f t="shared" si="8"/>
        <v>0</v>
      </c>
      <c r="AX51" s="141">
        <f t="shared" si="8"/>
        <v>0</v>
      </c>
      <c r="AY51" s="141">
        <f t="shared" si="8"/>
        <v>4</v>
      </c>
      <c r="AZ51" s="141">
        <f t="shared" si="8"/>
        <v>12</v>
      </c>
      <c r="BA51" s="141">
        <f t="shared" si="8"/>
        <v>12</v>
      </c>
      <c r="BB51" s="141">
        <f t="shared" si="8"/>
        <v>0</v>
      </c>
      <c r="BC51" s="141">
        <f t="shared" si="8"/>
        <v>0</v>
      </c>
      <c r="BD51" s="141">
        <f t="shared" si="8"/>
        <v>0</v>
      </c>
      <c r="BE51" s="141">
        <f t="shared" si="8"/>
        <v>0</v>
      </c>
      <c r="BF51" s="141">
        <f t="shared" si="8"/>
        <v>0</v>
      </c>
      <c r="BG51" s="141">
        <f t="shared" si="8"/>
        <v>0</v>
      </c>
      <c r="BH51" s="141">
        <f t="shared" si="8"/>
        <v>0</v>
      </c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7">
        <f>SUM(AK51:BL51)</f>
        <v>40</v>
      </c>
      <c r="BV51" s="108">
        <v>17</v>
      </c>
      <c r="BW51" s="107">
        <v>40</v>
      </c>
    </row>
    <row r="52" spans="1:75" x14ac:dyDescent="0.25">
      <c r="A52" s="18"/>
      <c r="K52" s="44"/>
      <c r="L52" s="44"/>
      <c r="M52" s="44"/>
      <c r="N52" s="44"/>
      <c r="O52" s="44"/>
      <c r="P52" s="44"/>
      <c r="Q52" s="73"/>
      <c r="R52" s="74"/>
      <c r="S52" s="74"/>
      <c r="T52" s="44"/>
      <c r="U52" s="44"/>
      <c r="V52" s="44"/>
      <c r="W52" s="44"/>
      <c r="X52" s="44"/>
      <c r="Y52" s="74"/>
      <c r="Z52" s="63"/>
      <c r="AA52" s="63"/>
      <c r="AB52" s="63"/>
    </row>
    <row r="53" spans="1:75" x14ac:dyDescent="0.25">
      <c r="A53" s="18" t="s">
        <v>112</v>
      </c>
      <c r="K53" s="44"/>
      <c r="L53" s="44"/>
      <c r="M53" s="44"/>
      <c r="N53" s="44">
        <v>1</v>
      </c>
      <c r="O53" s="44"/>
      <c r="P53" s="44">
        <v>1</v>
      </c>
      <c r="Q53" s="44"/>
      <c r="R53" s="44"/>
      <c r="S53" s="44">
        <v>1</v>
      </c>
      <c r="T53" s="44">
        <v>1</v>
      </c>
      <c r="U53" s="44">
        <v>1</v>
      </c>
      <c r="V53" s="44">
        <v>1</v>
      </c>
      <c r="W53" s="44">
        <v>1</v>
      </c>
      <c r="X53" s="44">
        <v>1</v>
      </c>
      <c r="Y53" s="74">
        <v>1</v>
      </c>
      <c r="Z53" s="63"/>
      <c r="AA53" s="63"/>
      <c r="AB53" s="63"/>
      <c r="AT53" s="141">
        <f t="shared" ref="AT53:BH53" si="9">K53*AT$3</f>
        <v>0</v>
      </c>
      <c r="AU53" s="141">
        <f t="shared" si="9"/>
        <v>0</v>
      </c>
      <c r="AV53" s="141">
        <f t="shared" si="9"/>
        <v>0</v>
      </c>
      <c r="AW53" s="141">
        <f t="shared" si="9"/>
        <v>0</v>
      </c>
      <c r="AX53" s="141">
        <f t="shared" si="9"/>
        <v>0</v>
      </c>
      <c r="AY53" s="141">
        <f t="shared" si="9"/>
        <v>4</v>
      </c>
      <c r="AZ53" s="141">
        <f t="shared" si="9"/>
        <v>0</v>
      </c>
      <c r="BA53" s="141">
        <f t="shared" si="9"/>
        <v>0</v>
      </c>
      <c r="BB53" s="141">
        <f t="shared" si="9"/>
        <v>0</v>
      </c>
      <c r="BC53" s="141">
        <f t="shared" si="9"/>
        <v>0</v>
      </c>
      <c r="BD53" s="141">
        <f t="shared" si="9"/>
        <v>0</v>
      </c>
      <c r="BE53" s="141">
        <f t="shared" si="9"/>
        <v>0</v>
      </c>
      <c r="BF53" s="141">
        <f t="shared" si="9"/>
        <v>0</v>
      </c>
      <c r="BG53" s="141">
        <f t="shared" si="9"/>
        <v>0</v>
      </c>
      <c r="BH53" s="141">
        <f t="shared" si="9"/>
        <v>0</v>
      </c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</row>
    <row r="54" spans="1:75" x14ac:dyDescent="0.25">
      <c r="A54" s="34" t="s">
        <v>97</v>
      </c>
      <c r="K54" s="44"/>
      <c r="L54" s="44"/>
      <c r="M54" s="44"/>
      <c r="N54" s="44"/>
      <c r="O54" s="44"/>
      <c r="P54" s="44"/>
      <c r="Q54" s="73"/>
      <c r="R54" s="74"/>
      <c r="S54" s="74"/>
      <c r="T54" s="44"/>
      <c r="U54" s="44"/>
      <c r="V54" s="44"/>
      <c r="W54" s="44"/>
      <c r="X54" s="44"/>
      <c r="Y54" s="74"/>
      <c r="Z54" s="63"/>
      <c r="AA54" s="63"/>
      <c r="AB54" s="63"/>
    </row>
    <row r="55" spans="1:75" x14ac:dyDescent="0.25">
      <c r="A55" s="34" t="s">
        <v>63</v>
      </c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44">
        <v>1</v>
      </c>
      <c r="Q55" s="44">
        <v>1</v>
      </c>
      <c r="R55" s="44">
        <v>1</v>
      </c>
      <c r="S55" s="44">
        <v>1</v>
      </c>
      <c r="T55" s="44">
        <v>1</v>
      </c>
      <c r="U55" s="44">
        <v>1</v>
      </c>
      <c r="V55" s="44">
        <v>1</v>
      </c>
      <c r="W55" s="44">
        <v>1</v>
      </c>
      <c r="X55" s="44">
        <v>1</v>
      </c>
      <c r="Y55" s="74">
        <v>1</v>
      </c>
      <c r="Z55" s="63"/>
      <c r="AA55" s="63"/>
      <c r="AB55" s="63"/>
      <c r="AT55" s="141">
        <f t="shared" ref="AT55:BH55" si="10">K55*AT$3</f>
        <v>0</v>
      </c>
      <c r="AU55" s="141">
        <f t="shared" si="10"/>
        <v>12</v>
      </c>
      <c r="AV55" s="141">
        <f t="shared" si="10"/>
        <v>0</v>
      </c>
      <c r="AW55" s="141">
        <f t="shared" si="10"/>
        <v>0</v>
      </c>
      <c r="AX55" s="141">
        <f t="shared" si="10"/>
        <v>0</v>
      </c>
      <c r="AY55" s="141">
        <f t="shared" si="10"/>
        <v>4</v>
      </c>
      <c r="AZ55" s="141">
        <f t="shared" si="10"/>
        <v>12</v>
      </c>
      <c r="BA55" s="141">
        <f t="shared" si="10"/>
        <v>12</v>
      </c>
      <c r="BB55" s="141">
        <f t="shared" si="10"/>
        <v>0</v>
      </c>
      <c r="BC55" s="141">
        <f t="shared" si="10"/>
        <v>0</v>
      </c>
      <c r="BD55" s="141">
        <f t="shared" si="10"/>
        <v>0</v>
      </c>
      <c r="BE55" s="141">
        <f t="shared" si="10"/>
        <v>0</v>
      </c>
      <c r="BF55" s="141">
        <f t="shared" si="10"/>
        <v>0</v>
      </c>
      <c r="BG55" s="141">
        <f t="shared" si="10"/>
        <v>0</v>
      </c>
      <c r="BH55" s="141">
        <f t="shared" si="10"/>
        <v>0</v>
      </c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7">
        <f>SUM(AK55:BL55)</f>
        <v>40</v>
      </c>
      <c r="BV55" s="108">
        <v>16</v>
      </c>
      <c r="BW55" s="107">
        <v>40</v>
      </c>
    </row>
    <row r="56" spans="1:75" x14ac:dyDescent="0.25">
      <c r="A56" s="34"/>
      <c r="K56" s="44"/>
      <c r="L56" s="44"/>
      <c r="M56" s="44"/>
      <c r="N56" s="44"/>
      <c r="O56" s="44"/>
      <c r="P56" s="44"/>
      <c r="Q56" s="73"/>
      <c r="R56" s="74"/>
      <c r="S56" s="74"/>
      <c r="T56" s="44"/>
      <c r="U56" s="44"/>
      <c r="V56" s="44"/>
      <c r="W56" s="44"/>
      <c r="X56" s="44"/>
      <c r="Y56" s="74"/>
      <c r="Z56" s="63"/>
      <c r="AA56" s="63"/>
      <c r="AB56" s="63"/>
    </row>
    <row r="57" spans="1:75" x14ac:dyDescent="0.25">
      <c r="A57" s="18" t="s">
        <v>113</v>
      </c>
      <c r="K57" s="44">
        <v>1</v>
      </c>
      <c r="L57" s="44">
        <v>1</v>
      </c>
      <c r="M57" s="44">
        <v>1</v>
      </c>
      <c r="N57" s="44">
        <v>1</v>
      </c>
      <c r="O57" s="44">
        <v>1</v>
      </c>
      <c r="P57" s="44">
        <v>0</v>
      </c>
      <c r="Q57" s="44">
        <v>0</v>
      </c>
      <c r="R57" s="44">
        <v>0</v>
      </c>
      <c r="S57" s="44">
        <v>1</v>
      </c>
      <c r="T57" s="1">
        <v>0</v>
      </c>
      <c r="U57" s="44"/>
      <c r="V57" s="1">
        <v>0</v>
      </c>
      <c r="W57" s="1">
        <v>0</v>
      </c>
      <c r="X57" s="1">
        <v>0</v>
      </c>
      <c r="Y57" s="74"/>
      <c r="Z57" s="7"/>
      <c r="AA57" s="7"/>
      <c r="AB57" s="7"/>
      <c r="AT57" s="141">
        <f t="shared" ref="AT57:BH57" si="11">K57*AT$3</f>
        <v>0</v>
      </c>
      <c r="AU57" s="141">
        <f t="shared" si="11"/>
        <v>12</v>
      </c>
      <c r="AV57" s="141">
        <f t="shared" si="11"/>
        <v>0</v>
      </c>
      <c r="AW57" s="141">
        <f t="shared" si="11"/>
        <v>0</v>
      </c>
      <c r="AX57" s="141">
        <f t="shared" si="11"/>
        <v>0</v>
      </c>
      <c r="AY57" s="141">
        <f t="shared" si="11"/>
        <v>0</v>
      </c>
      <c r="AZ57" s="141">
        <f t="shared" si="11"/>
        <v>0</v>
      </c>
      <c r="BA57" s="141">
        <f t="shared" si="11"/>
        <v>0</v>
      </c>
      <c r="BB57" s="141">
        <f t="shared" si="11"/>
        <v>0</v>
      </c>
      <c r="BC57" s="141">
        <f t="shared" si="11"/>
        <v>0</v>
      </c>
      <c r="BD57" s="141">
        <f t="shared" si="11"/>
        <v>0</v>
      </c>
      <c r="BE57" s="141">
        <f t="shared" si="11"/>
        <v>0</v>
      </c>
      <c r="BF57" s="141">
        <f t="shared" si="11"/>
        <v>0</v>
      </c>
      <c r="BG57" s="141">
        <f t="shared" si="11"/>
        <v>0</v>
      </c>
      <c r="BH57" s="141">
        <f t="shared" si="11"/>
        <v>0</v>
      </c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7">
        <f>SUM(AK57:BL57)</f>
        <v>12</v>
      </c>
      <c r="BV57" s="108">
        <v>12</v>
      </c>
    </row>
    <row r="58" spans="1:75" x14ac:dyDescent="0.25">
      <c r="A58" s="34"/>
      <c r="K58" s="44"/>
      <c r="L58" s="44"/>
      <c r="M58" s="44"/>
      <c r="N58" s="44"/>
      <c r="O58" s="44"/>
      <c r="P58" s="44"/>
      <c r="Q58" s="73"/>
      <c r="R58" s="74"/>
      <c r="S58" s="138"/>
      <c r="U58" s="44"/>
      <c r="Y58" s="74"/>
    </row>
    <row r="59" spans="1:75" x14ac:dyDescent="0.25">
      <c r="A59" s="18" t="s">
        <v>51</v>
      </c>
      <c r="K59" s="45">
        <v>0.8</v>
      </c>
      <c r="L59" s="45">
        <v>0.8</v>
      </c>
      <c r="M59" s="45">
        <v>0.9</v>
      </c>
      <c r="N59" s="45">
        <v>0.8</v>
      </c>
      <c r="O59" s="45">
        <v>0.9</v>
      </c>
      <c r="P59" s="45">
        <v>0.7</v>
      </c>
      <c r="Q59" s="44">
        <v>1.35</v>
      </c>
      <c r="R59" s="44">
        <v>1.45</v>
      </c>
      <c r="S59" s="44">
        <v>0.9</v>
      </c>
      <c r="T59" s="45">
        <v>0.75</v>
      </c>
      <c r="U59" s="45">
        <v>0.55000000000000004</v>
      </c>
      <c r="V59" s="45">
        <v>0.55000000000000004</v>
      </c>
      <c r="W59" s="45">
        <v>1.4</v>
      </c>
      <c r="X59" s="45">
        <v>1.4</v>
      </c>
      <c r="Y59" s="46">
        <v>1.85</v>
      </c>
      <c r="Z59" s="64"/>
      <c r="AA59" s="64"/>
      <c r="AB59" s="64"/>
      <c r="AT59" s="141">
        <f t="shared" ref="AT59:BH59" si="12">K59*AT$3</f>
        <v>0</v>
      </c>
      <c r="AU59" s="141">
        <f t="shared" si="12"/>
        <v>9.6000000000000014</v>
      </c>
      <c r="AV59" s="141">
        <f t="shared" si="12"/>
        <v>0</v>
      </c>
      <c r="AW59" s="141">
        <f t="shared" si="12"/>
        <v>0</v>
      </c>
      <c r="AX59" s="141">
        <f t="shared" si="12"/>
        <v>0</v>
      </c>
      <c r="AY59" s="141">
        <f t="shared" si="12"/>
        <v>2.8</v>
      </c>
      <c r="AZ59" s="141">
        <f t="shared" si="12"/>
        <v>16.200000000000003</v>
      </c>
      <c r="BA59" s="141">
        <f t="shared" si="12"/>
        <v>17.399999999999999</v>
      </c>
      <c r="BB59" s="141">
        <f t="shared" si="12"/>
        <v>0</v>
      </c>
      <c r="BC59" s="141">
        <f t="shared" si="12"/>
        <v>0</v>
      </c>
      <c r="BD59" s="141">
        <f t="shared" si="12"/>
        <v>0</v>
      </c>
      <c r="BE59" s="141">
        <f t="shared" si="12"/>
        <v>0</v>
      </c>
      <c r="BF59" s="141">
        <f t="shared" si="12"/>
        <v>0</v>
      </c>
      <c r="BG59" s="141">
        <f t="shared" si="12"/>
        <v>0</v>
      </c>
      <c r="BH59" s="141">
        <f t="shared" si="12"/>
        <v>0</v>
      </c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7">
        <f>SUM(AK59:BL59)</f>
        <v>46</v>
      </c>
      <c r="BV59" s="108" t="s">
        <v>317</v>
      </c>
      <c r="BW59" s="107" t="s">
        <v>317</v>
      </c>
    </row>
    <row r="60" spans="1:75" x14ac:dyDescent="0.25">
      <c r="A60" s="34" t="s">
        <v>97</v>
      </c>
      <c r="K60" s="45"/>
      <c r="L60" s="45"/>
      <c r="M60" s="45"/>
      <c r="N60" s="45"/>
      <c r="O60" s="45"/>
      <c r="P60" s="45"/>
      <c r="Q60" s="75"/>
      <c r="R60" s="46"/>
      <c r="S60" s="46"/>
      <c r="T60" s="45"/>
      <c r="U60" s="45"/>
      <c r="V60" s="45"/>
      <c r="W60" s="45"/>
      <c r="X60" s="45"/>
      <c r="Y60" s="46"/>
      <c r="Z60" s="64"/>
      <c r="AA60" s="64"/>
      <c r="AB60" s="64"/>
    </row>
    <row r="61" spans="1:75" x14ac:dyDescent="0.25">
      <c r="A61" s="34" t="s">
        <v>114</v>
      </c>
      <c r="K61" s="45"/>
      <c r="L61" s="45"/>
      <c r="M61" s="45"/>
      <c r="N61" s="45"/>
      <c r="O61" s="45"/>
      <c r="P61" s="45"/>
      <c r="Q61" s="75"/>
      <c r="R61" s="46"/>
      <c r="S61" s="46"/>
      <c r="T61" s="45"/>
      <c r="U61" s="45"/>
      <c r="V61" s="45"/>
      <c r="W61" s="45"/>
      <c r="X61" s="45"/>
      <c r="Y61" s="46"/>
      <c r="Z61" s="64"/>
      <c r="AA61" s="64"/>
      <c r="AB61" s="64"/>
      <c r="AT61" s="141">
        <f>K61*AT$3</f>
        <v>0</v>
      </c>
      <c r="AU61" s="141">
        <f>L61*AU$3</f>
        <v>0</v>
      </c>
      <c r="AV61" s="141">
        <f>M61*AV$3</f>
        <v>0</v>
      </c>
      <c r="AW61" s="141"/>
      <c r="AX61" s="141">
        <f>O61*AX$3</f>
        <v>0</v>
      </c>
      <c r="AY61" s="141"/>
      <c r="AZ61" s="141">
        <f>Q61*AZ$3</f>
        <v>0</v>
      </c>
      <c r="BA61" s="141">
        <f>R61*BA$3</f>
        <v>0</v>
      </c>
      <c r="BB61" s="141">
        <f>S61*BB$3</f>
        <v>0</v>
      </c>
      <c r="BC61" s="141"/>
      <c r="BD61" s="141">
        <f>U61*BD$3</f>
        <v>0</v>
      </c>
      <c r="BE61" s="141"/>
      <c r="BF61" s="141"/>
      <c r="BG61" s="141"/>
      <c r="BH61" s="141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</row>
    <row r="62" spans="1:75" x14ac:dyDescent="0.25">
      <c r="A62" s="34"/>
      <c r="K62" s="45"/>
      <c r="L62" s="45"/>
      <c r="M62" s="45"/>
      <c r="N62" s="45"/>
      <c r="O62" s="45"/>
      <c r="P62" s="45"/>
      <c r="Q62" s="75"/>
      <c r="R62" s="46"/>
      <c r="S62" s="46"/>
      <c r="T62" s="45"/>
      <c r="U62" s="45"/>
      <c r="V62" s="45"/>
      <c r="W62" s="45"/>
      <c r="X62" s="45"/>
      <c r="Y62" s="46"/>
      <c r="Z62" s="64"/>
      <c r="AA62" s="64"/>
      <c r="AB62" s="64"/>
    </row>
    <row r="63" spans="1:75" x14ac:dyDescent="0.25">
      <c r="A63" s="18" t="s">
        <v>115</v>
      </c>
      <c r="K63" s="44">
        <v>0.55000000000000004</v>
      </c>
      <c r="L63" s="44">
        <v>1.35</v>
      </c>
      <c r="M63" s="44">
        <v>2.6</v>
      </c>
      <c r="N63" s="44">
        <v>3.9</v>
      </c>
      <c r="O63" s="44">
        <v>4.0999999999999996</v>
      </c>
      <c r="P63" s="44">
        <v>3.9</v>
      </c>
      <c r="Q63" s="44">
        <v>8.9</v>
      </c>
      <c r="R63" s="44">
        <v>7.8</v>
      </c>
      <c r="S63" s="44">
        <v>5.9</v>
      </c>
      <c r="T63" s="44">
        <v>1.2</v>
      </c>
      <c r="U63" s="45">
        <v>2.1</v>
      </c>
      <c r="V63" s="44">
        <v>3.7</v>
      </c>
      <c r="W63" s="44">
        <v>5.2</v>
      </c>
      <c r="X63" s="44">
        <v>7.1</v>
      </c>
      <c r="Y63" s="46">
        <v>9.5</v>
      </c>
      <c r="Z63" s="63"/>
      <c r="AA63" s="63"/>
      <c r="AB63" s="63"/>
      <c r="AT63" s="141">
        <f t="shared" ref="AT63:BH63" si="13">K63*AT$3</f>
        <v>0</v>
      </c>
      <c r="AU63" s="141">
        <f t="shared" si="13"/>
        <v>16.200000000000003</v>
      </c>
      <c r="AV63" s="141">
        <f t="shared" si="13"/>
        <v>0</v>
      </c>
      <c r="AW63" s="141">
        <f t="shared" si="13"/>
        <v>0</v>
      </c>
      <c r="AX63" s="141">
        <f t="shared" si="13"/>
        <v>0</v>
      </c>
      <c r="AY63" s="141">
        <f t="shared" si="13"/>
        <v>15.6</v>
      </c>
      <c r="AZ63" s="141">
        <f t="shared" si="13"/>
        <v>106.80000000000001</v>
      </c>
      <c r="BA63" s="141">
        <f t="shared" si="13"/>
        <v>93.6</v>
      </c>
      <c r="BB63" s="141">
        <f t="shared" si="13"/>
        <v>0</v>
      </c>
      <c r="BC63" s="141">
        <f t="shared" si="13"/>
        <v>0</v>
      </c>
      <c r="BD63" s="141">
        <f t="shared" si="13"/>
        <v>0</v>
      </c>
      <c r="BE63" s="141">
        <f t="shared" si="13"/>
        <v>0</v>
      </c>
      <c r="BF63" s="141">
        <f t="shared" si="13"/>
        <v>0</v>
      </c>
      <c r="BG63" s="141">
        <f t="shared" si="13"/>
        <v>0</v>
      </c>
      <c r="BH63" s="141">
        <f t="shared" si="13"/>
        <v>0</v>
      </c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7">
        <f>SUM(AK63:BL63)</f>
        <v>232.20000000000002</v>
      </c>
      <c r="BV63" s="108">
        <v>33</v>
      </c>
      <c r="BW63" s="107">
        <v>240</v>
      </c>
    </row>
    <row r="64" spans="1:75" x14ac:dyDescent="0.25">
      <c r="A64" s="34" t="s">
        <v>97</v>
      </c>
      <c r="K64" s="44"/>
      <c r="L64" s="44"/>
      <c r="M64" s="44"/>
      <c r="N64" s="44"/>
      <c r="O64" s="44"/>
      <c r="P64" s="44"/>
      <c r="Q64" s="49"/>
      <c r="R64" s="46"/>
      <c r="S64" s="46"/>
      <c r="T64" s="44"/>
      <c r="U64" s="44"/>
      <c r="V64" s="44"/>
      <c r="W64" s="44"/>
      <c r="X64" s="44"/>
      <c r="Y64" s="46"/>
      <c r="Z64" s="63"/>
      <c r="AA64" s="63"/>
      <c r="AB64" s="63"/>
    </row>
    <row r="65" spans="1:75" x14ac:dyDescent="0.25">
      <c r="A65" s="34" t="s">
        <v>116</v>
      </c>
      <c r="K65" s="44"/>
      <c r="L65" s="44"/>
      <c r="M65" s="44"/>
      <c r="N65" s="44"/>
      <c r="O65" s="44"/>
      <c r="P65" s="44"/>
      <c r="Q65" s="49"/>
      <c r="R65" s="46"/>
      <c r="S65" s="46"/>
      <c r="T65" s="44"/>
      <c r="U65" s="44"/>
      <c r="V65" s="44"/>
      <c r="W65" s="44"/>
      <c r="X65" s="44"/>
      <c r="Y65" s="46"/>
      <c r="Z65" s="63"/>
      <c r="AA65" s="63"/>
      <c r="AB65" s="63"/>
    </row>
    <row r="66" spans="1:75" x14ac:dyDescent="0.25">
      <c r="A66" s="34" t="s">
        <v>117</v>
      </c>
      <c r="K66" s="44"/>
      <c r="L66" s="44"/>
      <c r="M66" s="44"/>
      <c r="N66" s="44"/>
      <c r="O66" s="44"/>
      <c r="P66" s="44"/>
      <c r="Q66" s="49"/>
      <c r="R66" s="46"/>
      <c r="S66" s="46"/>
      <c r="T66" s="44"/>
      <c r="U66" s="44"/>
      <c r="V66" s="44"/>
      <c r="W66" s="44"/>
      <c r="X66" s="44"/>
      <c r="Y66" s="46"/>
      <c r="Z66" s="63"/>
      <c r="AA66" s="63"/>
      <c r="AB66" s="63"/>
    </row>
    <row r="67" spans="1:75" x14ac:dyDescent="0.25">
      <c r="A67" s="34"/>
      <c r="K67" s="44"/>
      <c r="L67" s="44"/>
      <c r="M67" s="44"/>
      <c r="N67" s="44"/>
      <c r="O67" s="44"/>
      <c r="P67" s="44"/>
      <c r="Q67" s="49"/>
      <c r="R67" s="46"/>
      <c r="S67" s="46"/>
      <c r="T67" s="44"/>
      <c r="U67" s="44"/>
      <c r="V67" s="44"/>
      <c r="W67" s="44"/>
      <c r="X67" s="44"/>
      <c r="Y67" s="46"/>
      <c r="Z67" s="63"/>
      <c r="AA67" s="63"/>
      <c r="AB67" s="63"/>
    </row>
    <row r="68" spans="1:75" x14ac:dyDescent="0.25">
      <c r="A68" s="42" t="s">
        <v>118</v>
      </c>
      <c r="K68" s="44"/>
      <c r="L68" s="44"/>
      <c r="M68" s="44"/>
      <c r="N68" s="44"/>
      <c r="O68" s="44"/>
      <c r="P68" s="44"/>
      <c r="Q68" s="49"/>
      <c r="R68" s="49"/>
      <c r="S68" s="49"/>
      <c r="T68" s="44"/>
      <c r="U68" s="44"/>
      <c r="V68" s="44"/>
      <c r="W68" s="44"/>
      <c r="X68" s="44"/>
      <c r="Y68" s="49"/>
      <c r="Z68" s="63"/>
      <c r="AA68" s="63"/>
      <c r="AB68" s="63"/>
    </row>
    <row r="69" spans="1:75" x14ac:dyDescent="0.25">
      <c r="A69" s="34" t="s">
        <v>97</v>
      </c>
      <c r="K69" s="44"/>
      <c r="L69" s="44"/>
      <c r="M69" s="44"/>
      <c r="N69" s="44"/>
      <c r="O69" s="44"/>
      <c r="P69" s="44"/>
      <c r="Q69" s="49"/>
      <c r="R69" s="49"/>
      <c r="S69" s="49"/>
      <c r="T69" s="44"/>
      <c r="U69" s="44"/>
      <c r="V69" s="44"/>
      <c r="W69" s="44"/>
      <c r="X69" s="44"/>
      <c r="Y69" s="49"/>
      <c r="Z69" s="63"/>
      <c r="AA69" s="63"/>
      <c r="AB69" s="63"/>
      <c r="AT69" s="141">
        <f>K69*AT$3</f>
        <v>0</v>
      </c>
      <c r="AU69" s="141">
        <f>L69*AU$3</f>
        <v>0</v>
      </c>
      <c r="AV69" s="141">
        <f>M69*AV$3</f>
        <v>0</v>
      </c>
      <c r="AW69" s="141"/>
      <c r="AX69" s="141">
        <f>O69*AX$3</f>
        <v>0</v>
      </c>
      <c r="AY69" s="141"/>
      <c r="AZ69" s="141">
        <f>Q69*AZ$3</f>
        <v>0</v>
      </c>
      <c r="BA69" s="141">
        <f>R69*BA$3</f>
        <v>0</v>
      </c>
      <c r="BB69" s="141">
        <f>S69*BB$3</f>
        <v>0</v>
      </c>
      <c r="BC69" s="141"/>
      <c r="BD69" s="141">
        <f>U69*BD$3</f>
        <v>0</v>
      </c>
      <c r="BE69" s="141"/>
      <c r="BF69" s="141"/>
      <c r="BG69" s="141"/>
      <c r="BH69" s="141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</row>
    <row r="70" spans="1:75" ht="22.5" x14ac:dyDescent="0.25">
      <c r="A70" s="35" t="s">
        <v>88</v>
      </c>
      <c r="K70" s="44"/>
      <c r="L70" s="44"/>
      <c r="M70" s="44"/>
      <c r="N70" s="44"/>
      <c r="O70" s="44"/>
      <c r="P70" s="44"/>
      <c r="Q70" s="49"/>
      <c r="R70" s="49"/>
      <c r="S70" s="49"/>
      <c r="T70" s="44"/>
      <c r="U70" s="44"/>
      <c r="V70" s="44"/>
      <c r="W70" s="44"/>
      <c r="X70" s="44"/>
      <c r="Y70" s="49"/>
      <c r="Z70" s="63"/>
      <c r="AA70" s="63"/>
      <c r="AB70" s="63"/>
    </row>
    <row r="71" spans="1:75" ht="33.75" x14ac:dyDescent="0.25">
      <c r="A71" s="35" t="s">
        <v>119</v>
      </c>
      <c r="K71" s="44">
        <v>1</v>
      </c>
      <c r="L71" s="44"/>
      <c r="M71" s="44"/>
      <c r="N71" s="44"/>
      <c r="O71" s="44"/>
      <c r="P71" s="44"/>
      <c r="Q71" s="44"/>
      <c r="R71" s="44"/>
      <c r="S71" s="44"/>
      <c r="T71" s="44"/>
      <c r="U71" s="45"/>
      <c r="V71" s="44"/>
      <c r="W71" s="44"/>
      <c r="X71" s="44"/>
      <c r="Y71" s="73"/>
      <c r="Z71" s="63"/>
      <c r="AA71" s="63"/>
      <c r="AB71" s="63"/>
      <c r="AT71" s="141">
        <f t="shared" ref="AT71:BH71" si="14">K71*AT$3</f>
        <v>0</v>
      </c>
      <c r="AU71" s="141">
        <f t="shared" si="14"/>
        <v>0</v>
      </c>
      <c r="AV71" s="141">
        <f t="shared" si="14"/>
        <v>0</v>
      </c>
      <c r="AW71" s="141">
        <f t="shared" si="14"/>
        <v>0</v>
      </c>
      <c r="AX71" s="141">
        <f t="shared" si="14"/>
        <v>0</v>
      </c>
      <c r="AY71" s="141">
        <f t="shared" si="14"/>
        <v>0</v>
      </c>
      <c r="AZ71" s="141">
        <f t="shared" si="14"/>
        <v>0</v>
      </c>
      <c r="BA71" s="141">
        <f t="shared" si="14"/>
        <v>0</v>
      </c>
      <c r="BB71" s="141">
        <f t="shared" si="14"/>
        <v>0</v>
      </c>
      <c r="BC71" s="141">
        <f t="shared" si="14"/>
        <v>0</v>
      </c>
      <c r="BD71" s="141">
        <f t="shared" si="14"/>
        <v>0</v>
      </c>
      <c r="BE71" s="141">
        <f t="shared" si="14"/>
        <v>0</v>
      </c>
      <c r="BF71" s="141">
        <f t="shared" si="14"/>
        <v>0</v>
      </c>
      <c r="BG71" s="141">
        <f t="shared" si="14"/>
        <v>0</v>
      </c>
      <c r="BH71" s="141">
        <f t="shared" si="14"/>
        <v>0</v>
      </c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</row>
    <row r="72" spans="1:75" x14ac:dyDescent="0.25">
      <c r="A72" s="42" t="s">
        <v>53</v>
      </c>
      <c r="K72" s="44"/>
      <c r="L72" s="44"/>
      <c r="M72" s="44"/>
      <c r="N72" s="44"/>
      <c r="O72" s="44"/>
      <c r="P72" s="44"/>
      <c r="Q72" s="49"/>
      <c r="R72" s="49"/>
      <c r="S72" s="49"/>
      <c r="T72" s="44"/>
      <c r="U72" s="44"/>
      <c r="V72" s="44"/>
      <c r="W72" s="44"/>
      <c r="X72" s="44"/>
      <c r="Y72" s="49"/>
      <c r="Z72" s="63"/>
      <c r="AA72" s="63"/>
      <c r="AB72" s="63"/>
    </row>
    <row r="73" spans="1:75" x14ac:dyDescent="0.25">
      <c r="A73" s="34" t="s">
        <v>97</v>
      </c>
      <c r="K73" s="44"/>
      <c r="L73" s="44"/>
      <c r="M73" s="44"/>
      <c r="N73" s="44"/>
      <c r="O73" s="44"/>
      <c r="P73" s="44"/>
      <c r="Q73" s="49"/>
      <c r="R73" s="49"/>
      <c r="S73" s="49"/>
      <c r="T73" s="44"/>
      <c r="U73" s="44"/>
      <c r="V73" s="44"/>
      <c r="W73" s="44"/>
      <c r="X73" s="44"/>
      <c r="Y73" s="49"/>
      <c r="Z73" s="63"/>
      <c r="AA73" s="63"/>
      <c r="AB73" s="63"/>
      <c r="AT73" s="141">
        <f>K73*AT$3</f>
        <v>0</v>
      </c>
      <c r="AU73" s="141">
        <f>L73*AU$3</f>
        <v>0</v>
      </c>
      <c r="AV73" s="141">
        <f>M73*AV$3</f>
        <v>0</v>
      </c>
      <c r="AW73" s="141"/>
      <c r="AX73" s="141">
        <f>O73*AX$3</f>
        <v>0</v>
      </c>
      <c r="AY73" s="141"/>
      <c r="AZ73" s="141">
        <f>Q73*AZ$3</f>
        <v>0</v>
      </c>
      <c r="BA73" s="141">
        <f>R73*BA$3</f>
        <v>0</v>
      </c>
      <c r="BB73" s="141">
        <f>S73*BB$3</f>
        <v>0</v>
      </c>
      <c r="BC73" s="141"/>
      <c r="BD73" s="141">
        <f>U73*BD$3</f>
        <v>0</v>
      </c>
      <c r="BE73" s="141"/>
      <c r="BF73" s="141"/>
      <c r="BG73" s="141"/>
      <c r="BH73" s="141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</row>
    <row r="74" spans="1:75" ht="22.5" x14ac:dyDescent="0.25">
      <c r="A74" s="35" t="s">
        <v>54</v>
      </c>
      <c r="K74" s="44"/>
      <c r="L74" s="44"/>
      <c r="M74" s="44"/>
      <c r="N74" s="44"/>
      <c r="O74" s="44"/>
      <c r="P74" s="44"/>
      <c r="Q74" s="49"/>
      <c r="R74" s="49"/>
      <c r="S74" s="49"/>
      <c r="T74" s="44"/>
      <c r="U74" s="44"/>
      <c r="V74" s="44"/>
      <c r="W74" s="44"/>
      <c r="X74" s="44"/>
      <c r="Y74" s="49"/>
      <c r="Z74" s="63"/>
      <c r="AA74" s="63"/>
      <c r="AB74" s="63"/>
    </row>
    <row r="75" spans="1:75" ht="33.75" x14ac:dyDescent="0.25">
      <c r="A75" s="35" t="s">
        <v>119</v>
      </c>
      <c r="K75" s="44">
        <v>1</v>
      </c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73"/>
      <c r="Z75" s="63"/>
      <c r="AA75" s="63"/>
      <c r="AB75" s="63"/>
      <c r="AT75" s="141">
        <f t="shared" ref="AT75:BH75" si="15">K75*AT$3</f>
        <v>0</v>
      </c>
      <c r="AU75" s="141">
        <f t="shared" si="15"/>
        <v>0</v>
      </c>
      <c r="AV75" s="141">
        <f t="shared" si="15"/>
        <v>0</v>
      </c>
      <c r="AW75" s="141">
        <f t="shared" si="15"/>
        <v>0</v>
      </c>
      <c r="AX75" s="141">
        <f t="shared" si="15"/>
        <v>0</v>
      </c>
      <c r="AY75" s="141">
        <f t="shared" si="15"/>
        <v>0</v>
      </c>
      <c r="AZ75" s="141">
        <f t="shared" si="15"/>
        <v>0</v>
      </c>
      <c r="BA75" s="141">
        <f t="shared" si="15"/>
        <v>0</v>
      </c>
      <c r="BB75" s="141">
        <f t="shared" si="15"/>
        <v>0</v>
      </c>
      <c r="BC75" s="141">
        <f t="shared" si="15"/>
        <v>0</v>
      </c>
      <c r="BD75" s="141">
        <f t="shared" si="15"/>
        <v>0</v>
      </c>
      <c r="BE75" s="141">
        <f t="shared" si="15"/>
        <v>0</v>
      </c>
      <c r="BF75" s="141">
        <f t="shared" si="15"/>
        <v>0</v>
      </c>
      <c r="BG75" s="141">
        <f t="shared" si="15"/>
        <v>0</v>
      </c>
      <c r="BH75" s="141">
        <f t="shared" si="15"/>
        <v>0</v>
      </c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</row>
    <row r="76" spans="1:75" x14ac:dyDescent="0.25">
      <c r="A76" s="35"/>
      <c r="K76" s="44"/>
      <c r="L76" s="44"/>
      <c r="M76" s="44"/>
      <c r="N76" s="44"/>
      <c r="O76" s="44"/>
      <c r="P76" s="44"/>
      <c r="Q76" s="49"/>
      <c r="R76" s="49"/>
      <c r="S76" s="49"/>
      <c r="T76" s="44"/>
      <c r="U76" s="44"/>
      <c r="V76" s="44"/>
      <c r="W76" s="44"/>
      <c r="X76" s="44"/>
      <c r="Y76" s="49"/>
      <c r="Z76" s="63"/>
      <c r="AA76" s="63"/>
      <c r="AB76" s="63"/>
    </row>
    <row r="77" spans="1:75" x14ac:dyDescent="0.25">
      <c r="A77" s="35"/>
      <c r="K77" s="44"/>
      <c r="L77" s="44"/>
      <c r="M77" s="44"/>
      <c r="N77" s="44"/>
      <c r="O77" s="44"/>
      <c r="P77" s="44"/>
      <c r="Q77" s="49"/>
      <c r="R77" s="49"/>
      <c r="S77" s="49"/>
      <c r="T77" s="44"/>
      <c r="U77" s="44"/>
      <c r="V77" s="44"/>
      <c r="W77" s="44"/>
      <c r="X77" s="44"/>
      <c r="Y77" s="49"/>
      <c r="Z77" s="63"/>
      <c r="AA77" s="63"/>
      <c r="AB77" s="63"/>
    </row>
    <row r="78" spans="1:75" x14ac:dyDescent="0.25">
      <c r="A78" s="18" t="s">
        <v>120</v>
      </c>
      <c r="K78" s="46"/>
      <c r="L78" s="46"/>
      <c r="M78" s="46"/>
      <c r="N78" s="46"/>
      <c r="O78" s="46"/>
      <c r="P78" s="44"/>
      <c r="Q78" s="49"/>
      <c r="R78" s="46"/>
      <c r="S78" s="46"/>
      <c r="T78" s="46"/>
      <c r="U78" s="46"/>
      <c r="V78" s="46"/>
      <c r="W78" s="46"/>
      <c r="X78" s="46"/>
      <c r="Y78" s="46"/>
      <c r="Z78" s="65"/>
      <c r="AA78" s="65"/>
      <c r="AB78" s="65"/>
      <c r="AT78" s="141">
        <f>K78*AT$3</f>
        <v>0</v>
      </c>
      <c r="AU78" s="141">
        <f>L78*AU$3</f>
        <v>0</v>
      </c>
      <c r="AV78" s="141">
        <f>M78*AV$3</f>
        <v>0</v>
      </c>
      <c r="AW78" s="141"/>
      <c r="AX78" s="141">
        <f>O78*AX$3</f>
        <v>0</v>
      </c>
      <c r="AY78" s="141"/>
      <c r="AZ78" s="141">
        <f>Q78*AZ$3</f>
        <v>0</v>
      </c>
      <c r="BA78" s="141">
        <f>R78*BA$3</f>
        <v>0</v>
      </c>
      <c r="BB78" s="141">
        <f>S78*BB$3</f>
        <v>0</v>
      </c>
      <c r="BC78" s="141"/>
      <c r="BD78" s="141">
        <f>U78*BD$3</f>
        <v>0</v>
      </c>
      <c r="BE78" s="141"/>
      <c r="BF78" s="141"/>
      <c r="BG78" s="141"/>
      <c r="BH78" s="141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</row>
    <row r="79" spans="1:75" x14ac:dyDescent="0.25">
      <c r="A79" s="34" t="s">
        <v>97</v>
      </c>
      <c r="K79" s="44"/>
      <c r="L79" s="44"/>
      <c r="M79" s="44"/>
      <c r="N79" s="44"/>
      <c r="O79" s="44"/>
      <c r="P79" s="44"/>
      <c r="Q79" s="49"/>
      <c r="R79" s="46"/>
      <c r="S79" s="46"/>
      <c r="T79" s="44"/>
      <c r="U79" s="44"/>
      <c r="V79" s="44"/>
      <c r="W79" s="44"/>
      <c r="X79" s="44"/>
      <c r="Y79" s="77"/>
      <c r="Z79" s="63"/>
      <c r="AA79" s="63"/>
      <c r="AB79" s="63"/>
    </row>
    <row r="80" spans="1:75" ht="22.5" x14ac:dyDescent="0.25">
      <c r="A80" s="41" t="s">
        <v>89</v>
      </c>
      <c r="K80" s="44">
        <v>0</v>
      </c>
      <c r="L80" s="44">
        <v>0</v>
      </c>
      <c r="M80" s="44">
        <v>0.36</v>
      </c>
      <c r="N80" s="44">
        <v>0.62</v>
      </c>
      <c r="O80" s="44">
        <v>0.72</v>
      </c>
      <c r="P80" s="44">
        <v>0.63</v>
      </c>
      <c r="Q80" s="44">
        <v>0.63</v>
      </c>
      <c r="R80" s="44">
        <v>0.63</v>
      </c>
      <c r="S80" s="44">
        <v>1.1000000000000001</v>
      </c>
      <c r="T80" s="44">
        <v>0.41</v>
      </c>
      <c r="U80" s="45">
        <v>0.26</v>
      </c>
      <c r="V80" s="44">
        <v>0.76</v>
      </c>
      <c r="W80" s="49">
        <v>0</v>
      </c>
      <c r="X80" s="49">
        <v>0</v>
      </c>
      <c r="Y80" s="49">
        <v>0.31</v>
      </c>
      <c r="Z80" s="66"/>
      <c r="AA80" s="66"/>
      <c r="AB80" s="66"/>
      <c r="AT80" s="141">
        <f t="shared" ref="AT80:BH80" si="16">K80*AT$3</f>
        <v>0</v>
      </c>
      <c r="AU80" s="141">
        <f t="shared" si="16"/>
        <v>0</v>
      </c>
      <c r="AV80" s="141">
        <f t="shared" si="16"/>
        <v>0</v>
      </c>
      <c r="AW80" s="141">
        <f t="shared" si="16"/>
        <v>0</v>
      </c>
      <c r="AX80" s="141">
        <f t="shared" si="16"/>
        <v>0</v>
      </c>
      <c r="AY80" s="141">
        <f t="shared" si="16"/>
        <v>2.52</v>
      </c>
      <c r="AZ80" s="141">
        <f t="shared" si="16"/>
        <v>7.5600000000000005</v>
      </c>
      <c r="BA80" s="141">
        <f t="shared" si="16"/>
        <v>7.5600000000000005</v>
      </c>
      <c r="BB80" s="141">
        <f t="shared" si="16"/>
        <v>0</v>
      </c>
      <c r="BC80" s="141">
        <f t="shared" si="16"/>
        <v>0</v>
      </c>
      <c r="BD80" s="141">
        <f t="shared" si="16"/>
        <v>0</v>
      </c>
      <c r="BE80" s="141">
        <f t="shared" si="16"/>
        <v>0</v>
      </c>
      <c r="BF80" s="141">
        <f t="shared" si="16"/>
        <v>0</v>
      </c>
      <c r="BG80" s="141">
        <f t="shared" si="16"/>
        <v>0</v>
      </c>
      <c r="BH80" s="141">
        <f t="shared" si="16"/>
        <v>0</v>
      </c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7">
        <f>SUM(AK80:BL80)</f>
        <v>17.64</v>
      </c>
      <c r="BV80" s="108">
        <v>3</v>
      </c>
      <c r="BW80" s="107">
        <v>25</v>
      </c>
    </row>
    <row r="81" spans="1:75" x14ac:dyDescent="0.25">
      <c r="A81" s="41"/>
      <c r="K81" s="46"/>
      <c r="L81" s="46"/>
      <c r="M81" s="46"/>
      <c r="N81" s="46"/>
      <c r="O81" s="46"/>
      <c r="P81" s="44"/>
      <c r="Q81" s="49"/>
      <c r="R81" s="46"/>
      <c r="S81" s="46"/>
      <c r="T81" s="46"/>
      <c r="U81" s="46"/>
      <c r="V81" s="46"/>
      <c r="W81" s="46"/>
      <c r="X81" s="46"/>
      <c r="Y81" s="46"/>
      <c r="Z81" s="65"/>
      <c r="AA81" s="65"/>
      <c r="AB81" s="65"/>
    </row>
    <row r="82" spans="1:75" x14ac:dyDescent="0.25">
      <c r="A82" s="18" t="s">
        <v>121</v>
      </c>
      <c r="K82" s="44"/>
      <c r="L82" s="44"/>
      <c r="M82" s="44"/>
      <c r="N82" s="44"/>
      <c r="O82" s="44"/>
      <c r="P82" s="44"/>
      <c r="Q82" s="49"/>
      <c r="R82" s="46"/>
      <c r="S82" s="46"/>
      <c r="T82" s="44"/>
      <c r="U82" s="44"/>
      <c r="V82" s="44"/>
      <c r="W82" s="44"/>
      <c r="X82" s="44"/>
      <c r="Y82" s="46"/>
      <c r="Z82" s="63"/>
      <c r="AA82" s="63"/>
      <c r="AB82" s="63"/>
      <c r="AT82" s="141">
        <f>K82*AT$3</f>
        <v>0</v>
      </c>
      <c r="AU82" s="141">
        <f>L82*AU$3</f>
        <v>0</v>
      </c>
      <c r="AV82" s="141">
        <f>M82*AV$3</f>
        <v>0</v>
      </c>
      <c r="AW82" s="141"/>
      <c r="AX82" s="141">
        <f>O82*AX$3</f>
        <v>0</v>
      </c>
      <c r="AY82" s="141"/>
      <c r="AZ82" s="141">
        <f>Q82*AZ$3</f>
        <v>0</v>
      </c>
      <c r="BA82" s="141">
        <f>R82*BA$3</f>
        <v>0</v>
      </c>
      <c r="BB82" s="141">
        <f>S82*BB$3</f>
        <v>0</v>
      </c>
      <c r="BC82" s="141"/>
      <c r="BD82" s="141">
        <f>U82*BD$3</f>
        <v>0</v>
      </c>
      <c r="BE82" s="141"/>
      <c r="BF82" s="141"/>
      <c r="BG82" s="141"/>
      <c r="BH82" s="141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</row>
    <row r="83" spans="1:75" x14ac:dyDescent="0.25">
      <c r="A83" s="34" t="s">
        <v>97</v>
      </c>
      <c r="K83" s="44"/>
      <c r="L83" s="44"/>
      <c r="M83" s="44"/>
      <c r="N83" s="44"/>
      <c r="O83" s="44"/>
      <c r="P83" s="44"/>
      <c r="Q83" s="49"/>
      <c r="R83" s="46"/>
      <c r="S83" s="46"/>
      <c r="T83" s="44"/>
      <c r="U83" s="44"/>
      <c r="V83" s="44"/>
      <c r="W83" s="44"/>
      <c r="X83" s="44"/>
      <c r="Y83" s="77"/>
      <c r="Z83" s="63"/>
      <c r="AA83" s="63"/>
      <c r="AB83" s="63"/>
    </row>
    <row r="84" spans="1:75" ht="22.5" x14ac:dyDescent="0.25">
      <c r="A84" s="41" t="s">
        <v>90</v>
      </c>
      <c r="K84" s="44">
        <v>0.31</v>
      </c>
      <c r="L84" s="44">
        <v>0.31</v>
      </c>
      <c r="M84" s="44">
        <v>0.31</v>
      </c>
      <c r="N84" s="44">
        <v>0.31</v>
      </c>
      <c r="O84" s="44">
        <v>0.31</v>
      </c>
      <c r="P84" s="44">
        <v>0.21</v>
      </c>
      <c r="Q84" s="44">
        <v>0.31</v>
      </c>
      <c r="R84" s="44">
        <v>0.31</v>
      </c>
      <c r="S84" s="44">
        <v>0.31</v>
      </c>
      <c r="T84" s="44"/>
      <c r="U84" s="44"/>
      <c r="V84" s="44"/>
      <c r="W84" s="44">
        <v>0.81</v>
      </c>
      <c r="X84" s="44">
        <v>0.81</v>
      </c>
      <c r="Y84" s="49">
        <v>0.91</v>
      </c>
      <c r="Z84" s="63"/>
      <c r="AA84" s="63"/>
      <c r="AB84" s="63"/>
      <c r="AT84" s="141">
        <f t="shared" ref="AT84:BH84" si="17">K84*AT$3</f>
        <v>0</v>
      </c>
      <c r="AU84" s="141">
        <f t="shared" si="17"/>
        <v>3.7199999999999998</v>
      </c>
      <c r="AV84" s="141">
        <f t="shared" si="17"/>
        <v>0</v>
      </c>
      <c r="AW84" s="141">
        <f t="shared" si="17"/>
        <v>0</v>
      </c>
      <c r="AX84" s="141">
        <f t="shared" si="17"/>
        <v>0</v>
      </c>
      <c r="AY84" s="141">
        <f t="shared" si="17"/>
        <v>0.84</v>
      </c>
      <c r="AZ84" s="141">
        <f t="shared" si="17"/>
        <v>3.7199999999999998</v>
      </c>
      <c r="BA84" s="141">
        <f t="shared" si="17"/>
        <v>3.7199999999999998</v>
      </c>
      <c r="BB84" s="141">
        <f t="shared" si="17"/>
        <v>0</v>
      </c>
      <c r="BC84" s="141">
        <f t="shared" si="17"/>
        <v>0</v>
      </c>
      <c r="BD84" s="141">
        <f t="shared" si="17"/>
        <v>0</v>
      </c>
      <c r="BE84" s="141">
        <f t="shared" si="17"/>
        <v>0</v>
      </c>
      <c r="BF84" s="141">
        <f t="shared" si="17"/>
        <v>0</v>
      </c>
      <c r="BG84" s="141">
        <f t="shared" si="17"/>
        <v>0</v>
      </c>
      <c r="BH84" s="141">
        <f t="shared" si="17"/>
        <v>0</v>
      </c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7">
        <f>SUM(AK84:BL84)</f>
        <v>12</v>
      </c>
      <c r="BV84" s="108">
        <v>5</v>
      </c>
      <c r="BW84" s="107">
        <v>15</v>
      </c>
    </row>
    <row r="85" spans="1:75" x14ac:dyDescent="0.25">
      <c r="A85" s="41"/>
      <c r="K85" s="44"/>
      <c r="L85" s="44"/>
      <c r="M85" s="44"/>
      <c r="N85" s="44"/>
      <c r="O85" s="44"/>
      <c r="P85" s="44"/>
      <c r="Q85" s="49"/>
      <c r="R85" s="46"/>
      <c r="S85" s="46"/>
      <c r="T85" s="44"/>
      <c r="U85" s="44"/>
      <c r="V85" s="44"/>
      <c r="W85" s="44"/>
      <c r="X85" s="44"/>
      <c r="Y85" s="46"/>
      <c r="Z85" s="63"/>
      <c r="AA85" s="63"/>
      <c r="AB85" s="63"/>
    </row>
    <row r="86" spans="1:75" x14ac:dyDescent="0.25">
      <c r="A86" s="43" t="s">
        <v>122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67"/>
      <c r="AA86" s="67"/>
      <c r="AB86" s="67"/>
      <c r="AT86" s="141">
        <f t="shared" ref="AT86:BH86" si="18">K86*AT$3</f>
        <v>0</v>
      </c>
      <c r="AU86" s="141">
        <f t="shared" si="18"/>
        <v>0</v>
      </c>
      <c r="AV86" s="141">
        <f t="shared" si="18"/>
        <v>0</v>
      </c>
      <c r="AW86" s="141">
        <f t="shared" si="18"/>
        <v>0</v>
      </c>
      <c r="AX86" s="141">
        <f t="shared" si="18"/>
        <v>0</v>
      </c>
      <c r="AY86" s="141">
        <f t="shared" si="18"/>
        <v>0</v>
      </c>
      <c r="AZ86" s="141">
        <f t="shared" si="18"/>
        <v>0</v>
      </c>
      <c r="BA86" s="141">
        <f t="shared" si="18"/>
        <v>0</v>
      </c>
      <c r="BB86" s="141">
        <f t="shared" si="18"/>
        <v>0</v>
      </c>
      <c r="BC86" s="141">
        <f t="shared" si="18"/>
        <v>0</v>
      </c>
      <c r="BD86" s="141">
        <f t="shared" si="18"/>
        <v>0</v>
      </c>
      <c r="BE86" s="141">
        <f t="shared" si="18"/>
        <v>0</v>
      </c>
      <c r="BF86" s="141">
        <f t="shared" si="18"/>
        <v>0</v>
      </c>
      <c r="BG86" s="141">
        <f t="shared" si="18"/>
        <v>0</v>
      </c>
      <c r="BH86" s="141">
        <f t="shared" si="18"/>
        <v>0</v>
      </c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7">
        <f>SUM(AK86:BL86)</f>
        <v>0</v>
      </c>
    </row>
    <row r="87" spans="1:75" x14ac:dyDescent="0.25">
      <c r="A87" s="34" t="s">
        <v>97</v>
      </c>
      <c r="K87" s="48"/>
      <c r="L87" s="48"/>
      <c r="M87" s="48"/>
      <c r="N87" s="48"/>
      <c r="O87" s="48"/>
      <c r="P87" s="48"/>
      <c r="Q87" s="76"/>
      <c r="R87" s="76"/>
      <c r="S87" s="76"/>
      <c r="T87" s="48"/>
      <c r="U87" s="48"/>
      <c r="V87" s="48"/>
      <c r="W87" s="48"/>
      <c r="X87" s="48"/>
      <c r="Y87" s="76"/>
      <c r="Z87" s="68"/>
      <c r="AA87" s="68"/>
      <c r="AB87" s="68"/>
      <c r="AT87" s="141">
        <f>K87*AT$3</f>
        <v>0</v>
      </c>
      <c r="AU87" s="141">
        <f>L87*AU$3</f>
        <v>0</v>
      </c>
      <c r="AV87" s="141">
        <f>M87*AV$3</f>
        <v>0</v>
      </c>
      <c r="AW87" s="141"/>
      <c r="AX87" s="141">
        <f>O87*AX$3</f>
        <v>0</v>
      </c>
      <c r="AY87" s="141"/>
      <c r="AZ87" s="141">
        <f>Q87*AZ$3</f>
        <v>0</v>
      </c>
      <c r="BA87" s="141">
        <f>R87*BA$3</f>
        <v>0</v>
      </c>
      <c r="BB87" s="141">
        <f>S87*BB$3</f>
        <v>0</v>
      </c>
      <c r="BC87" s="141"/>
      <c r="BD87" s="141">
        <f>U87*BD$3</f>
        <v>0</v>
      </c>
      <c r="BE87" s="141"/>
      <c r="BF87" s="141"/>
      <c r="BG87" s="141"/>
      <c r="BH87" s="141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</row>
    <row r="88" spans="1:75" x14ac:dyDescent="0.25">
      <c r="A88" s="41" t="s">
        <v>48</v>
      </c>
      <c r="K88" s="44"/>
      <c r="L88" s="44"/>
      <c r="M88" s="44"/>
      <c r="N88" s="44"/>
      <c r="O88" s="44"/>
      <c r="P88" s="44"/>
      <c r="Q88" s="49"/>
      <c r="R88" s="49"/>
      <c r="S88" s="49"/>
      <c r="T88" s="44"/>
      <c r="U88" s="44"/>
      <c r="V88" s="44"/>
      <c r="W88" s="44"/>
      <c r="X88" s="44"/>
      <c r="Y88" s="49"/>
      <c r="Z88" s="63"/>
      <c r="AA88" s="63"/>
      <c r="AB88" s="63"/>
    </row>
    <row r="89" spans="1:75" x14ac:dyDescent="0.25">
      <c r="A89" s="34" t="s">
        <v>123</v>
      </c>
      <c r="K89" s="47">
        <v>1</v>
      </c>
      <c r="L89" s="47">
        <v>1</v>
      </c>
      <c r="M89" s="47">
        <v>1</v>
      </c>
      <c r="N89" s="47">
        <v>1</v>
      </c>
      <c r="O89" s="47">
        <v>1</v>
      </c>
      <c r="P89" s="47">
        <v>1</v>
      </c>
      <c r="Q89" s="47">
        <v>1</v>
      </c>
      <c r="R89" s="47">
        <v>1</v>
      </c>
      <c r="S89" s="47">
        <v>1</v>
      </c>
      <c r="T89" s="47">
        <v>1</v>
      </c>
      <c r="U89" s="47">
        <v>1</v>
      </c>
      <c r="V89" s="47">
        <v>1</v>
      </c>
      <c r="W89" s="47">
        <v>1</v>
      </c>
      <c r="X89" s="47">
        <v>1</v>
      </c>
      <c r="Y89" s="47">
        <v>1</v>
      </c>
      <c r="Z89" s="63"/>
      <c r="AA89" s="63"/>
      <c r="AB89" s="63"/>
      <c r="AT89" s="141">
        <f t="shared" ref="AT89:BH89" si="19">K89*AT$3</f>
        <v>0</v>
      </c>
      <c r="AU89" s="141">
        <f t="shared" si="19"/>
        <v>12</v>
      </c>
      <c r="AV89" s="141">
        <f t="shared" si="19"/>
        <v>0</v>
      </c>
      <c r="AW89" s="141">
        <f t="shared" si="19"/>
        <v>0</v>
      </c>
      <c r="AX89" s="141">
        <f t="shared" si="19"/>
        <v>0</v>
      </c>
      <c r="AY89" s="141">
        <f t="shared" si="19"/>
        <v>4</v>
      </c>
      <c r="AZ89" s="141">
        <f t="shared" si="19"/>
        <v>12</v>
      </c>
      <c r="BA89" s="141">
        <f t="shared" si="19"/>
        <v>12</v>
      </c>
      <c r="BB89" s="141">
        <f t="shared" si="19"/>
        <v>0</v>
      </c>
      <c r="BC89" s="141">
        <f t="shared" si="19"/>
        <v>0</v>
      </c>
      <c r="BD89" s="141">
        <f t="shared" si="19"/>
        <v>0</v>
      </c>
      <c r="BE89" s="141">
        <f t="shared" si="19"/>
        <v>0</v>
      </c>
      <c r="BF89" s="141">
        <f t="shared" si="19"/>
        <v>0</v>
      </c>
      <c r="BG89" s="141">
        <f t="shared" si="19"/>
        <v>0</v>
      </c>
      <c r="BH89" s="141">
        <f t="shared" si="19"/>
        <v>0</v>
      </c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7">
        <f>SUM(AK89:BL89)</f>
        <v>40</v>
      </c>
      <c r="BV89" s="108">
        <v>16</v>
      </c>
      <c r="BW89" s="107">
        <v>40</v>
      </c>
    </row>
    <row r="90" spans="1:75" x14ac:dyDescent="0.25">
      <c r="Q90" s="76"/>
      <c r="R90" s="76"/>
      <c r="S90" s="139"/>
      <c r="U90" s="44"/>
      <c r="Y90" s="49"/>
    </row>
    <row r="91" spans="1:75" ht="39" customHeight="1" x14ac:dyDescent="0.25">
      <c r="A91" s="21" t="s">
        <v>77</v>
      </c>
      <c r="K91" s="142">
        <v>1</v>
      </c>
      <c r="L91" s="142">
        <v>1</v>
      </c>
      <c r="M91" s="142">
        <v>1</v>
      </c>
      <c r="N91" s="142">
        <v>1</v>
      </c>
      <c r="O91" s="142">
        <v>1</v>
      </c>
      <c r="P91" s="142">
        <v>1</v>
      </c>
      <c r="Q91" s="142">
        <v>1</v>
      </c>
      <c r="R91" s="142">
        <v>1</v>
      </c>
      <c r="S91" s="142">
        <v>1</v>
      </c>
      <c r="T91" s="142">
        <v>1</v>
      </c>
      <c r="U91" s="142">
        <v>1</v>
      </c>
      <c r="V91" s="142">
        <v>1</v>
      </c>
      <c r="W91" s="142">
        <v>1</v>
      </c>
      <c r="X91" s="142">
        <v>1</v>
      </c>
      <c r="Y91" s="44">
        <v>1</v>
      </c>
      <c r="Z91" s="69"/>
      <c r="AA91" s="69"/>
      <c r="AB91" s="69"/>
      <c r="AT91" s="141">
        <f t="shared" ref="AT91:BH96" si="20">K91*AT$3</f>
        <v>0</v>
      </c>
      <c r="AU91" s="141">
        <f t="shared" si="20"/>
        <v>12</v>
      </c>
      <c r="AV91" s="141">
        <f t="shared" si="20"/>
        <v>0</v>
      </c>
      <c r="AW91" s="141">
        <f t="shared" si="20"/>
        <v>0</v>
      </c>
      <c r="AX91" s="141">
        <f t="shared" si="20"/>
        <v>0</v>
      </c>
      <c r="AY91" s="141">
        <f t="shared" si="20"/>
        <v>4</v>
      </c>
      <c r="AZ91" s="141">
        <f t="shared" si="20"/>
        <v>12</v>
      </c>
      <c r="BA91" s="141">
        <f t="shared" si="20"/>
        <v>12</v>
      </c>
      <c r="BB91" s="141">
        <f t="shared" si="20"/>
        <v>0</v>
      </c>
      <c r="BC91" s="141">
        <f t="shared" si="20"/>
        <v>0</v>
      </c>
      <c r="BD91" s="141">
        <f t="shared" si="20"/>
        <v>0</v>
      </c>
      <c r="BE91" s="141">
        <f t="shared" si="20"/>
        <v>0</v>
      </c>
      <c r="BF91" s="141">
        <f t="shared" si="20"/>
        <v>0</v>
      </c>
      <c r="BG91" s="141">
        <f t="shared" si="20"/>
        <v>0</v>
      </c>
      <c r="BH91" s="141">
        <f t="shared" si="20"/>
        <v>0</v>
      </c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7">
        <f t="shared" ref="BT91:BT96" si="21">SUM(AK91:BL91)</f>
        <v>40</v>
      </c>
      <c r="BV91" s="108">
        <v>16</v>
      </c>
      <c r="BW91" s="107">
        <v>40</v>
      </c>
    </row>
    <row r="92" spans="1:75" ht="40.5" customHeight="1" x14ac:dyDescent="0.25">
      <c r="A92" s="21" t="s">
        <v>78</v>
      </c>
      <c r="K92" s="142"/>
      <c r="L92" s="142">
        <v>1</v>
      </c>
      <c r="M92" s="142">
        <v>1</v>
      </c>
      <c r="N92" s="142">
        <v>1</v>
      </c>
      <c r="O92" s="142">
        <v>1</v>
      </c>
      <c r="P92" s="142">
        <v>1</v>
      </c>
      <c r="Q92" s="142">
        <v>1</v>
      </c>
      <c r="R92" s="142">
        <v>1</v>
      </c>
      <c r="S92" s="142">
        <v>1</v>
      </c>
      <c r="T92" s="142"/>
      <c r="U92" s="142">
        <v>1</v>
      </c>
      <c r="V92" s="142">
        <v>1</v>
      </c>
      <c r="W92" s="142">
        <v>1</v>
      </c>
      <c r="X92" s="142">
        <v>1</v>
      </c>
      <c r="Y92" s="142">
        <v>1</v>
      </c>
      <c r="Z92" s="69"/>
      <c r="AA92" s="69"/>
      <c r="AB92" s="69"/>
      <c r="AT92" s="141">
        <f t="shared" si="20"/>
        <v>0</v>
      </c>
      <c r="AU92" s="141">
        <f t="shared" si="20"/>
        <v>12</v>
      </c>
      <c r="AV92" s="141">
        <f t="shared" si="20"/>
        <v>0</v>
      </c>
      <c r="AW92" s="141">
        <f t="shared" si="20"/>
        <v>0</v>
      </c>
      <c r="AX92" s="141">
        <f t="shared" si="20"/>
        <v>0</v>
      </c>
      <c r="AY92" s="141">
        <f t="shared" si="20"/>
        <v>4</v>
      </c>
      <c r="AZ92" s="141">
        <f t="shared" si="20"/>
        <v>12</v>
      </c>
      <c r="BA92" s="141">
        <f t="shared" si="20"/>
        <v>12</v>
      </c>
      <c r="BB92" s="141">
        <f t="shared" si="20"/>
        <v>0</v>
      </c>
      <c r="BC92" s="141">
        <f t="shared" si="20"/>
        <v>0</v>
      </c>
      <c r="BD92" s="141">
        <f t="shared" si="20"/>
        <v>0</v>
      </c>
      <c r="BE92" s="141">
        <f t="shared" si="20"/>
        <v>0</v>
      </c>
      <c r="BF92" s="141">
        <f t="shared" si="20"/>
        <v>0</v>
      </c>
      <c r="BG92" s="141">
        <f t="shared" si="20"/>
        <v>0</v>
      </c>
      <c r="BH92" s="141">
        <f t="shared" si="20"/>
        <v>0</v>
      </c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7">
        <f t="shared" si="21"/>
        <v>40</v>
      </c>
      <c r="BV92" s="108">
        <v>16</v>
      </c>
      <c r="BW92" s="107">
        <v>40</v>
      </c>
    </row>
    <row r="93" spans="1:75" ht="43.5" customHeight="1" x14ac:dyDescent="0.25">
      <c r="A93" s="21" t="s">
        <v>79</v>
      </c>
      <c r="K93" s="1"/>
      <c r="L93" s="1"/>
      <c r="M93" s="142">
        <v>1</v>
      </c>
      <c r="N93" s="142">
        <v>1</v>
      </c>
      <c r="O93" s="142">
        <v>1</v>
      </c>
      <c r="P93" s="142">
        <v>1</v>
      </c>
      <c r="Q93" s="142">
        <v>1</v>
      </c>
      <c r="R93" s="142">
        <v>1</v>
      </c>
      <c r="S93" s="142">
        <v>1</v>
      </c>
      <c r="T93" s="142"/>
      <c r="U93" s="142"/>
      <c r="V93" s="142">
        <v>1</v>
      </c>
      <c r="W93" s="142">
        <v>1</v>
      </c>
      <c r="X93" s="142">
        <v>1</v>
      </c>
      <c r="Y93" s="142">
        <v>1</v>
      </c>
      <c r="Z93" s="69"/>
      <c r="AA93" s="69"/>
      <c r="AB93" s="69"/>
      <c r="AT93" s="141">
        <f t="shared" si="20"/>
        <v>0</v>
      </c>
      <c r="AU93" s="141">
        <f t="shared" si="20"/>
        <v>0</v>
      </c>
      <c r="AV93" s="141">
        <f t="shared" si="20"/>
        <v>0</v>
      </c>
      <c r="AW93" s="141">
        <f t="shared" si="20"/>
        <v>0</v>
      </c>
      <c r="AX93" s="141">
        <f t="shared" si="20"/>
        <v>0</v>
      </c>
      <c r="AY93" s="141">
        <f t="shared" si="20"/>
        <v>4</v>
      </c>
      <c r="AZ93" s="141">
        <f t="shared" si="20"/>
        <v>12</v>
      </c>
      <c r="BA93" s="141">
        <f t="shared" si="20"/>
        <v>12</v>
      </c>
      <c r="BB93" s="141">
        <f t="shared" si="20"/>
        <v>0</v>
      </c>
      <c r="BC93" s="141">
        <f t="shared" si="20"/>
        <v>0</v>
      </c>
      <c r="BD93" s="141">
        <f t="shared" si="20"/>
        <v>0</v>
      </c>
      <c r="BE93" s="141">
        <f t="shared" si="20"/>
        <v>0</v>
      </c>
      <c r="BF93" s="141">
        <f t="shared" si="20"/>
        <v>0</v>
      </c>
      <c r="BG93" s="141">
        <f t="shared" si="20"/>
        <v>0</v>
      </c>
      <c r="BH93" s="141">
        <f t="shared" si="20"/>
        <v>0</v>
      </c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7">
        <f t="shared" si="21"/>
        <v>28</v>
      </c>
      <c r="BV93" s="108">
        <v>4</v>
      </c>
      <c r="BW93" s="107">
        <v>28</v>
      </c>
    </row>
    <row r="94" spans="1:75" ht="39" customHeight="1" x14ac:dyDescent="0.25">
      <c r="A94" s="21" t="s">
        <v>80</v>
      </c>
      <c r="K94" s="1"/>
      <c r="L94" s="1"/>
      <c r="M94" s="142"/>
      <c r="N94" s="142">
        <v>1</v>
      </c>
      <c r="O94" s="142">
        <v>1</v>
      </c>
      <c r="P94" s="142">
        <v>1</v>
      </c>
      <c r="Q94" s="142">
        <v>1</v>
      </c>
      <c r="R94" s="142">
        <v>1</v>
      </c>
      <c r="S94" s="142">
        <v>1</v>
      </c>
      <c r="T94" s="142"/>
      <c r="U94" s="142"/>
      <c r="V94" s="142"/>
      <c r="W94" s="142"/>
      <c r="X94" s="142">
        <v>1</v>
      </c>
      <c r="Y94" s="142">
        <v>1</v>
      </c>
      <c r="Z94" s="69"/>
      <c r="AA94" s="69"/>
      <c r="AB94" s="69"/>
      <c r="AT94" s="141">
        <f t="shared" si="20"/>
        <v>0</v>
      </c>
      <c r="AU94" s="141">
        <f t="shared" si="20"/>
        <v>0</v>
      </c>
      <c r="AV94" s="141">
        <f t="shared" si="20"/>
        <v>0</v>
      </c>
      <c r="AW94" s="141">
        <f t="shared" si="20"/>
        <v>0</v>
      </c>
      <c r="AX94" s="141">
        <f t="shared" si="20"/>
        <v>0</v>
      </c>
      <c r="AY94" s="141">
        <f t="shared" si="20"/>
        <v>4</v>
      </c>
      <c r="AZ94" s="141">
        <f t="shared" si="20"/>
        <v>12</v>
      </c>
      <c r="BA94" s="141">
        <f t="shared" si="20"/>
        <v>12</v>
      </c>
      <c r="BB94" s="141">
        <f t="shared" si="20"/>
        <v>0</v>
      </c>
      <c r="BC94" s="141">
        <f t="shared" si="20"/>
        <v>0</v>
      </c>
      <c r="BD94" s="141">
        <f t="shared" si="20"/>
        <v>0</v>
      </c>
      <c r="BE94" s="141">
        <f t="shared" si="20"/>
        <v>0</v>
      </c>
      <c r="BF94" s="141">
        <f t="shared" si="20"/>
        <v>0</v>
      </c>
      <c r="BG94" s="141">
        <f t="shared" si="20"/>
        <v>0</v>
      </c>
      <c r="BH94" s="141">
        <f t="shared" si="20"/>
        <v>0</v>
      </c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7">
        <f t="shared" si="21"/>
        <v>28</v>
      </c>
      <c r="BV94" s="108">
        <v>4</v>
      </c>
      <c r="BW94" s="107">
        <v>28</v>
      </c>
    </row>
    <row r="95" spans="1:75" ht="40.5" customHeight="1" x14ac:dyDescent="0.25">
      <c r="A95" s="21" t="s">
        <v>81</v>
      </c>
      <c r="K95" s="1"/>
      <c r="L95" s="1"/>
      <c r="M95" s="142"/>
      <c r="N95" s="142"/>
      <c r="O95" s="142"/>
      <c r="P95" s="142">
        <v>1</v>
      </c>
      <c r="Q95" s="142">
        <v>1</v>
      </c>
      <c r="R95" s="142">
        <v>1</v>
      </c>
      <c r="S95" s="142">
        <v>1</v>
      </c>
      <c r="T95" s="142"/>
      <c r="U95" s="142"/>
      <c r="V95" s="142"/>
      <c r="W95" s="142"/>
      <c r="X95" s="142"/>
      <c r="Y95" s="142">
        <v>1</v>
      </c>
      <c r="Z95" s="69"/>
      <c r="AA95" s="69"/>
      <c r="AB95" s="69"/>
      <c r="AT95" s="141">
        <f t="shared" si="20"/>
        <v>0</v>
      </c>
      <c r="AU95" s="141">
        <f t="shared" si="20"/>
        <v>0</v>
      </c>
      <c r="AV95" s="141">
        <f t="shared" si="20"/>
        <v>0</v>
      </c>
      <c r="AW95" s="141">
        <f t="shared" si="20"/>
        <v>0</v>
      </c>
      <c r="AX95" s="141">
        <f t="shared" si="20"/>
        <v>0</v>
      </c>
      <c r="AY95" s="141">
        <f t="shared" si="20"/>
        <v>4</v>
      </c>
      <c r="AZ95" s="141">
        <f t="shared" si="20"/>
        <v>12</v>
      </c>
      <c r="BA95" s="141">
        <f t="shared" si="20"/>
        <v>12</v>
      </c>
      <c r="BB95" s="141">
        <f t="shared" si="20"/>
        <v>0</v>
      </c>
      <c r="BC95" s="141">
        <f t="shared" si="20"/>
        <v>0</v>
      </c>
      <c r="BD95" s="141">
        <f t="shared" si="20"/>
        <v>0</v>
      </c>
      <c r="BE95" s="141">
        <f t="shared" si="20"/>
        <v>0</v>
      </c>
      <c r="BF95" s="141">
        <f t="shared" si="20"/>
        <v>0</v>
      </c>
      <c r="BG95" s="141">
        <f t="shared" si="20"/>
        <v>0</v>
      </c>
      <c r="BH95" s="141">
        <f t="shared" si="20"/>
        <v>0</v>
      </c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7">
        <f t="shared" si="21"/>
        <v>28</v>
      </c>
      <c r="BV95" s="108">
        <v>4</v>
      </c>
      <c r="BW95" s="107">
        <v>28</v>
      </c>
    </row>
    <row r="96" spans="1:75" ht="40.5" customHeight="1" x14ac:dyDescent="0.25">
      <c r="A96" s="21" t="s">
        <v>82</v>
      </c>
      <c r="K96" s="142">
        <v>1</v>
      </c>
      <c r="L96" s="142">
        <v>1</v>
      </c>
      <c r="M96" s="142">
        <v>1</v>
      </c>
      <c r="N96" s="142">
        <v>1</v>
      </c>
      <c r="O96" s="142">
        <v>1</v>
      </c>
      <c r="P96" s="142">
        <v>1</v>
      </c>
      <c r="Q96" s="142">
        <v>1</v>
      </c>
      <c r="R96" s="142">
        <v>1</v>
      </c>
      <c r="S96" s="142">
        <v>1</v>
      </c>
      <c r="T96" s="142">
        <v>1</v>
      </c>
      <c r="U96" s="142">
        <v>1</v>
      </c>
      <c r="V96" s="142">
        <v>1</v>
      </c>
      <c r="W96" s="142">
        <v>1</v>
      </c>
      <c r="X96" s="142">
        <v>1</v>
      </c>
      <c r="Y96" s="142">
        <v>1</v>
      </c>
      <c r="Z96" s="69"/>
      <c r="AA96" s="69"/>
      <c r="AB96" s="69"/>
      <c r="AT96" s="141">
        <f t="shared" si="20"/>
        <v>0</v>
      </c>
      <c r="AU96" s="141">
        <f t="shared" si="20"/>
        <v>12</v>
      </c>
      <c r="AV96" s="141">
        <f t="shared" si="20"/>
        <v>0</v>
      </c>
      <c r="AW96" s="141">
        <f t="shared" si="20"/>
        <v>0</v>
      </c>
      <c r="AX96" s="141">
        <f t="shared" si="20"/>
        <v>0</v>
      </c>
      <c r="AY96" s="141">
        <f t="shared" si="20"/>
        <v>4</v>
      </c>
      <c r="AZ96" s="141">
        <f t="shared" si="20"/>
        <v>12</v>
      </c>
      <c r="BA96" s="141">
        <f t="shared" si="20"/>
        <v>12</v>
      </c>
      <c r="BB96" s="141">
        <f t="shared" si="20"/>
        <v>0</v>
      </c>
      <c r="BC96" s="141">
        <f t="shared" si="20"/>
        <v>0</v>
      </c>
      <c r="BD96" s="141">
        <f t="shared" si="20"/>
        <v>0</v>
      </c>
      <c r="BE96" s="141">
        <f t="shared" si="20"/>
        <v>0</v>
      </c>
      <c r="BF96" s="141">
        <f t="shared" si="20"/>
        <v>0</v>
      </c>
      <c r="BG96" s="141">
        <f t="shared" si="20"/>
        <v>0</v>
      </c>
      <c r="BH96" s="141">
        <f t="shared" si="20"/>
        <v>0</v>
      </c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7">
        <f t="shared" si="21"/>
        <v>40</v>
      </c>
      <c r="BV96" s="108">
        <v>16</v>
      </c>
      <c r="BW96" s="107">
        <v>40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6"/>
  <sheetViews>
    <sheetView zoomScale="115" zoomScaleNormal="115" workbookViewId="0">
      <pane xSplit="1" ySplit="3" topLeftCell="BN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3" width="11.42578125" style="107" customWidth="1"/>
    <col min="14" max="15" width="13.140625" style="107" customWidth="1"/>
    <col min="16" max="18" width="11.42578125" style="107" customWidth="1"/>
    <col min="19" max="19" width="10.85546875" style="107" customWidth="1"/>
    <col min="20" max="21" width="10.7109375" style="107" customWidth="1"/>
    <col min="22" max="35" width="11.42578125" style="107" customWidth="1"/>
    <col min="36" max="36" width="11.42578125" style="137" customWidth="1"/>
    <col min="37" max="37" width="11.7109375" style="107" customWidth="1"/>
    <col min="38" max="41" width="12.140625" style="107" customWidth="1"/>
    <col min="42" max="44" width="10.7109375" style="107" customWidth="1"/>
    <col min="45" max="70" width="10.85546875" style="107" customWidth="1"/>
    <col min="71" max="71" width="3.7109375" style="107" customWidth="1"/>
    <col min="72" max="73" width="9.140625" style="107"/>
    <col min="74" max="74" width="9.140625" style="108"/>
    <col min="75" max="16384" width="9.140625" style="107"/>
  </cols>
  <sheetData>
    <row r="1" spans="1:74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 t="s">
        <v>94</v>
      </c>
      <c r="N1" s="37" t="s">
        <v>94</v>
      </c>
      <c r="O1" s="37" t="s">
        <v>94</v>
      </c>
      <c r="P1" s="37" t="s">
        <v>94</v>
      </c>
      <c r="Q1" s="37" t="s">
        <v>94</v>
      </c>
      <c r="R1" s="37" t="s">
        <v>94</v>
      </c>
      <c r="S1" s="37"/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 t="s">
        <v>94</v>
      </c>
      <c r="AI1" s="37" t="s">
        <v>94</v>
      </c>
      <c r="AJ1" s="134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V1" s="54"/>
    </row>
    <row r="2" spans="1:74" s="39" customFormat="1" ht="60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240</v>
      </c>
      <c r="L2" s="71" t="s">
        <v>142</v>
      </c>
      <c r="M2" s="71" t="s">
        <v>146</v>
      </c>
      <c r="N2" s="71" t="s">
        <v>102</v>
      </c>
      <c r="O2" s="71" t="s">
        <v>147</v>
      </c>
      <c r="P2" s="71" t="s">
        <v>103</v>
      </c>
      <c r="Q2" s="71" t="s">
        <v>149</v>
      </c>
      <c r="R2" s="71" t="s">
        <v>150</v>
      </c>
      <c r="S2" s="71" t="s">
        <v>315</v>
      </c>
      <c r="T2" s="72" t="s">
        <v>101</v>
      </c>
      <c r="U2" s="72" t="s">
        <v>145</v>
      </c>
      <c r="V2" s="72" t="s">
        <v>106</v>
      </c>
      <c r="W2" s="38" t="s">
        <v>104</v>
      </c>
      <c r="X2" s="38" t="s">
        <v>105</v>
      </c>
      <c r="Y2" s="38" t="s">
        <v>148</v>
      </c>
      <c r="Z2" s="38" t="s">
        <v>140</v>
      </c>
      <c r="AA2" s="38" t="s">
        <v>143</v>
      </c>
      <c r="AB2" s="38" t="s">
        <v>141</v>
      </c>
      <c r="AC2" s="38" t="s">
        <v>144</v>
      </c>
      <c r="AD2" s="110" t="s">
        <v>213</v>
      </c>
      <c r="AE2" s="110" t="s">
        <v>214</v>
      </c>
      <c r="AF2" s="111" t="s">
        <v>215</v>
      </c>
      <c r="AG2" s="111" t="s">
        <v>216</v>
      </c>
      <c r="AH2" s="111" t="s">
        <v>217</v>
      </c>
      <c r="AI2" s="111" t="s">
        <v>218</v>
      </c>
      <c r="AJ2" s="135"/>
      <c r="AK2" s="70" t="s">
        <v>107</v>
      </c>
      <c r="AL2" s="70" t="s">
        <v>108</v>
      </c>
      <c r="AM2" s="70" t="s">
        <v>212</v>
      </c>
      <c r="AN2" s="70" t="s">
        <v>211</v>
      </c>
      <c r="AO2" s="70" t="s">
        <v>138</v>
      </c>
      <c r="AP2" s="38" t="s">
        <v>109</v>
      </c>
      <c r="AQ2" s="38" t="s">
        <v>139</v>
      </c>
      <c r="AR2" s="38" t="s">
        <v>137</v>
      </c>
      <c r="AS2" s="38" t="s">
        <v>110</v>
      </c>
      <c r="AT2" s="71" t="s">
        <v>240</v>
      </c>
      <c r="AU2" s="71" t="s">
        <v>142</v>
      </c>
      <c r="AV2" s="71" t="s">
        <v>146</v>
      </c>
      <c r="AW2" s="71" t="s">
        <v>102</v>
      </c>
      <c r="AX2" s="71" t="s">
        <v>147</v>
      </c>
      <c r="AY2" s="71" t="s">
        <v>103</v>
      </c>
      <c r="AZ2" s="71" t="s">
        <v>149</v>
      </c>
      <c r="BA2" s="71" t="s">
        <v>150</v>
      </c>
      <c r="BB2" s="71" t="s">
        <v>315</v>
      </c>
      <c r="BC2" s="72" t="s">
        <v>101</v>
      </c>
      <c r="BD2" s="72" t="s">
        <v>145</v>
      </c>
      <c r="BE2" s="72" t="s">
        <v>106</v>
      </c>
      <c r="BF2" s="38" t="s">
        <v>104</v>
      </c>
      <c r="BG2" s="38" t="s">
        <v>105</v>
      </c>
      <c r="BH2" s="38" t="s">
        <v>148</v>
      </c>
      <c r="BI2" s="38" t="s">
        <v>140</v>
      </c>
      <c r="BJ2" s="38" t="s">
        <v>143</v>
      </c>
      <c r="BK2" s="38" t="s">
        <v>141</v>
      </c>
      <c r="BL2" s="38" t="s">
        <v>144</v>
      </c>
      <c r="BM2" s="110" t="s">
        <v>213</v>
      </c>
      <c r="BN2" s="110" t="s">
        <v>214</v>
      </c>
      <c r="BO2" s="111" t="s">
        <v>215</v>
      </c>
      <c r="BP2" s="111" t="s">
        <v>216</v>
      </c>
      <c r="BQ2" s="111" t="s">
        <v>217</v>
      </c>
      <c r="BR2" s="111" t="s">
        <v>218</v>
      </c>
      <c r="BS2" s="38"/>
      <c r="BT2" s="38" t="s">
        <v>95</v>
      </c>
      <c r="BU2" s="40"/>
      <c r="BV2" s="55" t="s">
        <v>96</v>
      </c>
    </row>
    <row r="3" spans="1:74" x14ac:dyDescent="0.25">
      <c r="A3" s="107" t="s">
        <v>100</v>
      </c>
      <c r="B3" s="132">
        <v>1</v>
      </c>
      <c r="C3" s="132">
        <v>1</v>
      </c>
      <c r="D3" s="132">
        <v>1</v>
      </c>
      <c r="E3" s="132">
        <v>1</v>
      </c>
      <c r="F3" s="132">
        <v>1</v>
      </c>
      <c r="G3" s="132">
        <v>1</v>
      </c>
      <c r="H3" s="132">
        <v>1</v>
      </c>
      <c r="I3" s="132">
        <v>1</v>
      </c>
      <c r="J3" s="132">
        <v>1</v>
      </c>
      <c r="K3" s="132">
        <v>1</v>
      </c>
      <c r="L3" s="132">
        <v>1</v>
      </c>
      <c r="M3" s="132">
        <v>1</v>
      </c>
      <c r="N3" s="132">
        <v>1</v>
      </c>
      <c r="O3" s="132">
        <v>1</v>
      </c>
      <c r="P3" s="132">
        <v>1</v>
      </c>
      <c r="Q3" s="132">
        <v>1</v>
      </c>
      <c r="R3" s="132">
        <v>1</v>
      </c>
      <c r="S3" s="132">
        <v>1</v>
      </c>
      <c r="T3" s="132">
        <v>1</v>
      </c>
      <c r="U3" s="132">
        <v>1</v>
      </c>
      <c r="V3" s="132">
        <v>1</v>
      </c>
      <c r="W3" s="132">
        <v>1</v>
      </c>
      <c r="X3" s="132">
        <v>1</v>
      </c>
      <c r="Y3" s="132">
        <v>1</v>
      </c>
      <c r="Z3" s="132">
        <v>1</v>
      </c>
      <c r="AA3" s="132">
        <v>1</v>
      </c>
      <c r="AB3" s="132">
        <v>1</v>
      </c>
      <c r="AC3" s="132">
        <v>1</v>
      </c>
      <c r="AD3" s="10">
        <v>1</v>
      </c>
      <c r="AE3" s="10">
        <v>1</v>
      </c>
      <c r="AF3" s="131">
        <v>1</v>
      </c>
      <c r="AG3" s="131">
        <v>1</v>
      </c>
      <c r="AH3" s="131">
        <v>1</v>
      </c>
      <c r="AI3" s="131">
        <v>1</v>
      </c>
      <c r="AJ3" s="136"/>
      <c r="AK3" s="132"/>
      <c r="AL3" s="132"/>
      <c r="AM3" s="132"/>
      <c r="AN3" s="132">
        <v>16</v>
      </c>
      <c r="AO3" s="132"/>
      <c r="AP3" s="132"/>
      <c r="AQ3" s="132"/>
      <c r="AR3" s="132"/>
      <c r="AS3" s="132"/>
      <c r="AT3" s="132">
        <v>4</v>
      </c>
      <c r="AU3" s="132">
        <v>4</v>
      </c>
      <c r="AV3" s="132">
        <v>9</v>
      </c>
      <c r="AW3" s="132"/>
      <c r="AX3" s="132">
        <v>5</v>
      </c>
      <c r="AY3" s="132">
        <v>4</v>
      </c>
      <c r="AZ3" s="132"/>
      <c r="BA3" s="132"/>
      <c r="BB3" s="132">
        <v>1</v>
      </c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0"/>
      <c r="BN3" s="10"/>
      <c r="BO3" s="131">
        <v>2</v>
      </c>
      <c r="BP3" s="131">
        <v>1</v>
      </c>
      <c r="BQ3" s="131">
        <v>2</v>
      </c>
      <c r="BR3" s="131">
        <v>1</v>
      </c>
      <c r="BS3" s="10"/>
    </row>
    <row r="4" spans="1:74" x14ac:dyDescent="0.25"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6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</row>
    <row r="5" spans="1:74" x14ac:dyDescent="0.25"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6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</row>
    <row r="6" spans="1:74" x14ac:dyDescent="0.25"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6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</row>
    <row r="7" spans="1:74" x14ac:dyDescent="0.25">
      <c r="A7" s="50" t="s">
        <v>52</v>
      </c>
      <c r="B7" s="132">
        <f>2*B3</f>
        <v>2</v>
      </c>
      <c r="C7" s="132">
        <f>2*C3</f>
        <v>2</v>
      </c>
      <c r="D7" s="132">
        <f>2*D3</f>
        <v>2</v>
      </c>
      <c r="E7" s="132">
        <f>2*E3</f>
        <v>2</v>
      </c>
      <c r="F7" s="132">
        <v>2</v>
      </c>
      <c r="G7" s="132">
        <f>2*G3</f>
        <v>2</v>
      </c>
      <c r="H7" s="132">
        <v>2</v>
      </c>
      <c r="I7" s="132">
        <v>2</v>
      </c>
      <c r="J7" s="132">
        <f>2*J3</f>
        <v>2</v>
      </c>
      <c r="K7" s="10"/>
      <c r="L7" s="10"/>
      <c r="M7" s="10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6"/>
      <c r="AK7" s="132">
        <f t="shared" ref="AK7:AS7" si="0">B7*AK3</f>
        <v>0</v>
      </c>
      <c r="AL7" s="132">
        <f t="shared" si="0"/>
        <v>0</v>
      </c>
      <c r="AM7" s="132">
        <f t="shared" si="0"/>
        <v>0</v>
      </c>
      <c r="AN7" s="132">
        <f t="shared" si="0"/>
        <v>32</v>
      </c>
      <c r="AO7" s="132">
        <f t="shared" si="0"/>
        <v>0</v>
      </c>
      <c r="AP7" s="132">
        <f t="shared" si="0"/>
        <v>0</v>
      </c>
      <c r="AQ7" s="132">
        <f t="shared" si="0"/>
        <v>0</v>
      </c>
      <c r="AR7" s="132">
        <f t="shared" si="0"/>
        <v>0</v>
      </c>
      <c r="AS7" s="132">
        <f t="shared" si="0"/>
        <v>0</v>
      </c>
      <c r="AT7" s="10"/>
      <c r="AU7" s="10"/>
      <c r="AV7" s="10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07">
        <f>SUM(AK7:BL7)</f>
        <v>32</v>
      </c>
      <c r="BU7" s="107" t="s">
        <v>1</v>
      </c>
      <c r="BV7" s="108">
        <v>100</v>
      </c>
    </row>
    <row r="8" spans="1:74" x14ac:dyDescent="0.25">
      <c r="A8" s="50"/>
      <c r="B8" s="132"/>
      <c r="C8" s="132"/>
      <c r="D8" s="132"/>
      <c r="E8" s="132"/>
      <c r="F8" s="132"/>
      <c r="G8" s="132"/>
      <c r="H8" s="132"/>
      <c r="I8" s="132"/>
      <c r="J8" s="132"/>
      <c r="K8" s="10"/>
      <c r="L8" s="10"/>
      <c r="M8" s="10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6"/>
      <c r="AK8" s="132"/>
      <c r="AL8" s="132"/>
      <c r="AM8" s="132"/>
      <c r="AN8" s="132"/>
      <c r="AO8" s="132"/>
      <c r="AP8" s="132"/>
      <c r="AQ8" s="132"/>
      <c r="AR8" s="132"/>
      <c r="AS8" s="132"/>
      <c r="AT8" s="10"/>
      <c r="AU8" s="10"/>
      <c r="AV8" s="10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131"/>
      <c r="BR8" s="131"/>
      <c r="BS8" s="131"/>
    </row>
    <row r="9" spans="1:74" x14ac:dyDescent="0.25">
      <c r="A9" s="50" t="s">
        <v>51</v>
      </c>
      <c r="B9" s="132">
        <f>0.61*B3</f>
        <v>0.61</v>
      </c>
      <c r="C9" s="132">
        <f>1.11*C3</f>
        <v>1.1100000000000001</v>
      </c>
      <c r="D9" s="132">
        <v>1.41</v>
      </c>
      <c r="E9" s="132">
        <v>0.31</v>
      </c>
      <c r="F9" s="132">
        <v>0.46</v>
      </c>
      <c r="G9" s="132"/>
      <c r="H9" s="132"/>
      <c r="I9" s="132"/>
      <c r="J9" s="132"/>
      <c r="K9" s="10"/>
      <c r="L9" s="10"/>
      <c r="M9" s="10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6"/>
      <c r="AK9" s="132">
        <f>B9*AK3</f>
        <v>0</v>
      </c>
      <c r="AL9" s="132">
        <f>C9*AL3</f>
        <v>0</v>
      </c>
      <c r="AM9" s="132">
        <f>D9*AM3</f>
        <v>0</v>
      </c>
      <c r="AN9" s="132">
        <f>E9*AN3</f>
        <v>4.96</v>
      </c>
      <c r="AO9" s="132">
        <f>F9*AO3</f>
        <v>0</v>
      </c>
      <c r="AP9" s="132"/>
      <c r="AQ9" s="132"/>
      <c r="AR9" s="132"/>
      <c r="AS9" s="132"/>
      <c r="AT9" s="10"/>
      <c r="AU9" s="10"/>
      <c r="AV9" s="10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07">
        <f>SUM(AK9:BL9)</f>
        <v>4.96</v>
      </c>
      <c r="BU9" s="107" t="s">
        <v>0</v>
      </c>
      <c r="BV9" s="91">
        <v>32</v>
      </c>
    </row>
    <row r="10" spans="1:74" x14ac:dyDescent="0.25">
      <c r="A10" s="51" t="s">
        <v>53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0"/>
      <c r="L10" s="10"/>
      <c r="M10" s="10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6"/>
      <c r="AK10" s="132"/>
      <c r="AL10" s="132"/>
      <c r="AM10" s="132"/>
      <c r="AN10" s="132"/>
      <c r="AO10" s="132"/>
      <c r="AP10" s="132"/>
      <c r="AQ10" s="132"/>
      <c r="AR10" s="132"/>
      <c r="AS10" s="132"/>
      <c r="AT10" s="10"/>
      <c r="AU10" s="10"/>
      <c r="AV10" s="10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/>
      <c r="BS10" s="131"/>
    </row>
    <row r="11" spans="1:74" x14ac:dyDescent="0.25">
      <c r="A11" s="52" t="s">
        <v>97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0"/>
      <c r="L11" s="10"/>
      <c r="M11" s="10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6"/>
      <c r="AK11" s="132"/>
      <c r="AL11" s="132"/>
      <c r="AM11" s="132"/>
      <c r="AN11" s="132"/>
      <c r="AO11" s="132"/>
      <c r="AP11" s="132"/>
      <c r="AQ11" s="132"/>
      <c r="AR11" s="132"/>
      <c r="AS11" s="132"/>
      <c r="AT11" s="10"/>
      <c r="AU11" s="10"/>
      <c r="AV11" s="10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1"/>
    </row>
    <row r="12" spans="1:74" ht="22.5" x14ac:dyDescent="0.25">
      <c r="A12" s="53" t="s">
        <v>98</v>
      </c>
      <c r="B12" s="132">
        <f>0.05*B3</f>
        <v>0.05</v>
      </c>
      <c r="C12" s="132">
        <f>0.05*C3</f>
        <v>0.05</v>
      </c>
      <c r="D12" s="132">
        <f>0.05*D3</f>
        <v>0.05</v>
      </c>
      <c r="E12" s="132">
        <f>0.05*E3</f>
        <v>0.05</v>
      </c>
      <c r="F12" s="132">
        <v>0.05</v>
      </c>
      <c r="G12" s="132">
        <f>0.05*G3</f>
        <v>0.05</v>
      </c>
      <c r="H12" s="132">
        <v>0.05</v>
      </c>
      <c r="I12" s="132">
        <f>0.05*I3</f>
        <v>0.05</v>
      </c>
      <c r="J12" s="132">
        <f>0.05*J3</f>
        <v>0.05</v>
      </c>
      <c r="K12" s="10"/>
      <c r="L12" s="10"/>
      <c r="M12" s="10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6"/>
      <c r="AK12" s="132">
        <f t="shared" ref="AK12:AS12" si="1">B12*AK3</f>
        <v>0</v>
      </c>
      <c r="AL12" s="132">
        <f t="shared" si="1"/>
        <v>0</v>
      </c>
      <c r="AM12" s="132">
        <f t="shared" si="1"/>
        <v>0</v>
      </c>
      <c r="AN12" s="132">
        <f t="shared" si="1"/>
        <v>0.8</v>
      </c>
      <c r="AO12" s="132">
        <f t="shared" si="1"/>
        <v>0</v>
      </c>
      <c r="AP12" s="132">
        <f t="shared" si="1"/>
        <v>0</v>
      </c>
      <c r="AQ12" s="132">
        <f t="shared" si="1"/>
        <v>0</v>
      </c>
      <c r="AR12" s="132">
        <f t="shared" si="1"/>
        <v>0</v>
      </c>
      <c r="AS12" s="132">
        <f t="shared" si="1"/>
        <v>0</v>
      </c>
      <c r="AT12" s="10"/>
      <c r="AU12" s="10"/>
      <c r="AV12" s="10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07">
        <f>SUM(AK12:BL12)</f>
        <v>0.8</v>
      </c>
      <c r="BU12" s="107" t="s">
        <v>0</v>
      </c>
      <c r="BV12" s="108">
        <v>0.8</v>
      </c>
    </row>
    <row r="13" spans="1:74" x14ac:dyDescent="0.25">
      <c r="B13" s="132"/>
      <c r="C13" s="132"/>
      <c r="D13" s="132"/>
      <c r="E13" s="132"/>
      <c r="F13" s="132"/>
      <c r="G13" s="132"/>
      <c r="H13" s="132"/>
      <c r="I13" s="132"/>
      <c r="J13" s="132"/>
      <c r="K13" s="10"/>
      <c r="L13" s="10"/>
      <c r="M13" s="10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6"/>
      <c r="AK13" s="132"/>
      <c r="AL13" s="132"/>
      <c r="AM13" s="132"/>
      <c r="AN13" s="132"/>
      <c r="AO13" s="132"/>
      <c r="AP13" s="132"/>
      <c r="AQ13" s="132"/>
      <c r="AR13" s="132"/>
      <c r="AS13" s="132"/>
      <c r="AT13" s="10"/>
      <c r="AU13" s="10"/>
      <c r="AV13" s="10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</row>
    <row r="14" spans="1:74" x14ac:dyDescent="0.25">
      <c r="B14" s="132"/>
      <c r="C14" s="132"/>
      <c r="D14" s="132"/>
      <c r="E14" s="132"/>
      <c r="F14" s="132"/>
      <c r="G14" s="132"/>
      <c r="H14" s="132"/>
      <c r="I14" s="132"/>
      <c r="J14" s="132"/>
      <c r="K14" s="10"/>
      <c r="L14" s="10"/>
      <c r="M14" s="10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6"/>
      <c r="AK14" s="132"/>
      <c r="AL14" s="132"/>
      <c r="AM14" s="132"/>
      <c r="AN14" s="132"/>
      <c r="AO14" s="132"/>
      <c r="AP14" s="132"/>
      <c r="AQ14" s="132"/>
      <c r="AR14" s="132"/>
      <c r="AS14" s="132"/>
      <c r="AT14" s="10"/>
      <c r="AU14" s="10"/>
      <c r="AV14" s="10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</row>
    <row r="15" spans="1:74" x14ac:dyDescent="0.25">
      <c r="A15" s="50"/>
      <c r="B15" s="132"/>
      <c r="C15" s="132"/>
      <c r="D15" s="132"/>
      <c r="E15" s="132"/>
      <c r="F15" s="132"/>
      <c r="G15" s="132"/>
      <c r="H15" s="132"/>
      <c r="I15" s="132"/>
      <c r="J15" s="132"/>
      <c r="K15" s="10"/>
      <c r="L15" s="10"/>
      <c r="M15" s="10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6"/>
      <c r="AK15" s="132"/>
      <c r="AL15" s="132"/>
      <c r="AM15" s="132"/>
      <c r="AN15" s="132"/>
      <c r="AO15" s="132"/>
      <c r="AP15" s="132"/>
      <c r="AQ15" s="132"/>
      <c r="AR15" s="132"/>
      <c r="AS15" s="132"/>
      <c r="AT15" s="10"/>
      <c r="AU15" s="10"/>
      <c r="AV15" s="10"/>
      <c r="AW15" s="131"/>
      <c r="AX15" s="131"/>
      <c r="AY15" s="131"/>
      <c r="AZ15" s="131"/>
      <c r="BA15" s="131"/>
      <c r="BB15" s="131"/>
      <c r="BC15" s="131"/>
      <c r="BD15" s="131"/>
      <c r="BE15" s="131"/>
      <c r="BF15" s="131"/>
      <c r="BG15" s="131"/>
      <c r="BH15" s="131"/>
      <c r="BI15" s="131"/>
      <c r="BJ15" s="131"/>
      <c r="BK15" s="131"/>
      <c r="BL15" s="131"/>
      <c r="BM15" s="131"/>
      <c r="BN15" s="131"/>
      <c r="BO15" s="131"/>
      <c r="BP15" s="131"/>
      <c r="BQ15" s="131"/>
      <c r="BR15" s="131"/>
      <c r="BS15" s="131"/>
    </row>
    <row r="16" spans="1:74" x14ac:dyDescent="0.25">
      <c r="A16" s="50" t="s">
        <v>68</v>
      </c>
      <c r="B16" s="132"/>
      <c r="C16" s="132"/>
      <c r="D16" s="132"/>
      <c r="E16" s="132"/>
      <c r="F16" s="132"/>
      <c r="G16" s="132">
        <v>0.71</v>
      </c>
      <c r="H16" s="132">
        <v>0.33</v>
      </c>
      <c r="I16" s="132">
        <v>0.09</v>
      </c>
      <c r="J16" s="132">
        <f>0.51*J3</f>
        <v>0.51</v>
      </c>
      <c r="K16" s="10"/>
      <c r="L16" s="10"/>
      <c r="M16" s="10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6"/>
      <c r="AK16" s="132"/>
      <c r="AL16" s="132"/>
      <c r="AM16" s="132"/>
      <c r="AN16" s="132"/>
      <c r="AO16" s="132"/>
      <c r="AP16" s="132">
        <f>G16*AP3</f>
        <v>0</v>
      </c>
      <c r="AQ16" s="132">
        <f>H16*AQ3</f>
        <v>0</v>
      </c>
      <c r="AR16" s="132">
        <f>I16*AR3</f>
        <v>0</v>
      </c>
      <c r="AS16" s="132">
        <f>J16*AS3</f>
        <v>0</v>
      </c>
      <c r="AT16" s="10"/>
      <c r="AU16" s="10"/>
      <c r="AV16" s="10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07">
        <f>SUM(AK16:BL16)</f>
        <v>0</v>
      </c>
      <c r="BU16" s="107" t="s">
        <v>0</v>
      </c>
    </row>
    <row r="17" spans="1:74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6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31"/>
      <c r="AX17" s="131"/>
      <c r="AY17" s="131"/>
      <c r="AZ17" s="131"/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</row>
    <row r="18" spans="1:74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136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V18" s="108"/>
    </row>
    <row r="19" spans="1:74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6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31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31"/>
      <c r="BR19" s="131"/>
      <c r="BS19" s="131"/>
    </row>
    <row r="20" spans="1:74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2"/>
      <c r="AA20" s="132"/>
      <c r="AB20" s="132"/>
      <c r="AC20" s="132"/>
      <c r="AD20" s="132"/>
      <c r="AE20" s="132">
        <v>4</v>
      </c>
      <c r="AF20" s="132"/>
      <c r="AG20" s="132"/>
      <c r="AH20" s="132"/>
      <c r="AI20" s="132"/>
      <c r="AJ20" s="136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I20" s="132">
        <f t="shared" ref="BI20:BI29" si="2">Z20*BI$3</f>
        <v>0</v>
      </c>
      <c r="BJ20" s="132">
        <f t="shared" ref="BJ20:BJ29" si="3">AA20*BJ$3</f>
        <v>0</v>
      </c>
      <c r="BK20" s="132">
        <f t="shared" ref="BK20:BK29" si="4">AB20*BK$3</f>
        <v>0</v>
      </c>
      <c r="BL20" s="132">
        <f t="shared" ref="BL20:BL29" si="5">AC20*BL$3</f>
        <v>0</v>
      </c>
      <c r="BM20" s="132">
        <f t="shared" ref="BM20:BM29" si="6">AD20*BM$3</f>
        <v>0</v>
      </c>
      <c r="BN20" s="132">
        <f t="shared" ref="BN20:BN29" si="7">AE20*BN$3</f>
        <v>0</v>
      </c>
      <c r="BO20" s="132">
        <f t="shared" ref="BO20:BO29" si="8">AF20*BO$3</f>
        <v>0</v>
      </c>
      <c r="BP20" s="132">
        <f t="shared" ref="BP20:BP29" si="9">AG20*BP$3</f>
        <v>0</v>
      </c>
      <c r="BQ20" s="132">
        <f t="shared" ref="BQ20:BQ29" si="10">AH20*BQ$3</f>
        <v>0</v>
      </c>
      <c r="BR20" s="132">
        <f t="shared" ref="BR20:BR29" si="11">AI20*BR$3</f>
        <v>0</v>
      </c>
      <c r="BS20" s="131"/>
      <c r="BT20" s="107">
        <f>SUM(AK20:BR20)</f>
        <v>0</v>
      </c>
    </row>
    <row r="21" spans="1:74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6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I21" s="132">
        <f t="shared" si="2"/>
        <v>0</v>
      </c>
      <c r="BJ21" s="132">
        <f t="shared" si="3"/>
        <v>0</v>
      </c>
      <c r="BK21" s="132">
        <f t="shared" si="4"/>
        <v>0</v>
      </c>
      <c r="BL21" s="132">
        <f t="shared" si="5"/>
        <v>0</v>
      </c>
      <c r="BM21" s="132">
        <f t="shared" si="6"/>
        <v>0</v>
      </c>
      <c r="BN21" s="132">
        <f t="shared" si="7"/>
        <v>0</v>
      </c>
      <c r="BO21" s="132">
        <f t="shared" si="8"/>
        <v>0</v>
      </c>
      <c r="BP21" s="132">
        <f t="shared" si="9"/>
        <v>0</v>
      </c>
      <c r="BQ21" s="132">
        <f t="shared" si="10"/>
        <v>0</v>
      </c>
      <c r="BR21" s="132">
        <f t="shared" si="11"/>
        <v>0</v>
      </c>
      <c r="BS21" s="131"/>
      <c r="BT21" s="107">
        <f t="shared" ref="BT21:BT29" si="12">SUM(AK21:BR21)</f>
        <v>0</v>
      </c>
    </row>
    <row r="22" spans="1:74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6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I22" s="132">
        <f t="shared" si="2"/>
        <v>0</v>
      </c>
      <c r="BJ22" s="132">
        <f t="shared" si="3"/>
        <v>0</v>
      </c>
      <c r="BK22" s="132">
        <f t="shared" si="4"/>
        <v>0</v>
      </c>
      <c r="BL22" s="132">
        <f t="shared" si="5"/>
        <v>0</v>
      </c>
      <c r="BM22" s="132">
        <f t="shared" si="6"/>
        <v>0</v>
      </c>
      <c r="BN22" s="132">
        <f t="shared" si="7"/>
        <v>0</v>
      </c>
      <c r="BO22" s="132">
        <f t="shared" si="8"/>
        <v>0</v>
      </c>
      <c r="BP22" s="132">
        <f t="shared" si="9"/>
        <v>0</v>
      </c>
      <c r="BQ22" s="132">
        <f t="shared" si="10"/>
        <v>0</v>
      </c>
      <c r="BR22" s="132">
        <f t="shared" si="11"/>
        <v>0</v>
      </c>
      <c r="BS22" s="131"/>
      <c r="BT22" s="107">
        <f t="shared" si="12"/>
        <v>0</v>
      </c>
    </row>
    <row r="23" spans="1:74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2">
        <v>4</v>
      </c>
      <c r="AA23" s="132">
        <v>4</v>
      </c>
      <c r="AB23" s="132"/>
      <c r="AC23" s="132"/>
      <c r="AD23" s="132">
        <v>4</v>
      </c>
      <c r="AE23" s="132"/>
      <c r="AF23" s="132">
        <v>4</v>
      </c>
      <c r="AG23" s="132">
        <v>4</v>
      </c>
      <c r="AH23" s="132"/>
      <c r="AI23" s="132"/>
      <c r="AJ23" s="136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I23" s="132">
        <f t="shared" si="2"/>
        <v>0</v>
      </c>
      <c r="BJ23" s="132">
        <f t="shared" si="3"/>
        <v>0</v>
      </c>
      <c r="BK23" s="132">
        <f t="shared" si="4"/>
        <v>0</v>
      </c>
      <c r="BL23" s="132">
        <f t="shared" si="5"/>
        <v>0</v>
      </c>
      <c r="BM23" s="132">
        <f t="shared" si="6"/>
        <v>0</v>
      </c>
      <c r="BN23" s="132">
        <f t="shared" si="7"/>
        <v>0</v>
      </c>
      <c r="BO23" s="132">
        <f t="shared" si="8"/>
        <v>8</v>
      </c>
      <c r="BP23" s="132">
        <f t="shared" si="9"/>
        <v>4</v>
      </c>
      <c r="BQ23" s="132">
        <f t="shared" si="10"/>
        <v>0</v>
      </c>
      <c r="BR23" s="132">
        <f t="shared" si="11"/>
        <v>0</v>
      </c>
      <c r="BS23" s="131"/>
      <c r="BT23" s="107">
        <f t="shared" si="12"/>
        <v>12</v>
      </c>
      <c r="BV23" s="108">
        <v>12</v>
      </c>
    </row>
    <row r="24" spans="1:74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6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I24" s="132">
        <f t="shared" si="2"/>
        <v>0</v>
      </c>
      <c r="BJ24" s="132">
        <f t="shared" si="3"/>
        <v>0</v>
      </c>
      <c r="BK24" s="132">
        <f t="shared" si="4"/>
        <v>0</v>
      </c>
      <c r="BL24" s="132">
        <f t="shared" si="5"/>
        <v>0</v>
      </c>
      <c r="BM24" s="132">
        <f t="shared" si="6"/>
        <v>0</v>
      </c>
      <c r="BN24" s="132">
        <f t="shared" si="7"/>
        <v>0</v>
      </c>
      <c r="BO24" s="132">
        <f t="shared" si="8"/>
        <v>0</v>
      </c>
      <c r="BP24" s="132">
        <f t="shared" si="9"/>
        <v>0</v>
      </c>
      <c r="BQ24" s="132">
        <f t="shared" si="10"/>
        <v>0</v>
      </c>
      <c r="BR24" s="132">
        <f t="shared" si="11"/>
        <v>0</v>
      </c>
      <c r="BS24" s="131"/>
      <c r="BT24" s="107">
        <f t="shared" si="12"/>
        <v>0</v>
      </c>
    </row>
    <row r="25" spans="1:74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2"/>
      <c r="AA25" s="132"/>
      <c r="AB25" s="132">
        <v>1.7</v>
      </c>
      <c r="AC25" s="132">
        <v>0.4</v>
      </c>
      <c r="AD25" s="132"/>
      <c r="AE25" s="132">
        <v>0.2</v>
      </c>
      <c r="AF25" s="132"/>
      <c r="AG25" s="132"/>
      <c r="AH25" s="132">
        <v>2.2000000000000002</v>
      </c>
      <c r="AI25" s="132"/>
      <c r="AJ25" s="136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I25" s="132">
        <f t="shared" si="2"/>
        <v>0</v>
      </c>
      <c r="BJ25" s="132">
        <f t="shared" si="3"/>
        <v>0</v>
      </c>
      <c r="BK25" s="132">
        <f t="shared" si="4"/>
        <v>0</v>
      </c>
      <c r="BL25" s="132">
        <f t="shared" si="5"/>
        <v>0</v>
      </c>
      <c r="BM25" s="132">
        <f t="shared" si="6"/>
        <v>0</v>
      </c>
      <c r="BN25" s="132">
        <f t="shared" si="7"/>
        <v>0</v>
      </c>
      <c r="BO25" s="132">
        <f t="shared" si="8"/>
        <v>0</v>
      </c>
      <c r="BP25" s="132">
        <f t="shared" si="9"/>
        <v>0</v>
      </c>
      <c r="BQ25" s="132">
        <f t="shared" si="10"/>
        <v>4.4000000000000004</v>
      </c>
      <c r="BR25" s="132">
        <f t="shared" si="11"/>
        <v>0</v>
      </c>
      <c r="BS25" s="131"/>
      <c r="BT25" s="107">
        <f t="shared" si="12"/>
        <v>4.4000000000000004</v>
      </c>
      <c r="BV25" s="108">
        <v>5</v>
      </c>
    </row>
    <row r="26" spans="1:74" x14ac:dyDescent="0.25">
      <c r="A26" s="18" t="s">
        <v>49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2">
        <v>1.7</v>
      </c>
      <c r="AA26" s="132">
        <v>0.4</v>
      </c>
      <c r="AB26" s="132"/>
      <c r="AC26" s="132"/>
      <c r="AD26" s="132">
        <v>0.2</v>
      </c>
      <c r="AE26" s="132"/>
      <c r="AF26" s="132">
        <v>0.2</v>
      </c>
      <c r="AG26" s="132">
        <v>2.2000000000000002</v>
      </c>
      <c r="AH26" s="132"/>
      <c r="AI26" s="132">
        <v>0.2</v>
      </c>
      <c r="AJ26" s="136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I26" s="132">
        <f t="shared" si="2"/>
        <v>0</v>
      </c>
      <c r="BJ26" s="132">
        <f t="shared" si="3"/>
        <v>0</v>
      </c>
      <c r="BK26" s="132">
        <f t="shared" si="4"/>
        <v>0</v>
      </c>
      <c r="BL26" s="132">
        <f t="shared" si="5"/>
        <v>0</v>
      </c>
      <c r="BM26" s="132">
        <f t="shared" si="6"/>
        <v>0</v>
      </c>
      <c r="BN26" s="132">
        <f t="shared" si="7"/>
        <v>0</v>
      </c>
      <c r="BO26" s="132">
        <f t="shared" si="8"/>
        <v>0.4</v>
      </c>
      <c r="BP26" s="132">
        <f t="shared" si="9"/>
        <v>2.2000000000000002</v>
      </c>
      <c r="BQ26" s="132">
        <f t="shared" si="10"/>
        <v>0</v>
      </c>
      <c r="BR26" s="132">
        <f t="shared" si="11"/>
        <v>0.2</v>
      </c>
      <c r="BS26" s="131"/>
      <c r="BT26" s="107">
        <f t="shared" si="12"/>
        <v>2.8000000000000003</v>
      </c>
      <c r="BV26" s="108">
        <v>3</v>
      </c>
    </row>
    <row r="27" spans="1:74" x14ac:dyDescent="0.25">
      <c r="A27" s="18" t="s">
        <v>44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6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I27" s="132">
        <f t="shared" si="2"/>
        <v>0</v>
      </c>
      <c r="BJ27" s="132">
        <f t="shared" si="3"/>
        <v>0</v>
      </c>
      <c r="BK27" s="132">
        <f t="shared" si="4"/>
        <v>0</v>
      </c>
      <c r="BL27" s="132">
        <f t="shared" si="5"/>
        <v>0</v>
      </c>
      <c r="BM27" s="132">
        <f t="shared" si="6"/>
        <v>0</v>
      </c>
      <c r="BN27" s="132">
        <f t="shared" si="7"/>
        <v>0</v>
      </c>
      <c r="BO27" s="132">
        <f t="shared" si="8"/>
        <v>0</v>
      </c>
      <c r="BP27" s="132">
        <f t="shared" si="9"/>
        <v>0</v>
      </c>
      <c r="BQ27" s="132">
        <f t="shared" si="10"/>
        <v>0</v>
      </c>
      <c r="BR27" s="132">
        <f t="shared" si="11"/>
        <v>0</v>
      </c>
      <c r="BS27" s="131"/>
      <c r="BT27" s="107">
        <f t="shared" si="12"/>
        <v>0</v>
      </c>
    </row>
    <row r="28" spans="1:74" ht="25.5" x14ac:dyDescent="0.25">
      <c r="A28" s="86" t="s">
        <v>151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2">
        <v>0.1</v>
      </c>
      <c r="AA28" s="132">
        <v>0.1</v>
      </c>
      <c r="AB28" s="132">
        <v>0.1</v>
      </c>
      <c r="AC28" s="132">
        <v>0.1</v>
      </c>
      <c r="AD28" s="132"/>
      <c r="AE28" s="132"/>
      <c r="AF28" s="132">
        <v>0.1</v>
      </c>
      <c r="AG28" s="132">
        <v>0.1</v>
      </c>
      <c r="AH28" s="132">
        <v>0.1</v>
      </c>
      <c r="AI28" s="132">
        <v>0.1</v>
      </c>
      <c r="AJ28" s="136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I28" s="132">
        <f t="shared" si="2"/>
        <v>0</v>
      </c>
      <c r="BJ28" s="132">
        <f t="shared" si="3"/>
        <v>0</v>
      </c>
      <c r="BK28" s="132">
        <f t="shared" si="4"/>
        <v>0</v>
      </c>
      <c r="BL28" s="132">
        <f t="shared" si="5"/>
        <v>0</v>
      </c>
      <c r="BM28" s="132">
        <f t="shared" si="6"/>
        <v>0</v>
      </c>
      <c r="BN28" s="132">
        <f t="shared" si="7"/>
        <v>0</v>
      </c>
      <c r="BO28" s="132">
        <f t="shared" si="8"/>
        <v>0.2</v>
      </c>
      <c r="BP28" s="132">
        <f t="shared" si="9"/>
        <v>0.1</v>
      </c>
      <c r="BQ28" s="132">
        <f t="shared" si="10"/>
        <v>0.2</v>
      </c>
      <c r="BR28" s="132">
        <f t="shared" si="11"/>
        <v>0.1</v>
      </c>
      <c r="BS28" s="131"/>
      <c r="BT28" s="107">
        <f t="shared" si="12"/>
        <v>0.6</v>
      </c>
      <c r="BV28" s="108">
        <v>0.6</v>
      </c>
    </row>
    <row r="29" spans="1:74" x14ac:dyDescent="0.25">
      <c r="A29" s="18" t="s">
        <v>45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2">
        <v>1</v>
      </c>
      <c r="AA29" s="132">
        <v>1</v>
      </c>
      <c r="AB29" s="132">
        <v>1</v>
      </c>
      <c r="AC29" s="132">
        <v>1</v>
      </c>
      <c r="AD29" s="132">
        <v>1</v>
      </c>
      <c r="AE29" s="132">
        <v>1</v>
      </c>
      <c r="AF29" s="132">
        <v>1</v>
      </c>
      <c r="AG29" s="132">
        <v>1</v>
      </c>
      <c r="AH29" s="132">
        <v>1</v>
      </c>
      <c r="AI29" s="132">
        <v>1</v>
      </c>
      <c r="AJ29" s="136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I29" s="132">
        <f t="shared" si="2"/>
        <v>0</v>
      </c>
      <c r="BJ29" s="132">
        <f t="shared" si="3"/>
        <v>0</v>
      </c>
      <c r="BK29" s="132">
        <f t="shared" si="4"/>
        <v>0</v>
      </c>
      <c r="BL29" s="132">
        <f t="shared" si="5"/>
        <v>0</v>
      </c>
      <c r="BM29" s="132">
        <f t="shared" si="6"/>
        <v>0</v>
      </c>
      <c r="BN29" s="132">
        <f t="shared" si="7"/>
        <v>0</v>
      </c>
      <c r="BO29" s="132">
        <f t="shared" si="8"/>
        <v>2</v>
      </c>
      <c r="BP29" s="132">
        <f t="shared" si="9"/>
        <v>1</v>
      </c>
      <c r="BQ29" s="132">
        <f t="shared" si="10"/>
        <v>2</v>
      </c>
      <c r="BR29" s="132">
        <f t="shared" si="11"/>
        <v>1</v>
      </c>
      <c r="BS29" s="131"/>
      <c r="BT29" s="107">
        <f t="shared" si="12"/>
        <v>6</v>
      </c>
      <c r="BV29" s="108">
        <v>6</v>
      </c>
    </row>
    <row r="30" spans="1:74" x14ac:dyDescent="0.25">
      <c r="A30" s="5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6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</row>
    <row r="31" spans="1:74" s="85" customFormat="1" x14ac:dyDescent="0.25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136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V31" s="108"/>
    </row>
    <row r="32" spans="1:74" x14ac:dyDescent="0.25">
      <c r="A32" s="34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6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</row>
    <row r="33" spans="1:74" x14ac:dyDescent="0.25">
      <c r="A33" s="33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6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  <c r="BR33" s="131"/>
      <c r="BS33" s="131"/>
    </row>
    <row r="34" spans="1:74" x14ac:dyDescent="0.25">
      <c r="A34" s="18" t="s">
        <v>55</v>
      </c>
      <c r="B34" s="131"/>
      <c r="C34" s="131"/>
      <c r="D34" s="131"/>
      <c r="E34" s="131"/>
      <c r="F34" s="131"/>
      <c r="G34" s="131"/>
      <c r="H34" s="131"/>
      <c r="I34" s="131"/>
      <c r="J34" s="131"/>
      <c r="K34" s="44">
        <v>1</v>
      </c>
      <c r="L34" s="44">
        <v>2</v>
      </c>
      <c r="M34" s="44">
        <v>3</v>
      </c>
      <c r="N34" s="44">
        <v>4</v>
      </c>
      <c r="O34" s="44">
        <v>4</v>
      </c>
      <c r="P34" s="44">
        <v>5</v>
      </c>
      <c r="Q34" s="44">
        <v>5</v>
      </c>
      <c r="R34" s="44">
        <v>5</v>
      </c>
      <c r="S34" s="44">
        <v>5</v>
      </c>
      <c r="T34" s="44">
        <v>1</v>
      </c>
      <c r="U34" s="45">
        <v>2</v>
      </c>
      <c r="V34" s="44">
        <v>3</v>
      </c>
      <c r="W34" s="44">
        <v>3</v>
      </c>
      <c r="X34" s="44">
        <v>4</v>
      </c>
      <c r="Y34" s="74">
        <v>5</v>
      </c>
      <c r="Z34" s="63"/>
      <c r="AA34" s="63"/>
      <c r="AB34" s="63"/>
      <c r="AC34" s="131"/>
      <c r="AD34" s="131"/>
      <c r="AE34" s="131"/>
      <c r="AF34" s="131"/>
      <c r="AG34" s="131"/>
      <c r="AH34" s="131"/>
      <c r="AI34" s="131"/>
      <c r="AJ34" s="136"/>
      <c r="AK34" s="131"/>
      <c r="AL34" s="131"/>
      <c r="AM34" s="131"/>
      <c r="AN34" s="131"/>
      <c r="AO34" s="131"/>
      <c r="AP34" s="131"/>
      <c r="AQ34" s="131"/>
      <c r="AR34" s="131"/>
      <c r="AS34" s="131"/>
      <c r="AT34" s="132">
        <f t="shared" ref="AT34:BH34" si="13">K34*AT$3</f>
        <v>4</v>
      </c>
      <c r="AU34" s="132">
        <f t="shared" si="13"/>
        <v>8</v>
      </c>
      <c r="AV34" s="132">
        <f t="shared" si="13"/>
        <v>27</v>
      </c>
      <c r="AW34" s="132">
        <f t="shared" si="13"/>
        <v>0</v>
      </c>
      <c r="AX34" s="132">
        <f t="shared" si="13"/>
        <v>20</v>
      </c>
      <c r="AY34" s="132">
        <f t="shared" si="13"/>
        <v>20</v>
      </c>
      <c r="AZ34" s="132">
        <f t="shared" si="13"/>
        <v>0</v>
      </c>
      <c r="BA34" s="132">
        <f t="shared" si="13"/>
        <v>0</v>
      </c>
      <c r="BB34" s="132">
        <f t="shared" si="13"/>
        <v>5</v>
      </c>
      <c r="BC34" s="132">
        <f t="shared" si="13"/>
        <v>0</v>
      </c>
      <c r="BD34" s="132">
        <f t="shared" si="13"/>
        <v>0</v>
      </c>
      <c r="BE34" s="132">
        <f t="shared" si="13"/>
        <v>0</v>
      </c>
      <c r="BF34" s="132">
        <f t="shared" si="13"/>
        <v>0</v>
      </c>
      <c r="BG34" s="132">
        <f t="shared" si="13"/>
        <v>0</v>
      </c>
      <c r="BH34" s="132">
        <f t="shared" si="13"/>
        <v>0</v>
      </c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7">
        <f>SUM(AK34:BL34)</f>
        <v>84</v>
      </c>
      <c r="BV34" s="108">
        <v>100</v>
      </c>
    </row>
    <row r="35" spans="1:74" x14ac:dyDescent="0.25">
      <c r="A35" s="34" t="s">
        <v>97</v>
      </c>
      <c r="B35" s="131"/>
      <c r="C35" s="131"/>
      <c r="D35" s="131"/>
      <c r="E35" s="131"/>
      <c r="F35" s="131"/>
      <c r="G35" s="131"/>
      <c r="H35" s="131"/>
      <c r="I35" s="131"/>
      <c r="J35" s="131"/>
      <c r="K35" s="44"/>
      <c r="L35" s="44"/>
      <c r="M35" s="44"/>
      <c r="N35" s="44"/>
      <c r="O35" s="44"/>
      <c r="P35" s="44"/>
      <c r="Q35" s="73"/>
      <c r="R35" s="74"/>
      <c r="S35" s="74"/>
      <c r="T35" s="44"/>
      <c r="U35" s="44"/>
      <c r="V35" s="44"/>
      <c r="W35" s="44"/>
      <c r="X35" s="44"/>
      <c r="Y35" s="74"/>
      <c r="Z35" s="63"/>
      <c r="AA35" s="63"/>
      <c r="AB35" s="63"/>
      <c r="AC35" s="131"/>
      <c r="AD35" s="131"/>
      <c r="AE35" s="131"/>
      <c r="AF35" s="131"/>
      <c r="AG35" s="131"/>
      <c r="AH35" s="131"/>
      <c r="AI35" s="131"/>
      <c r="AJ35" s="136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  <c r="BQ35" s="131"/>
      <c r="BR35" s="131"/>
      <c r="BS35" s="131"/>
    </row>
    <row r="36" spans="1:74" x14ac:dyDescent="0.25">
      <c r="A36" s="34" t="s">
        <v>111</v>
      </c>
      <c r="B36" s="131"/>
      <c r="C36" s="131"/>
      <c r="D36" s="131"/>
      <c r="E36" s="131"/>
      <c r="F36" s="131"/>
      <c r="G36" s="131"/>
      <c r="H36" s="131"/>
      <c r="I36" s="131"/>
      <c r="J36" s="131"/>
      <c r="K36" s="44">
        <v>0.01</v>
      </c>
      <c r="L36" s="44">
        <v>0.01</v>
      </c>
      <c r="M36" s="44">
        <v>0.03</v>
      </c>
      <c r="N36" s="44">
        <v>0.04</v>
      </c>
      <c r="O36" s="44">
        <v>0.04</v>
      </c>
      <c r="P36" s="44">
        <v>0.05</v>
      </c>
      <c r="Q36" s="44">
        <v>0.05</v>
      </c>
      <c r="R36" s="44">
        <v>0.05</v>
      </c>
      <c r="S36" s="44">
        <v>0.05</v>
      </c>
      <c r="T36" s="44">
        <v>0.01</v>
      </c>
      <c r="U36" s="44">
        <v>0.02</v>
      </c>
      <c r="V36" s="44">
        <v>0.03</v>
      </c>
      <c r="W36" s="44">
        <v>0.03</v>
      </c>
      <c r="X36" s="44">
        <v>0.04</v>
      </c>
      <c r="Y36" s="46">
        <v>0.05</v>
      </c>
      <c r="Z36" s="63"/>
      <c r="AA36" s="63"/>
      <c r="AB36" s="63"/>
      <c r="AC36" s="131"/>
      <c r="AD36" s="131"/>
      <c r="AE36" s="131"/>
      <c r="AF36" s="131"/>
      <c r="AG36" s="131"/>
      <c r="AH36" s="131"/>
      <c r="AI36" s="131"/>
      <c r="AJ36" s="136"/>
      <c r="AK36" s="131"/>
      <c r="AL36" s="131"/>
      <c r="AM36" s="131"/>
      <c r="AN36" s="131"/>
      <c r="AO36" s="131"/>
      <c r="AP36" s="131"/>
      <c r="AQ36" s="131"/>
      <c r="AR36" s="131"/>
      <c r="AS36" s="131"/>
      <c r="AT36" s="132">
        <f t="shared" ref="AT36:BH36" si="14">K36*AT$3</f>
        <v>0.04</v>
      </c>
      <c r="AU36" s="132">
        <f t="shared" si="14"/>
        <v>0.04</v>
      </c>
      <c r="AV36" s="132">
        <f t="shared" si="14"/>
        <v>0.27</v>
      </c>
      <c r="AW36" s="132">
        <f t="shared" si="14"/>
        <v>0</v>
      </c>
      <c r="AX36" s="132">
        <f t="shared" si="14"/>
        <v>0.2</v>
      </c>
      <c r="AY36" s="132">
        <f t="shared" si="14"/>
        <v>0.2</v>
      </c>
      <c r="AZ36" s="132">
        <f t="shared" si="14"/>
        <v>0</v>
      </c>
      <c r="BA36" s="132">
        <f t="shared" si="14"/>
        <v>0</v>
      </c>
      <c r="BB36" s="132">
        <f t="shared" si="14"/>
        <v>0.05</v>
      </c>
      <c r="BC36" s="132">
        <f t="shared" si="14"/>
        <v>0</v>
      </c>
      <c r="BD36" s="132">
        <f t="shared" si="14"/>
        <v>0</v>
      </c>
      <c r="BE36" s="132">
        <f t="shared" si="14"/>
        <v>0</v>
      </c>
      <c r="BF36" s="132">
        <f t="shared" si="14"/>
        <v>0</v>
      </c>
      <c r="BG36" s="132">
        <f t="shared" si="14"/>
        <v>0</v>
      </c>
      <c r="BH36" s="132">
        <f t="shared" si="14"/>
        <v>0</v>
      </c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</row>
    <row r="37" spans="1:74" x14ac:dyDescent="0.25">
      <c r="A37" s="34"/>
      <c r="B37" s="131"/>
      <c r="C37" s="131"/>
      <c r="D37" s="131"/>
      <c r="E37" s="131"/>
      <c r="F37" s="131"/>
      <c r="G37" s="131"/>
      <c r="H37" s="131"/>
      <c r="I37" s="131"/>
      <c r="J37" s="131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6"/>
      <c r="Z37" s="63"/>
      <c r="AA37" s="63"/>
      <c r="AB37" s="63"/>
      <c r="AC37" s="131"/>
      <c r="AD37" s="131"/>
      <c r="AE37" s="131"/>
      <c r="AF37" s="131"/>
      <c r="AG37" s="131"/>
      <c r="AH37" s="131"/>
      <c r="AI37" s="131"/>
      <c r="AJ37" s="136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  <c r="BN37" s="131"/>
      <c r="BO37" s="131"/>
      <c r="BP37" s="131"/>
      <c r="BQ37" s="131"/>
      <c r="BR37" s="131"/>
      <c r="BS37" s="131"/>
    </row>
    <row r="38" spans="1:74" x14ac:dyDescent="0.25">
      <c r="A38" s="18" t="s">
        <v>52</v>
      </c>
      <c r="B38" s="131"/>
      <c r="C38" s="131"/>
      <c r="D38" s="131"/>
      <c r="E38" s="131"/>
      <c r="F38" s="131"/>
      <c r="G38" s="131"/>
      <c r="H38" s="131"/>
      <c r="I38" s="131"/>
      <c r="J38" s="131"/>
      <c r="K38" s="44">
        <v>1</v>
      </c>
      <c r="L38" s="44">
        <v>1</v>
      </c>
      <c r="M38" s="44">
        <v>1</v>
      </c>
      <c r="N38" s="44">
        <v>1</v>
      </c>
      <c r="O38" s="44">
        <v>1</v>
      </c>
      <c r="P38" s="44">
        <v>1</v>
      </c>
      <c r="Q38" s="44">
        <v>1</v>
      </c>
      <c r="R38" s="44">
        <v>1</v>
      </c>
      <c r="S38" s="44">
        <v>1</v>
      </c>
      <c r="T38" s="44">
        <v>1</v>
      </c>
      <c r="U38" s="44">
        <v>1</v>
      </c>
      <c r="V38" s="44">
        <v>1</v>
      </c>
      <c r="W38" s="44">
        <v>1</v>
      </c>
      <c r="X38" s="44">
        <v>1</v>
      </c>
      <c r="Y38" s="74">
        <v>1</v>
      </c>
      <c r="Z38" s="63"/>
      <c r="AA38" s="63"/>
      <c r="AB38" s="63"/>
      <c r="AC38" s="131"/>
      <c r="AD38" s="131"/>
      <c r="AE38" s="131"/>
      <c r="AF38" s="131"/>
      <c r="AG38" s="131"/>
      <c r="AH38" s="131"/>
      <c r="AI38" s="131"/>
      <c r="AJ38" s="136"/>
      <c r="AK38" s="131"/>
      <c r="AL38" s="131"/>
      <c r="AM38" s="131"/>
      <c r="AN38" s="131"/>
      <c r="AO38" s="131"/>
      <c r="AP38" s="131"/>
      <c r="AQ38" s="131"/>
      <c r="AR38" s="131"/>
      <c r="AS38" s="131"/>
      <c r="AT38" s="132">
        <f t="shared" ref="AT38:BH38" si="15">K38*AT$3</f>
        <v>4</v>
      </c>
      <c r="AU38" s="132">
        <f t="shared" si="15"/>
        <v>4</v>
      </c>
      <c r="AV38" s="132">
        <f t="shared" si="15"/>
        <v>9</v>
      </c>
      <c r="AW38" s="132">
        <f t="shared" si="15"/>
        <v>0</v>
      </c>
      <c r="AX38" s="132">
        <f t="shared" si="15"/>
        <v>5</v>
      </c>
      <c r="AY38" s="132">
        <f t="shared" si="15"/>
        <v>4</v>
      </c>
      <c r="AZ38" s="132">
        <f t="shared" si="15"/>
        <v>0</v>
      </c>
      <c r="BA38" s="132">
        <f t="shared" si="15"/>
        <v>0</v>
      </c>
      <c r="BB38" s="132">
        <f t="shared" si="15"/>
        <v>1</v>
      </c>
      <c r="BC38" s="132">
        <f t="shared" si="15"/>
        <v>0</v>
      </c>
      <c r="BD38" s="132">
        <f t="shared" si="15"/>
        <v>0</v>
      </c>
      <c r="BE38" s="132">
        <f t="shared" si="15"/>
        <v>0</v>
      </c>
      <c r="BF38" s="132">
        <f t="shared" si="15"/>
        <v>0</v>
      </c>
      <c r="BG38" s="132">
        <f t="shared" si="15"/>
        <v>0</v>
      </c>
      <c r="BH38" s="132">
        <f t="shared" si="15"/>
        <v>0</v>
      </c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7">
        <f>SUM(AK38:BL38)</f>
        <v>27</v>
      </c>
    </row>
    <row r="39" spans="1:74" x14ac:dyDescent="0.25">
      <c r="A39" s="18"/>
      <c r="K39" s="44"/>
      <c r="L39" s="44"/>
      <c r="M39" s="44"/>
      <c r="N39" s="44"/>
      <c r="O39" s="44"/>
      <c r="P39" s="44"/>
      <c r="Q39" s="73"/>
      <c r="R39" s="74"/>
      <c r="S39" s="74"/>
      <c r="T39" s="44"/>
      <c r="U39" s="44"/>
      <c r="V39" s="44"/>
      <c r="W39" s="44"/>
      <c r="X39" s="44"/>
      <c r="Y39" s="74"/>
      <c r="Z39" s="63"/>
      <c r="AA39" s="63"/>
      <c r="AB39" s="63"/>
    </row>
    <row r="40" spans="1:74" x14ac:dyDescent="0.25">
      <c r="A40" s="18" t="s">
        <v>56</v>
      </c>
      <c r="K40" s="44"/>
      <c r="L40" s="44"/>
      <c r="M40" s="44"/>
      <c r="N40" s="44"/>
      <c r="O40" s="44"/>
      <c r="P40" s="44"/>
      <c r="Q40" s="73"/>
      <c r="R40" s="74"/>
      <c r="S40" s="74"/>
      <c r="T40" s="44"/>
      <c r="U40" s="44"/>
      <c r="V40" s="44"/>
      <c r="W40" s="44"/>
      <c r="X40" s="44"/>
      <c r="Y40" s="74"/>
      <c r="Z40" s="63"/>
      <c r="AA40" s="63"/>
      <c r="AB40" s="63"/>
    </row>
    <row r="41" spans="1:74" x14ac:dyDescent="0.25">
      <c r="A41" s="34" t="s">
        <v>97</v>
      </c>
      <c r="K41" s="44"/>
      <c r="L41" s="44"/>
      <c r="M41" s="44"/>
      <c r="N41" s="44"/>
      <c r="O41" s="44"/>
      <c r="P41" s="44"/>
      <c r="Q41" s="49"/>
      <c r="R41" s="46"/>
      <c r="S41" s="46"/>
      <c r="T41" s="44"/>
      <c r="U41" s="44"/>
      <c r="V41" s="44"/>
      <c r="W41" s="44"/>
      <c r="X41" s="44"/>
      <c r="Y41" s="77"/>
      <c r="Z41" s="63"/>
      <c r="AA41" s="63"/>
      <c r="AB41" s="63"/>
    </row>
    <row r="42" spans="1:74" x14ac:dyDescent="0.25">
      <c r="A42" s="41" t="s">
        <v>57</v>
      </c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63"/>
      <c r="AA42" s="63"/>
      <c r="AB42" s="63"/>
    </row>
    <row r="43" spans="1:74" x14ac:dyDescent="0.25">
      <c r="A43" s="41" t="s">
        <v>58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63"/>
      <c r="AA43" s="63"/>
      <c r="AB43" s="63"/>
    </row>
    <row r="44" spans="1:74" x14ac:dyDescent="0.25">
      <c r="A44" s="41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63"/>
      <c r="AA44" s="63"/>
      <c r="AB44" s="63"/>
    </row>
    <row r="45" spans="1:74" x14ac:dyDescent="0.25">
      <c r="A45" s="18" t="s">
        <v>59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  <c r="P45" s="44">
        <v>1</v>
      </c>
      <c r="Q45" s="44">
        <v>1</v>
      </c>
      <c r="R45" s="44">
        <v>1</v>
      </c>
      <c r="S45" s="44">
        <v>1</v>
      </c>
      <c r="T45" s="44">
        <v>1</v>
      </c>
      <c r="U45" s="44">
        <v>1</v>
      </c>
      <c r="V45" s="44">
        <v>1</v>
      </c>
      <c r="W45" s="44">
        <v>1</v>
      </c>
      <c r="X45" s="44">
        <v>1</v>
      </c>
      <c r="Y45" s="74">
        <v>1</v>
      </c>
      <c r="Z45" s="63"/>
      <c r="AA45" s="63"/>
      <c r="AB45" s="63"/>
      <c r="AT45" s="132">
        <f t="shared" ref="AT45:BH49" si="16">K45*AT$3</f>
        <v>4</v>
      </c>
      <c r="AU45" s="132">
        <f t="shared" si="16"/>
        <v>4</v>
      </c>
      <c r="AV45" s="132">
        <f t="shared" si="16"/>
        <v>9</v>
      </c>
      <c r="AW45" s="132">
        <f t="shared" si="16"/>
        <v>0</v>
      </c>
      <c r="AX45" s="132">
        <f t="shared" si="16"/>
        <v>5</v>
      </c>
      <c r="AY45" s="132">
        <f t="shared" si="16"/>
        <v>4</v>
      </c>
      <c r="AZ45" s="132">
        <f t="shared" si="16"/>
        <v>0</v>
      </c>
      <c r="BA45" s="132">
        <f t="shared" si="16"/>
        <v>0</v>
      </c>
      <c r="BB45" s="132">
        <f t="shared" si="16"/>
        <v>1</v>
      </c>
      <c r="BC45" s="132">
        <f t="shared" si="16"/>
        <v>0</v>
      </c>
      <c r="BD45" s="132">
        <f t="shared" si="16"/>
        <v>0</v>
      </c>
      <c r="BE45" s="132">
        <f t="shared" si="16"/>
        <v>0</v>
      </c>
      <c r="BF45" s="132">
        <f t="shared" si="16"/>
        <v>0</v>
      </c>
      <c r="BG45" s="132">
        <f t="shared" si="16"/>
        <v>0</v>
      </c>
      <c r="BH45" s="132">
        <f t="shared" si="16"/>
        <v>0</v>
      </c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7">
        <f>SUM(AK45:BL45)</f>
        <v>27</v>
      </c>
      <c r="BV45" s="108">
        <v>27</v>
      </c>
    </row>
    <row r="46" spans="1:74" x14ac:dyDescent="0.25">
      <c r="A46" s="18" t="s">
        <v>124</v>
      </c>
      <c r="K46" s="44"/>
      <c r="L46" s="44">
        <v>2</v>
      </c>
      <c r="M46" s="44">
        <v>3</v>
      </c>
      <c r="N46" s="44">
        <v>3</v>
      </c>
      <c r="O46" s="44">
        <v>3</v>
      </c>
      <c r="P46" s="44">
        <v>3</v>
      </c>
      <c r="Q46" s="73">
        <v>3</v>
      </c>
      <c r="R46" s="74">
        <v>3</v>
      </c>
      <c r="S46" s="74">
        <v>3</v>
      </c>
      <c r="T46" s="44">
        <v>1</v>
      </c>
      <c r="U46" s="44">
        <v>2</v>
      </c>
      <c r="V46" s="44">
        <v>3</v>
      </c>
      <c r="W46" s="44">
        <v>3</v>
      </c>
      <c r="X46" s="44">
        <v>3</v>
      </c>
      <c r="Y46" s="74">
        <v>3</v>
      </c>
      <c r="Z46" s="63"/>
      <c r="AA46" s="63"/>
      <c r="AB46" s="63"/>
      <c r="AT46" s="132">
        <f t="shared" si="16"/>
        <v>0</v>
      </c>
      <c r="AU46" s="132">
        <f t="shared" si="16"/>
        <v>8</v>
      </c>
      <c r="AV46" s="132">
        <f t="shared" si="16"/>
        <v>27</v>
      </c>
      <c r="AW46" s="132">
        <f t="shared" si="16"/>
        <v>0</v>
      </c>
      <c r="AX46" s="132">
        <f t="shared" si="16"/>
        <v>15</v>
      </c>
      <c r="AY46" s="132">
        <f t="shared" si="16"/>
        <v>12</v>
      </c>
      <c r="AZ46" s="132">
        <f t="shared" si="16"/>
        <v>0</v>
      </c>
      <c r="BA46" s="132">
        <f t="shared" si="16"/>
        <v>0</v>
      </c>
      <c r="BB46" s="132">
        <f t="shared" si="16"/>
        <v>3</v>
      </c>
      <c r="BC46" s="132">
        <f t="shared" si="16"/>
        <v>0</v>
      </c>
      <c r="BD46" s="132">
        <f t="shared" si="16"/>
        <v>0</v>
      </c>
      <c r="BE46" s="132">
        <f t="shared" si="16"/>
        <v>0</v>
      </c>
      <c r="BF46" s="132">
        <f t="shared" si="16"/>
        <v>0</v>
      </c>
      <c r="BG46" s="132">
        <f t="shared" si="16"/>
        <v>0</v>
      </c>
      <c r="BH46" s="132">
        <f t="shared" si="16"/>
        <v>0</v>
      </c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7">
        <f>SUM(AK46:BL46)</f>
        <v>65</v>
      </c>
      <c r="BV46" s="108">
        <v>65</v>
      </c>
    </row>
    <row r="47" spans="1:74" x14ac:dyDescent="0.25">
      <c r="A47" s="18" t="s">
        <v>60</v>
      </c>
      <c r="K47" s="44">
        <v>0</v>
      </c>
      <c r="L47" s="44">
        <v>0</v>
      </c>
      <c r="M47" s="44">
        <v>0</v>
      </c>
      <c r="N47" s="44">
        <v>1</v>
      </c>
      <c r="O47" s="44">
        <v>1</v>
      </c>
      <c r="P47" s="44">
        <v>1</v>
      </c>
      <c r="Q47" s="44">
        <v>1</v>
      </c>
      <c r="R47" s="44">
        <v>1</v>
      </c>
      <c r="S47" s="44">
        <v>1</v>
      </c>
      <c r="T47" s="44">
        <v>0</v>
      </c>
      <c r="U47" s="44">
        <v>0</v>
      </c>
      <c r="V47" s="44">
        <v>0</v>
      </c>
      <c r="W47" s="44">
        <v>0</v>
      </c>
      <c r="X47" s="44">
        <v>1</v>
      </c>
      <c r="Y47" s="74">
        <v>1</v>
      </c>
      <c r="Z47" s="63"/>
      <c r="AA47" s="63"/>
      <c r="AB47" s="63"/>
      <c r="AT47" s="132">
        <f t="shared" si="16"/>
        <v>0</v>
      </c>
      <c r="AU47" s="132">
        <f t="shared" si="16"/>
        <v>0</v>
      </c>
      <c r="AV47" s="132">
        <f t="shared" si="16"/>
        <v>0</v>
      </c>
      <c r="AW47" s="132">
        <f t="shared" si="16"/>
        <v>0</v>
      </c>
      <c r="AX47" s="132">
        <f t="shared" si="16"/>
        <v>5</v>
      </c>
      <c r="AY47" s="132">
        <f t="shared" si="16"/>
        <v>4</v>
      </c>
      <c r="AZ47" s="132">
        <f t="shared" si="16"/>
        <v>0</v>
      </c>
      <c r="BA47" s="132">
        <f t="shared" si="16"/>
        <v>0</v>
      </c>
      <c r="BB47" s="132">
        <f t="shared" si="16"/>
        <v>1</v>
      </c>
      <c r="BC47" s="132">
        <f t="shared" si="16"/>
        <v>0</v>
      </c>
      <c r="BD47" s="132">
        <f t="shared" si="16"/>
        <v>0</v>
      </c>
      <c r="BE47" s="132">
        <f t="shared" si="16"/>
        <v>0</v>
      </c>
      <c r="BF47" s="132">
        <f t="shared" si="16"/>
        <v>0</v>
      </c>
      <c r="BG47" s="132">
        <f t="shared" si="16"/>
        <v>0</v>
      </c>
      <c r="BH47" s="132">
        <f t="shared" si="16"/>
        <v>0</v>
      </c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7">
        <f>SUM(AK47:BL47)</f>
        <v>10</v>
      </c>
      <c r="BV47" s="108">
        <v>10</v>
      </c>
    </row>
    <row r="48" spans="1:74" x14ac:dyDescent="0.25">
      <c r="A48" s="18" t="s">
        <v>125</v>
      </c>
      <c r="K48" s="44"/>
      <c r="L48" s="44">
        <v>0</v>
      </c>
      <c r="M48" s="44">
        <v>0</v>
      </c>
      <c r="N48" s="44">
        <v>1</v>
      </c>
      <c r="O48" s="44">
        <v>1</v>
      </c>
      <c r="P48" s="44">
        <v>2</v>
      </c>
      <c r="Q48" s="73">
        <v>2</v>
      </c>
      <c r="R48" s="74">
        <v>2</v>
      </c>
      <c r="S48" s="74">
        <v>2</v>
      </c>
      <c r="T48" s="44"/>
      <c r="U48" s="44">
        <v>0</v>
      </c>
      <c r="V48" s="44"/>
      <c r="W48" s="44"/>
      <c r="X48" s="44">
        <v>1</v>
      </c>
      <c r="Y48" s="74">
        <v>2</v>
      </c>
      <c r="Z48" s="63"/>
      <c r="AA48" s="63"/>
      <c r="AB48" s="63"/>
      <c r="AT48" s="132">
        <f t="shared" si="16"/>
        <v>0</v>
      </c>
      <c r="AU48" s="132">
        <f t="shared" si="16"/>
        <v>0</v>
      </c>
      <c r="AV48" s="132">
        <f t="shared" si="16"/>
        <v>0</v>
      </c>
      <c r="AW48" s="132">
        <f t="shared" si="16"/>
        <v>0</v>
      </c>
      <c r="AX48" s="132">
        <f t="shared" si="16"/>
        <v>5</v>
      </c>
      <c r="AY48" s="132">
        <f t="shared" si="16"/>
        <v>8</v>
      </c>
      <c r="AZ48" s="132">
        <f t="shared" si="16"/>
        <v>0</v>
      </c>
      <c r="BA48" s="132">
        <f t="shared" si="16"/>
        <v>0</v>
      </c>
      <c r="BB48" s="132">
        <f t="shared" si="16"/>
        <v>2</v>
      </c>
      <c r="BC48" s="132">
        <f t="shared" si="16"/>
        <v>0</v>
      </c>
      <c r="BD48" s="132">
        <f t="shared" si="16"/>
        <v>0</v>
      </c>
      <c r="BE48" s="132">
        <f t="shared" si="16"/>
        <v>0</v>
      </c>
      <c r="BF48" s="132">
        <f t="shared" si="16"/>
        <v>0</v>
      </c>
      <c r="BG48" s="132">
        <f t="shared" si="16"/>
        <v>0</v>
      </c>
      <c r="BH48" s="132">
        <f t="shared" si="16"/>
        <v>0</v>
      </c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7">
        <f>SUM(AK48:BL48)</f>
        <v>15</v>
      </c>
      <c r="BV48" s="108">
        <v>15</v>
      </c>
    </row>
    <row r="49" spans="1:74" x14ac:dyDescent="0.25">
      <c r="A49" s="18" t="s">
        <v>61</v>
      </c>
      <c r="K49" s="44">
        <v>1</v>
      </c>
      <c r="L49" s="44">
        <v>1</v>
      </c>
      <c r="M49" s="44">
        <v>1</v>
      </c>
      <c r="N49" s="44">
        <v>1</v>
      </c>
      <c r="O49" s="44">
        <v>1</v>
      </c>
      <c r="P49" s="44">
        <v>1</v>
      </c>
      <c r="Q49" s="44">
        <v>1</v>
      </c>
      <c r="R49" s="44">
        <v>1</v>
      </c>
      <c r="S49" s="44">
        <v>1</v>
      </c>
      <c r="T49" s="44">
        <v>1</v>
      </c>
      <c r="U49" s="44">
        <v>1</v>
      </c>
      <c r="V49" s="44">
        <v>1</v>
      </c>
      <c r="W49" s="44">
        <v>1</v>
      </c>
      <c r="X49" s="44">
        <v>1</v>
      </c>
      <c r="Y49" s="74">
        <v>1</v>
      </c>
      <c r="Z49" s="63"/>
      <c r="AA49" s="63"/>
      <c r="AB49" s="63"/>
      <c r="AT49" s="132">
        <f t="shared" si="16"/>
        <v>4</v>
      </c>
      <c r="AU49" s="132">
        <f t="shared" si="16"/>
        <v>4</v>
      </c>
      <c r="AV49" s="132">
        <f t="shared" si="16"/>
        <v>9</v>
      </c>
      <c r="AW49" s="132">
        <f t="shared" si="16"/>
        <v>0</v>
      </c>
      <c r="AX49" s="132">
        <f t="shared" si="16"/>
        <v>5</v>
      </c>
      <c r="AY49" s="132">
        <f t="shared" si="16"/>
        <v>4</v>
      </c>
      <c r="AZ49" s="132">
        <f t="shared" si="16"/>
        <v>0</v>
      </c>
      <c r="BA49" s="132">
        <f t="shared" si="16"/>
        <v>0</v>
      </c>
      <c r="BB49" s="132">
        <f t="shared" si="16"/>
        <v>1</v>
      </c>
      <c r="BC49" s="132">
        <f t="shared" si="16"/>
        <v>0</v>
      </c>
      <c r="BD49" s="132">
        <f t="shared" si="16"/>
        <v>0</v>
      </c>
      <c r="BE49" s="132">
        <f t="shared" si="16"/>
        <v>0</v>
      </c>
      <c r="BF49" s="132">
        <f t="shared" si="16"/>
        <v>0</v>
      </c>
      <c r="BG49" s="132">
        <f t="shared" si="16"/>
        <v>0</v>
      </c>
      <c r="BH49" s="132">
        <f t="shared" si="16"/>
        <v>0</v>
      </c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7">
        <f>SUM(AK49:BL49)</f>
        <v>27</v>
      </c>
      <c r="BV49" s="108">
        <v>27</v>
      </c>
    </row>
    <row r="50" spans="1:74" x14ac:dyDescent="0.25">
      <c r="A50" s="18"/>
      <c r="K50" s="44"/>
      <c r="L50" s="44"/>
      <c r="M50" s="44"/>
      <c r="N50" s="44"/>
      <c r="O50" s="44"/>
      <c r="P50" s="44"/>
      <c r="Q50" s="73"/>
      <c r="R50" s="74"/>
      <c r="S50" s="74"/>
      <c r="T50" s="44"/>
      <c r="U50" s="44"/>
      <c r="V50" s="44"/>
      <c r="W50" s="44"/>
      <c r="X50" s="44"/>
      <c r="Y50" s="74"/>
      <c r="Z50" s="63"/>
      <c r="AA50" s="63"/>
      <c r="AB50" s="63"/>
    </row>
    <row r="51" spans="1:74" x14ac:dyDescent="0.25">
      <c r="A51" s="18" t="s">
        <v>62</v>
      </c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44">
        <v>1</v>
      </c>
      <c r="Q51" s="44">
        <v>1</v>
      </c>
      <c r="R51" s="44">
        <v>1</v>
      </c>
      <c r="S51" s="44">
        <v>1</v>
      </c>
      <c r="T51" s="44">
        <v>1</v>
      </c>
      <c r="U51" s="44">
        <v>1</v>
      </c>
      <c r="V51" s="44">
        <v>1</v>
      </c>
      <c r="W51" s="44">
        <v>1</v>
      </c>
      <c r="X51" s="44">
        <v>1</v>
      </c>
      <c r="Y51" s="74">
        <v>1</v>
      </c>
      <c r="Z51" s="63"/>
      <c r="AA51" s="63"/>
      <c r="AB51" s="63"/>
      <c r="AT51" s="132">
        <f t="shared" ref="AT51:BH51" si="17">K51*AT$3</f>
        <v>4</v>
      </c>
      <c r="AU51" s="132">
        <f t="shared" si="17"/>
        <v>4</v>
      </c>
      <c r="AV51" s="132">
        <f t="shared" si="17"/>
        <v>9</v>
      </c>
      <c r="AW51" s="132">
        <f t="shared" si="17"/>
        <v>0</v>
      </c>
      <c r="AX51" s="132">
        <f t="shared" si="17"/>
        <v>5</v>
      </c>
      <c r="AY51" s="132">
        <f t="shared" si="17"/>
        <v>4</v>
      </c>
      <c r="AZ51" s="132">
        <f t="shared" si="17"/>
        <v>0</v>
      </c>
      <c r="BA51" s="132">
        <f t="shared" si="17"/>
        <v>0</v>
      </c>
      <c r="BB51" s="132">
        <f t="shared" si="17"/>
        <v>1</v>
      </c>
      <c r="BC51" s="132">
        <f t="shared" si="17"/>
        <v>0</v>
      </c>
      <c r="BD51" s="132">
        <f t="shared" si="17"/>
        <v>0</v>
      </c>
      <c r="BE51" s="132">
        <f t="shared" si="17"/>
        <v>0</v>
      </c>
      <c r="BF51" s="132">
        <f t="shared" si="17"/>
        <v>0</v>
      </c>
      <c r="BG51" s="132">
        <f t="shared" si="17"/>
        <v>0</v>
      </c>
      <c r="BH51" s="132">
        <f t="shared" si="17"/>
        <v>0</v>
      </c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7">
        <f>SUM(AK51:BL51)</f>
        <v>27</v>
      </c>
      <c r="BV51" s="108">
        <v>27</v>
      </c>
    </row>
    <row r="52" spans="1:74" x14ac:dyDescent="0.25">
      <c r="A52" s="18"/>
      <c r="K52" s="44"/>
      <c r="L52" s="44"/>
      <c r="M52" s="44"/>
      <c r="N52" s="44"/>
      <c r="O52" s="44"/>
      <c r="P52" s="44"/>
      <c r="Q52" s="73"/>
      <c r="R52" s="74"/>
      <c r="S52" s="74"/>
      <c r="T52" s="44"/>
      <c r="U52" s="44"/>
      <c r="V52" s="44"/>
      <c r="W52" s="44"/>
      <c r="X52" s="44"/>
      <c r="Y52" s="74"/>
      <c r="Z52" s="63"/>
      <c r="AA52" s="63"/>
      <c r="AB52" s="63"/>
    </row>
    <row r="53" spans="1:74" x14ac:dyDescent="0.25">
      <c r="A53" s="18" t="s">
        <v>112</v>
      </c>
      <c r="K53" s="44"/>
      <c r="L53" s="44"/>
      <c r="M53" s="44"/>
      <c r="N53" s="44">
        <v>1</v>
      </c>
      <c r="O53" s="44"/>
      <c r="P53" s="44">
        <v>1</v>
      </c>
      <c r="Q53" s="44"/>
      <c r="R53" s="44"/>
      <c r="S53" s="44">
        <v>1</v>
      </c>
      <c r="T53" s="44">
        <v>1</v>
      </c>
      <c r="U53" s="44">
        <v>1</v>
      </c>
      <c r="V53" s="44">
        <v>1</v>
      </c>
      <c r="W53" s="44">
        <v>1</v>
      </c>
      <c r="X53" s="44">
        <v>1</v>
      </c>
      <c r="Y53" s="74">
        <v>1</v>
      </c>
      <c r="Z53" s="63"/>
      <c r="AA53" s="63"/>
      <c r="AB53" s="63"/>
      <c r="AT53" s="132">
        <f t="shared" ref="AT53:BH53" si="18">K53*AT$3</f>
        <v>0</v>
      </c>
      <c r="AU53" s="132">
        <f t="shared" si="18"/>
        <v>0</v>
      </c>
      <c r="AV53" s="132">
        <f t="shared" si="18"/>
        <v>0</v>
      </c>
      <c r="AW53" s="132">
        <f t="shared" si="18"/>
        <v>0</v>
      </c>
      <c r="AX53" s="132">
        <f t="shared" si="18"/>
        <v>0</v>
      </c>
      <c r="AY53" s="132">
        <f t="shared" si="18"/>
        <v>4</v>
      </c>
      <c r="AZ53" s="132">
        <f t="shared" si="18"/>
        <v>0</v>
      </c>
      <c r="BA53" s="132">
        <f t="shared" si="18"/>
        <v>0</v>
      </c>
      <c r="BB53" s="132">
        <f t="shared" si="18"/>
        <v>1</v>
      </c>
      <c r="BC53" s="132">
        <f t="shared" si="18"/>
        <v>0</v>
      </c>
      <c r="BD53" s="132">
        <f t="shared" si="18"/>
        <v>0</v>
      </c>
      <c r="BE53" s="132">
        <f t="shared" si="18"/>
        <v>0</v>
      </c>
      <c r="BF53" s="132">
        <f t="shared" si="18"/>
        <v>0</v>
      </c>
      <c r="BG53" s="132">
        <f t="shared" si="18"/>
        <v>0</v>
      </c>
      <c r="BH53" s="132">
        <f t="shared" si="18"/>
        <v>0</v>
      </c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</row>
    <row r="54" spans="1:74" x14ac:dyDescent="0.25">
      <c r="A54" s="34" t="s">
        <v>97</v>
      </c>
      <c r="K54" s="44"/>
      <c r="L54" s="44"/>
      <c r="M54" s="44"/>
      <c r="N54" s="44"/>
      <c r="O54" s="44"/>
      <c r="P54" s="44"/>
      <c r="Q54" s="73"/>
      <c r="R54" s="74"/>
      <c r="S54" s="74"/>
      <c r="T54" s="44"/>
      <c r="U54" s="44"/>
      <c r="V54" s="44"/>
      <c r="W54" s="44"/>
      <c r="X54" s="44"/>
      <c r="Y54" s="74"/>
      <c r="Z54" s="63"/>
      <c r="AA54" s="63"/>
      <c r="AB54" s="63"/>
    </row>
    <row r="55" spans="1:74" x14ac:dyDescent="0.25">
      <c r="A55" s="34" t="s">
        <v>63</v>
      </c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44">
        <v>1</v>
      </c>
      <c r="Q55" s="44">
        <v>1</v>
      </c>
      <c r="R55" s="44">
        <v>1</v>
      </c>
      <c r="S55" s="44">
        <v>1</v>
      </c>
      <c r="T55" s="44">
        <v>1</v>
      </c>
      <c r="U55" s="44">
        <v>1</v>
      </c>
      <c r="V55" s="44">
        <v>1</v>
      </c>
      <c r="W55" s="44">
        <v>1</v>
      </c>
      <c r="X55" s="44">
        <v>1</v>
      </c>
      <c r="Y55" s="74">
        <v>1</v>
      </c>
      <c r="Z55" s="63"/>
      <c r="AA55" s="63"/>
      <c r="AB55" s="63"/>
      <c r="AT55" s="132">
        <f t="shared" ref="AT55:BH55" si="19">K55*AT$3</f>
        <v>4</v>
      </c>
      <c r="AU55" s="132">
        <f t="shared" si="19"/>
        <v>4</v>
      </c>
      <c r="AV55" s="132">
        <f t="shared" si="19"/>
        <v>9</v>
      </c>
      <c r="AW55" s="132">
        <f t="shared" si="19"/>
        <v>0</v>
      </c>
      <c r="AX55" s="132">
        <f t="shared" si="19"/>
        <v>5</v>
      </c>
      <c r="AY55" s="132">
        <f t="shared" si="19"/>
        <v>4</v>
      </c>
      <c r="AZ55" s="132">
        <f t="shared" si="19"/>
        <v>0</v>
      </c>
      <c r="BA55" s="132">
        <f t="shared" si="19"/>
        <v>0</v>
      </c>
      <c r="BB55" s="132">
        <f t="shared" si="19"/>
        <v>1</v>
      </c>
      <c r="BC55" s="132">
        <f t="shared" si="19"/>
        <v>0</v>
      </c>
      <c r="BD55" s="132">
        <f t="shared" si="19"/>
        <v>0</v>
      </c>
      <c r="BE55" s="132">
        <f t="shared" si="19"/>
        <v>0</v>
      </c>
      <c r="BF55" s="132">
        <f t="shared" si="19"/>
        <v>0</v>
      </c>
      <c r="BG55" s="132">
        <f t="shared" si="19"/>
        <v>0</v>
      </c>
      <c r="BH55" s="132">
        <f t="shared" si="19"/>
        <v>0</v>
      </c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7">
        <f>SUM(AK55:BL55)</f>
        <v>27</v>
      </c>
      <c r="BV55" s="108">
        <v>27</v>
      </c>
    </row>
    <row r="56" spans="1:74" x14ac:dyDescent="0.25">
      <c r="A56" s="34"/>
      <c r="K56" s="44"/>
      <c r="L56" s="44"/>
      <c r="M56" s="44"/>
      <c r="N56" s="44"/>
      <c r="O56" s="44"/>
      <c r="P56" s="44"/>
      <c r="Q56" s="73"/>
      <c r="R56" s="74"/>
      <c r="S56" s="74"/>
      <c r="T56" s="44"/>
      <c r="U56" s="44"/>
      <c r="V56" s="44"/>
      <c r="W56" s="44"/>
      <c r="X56" s="44"/>
      <c r="Y56" s="74"/>
      <c r="Z56" s="63"/>
      <c r="AA56" s="63"/>
      <c r="AB56" s="63"/>
    </row>
    <row r="57" spans="1:74" x14ac:dyDescent="0.25">
      <c r="A57" s="18" t="s">
        <v>113</v>
      </c>
      <c r="K57" s="44">
        <v>1</v>
      </c>
      <c r="L57" s="44">
        <v>1</v>
      </c>
      <c r="M57" s="44">
        <v>1</v>
      </c>
      <c r="N57" s="44">
        <v>1</v>
      </c>
      <c r="O57" s="44">
        <v>1</v>
      </c>
      <c r="P57" s="44">
        <v>0</v>
      </c>
      <c r="Q57" s="44">
        <v>0</v>
      </c>
      <c r="R57" s="44">
        <v>0</v>
      </c>
      <c r="S57" s="44">
        <v>1</v>
      </c>
      <c r="T57" s="1">
        <v>0</v>
      </c>
      <c r="U57" s="44"/>
      <c r="V57" s="1">
        <v>0</v>
      </c>
      <c r="W57" s="1">
        <v>0</v>
      </c>
      <c r="X57" s="1">
        <v>0</v>
      </c>
      <c r="Y57" s="74"/>
      <c r="Z57" s="7"/>
      <c r="AA57" s="7"/>
      <c r="AB57" s="7"/>
      <c r="AT57" s="132">
        <f t="shared" ref="AT57:BH57" si="20">K57*AT$3</f>
        <v>4</v>
      </c>
      <c r="AU57" s="132">
        <f t="shared" si="20"/>
        <v>4</v>
      </c>
      <c r="AV57" s="132">
        <f t="shared" si="20"/>
        <v>9</v>
      </c>
      <c r="AW57" s="132">
        <f t="shared" si="20"/>
        <v>0</v>
      </c>
      <c r="AX57" s="132">
        <f t="shared" si="20"/>
        <v>5</v>
      </c>
      <c r="AY57" s="132">
        <f t="shared" si="20"/>
        <v>0</v>
      </c>
      <c r="AZ57" s="132">
        <f t="shared" si="20"/>
        <v>0</v>
      </c>
      <c r="BA57" s="132">
        <f t="shared" si="20"/>
        <v>0</v>
      </c>
      <c r="BB57" s="132">
        <f t="shared" si="20"/>
        <v>1</v>
      </c>
      <c r="BC57" s="132">
        <f t="shared" si="20"/>
        <v>0</v>
      </c>
      <c r="BD57" s="132">
        <f t="shared" si="20"/>
        <v>0</v>
      </c>
      <c r="BE57" s="132">
        <f t="shared" si="20"/>
        <v>0</v>
      </c>
      <c r="BF57" s="132">
        <f t="shared" si="20"/>
        <v>0</v>
      </c>
      <c r="BG57" s="132">
        <f t="shared" si="20"/>
        <v>0</v>
      </c>
      <c r="BH57" s="132">
        <f t="shared" si="20"/>
        <v>0</v>
      </c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7">
        <f>SUM(AK57:BL57)</f>
        <v>23</v>
      </c>
      <c r="BV57" s="108">
        <v>23</v>
      </c>
    </row>
    <row r="58" spans="1:74" x14ac:dyDescent="0.25">
      <c r="A58" s="34"/>
      <c r="K58" s="44"/>
      <c r="L58" s="44"/>
      <c r="M58" s="44"/>
      <c r="N58" s="44"/>
      <c r="O58" s="44"/>
      <c r="P58" s="44"/>
      <c r="Q58" s="73"/>
      <c r="R58" s="74"/>
      <c r="S58" s="138"/>
      <c r="U58" s="44"/>
      <c r="Y58" s="74"/>
    </row>
    <row r="59" spans="1:74" x14ac:dyDescent="0.25">
      <c r="A59" s="18" t="s">
        <v>51</v>
      </c>
      <c r="K59" s="45">
        <v>0.8</v>
      </c>
      <c r="L59" s="45">
        <v>0.8</v>
      </c>
      <c r="M59" s="45">
        <v>0.9</v>
      </c>
      <c r="N59" s="45">
        <v>0.8</v>
      </c>
      <c r="O59" s="45">
        <v>0.9</v>
      </c>
      <c r="P59" s="45">
        <v>0.7</v>
      </c>
      <c r="Q59" s="44">
        <v>1.35</v>
      </c>
      <c r="R59" s="44">
        <v>1.45</v>
      </c>
      <c r="S59" s="44">
        <v>0.9</v>
      </c>
      <c r="T59" s="45">
        <v>0.75</v>
      </c>
      <c r="U59" s="45">
        <v>0.55000000000000004</v>
      </c>
      <c r="V59" s="45">
        <v>0.55000000000000004</v>
      </c>
      <c r="W59" s="45">
        <v>1.4</v>
      </c>
      <c r="X59" s="45">
        <v>1.4</v>
      </c>
      <c r="Y59" s="46">
        <v>1.85</v>
      </c>
      <c r="Z59" s="64"/>
      <c r="AA59" s="64"/>
      <c r="AB59" s="64"/>
      <c r="AT59" s="132">
        <f t="shared" ref="AT59:BH59" si="21">K59*AT$3</f>
        <v>3.2</v>
      </c>
      <c r="AU59" s="132">
        <f t="shared" si="21"/>
        <v>3.2</v>
      </c>
      <c r="AV59" s="132">
        <f t="shared" si="21"/>
        <v>8.1</v>
      </c>
      <c r="AW59" s="132">
        <f t="shared" si="21"/>
        <v>0</v>
      </c>
      <c r="AX59" s="132">
        <f t="shared" si="21"/>
        <v>4.5</v>
      </c>
      <c r="AY59" s="132">
        <f t="shared" si="21"/>
        <v>2.8</v>
      </c>
      <c r="AZ59" s="132">
        <f t="shared" si="21"/>
        <v>0</v>
      </c>
      <c r="BA59" s="132">
        <f t="shared" si="21"/>
        <v>0</v>
      </c>
      <c r="BB59" s="132">
        <f t="shared" si="21"/>
        <v>0.9</v>
      </c>
      <c r="BC59" s="132">
        <f t="shared" si="21"/>
        <v>0</v>
      </c>
      <c r="BD59" s="132">
        <f t="shared" si="21"/>
        <v>0</v>
      </c>
      <c r="BE59" s="132">
        <f t="shared" si="21"/>
        <v>0</v>
      </c>
      <c r="BF59" s="132">
        <f t="shared" si="21"/>
        <v>0</v>
      </c>
      <c r="BG59" s="132">
        <f t="shared" si="21"/>
        <v>0</v>
      </c>
      <c r="BH59" s="132">
        <f t="shared" si="21"/>
        <v>0</v>
      </c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7">
        <f>SUM(AK59:BL59)</f>
        <v>22.7</v>
      </c>
      <c r="BV59" s="108">
        <v>23</v>
      </c>
    </row>
    <row r="60" spans="1:74" x14ac:dyDescent="0.25">
      <c r="A60" s="34" t="s">
        <v>97</v>
      </c>
      <c r="K60" s="45"/>
      <c r="L60" s="45"/>
      <c r="M60" s="45"/>
      <c r="N60" s="45"/>
      <c r="O60" s="45"/>
      <c r="P60" s="45"/>
      <c r="Q60" s="75"/>
      <c r="R60" s="46"/>
      <c r="S60" s="46"/>
      <c r="T60" s="45"/>
      <c r="U60" s="45"/>
      <c r="V60" s="45"/>
      <c r="W60" s="45"/>
      <c r="X60" s="45"/>
      <c r="Y60" s="46"/>
      <c r="Z60" s="64"/>
      <c r="AA60" s="64"/>
      <c r="AB60" s="64"/>
    </row>
    <row r="61" spans="1:74" x14ac:dyDescent="0.25">
      <c r="A61" s="34" t="s">
        <v>114</v>
      </c>
      <c r="K61" s="45"/>
      <c r="L61" s="45"/>
      <c r="M61" s="45"/>
      <c r="N61" s="45"/>
      <c r="O61" s="45"/>
      <c r="P61" s="45"/>
      <c r="Q61" s="75"/>
      <c r="R61" s="46"/>
      <c r="S61" s="46"/>
      <c r="T61" s="45"/>
      <c r="U61" s="45"/>
      <c r="V61" s="45"/>
      <c r="W61" s="45"/>
      <c r="X61" s="45"/>
      <c r="Y61" s="46"/>
      <c r="Z61" s="64"/>
      <c r="AA61" s="64"/>
      <c r="AB61" s="64"/>
      <c r="AT61" s="132">
        <f>K61*AT$3</f>
        <v>0</v>
      </c>
      <c r="AU61" s="132">
        <f>L61*AU$3</f>
        <v>0</v>
      </c>
      <c r="AV61" s="132">
        <f>M61*AV$3</f>
        <v>0</v>
      </c>
      <c r="AW61" s="132"/>
      <c r="AX61" s="132">
        <f>O61*AX$3</f>
        <v>0</v>
      </c>
      <c r="AY61" s="132"/>
      <c r="AZ61" s="132">
        <f>Q61*AZ$3</f>
        <v>0</v>
      </c>
      <c r="BA61" s="132">
        <f>R61*BA$3</f>
        <v>0</v>
      </c>
      <c r="BB61" s="132">
        <f>S61*BB$3</f>
        <v>0</v>
      </c>
      <c r="BC61" s="132"/>
      <c r="BD61" s="132">
        <f>U61*BD$3</f>
        <v>0</v>
      </c>
      <c r="BE61" s="132"/>
      <c r="BF61" s="132"/>
      <c r="BG61" s="132"/>
      <c r="BH61" s="132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</row>
    <row r="62" spans="1:74" x14ac:dyDescent="0.25">
      <c r="A62" s="34"/>
      <c r="K62" s="45"/>
      <c r="L62" s="45"/>
      <c r="M62" s="45"/>
      <c r="N62" s="45"/>
      <c r="O62" s="45"/>
      <c r="P62" s="45"/>
      <c r="Q62" s="75"/>
      <c r="R62" s="46"/>
      <c r="S62" s="46"/>
      <c r="T62" s="45"/>
      <c r="U62" s="45"/>
      <c r="V62" s="45"/>
      <c r="W62" s="45"/>
      <c r="X62" s="45"/>
      <c r="Y62" s="46"/>
      <c r="Z62" s="64"/>
      <c r="AA62" s="64"/>
      <c r="AB62" s="64"/>
    </row>
    <row r="63" spans="1:74" x14ac:dyDescent="0.25">
      <c r="A63" s="18" t="s">
        <v>115</v>
      </c>
      <c r="K63" s="44">
        <v>0.55000000000000004</v>
      </c>
      <c r="L63" s="44">
        <v>1.35</v>
      </c>
      <c r="M63" s="44">
        <v>2.6</v>
      </c>
      <c r="N63" s="44">
        <v>3.9</v>
      </c>
      <c r="O63" s="44">
        <v>4.0999999999999996</v>
      </c>
      <c r="P63" s="44">
        <v>3.9</v>
      </c>
      <c r="Q63" s="44">
        <v>8.9</v>
      </c>
      <c r="R63" s="44">
        <v>7.8</v>
      </c>
      <c r="S63" s="44">
        <v>5.9</v>
      </c>
      <c r="T63" s="44">
        <v>1.2</v>
      </c>
      <c r="U63" s="45">
        <v>2.1</v>
      </c>
      <c r="V63" s="44">
        <v>3.7</v>
      </c>
      <c r="W63" s="44">
        <v>5.2</v>
      </c>
      <c r="X63" s="44">
        <v>7.1</v>
      </c>
      <c r="Y63" s="46">
        <v>9.5</v>
      </c>
      <c r="Z63" s="63"/>
      <c r="AA63" s="63"/>
      <c r="AB63" s="63"/>
      <c r="AT63" s="132">
        <f t="shared" ref="AT63:BH63" si="22">K63*AT$3</f>
        <v>2.2000000000000002</v>
      </c>
      <c r="AU63" s="132">
        <f t="shared" si="22"/>
        <v>5.4</v>
      </c>
      <c r="AV63" s="132">
        <f t="shared" si="22"/>
        <v>23.400000000000002</v>
      </c>
      <c r="AW63" s="132">
        <f t="shared" si="22"/>
        <v>0</v>
      </c>
      <c r="AX63" s="132">
        <f t="shared" si="22"/>
        <v>20.5</v>
      </c>
      <c r="AY63" s="132">
        <f t="shared" si="22"/>
        <v>15.6</v>
      </c>
      <c r="AZ63" s="132">
        <f t="shared" si="22"/>
        <v>0</v>
      </c>
      <c r="BA63" s="132">
        <f t="shared" si="22"/>
        <v>0</v>
      </c>
      <c r="BB63" s="132">
        <f t="shared" si="22"/>
        <v>5.9</v>
      </c>
      <c r="BC63" s="132">
        <f t="shared" si="22"/>
        <v>0</v>
      </c>
      <c r="BD63" s="132">
        <f t="shared" si="22"/>
        <v>0</v>
      </c>
      <c r="BE63" s="132">
        <f t="shared" si="22"/>
        <v>0</v>
      </c>
      <c r="BF63" s="132">
        <f t="shared" si="22"/>
        <v>0</v>
      </c>
      <c r="BG63" s="132">
        <f t="shared" si="22"/>
        <v>0</v>
      </c>
      <c r="BH63" s="132">
        <f t="shared" si="22"/>
        <v>0</v>
      </c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7">
        <f>SUM(AK63:BL63)</f>
        <v>73</v>
      </c>
      <c r="BV63" s="108">
        <v>73</v>
      </c>
    </row>
    <row r="64" spans="1:74" x14ac:dyDescent="0.25">
      <c r="A64" s="34" t="s">
        <v>97</v>
      </c>
      <c r="K64" s="44"/>
      <c r="L64" s="44"/>
      <c r="M64" s="44"/>
      <c r="N64" s="44"/>
      <c r="O64" s="44"/>
      <c r="P64" s="44"/>
      <c r="Q64" s="49"/>
      <c r="R64" s="46"/>
      <c r="S64" s="46"/>
      <c r="T64" s="44"/>
      <c r="U64" s="44"/>
      <c r="V64" s="44"/>
      <c r="W64" s="44"/>
      <c r="X64" s="44"/>
      <c r="Y64" s="46"/>
      <c r="Z64" s="63"/>
      <c r="AA64" s="63"/>
      <c r="AB64" s="63"/>
    </row>
    <row r="65" spans="1:74" x14ac:dyDescent="0.25">
      <c r="A65" s="34" t="s">
        <v>116</v>
      </c>
      <c r="K65" s="44"/>
      <c r="L65" s="44"/>
      <c r="M65" s="44"/>
      <c r="N65" s="44"/>
      <c r="O65" s="44"/>
      <c r="P65" s="44"/>
      <c r="Q65" s="49"/>
      <c r="R65" s="46"/>
      <c r="S65" s="46"/>
      <c r="T65" s="44"/>
      <c r="U65" s="44"/>
      <c r="V65" s="44"/>
      <c r="W65" s="44"/>
      <c r="X65" s="44"/>
      <c r="Y65" s="46"/>
      <c r="Z65" s="63"/>
      <c r="AA65" s="63"/>
      <c r="AB65" s="63"/>
    </row>
    <row r="66" spans="1:74" x14ac:dyDescent="0.25">
      <c r="A66" s="34" t="s">
        <v>117</v>
      </c>
      <c r="K66" s="44"/>
      <c r="L66" s="44"/>
      <c r="M66" s="44"/>
      <c r="N66" s="44"/>
      <c r="O66" s="44"/>
      <c r="P66" s="44"/>
      <c r="Q66" s="49"/>
      <c r="R66" s="46"/>
      <c r="S66" s="46"/>
      <c r="T66" s="44"/>
      <c r="U66" s="44"/>
      <c r="V66" s="44"/>
      <c r="W66" s="44"/>
      <c r="X66" s="44"/>
      <c r="Y66" s="46"/>
      <c r="Z66" s="63"/>
      <c r="AA66" s="63"/>
      <c r="AB66" s="63"/>
    </row>
    <row r="67" spans="1:74" x14ac:dyDescent="0.25">
      <c r="A67" s="34"/>
      <c r="K67" s="44"/>
      <c r="L67" s="44"/>
      <c r="M67" s="44"/>
      <c r="N67" s="44"/>
      <c r="O67" s="44"/>
      <c r="P67" s="44"/>
      <c r="Q67" s="49"/>
      <c r="R67" s="46"/>
      <c r="S67" s="46"/>
      <c r="T67" s="44"/>
      <c r="U67" s="44"/>
      <c r="V67" s="44"/>
      <c r="W67" s="44"/>
      <c r="X67" s="44"/>
      <c r="Y67" s="46"/>
      <c r="Z67" s="63"/>
      <c r="AA67" s="63"/>
      <c r="AB67" s="63"/>
    </row>
    <row r="68" spans="1:74" x14ac:dyDescent="0.25">
      <c r="A68" s="42" t="s">
        <v>118</v>
      </c>
      <c r="K68" s="44"/>
      <c r="L68" s="44"/>
      <c r="M68" s="44"/>
      <c r="N68" s="44"/>
      <c r="O68" s="44"/>
      <c r="P68" s="44"/>
      <c r="Q68" s="49"/>
      <c r="R68" s="49"/>
      <c r="S68" s="49"/>
      <c r="T68" s="44"/>
      <c r="U68" s="44"/>
      <c r="V68" s="44"/>
      <c r="W68" s="44"/>
      <c r="X68" s="44"/>
      <c r="Y68" s="49"/>
      <c r="Z68" s="63"/>
      <c r="AA68" s="63"/>
      <c r="AB68" s="63"/>
    </row>
    <row r="69" spans="1:74" x14ac:dyDescent="0.25">
      <c r="A69" s="34" t="s">
        <v>97</v>
      </c>
      <c r="K69" s="44"/>
      <c r="L69" s="44"/>
      <c r="M69" s="44"/>
      <c r="N69" s="44"/>
      <c r="O69" s="44"/>
      <c r="P69" s="44"/>
      <c r="Q69" s="49"/>
      <c r="R69" s="49"/>
      <c r="S69" s="49"/>
      <c r="T69" s="44"/>
      <c r="U69" s="44"/>
      <c r="V69" s="44"/>
      <c r="W69" s="44"/>
      <c r="X69" s="44"/>
      <c r="Y69" s="49"/>
      <c r="Z69" s="63"/>
      <c r="AA69" s="63"/>
      <c r="AB69" s="63"/>
      <c r="AT69" s="132">
        <f>K69*AT$3</f>
        <v>0</v>
      </c>
      <c r="AU69" s="132">
        <f>L69*AU$3</f>
        <v>0</v>
      </c>
      <c r="AV69" s="132">
        <f>M69*AV$3</f>
        <v>0</v>
      </c>
      <c r="AW69" s="132"/>
      <c r="AX69" s="132">
        <f>O69*AX$3</f>
        <v>0</v>
      </c>
      <c r="AY69" s="132"/>
      <c r="AZ69" s="132">
        <f>Q69*AZ$3</f>
        <v>0</v>
      </c>
      <c r="BA69" s="132">
        <f>R69*BA$3</f>
        <v>0</v>
      </c>
      <c r="BB69" s="132">
        <f>S69*BB$3</f>
        <v>0</v>
      </c>
      <c r="BC69" s="132"/>
      <c r="BD69" s="132">
        <f>U69*BD$3</f>
        <v>0</v>
      </c>
      <c r="BE69" s="132"/>
      <c r="BF69" s="132"/>
      <c r="BG69" s="132"/>
      <c r="BH69" s="132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</row>
    <row r="70" spans="1:74" ht="22.5" x14ac:dyDescent="0.25">
      <c r="A70" s="35" t="s">
        <v>88</v>
      </c>
      <c r="K70" s="44"/>
      <c r="L70" s="44"/>
      <c r="M70" s="44"/>
      <c r="N70" s="44"/>
      <c r="O70" s="44"/>
      <c r="P70" s="44"/>
      <c r="Q70" s="49"/>
      <c r="R70" s="49"/>
      <c r="S70" s="49"/>
      <c r="T70" s="44"/>
      <c r="U70" s="44"/>
      <c r="V70" s="44"/>
      <c r="W70" s="44"/>
      <c r="X70" s="44"/>
      <c r="Y70" s="49"/>
      <c r="Z70" s="63"/>
      <c r="AA70" s="63"/>
      <c r="AB70" s="63"/>
    </row>
    <row r="71" spans="1:74" ht="33.75" x14ac:dyDescent="0.25">
      <c r="A71" s="35" t="s">
        <v>119</v>
      </c>
      <c r="K71" s="44">
        <v>1</v>
      </c>
      <c r="L71" s="44"/>
      <c r="M71" s="44"/>
      <c r="N71" s="44"/>
      <c r="O71" s="44"/>
      <c r="P71" s="44"/>
      <c r="Q71" s="44"/>
      <c r="R71" s="44"/>
      <c r="S71" s="44"/>
      <c r="T71" s="44"/>
      <c r="U71" s="45"/>
      <c r="V71" s="44"/>
      <c r="W71" s="44"/>
      <c r="X71" s="44"/>
      <c r="Y71" s="73"/>
      <c r="Z71" s="63"/>
      <c r="AA71" s="63"/>
      <c r="AB71" s="63"/>
      <c r="AT71" s="132">
        <f t="shared" ref="AT71:BH71" si="23">K71*AT$3</f>
        <v>4</v>
      </c>
      <c r="AU71" s="132">
        <f t="shared" si="23"/>
        <v>0</v>
      </c>
      <c r="AV71" s="132">
        <f t="shared" si="23"/>
        <v>0</v>
      </c>
      <c r="AW71" s="132">
        <f t="shared" si="23"/>
        <v>0</v>
      </c>
      <c r="AX71" s="132">
        <f t="shared" si="23"/>
        <v>0</v>
      </c>
      <c r="AY71" s="132">
        <f t="shared" si="23"/>
        <v>0</v>
      </c>
      <c r="AZ71" s="132">
        <f t="shared" si="23"/>
        <v>0</v>
      </c>
      <c r="BA71" s="132">
        <f t="shared" si="23"/>
        <v>0</v>
      </c>
      <c r="BB71" s="132">
        <f t="shared" si="23"/>
        <v>0</v>
      </c>
      <c r="BC71" s="132">
        <f t="shared" si="23"/>
        <v>0</v>
      </c>
      <c r="BD71" s="132">
        <f t="shared" si="23"/>
        <v>0</v>
      </c>
      <c r="BE71" s="132">
        <f t="shared" si="23"/>
        <v>0</v>
      </c>
      <c r="BF71" s="132">
        <f t="shared" si="23"/>
        <v>0</v>
      </c>
      <c r="BG71" s="132">
        <f t="shared" si="23"/>
        <v>0</v>
      </c>
      <c r="BH71" s="132">
        <f t="shared" si="23"/>
        <v>0</v>
      </c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</row>
    <row r="72" spans="1:74" x14ac:dyDescent="0.25">
      <c r="A72" s="42" t="s">
        <v>53</v>
      </c>
      <c r="K72" s="44"/>
      <c r="L72" s="44"/>
      <c r="M72" s="44"/>
      <c r="N72" s="44"/>
      <c r="O72" s="44"/>
      <c r="P72" s="44"/>
      <c r="Q72" s="49"/>
      <c r="R72" s="49"/>
      <c r="S72" s="49"/>
      <c r="T72" s="44"/>
      <c r="U72" s="44"/>
      <c r="V72" s="44"/>
      <c r="W72" s="44"/>
      <c r="X72" s="44"/>
      <c r="Y72" s="49"/>
      <c r="Z72" s="63"/>
      <c r="AA72" s="63"/>
      <c r="AB72" s="63"/>
    </row>
    <row r="73" spans="1:74" x14ac:dyDescent="0.25">
      <c r="A73" s="34" t="s">
        <v>97</v>
      </c>
      <c r="K73" s="44"/>
      <c r="L73" s="44"/>
      <c r="M73" s="44"/>
      <c r="N73" s="44"/>
      <c r="O73" s="44"/>
      <c r="P73" s="44"/>
      <c r="Q73" s="49"/>
      <c r="R73" s="49"/>
      <c r="S73" s="49"/>
      <c r="T73" s="44"/>
      <c r="U73" s="44"/>
      <c r="V73" s="44"/>
      <c r="W73" s="44"/>
      <c r="X73" s="44"/>
      <c r="Y73" s="49"/>
      <c r="Z73" s="63"/>
      <c r="AA73" s="63"/>
      <c r="AB73" s="63"/>
      <c r="AT73" s="132">
        <f>K73*AT$3</f>
        <v>0</v>
      </c>
      <c r="AU73" s="132">
        <f>L73*AU$3</f>
        <v>0</v>
      </c>
      <c r="AV73" s="132">
        <f>M73*AV$3</f>
        <v>0</v>
      </c>
      <c r="AW73" s="132"/>
      <c r="AX73" s="132">
        <f>O73*AX$3</f>
        <v>0</v>
      </c>
      <c r="AY73" s="132"/>
      <c r="AZ73" s="132">
        <f>Q73*AZ$3</f>
        <v>0</v>
      </c>
      <c r="BA73" s="132">
        <f>R73*BA$3</f>
        <v>0</v>
      </c>
      <c r="BB73" s="132">
        <f>S73*BB$3</f>
        <v>0</v>
      </c>
      <c r="BC73" s="132"/>
      <c r="BD73" s="132">
        <f>U73*BD$3</f>
        <v>0</v>
      </c>
      <c r="BE73" s="132"/>
      <c r="BF73" s="132"/>
      <c r="BG73" s="132"/>
      <c r="BH73" s="132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</row>
    <row r="74" spans="1:74" ht="22.5" x14ac:dyDescent="0.25">
      <c r="A74" s="35" t="s">
        <v>54</v>
      </c>
      <c r="K74" s="44"/>
      <c r="L74" s="44"/>
      <c r="M74" s="44"/>
      <c r="N74" s="44"/>
      <c r="O74" s="44"/>
      <c r="P74" s="44"/>
      <c r="Q74" s="49"/>
      <c r="R74" s="49"/>
      <c r="S74" s="49"/>
      <c r="T74" s="44"/>
      <c r="U74" s="44"/>
      <c r="V74" s="44"/>
      <c r="W74" s="44"/>
      <c r="X74" s="44"/>
      <c r="Y74" s="49"/>
      <c r="Z74" s="63"/>
      <c r="AA74" s="63"/>
      <c r="AB74" s="63"/>
    </row>
    <row r="75" spans="1:74" ht="33.75" x14ac:dyDescent="0.25">
      <c r="A75" s="35" t="s">
        <v>119</v>
      </c>
      <c r="K75" s="44">
        <v>1</v>
      </c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73"/>
      <c r="Z75" s="63"/>
      <c r="AA75" s="63"/>
      <c r="AB75" s="63"/>
      <c r="AT75" s="132">
        <f t="shared" ref="AT75:BH75" si="24">K75*AT$3</f>
        <v>4</v>
      </c>
      <c r="AU75" s="132">
        <f t="shared" si="24"/>
        <v>0</v>
      </c>
      <c r="AV75" s="132">
        <f t="shared" si="24"/>
        <v>0</v>
      </c>
      <c r="AW75" s="132">
        <f t="shared" si="24"/>
        <v>0</v>
      </c>
      <c r="AX75" s="132">
        <f t="shared" si="24"/>
        <v>0</v>
      </c>
      <c r="AY75" s="132">
        <f t="shared" si="24"/>
        <v>0</v>
      </c>
      <c r="AZ75" s="132">
        <f t="shared" si="24"/>
        <v>0</v>
      </c>
      <c r="BA75" s="132">
        <f t="shared" si="24"/>
        <v>0</v>
      </c>
      <c r="BB75" s="132">
        <f t="shared" si="24"/>
        <v>0</v>
      </c>
      <c r="BC75" s="132">
        <f t="shared" si="24"/>
        <v>0</v>
      </c>
      <c r="BD75" s="132">
        <f t="shared" si="24"/>
        <v>0</v>
      </c>
      <c r="BE75" s="132">
        <f t="shared" si="24"/>
        <v>0</v>
      </c>
      <c r="BF75" s="132">
        <f t="shared" si="24"/>
        <v>0</v>
      </c>
      <c r="BG75" s="132">
        <f t="shared" si="24"/>
        <v>0</v>
      </c>
      <c r="BH75" s="132">
        <f t="shared" si="24"/>
        <v>0</v>
      </c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</row>
    <row r="76" spans="1:74" x14ac:dyDescent="0.25">
      <c r="A76" s="35"/>
      <c r="K76" s="44"/>
      <c r="L76" s="44"/>
      <c r="M76" s="44"/>
      <c r="N76" s="44"/>
      <c r="O76" s="44"/>
      <c r="P76" s="44"/>
      <c r="Q76" s="49"/>
      <c r="R76" s="49"/>
      <c r="S76" s="49"/>
      <c r="T76" s="44"/>
      <c r="U76" s="44"/>
      <c r="V76" s="44"/>
      <c r="W76" s="44"/>
      <c r="X76" s="44"/>
      <c r="Y76" s="49"/>
      <c r="Z76" s="63"/>
      <c r="AA76" s="63"/>
      <c r="AB76" s="63"/>
    </row>
    <row r="77" spans="1:74" x14ac:dyDescent="0.25">
      <c r="A77" s="35"/>
      <c r="K77" s="44"/>
      <c r="L77" s="44"/>
      <c r="M77" s="44"/>
      <c r="N77" s="44"/>
      <c r="O77" s="44"/>
      <c r="P77" s="44"/>
      <c r="Q77" s="49"/>
      <c r="R77" s="49"/>
      <c r="S77" s="49"/>
      <c r="T77" s="44"/>
      <c r="U77" s="44"/>
      <c r="V77" s="44"/>
      <c r="W77" s="44"/>
      <c r="X77" s="44"/>
      <c r="Y77" s="49"/>
      <c r="Z77" s="63"/>
      <c r="AA77" s="63"/>
      <c r="AB77" s="63"/>
    </row>
    <row r="78" spans="1:74" x14ac:dyDescent="0.25">
      <c r="A78" s="18" t="s">
        <v>120</v>
      </c>
      <c r="K78" s="46"/>
      <c r="L78" s="46"/>
      <c r="M78" s="46"/>
      <c r="N78" s="46"/>
      <c r="O78" s="46"/>
      <c r="P78" s="44"/>
      <c r="Q78" s="49"/>
      <c r="R78" s="46"/>
      <c r="S78" s="46"/>
      <c r="T78" s="46"/>
      <c r="U78" s="46"/>
      <c r="V78" s="46"/>
      <c r="W78" s="46"/>
      <c r="X78" s="46"/>
      <c r="Y78" s="46"/>
      <c r="Z78" s="65"/>
      <c r="AA78" s="65"/>
      <c r="AB78" s="65"/>
      <c r="AT78" s="132">
        <f>K78*AT$3</f>
        <v>0</v>
      </c>
      <c r="AU78" s="132">
        <f>L78*AU$3</f>
        <v>0</v>
      </c>
      <c r="AV78" s="132">
        <f>M78*AV$3</f>
        <v>0</v>
      </c>
      <c r="AW78" s="132"/>
      <c r="AX78" s="132">
        <f>O78*AX$3</f>
        <v>0</v>
      </c>
      <c r="AY78" s="132"/>
      <c r="AZ78" s="132">
        <f>Q78*AZ$3</f>
        <v>0</v>
      </c>
      <c r="BA78" s="132">
        <f>R78*BA$3</f>
        <v>0</v>
      </c>
      <c r="BB78" s="132">
        <f>S78*BB$3</f>
        <v>0</v>
      </c>
      <c r="BC78" s="132"/>
      <c r="BD78" s="132">
        <f>U78*BD$3</f>
        <v>0</v>
      </c>
      <c r="BE78" s="132"/>
      <c r="BF78" s="132"/>
      <c r="BG78" s="132"/>
      <c r="BH78" s="132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</row>
    <row r="79" spans="1:74" x14ac:dyDescent="0.25">
      <c r="A79" s="34" t="s">
        <v>97</v>
      </c>
      <c r="K79" s="44"/>
      <c r="L79" s="44"/>
      <c r="M79" s="44"/>
      <c r="N79" s="44"/>
      <c r="O79" s="44"/>
      <c r="P79" s="44"/>
      <c r="Q79" s="49"/>
      <c r="R79" s="46"/>
      <c r="S79" s="46"/>
      <c r="T79" s="44"/>
      <c r="U79" s="44"/>
      <c r="V79" s="44"/>
      <c r="W79" s="44"/>
      <c r="X79" s="44"/>
      <c r="Y79" s="77"/>
      <c r="Z79" s="63"/>
      <c r="AA79" s="63"/>
      <c r="AB79" s="63"/>
    </row>
    <row r="80" spans="1:74" ht="22.5" x14ac:dyDescent="0.25">
      <c r="A80" s="41" t="s">
        <v>89</v>
      </c>
      <c r="K80" s="44">
        <v>0</v>
      </c>
      <c r="L80" s="44">
        <v>0</v>
      </c>
      <c r="M80" s="44">
        <v>0.36</v>
      </c>
      <c r="N80" s="44">
        <v>0.62</v>
      </c>
      <c r="O80" s="44">
        <v>0.72</v>
      </c>
      <c r="P80" s="44">
        <v>0.63</v>
      </c>
      <c r="Q80" s="44">
        <v>0.63</v>
      </c>
      <c r="R80" s="44">
        <v>0.63</v>
      </c>
      <c r="S80" s="44">
        <v>1.1000000000000001</v>
      </c>
      <c r="T80" s="44">
        <v>0.41</v>
      </c>
      <c r="U80" s="45">
        <v>0.26</v>
      </c>
      <c r="V80" s="44">
        <v>0.76</v>
      </c>
      <c r="W80" s="49">
        <v>0</v>
      </c>
      <c r="X80" s="49">
        <v>0</v>
      </c>
      <c r="Y80" s="49">
        <v>0.31</v>
      </c>
      <c r="Z80" s="66"/>
      <c r="AA80" s="66"/>
      <c r="AB80" s="66"/>
      <c r="AT80" s="132">
        <f t="shared" ref="AT80:BH80" si="25">K80*AT$3</f>
        <v>0</v>
      </c>
      <c r="AU80" s="132">
        <f t="shared" si="25"/>
        <v>0</v>
      </c>
      <c r="AV80" s="132">
        <f t="shared" si="25"/>
        <v>3.2399999999999998</v>
      </c>
      <c r="AW80" s="132">
        <f t="shared" si="25"/>
        <v>0</v>
      </c>
      <c r="AX80" s="132">
        <f t="shared" si="25"/>
        <v>3.5999999999999996</v>
      </c>
      <c r="AY80" s="132">
        <f t="shared" si="25"/>
        <v>2.52</v>
      </c>
      <c r="AZ80" s="132">
        <f t="shared" si="25"/>
        <v>0</v>
      </c>
      <c r="BA80" s="132">
        <f t="shared" si="25"/>
        <v>0</v>
      </c>
      <c r="BB80" s="132">
        <f t="shared" si="25"/>
        <v>1.1000000000000001</v>
      </c>
      <c r="BC80" s="132">
        <f t="shared" si="25"/>
        <v>0</v>
      </c>
      <c r="BD80" s="132">
        <f t="shared" si="25"/>
        <v>0</v>
      </c>
      <c r="BE80" s="132">
        <f t="shared" si="25"/>
        <v>0</v>
      </c>
      <c r="BF80" s="132">
        <f t="shared" si="25"/>
        <v>0</v>
      </c>
      <c r="BG80" s="132">
        <f t="shared" si="25"/>
        <v>0</v>
      </c>
      <c r="BH80" s="132">
        <f t="shared" si="25"/>
        <v>0</v>
      </c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7">
        <f>SUM(AK80:BL80)</f>
        <v>10.459999999999999</v>
      </c>
      <c r="BV80" s="108">
        <v>11</v>
      </c>
    </row>
    <row r="81" spans="1:74" x14ac:dyDescent="0.25">
      <c r="A81" s="41"/>
      <c r="K81" s="46"/>
      <c r="L81" s="46"/>
      <c r="M81" s="46"/>
      <c r="N81" s="46"/>
      <c r="O81" s="46"/>
      <c r="P81" s="44"/>
      <c r="Q81" s="49"/>
      <c r="R81" s="46"/>
      <c r="S81" s="46"/>
      <c r="T81" s="46"/>
      <c r="U81" s="46"/>
      <c r="V81" s="46"/>
      <c r="W81" s="46"/>
      <c r="X81" s="46"/>
      <c r="Y81" s="46"/>
      <c r="Z81" s="65"/>
      <c r="AA81" s="65"/>
      <c r="AB81" s="65"/>
    </row>
    <row r="82" spans="1:74" x14ac:dyDescent="0.25">
      <c r="A82" s="18" t="s">
        <v>121</v>
      </c>
      <c r="K82" s="44"/>
      <c r="L82" s="44"/>
      <c r="M82" s="44"/>
      <c r="N82" s="44"/>
      <c r="O82" s="44"/>
      <c r="P82" s="44"/>
      <c r="Q82" s="49"/>
      <c r="R82" s="46"/>
      <c r="S82" s="46"/>
      <c r="T82" s="44"/>
      <c r="U82" s="44"/>
      <c r="V82" s="44"/>
      <c r="W82" s="44"/>
      <c r="X82" s="44"/>
      <c r="Y82" s="46"/>
      <c r="Z82" s="63"/>
      <c r="AA82" s="63"/>
      <c r="AB82" s="63"/>
      <c r="AT82" s="132">
        <f>K82*AT$3</f>
        <v>0</v>
      </c>
      <c r="AU82" s="132">
        <f>L82*AU$3</f>
        <v>0</v>
      </c>
      <c r="AV82" s="132">
        <f>M82*AV$3</f>
        <v>0</v>
      </c>
      <c r="AW82" s="132"/>
      <c r="AX82" s="132">
        <f>O82*AX$3</f>
        <v>0</v>
      </c>
      <c r="AY82" s="132"/>
      <c r="AZ82" s="132">
        <f>Q82*AZ$3</f>
        <v>0</v>
      </c>
      <c r="BA82" s="132">
        <f>R82*BA$3</f>
        <v>0</v>
      </c>
      <c r="BB82" s="132">
        <f>S82*BB$3</f>
        <v>0</v>
      </c>
      <c r="BC82" s="132"/>
      <c r="BD82" s="132">
        <f>U82*BD$3</f>
        <v>0</v>
      </c>
      <c r="BE82" s="132"/>
      <c r="BF82" s="132"/>
      <c r="BG82" s="132"/>
      <c r="BH82" s="132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</row>
    <row r="83" spans="1:74" x14ac:dyDescent="0.25">
      <c r="A83" s="34" t="s">
        <v>97</v>
      </c>
      <c r="K83" s="44"/>
      <c r="L83" s="44"/>
      <c r="M83" s="44"/>
      <c r="N83" s="44"/>
      <c r="O83" s="44"/>
      <c r="P83" s="44"/>
      <c r="Q83" s="49"/>
      <c r="R83" s="46"/>
      <c r="S83" s="46"/>
      <c r="T83" s="44"/>
      <c r="U83" s="44"/>
      <c r="V83" s="44"/>
      <c r="W83" s="44"/>
      <c r="X83" s="44"/>
      <c r="Y83" s="77"/>
      <c r="Z83" s="63"/>
      <c r="AA83" s="63"/>
      <c r="AB83" s="63"/>
    </row>
    <row r="84" spans="1:74" ht="22.5" x14ac:dyDescent="0.25">
      <c r="A84" s="41" t="s">
        <v>90</v>
      </c>
      <c r="K84" s="44">
        <v>0.31</v>
      </c>
      <c r="L84" s="44">
        <v>0.31</v>
      </c>
      <c r="M84" s="44">
        <v>0.31</v>
      </c>
      <c r="N84" s="44">
        <v>0.31</v>
      </c>
      <c r="O84" s="44">
        <v>0.31</v>
      </c>
      <c r="P84" s="44">
        <v>0.21</v>
      </c>
      <c r="Q84" s="44">
        <v>0.31</v>
      </c>
      <c r="R84" s="44">
        <v>0.31</v>
      </c>
      <c r="S84" s="44">
        <v>0.31</v>
      </c>
      <c r="T84" s="44"/>
      <c r="U84" s="44"/>
      <c r="V84" s="44"/>
      <c r="W84" s="44">
        <v>0.81</v>
      </c>
      <c r="X84" s="44">
        <v>0.81</v>
      </c>
      <c r="Y84" s="49">
        <v>0.91</v>
      </c>
      <c r="Z84" s="63"/>
      <c r="AA84" s="63"/>
      <c r="AB84" s="63"/>
      <c r="AT84" s="132">
        <f t="shared" ref="AT84:BH84" si="26">K84*AT$3</f>
        <v>1.24</v>
      </c>
      <c r="AU84" s="132">
        <f t="shared" si="26"/>
        <v>1.24</v>
      </c>
      <c r="AV84" s="132">
        <f t="shared" si="26"/>
        <v>2.79</v>
      </c>
      <c r="AW84" s="132">
        <f t="shared" si="26"/>
        <v>0</v>
      </c>
      <c r="AX84" s="132">
        <f t="shared" si="26"/>
        <v>1.55</v>
      </c>
      <c r="AY84" s="132">
        <f t="shared" si="26"/>
        <v>0.84</v>
      </c>
      <c r="AZ84" s="132">
        <f t="shared" si="26"/>
        <v>0</v>
      </c>
      <c r="BA84" s="132">
        <f t="shared" si="26"/>
        <v>0</v>
      </c>
      <c r="BB84" s="132">
        <f t="shared" si="26"/>
        <v>0.31</v>
      </c>
      <c r="BC84" s="132">
        <f t="shared" si="26"/>
        <v>0</v>
      </c>
      <c r="BD84" s="132">
        <f t="shared" si="26"/>
        <v>0</v>
      </c>
      <c r="BE84" s="132">
        <f t="shared" si="26"/>
        <v>0</v>
      </c>
      <c r="BF84" s="132">
        <f t="shared" si="26"/>
        <v>0</v>
      </c>
      <c r="BG84" s="132">
        <f t="shared" si="26"/>
        <v>0</v>
      </c>
      <c r="BH84" s="132">
        <f t="shared" si="26"/>
        <v>0</v>
      </c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7">
        <f>SUM(AK84:BL84)</f>
        <v>7.9699999999999989</v>
      </c>
      <c r="BV84" s="108">
        <v>8</v>
      </c>
    </row>
    <row r="85" spans="1:74" x14ac:dyDescent="0.25">
      <c r="A85" s="41"/>
      <c r="K85" s="44"/>
      <c r="L85" s="44"/>
      <c r="M85" s="44"/>
      <c r="N85" s="44"/>
      <c r="O85" s="44"/>
      <c r="P85" s="44"/>
      <c r="Q85" s="49"/>
      <c r="R85" s="46"/>
      <c r="S85" s="46"/>
      <c r="T85" s="44"/>
      <c r="U85" s="44"/>
      <c r="V85" s="44"/>
      <c r="W85" s="44"/>
      <c r="X85" s="44"/>
      <c r="Y85" s="46"/>
      <c r="Z85" s="63"/>
      <c r="AA85" s="63"/>
      <c r="AB85" s="63"/>
    </row>
    <row r="86" spans="1:74" x14ac:dyDescent="0.25">
      <c r="A86" s="43" t="s">
        <v>122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67"/>
      <c r="AA86" s="67"/>
      <c r="AB86" s="67"/>
      <c r="AT86" s="132">
        <f t="shared" ref="AT86:BH86" si="27">K86*AT$3</f>
        <v>0</v>
      </c>
      <c r="AU86" s="132">
        <f t="shared" si="27"/>
        <v>0</v>
      </c>
      <c r="AV86" s="132">
        <f t="shared" si="27"/>
        <v>0</v>
      </c>
      <c r="AW86" s="132">
        <f t="shared" si="27"/>
        <v>0</v>
      </c>
      <c r="AX86" s="132">
        <f t="shared" si="27"/>
        <v>0</v>
      </c>
      <c r="AY86" s="132">
        <f t="shared" si="27"/>
        <v>0</v>
      </c>
      <c r="AZ86" s="132">
        <f t="shared" si="27"/>
        <v>0</v>
      </c>
      <c r="BA86" s="132">
        <f t="shared" si="27"/>
        <v>0</v>
      </c>
      <c r="BB86" s="132">
        <f t="shared" si="27"/>
        <v>0</v>
      </c>
      <c r="BC86" s="132">
        <f t="shared" si="27"/>
        <v>0</v>
      </c>
      <c r="BD86" s="132">
        <f t="shared" si="27"/>
        <v>0</v>
      </c>
      <c r="BE86" s="132">
        <f t="shared" si="27"/>
        <v>0</v>
      </c>
      <c r="BF86" s="132">
        <f t="shared" si="27"/>
        <v>0</v>
      </c>
      <c r="BG86" s="132">
        <f t="shared" si="27"/>
        <v>0</v>
      </c>
      <c r="BH86" s="132">
        <f t="shared" si="27"/>
        <v>0</v>
      </c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7">
        <f>SUM(AK86:BL86)</f>
        <v>0</v>
      </c>
    </row>
    <row r="87" spans="1:74" x14ac:dyDescent="0.25">
      <c r="A87" s="34" t="s">
        <v>97</v>
      </c>
      <c r="K87" s="48"/>
      <c r="L87" s="48"/>
      <c r="M87" s="48"/>
      <c r="N87" s="48"/>
      <c r="O87" s="48"/>
      <c r="P87" s="48"/>
      <c r="Q87" s="76"/>
      <c r="R87" s="76"/>
      <c r="S87" s="76"/>
      <c r="T87" s="48"/>
      <c r="U87" s="48"/>
      <c r="V87" s="48"/>
      <c r="W87" s="48"/>
      <c r="X87" s="48"/>
      <c r="Y87" s="76"/>
      <c r="Z87" s="68"/>
      <c r="AA87" s="68"/>
      <c r="AB87" s="68"/>
      <c r="AT87" s="132">
        <f>K87*AT$3</f>
        <v>0</v>
      </c>
      <c r="AU87" s="132">
        <f>L87*AU$3</f>
        <v>0</v>
      </c>
      <c r="AV87" s="132">
        <f>M87*AV$3</f>
        <v>0</v>
      </c>
      <c r="AW87" s="132"/>
      <c r="AX87" s="132">
        <f>O87*AX$3</f>
        <v>0</v>
      </c>
      <c r="AY87" s="132"/>
      <c r="AZ87" s="132">
        <f>Q87*AZ$3</f>
        <v>0</v>
      </c>
      <c r="BA87" s="132">
        <f>R87*BA$3</f>
        <v>0</v>
      </c>
      <c r="BB87" s="132">
        <f>S87*BB$3</f>
        <v>0</v>
      </c>
      <c r="BC87" s="132"/>
      <c r="BD87" s="132">
        <f>U87*BD$3</f>
        <v>0</v>
      </c>
      <c r="BE87" s="132"/>
      <c r="BF87" s="132"/>
      <c r="BG87" s="132"/>
      <c r="BH87" s="132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</row>
    <row r="88" spans="1:74" x14ac:dyDescent="0.25">
      <c r="A88" s="41" t="s">
        <v>48</v>
      </c>
      <c r="K88" s="44"/>
      <c r="L88" s="44"/>
      <c r="M88" s="44"/>
      <c r="N88" s="44"/>
      <c r="O88" s="44"/>
      <c r="P88" s="44"/>
      <c r="Q88" s="49"/>
      <c r="R88" s="49"/>
      <c r="S88" s="49"/>
      <c r="T88" s="44"/>
      <c r="U88" s="44"/>
      <c r="V88" s="44"/>
      <c r="W88" s="44"/>
      <c r="X88" s="44"/>
      <c r="Y88" s="49"/>
      <c r="Z88" s="63"/>
      <c r="AA88" s="63"/>
      <c r="AB88" s="63"/>
    </row>
    <row r="89" spans="1:74" x14ac:dyDescent="0.25">
      <c r="A89" s="34" t="s">
        <v>123</v>
      </c>
      <c r="K89" s="47">
        <v>1</v>
      </c>
      <c r="L89" s="47">
        <v>1</v>
      </c>
      <c r="M89" s="47">
        <v>1</v>
      </c>
      <c r="N89" s="47">
        <v>1</v>
      </c>
      <c r="O89" s="47">
        <v>1</v>
      </c>
      <c r="P89" s="47">
        <v>1</v>
      </c>
      <c r="Q89" s="47">
        <v>1</v>
      </c>
      <c r="R89" s="47">
        <v>1</v>
      </c>
      <c r="S89" s="47">
        <v>1</v>
      </c>
      <c r="T89" s="47">
        <v>1</v>
      </c>
      <c r="U89" s="47">
        <v>1</v>
      </c>
      <c r="V89" s="47">
        <v>1</v>
      </c>
      <c r="W89" s="47">
        <v>1</v>
      </c>
      <c r="X89" s="47">
        <v>1</v>
      </c>
      <c r="Y89" s="47">
        <v>1</v>
      </c>
      <c r="Z89" s="63"/>
      <c r="AA89" s="63"/>
      <c r="AB89" s="63"/>
      <c r="AT89" s="132">
        <f t="shared" ref="AT89:BH89" si="28">K89*AT$3</f>
        <v>4</v>
      </c>
      <c r="AU89" s="132">
        <f t="shared" si="28"/>
        <v>4</v>
      </c>
      <c r="AV89" s="132">
        <f t="shared" si="28"/>
        <v>9</v>
      </c>
      <c r="AW89" s="132">
        <f t="shared" si="28"/>
        <v>0</v>
      </c>
      <c r="AX89" s="132">
        <f t="shared" si="28"/>
        <v>5</v>
      </c>
      <c r="AY89" s="132">
        <f t="shared" si="28"/>
        <v>4</v>
      </c>
      <c r="AZ89" s="132">
        <f t="shared" si="28"/>
        <v>0</v>
      </c>
      <c r="BA89" s="132">
        <f t="shared" si="28"/>
        <v>0</v>
      </c>
      <c r="BB89" s="132">
        <f t="shared" si="28"/>
        <v>1</v>
      </c>
      <c r="BC89" s="132">
        <f t="shared" si="28"/>
        <v>0</v>
      </c>
      <c r="BD89" s="132">
        <f t="shared" si="28"/>
        <v>0</v>
      </c>
      <c r="BE89" s="132">
        <f t="shared" si="28"/>
        <v>0</v>
      </c>
      <c r="BF89" s="132">
        <f t="shared" si="28"/>
        <v>0</v>
      </c>
      <c r="BG89" s="132">
        <f t="shared" si="28"/>
        <v>0</v>
      </c>
      <c r="BH89" s="132">
        <f t="shared" si="28"/>
        <v>0</v>
      </c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7">
        <f>SUM(AK89:BL89)</f>
        <v>27</v>
      </c>
      <c r="BV89" s="108">
        <v>27</v>
      </c>
    </row>
    <row r="90" spans="1:74" x14ac:dyDescent="0.25">
      <c r="Q90" s="76"/>
      <c r="R90" s="76"/>
      <c r="S90" s="139"/>
      <c r="U90" s="44"/>
      <c r="Y90" s="49"/>
    </row>
    <row r="91" spans="1:74" ht="39" customHeight="1" x14ac:dyDescent="0.25">
      <c r="A91" s="21" t="s">
        <v>77</v>
      </c>
      <c r="K91" s="133">
        <v>1</v>
      </c>
      <c r="L91" s="133">
        <v>1</v>
      </c>
      <c r="M91" s="133">
        <v>1</v>
      </c>
      <c r="N91" s="133">
        <v>1</v>
      </c>
      <c r="O91" s="133">
        <v>1</v>
      </c>
      <c r="P91" s="133">
        <v>1</v>
      </c>
      <c r="Q91" s="133">
        <v>1</v>
      </c>
      <c r="R91" s="133">
        <v>1</v>
      </c>
      <c r="S91" s="133">
        <v>1</v>
      </c>
      <c r="T91" s="133">
        <v>1</v>
      </c>
      <c r="U91" s="133">
        <v>1</v>
      </c>
      <c r="V91" s="133">
        <v>1</v>
      </c>
      <c r="W91" s="133">
        <v>1</v>
      </c>
      <c r="X91" s="133">
        <v>1</v>
      </c>
      <c r="Y91" s="44">
        <v>1</v>
      </c>
      <c r="Z91" s="69"/>
      <c r="AA91" s="69"/>
      <c r="AB91" s="69"/>
      <c r="AT91" s="132">
        <f t="shared" ref="AT91:BH96" si="29">K91*AT$3</f>
        <v>4</v>
      </c>
      <c r="AU91" s="132">
        <f t="shared" si="29"/>
        <v>4</v>
      </c>
      <c r="AV91" s="132">
        <f t="shared" si="29"/>
        <v>9</v>
      </c>
      <c r="AW91" s="132">
        <f t="shared" si="29"/>
        <v>0</v>
      </c>
      <c r="AX91" s="132">
        <f t="shared" si="29"/>
        <v>5</v>
      </c>
      <c r="AY91" s="132">
        <f t="shared" si="29"/>
        <v>4</v>
      </c>
      <c r="AZ91" s="132">
        <f t="shared" si="29"/>
        <v>0</v>
      </c>
      <c r="BA91" s="132">
        <f t="shared" si="29"/>
        <v>0</v>
      </c>
      <c r="BB91" s="132">
        <f t="shared" si="29"/>
        <v>1</v>
      </c>
      <c r="BC91" s="132">
        <f t="shared" si="29"/>
        <v>0</v>
      </c>
      <c r="BD91" s="132">
        <f t="shared" si="29"/>
        <v>0</v>
      </c>
      <c r="BE91" s="132">
        <f t="shared" si="29"/>
        <v>0</v>
      </c>
      <c r="BF91" s="132">
        <f t="shared" si="29"/>
        <v>0</v>
      </c>
      <c r="BG91" s="132">
        <f t="shared" si="29"/>
        <v>0</v>
      </c>
      <c r="BH91" s="132">
        <f t="shared" si="29"/>
        <v>0</v>
      </c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7">
        <f t="shared" ref="BT91:BT96" si="30">SUM(AK91:BL91)</f>
        <v>27</v>
      </c>
      <c r="BV91" s="108">
        <v>27</v>
      </c>
    </row>
    <row r="92" spans="1:74" ht="40.5" customHeight="1" x14ac:dyDescent="0.25">
      <c r="A92" s="21" t="s">
        <v>78</v>
      </c>
      <c r="K92" s="133"/>
      <c r="L92" s="133">
        <v>1</v>
      </c>
      <c r="M92" s="133">
        <v>1</v>
      </c>
      <c r="N92" s="133">
        <v>1</v>
      </c>
      <c r="O92" s="133">
        <v>1</v>
      </c>
      <c r="P92" s="133">
        <v>1</v>
      </c>
      <c r="Q92" s="133">
        <v>1</v>
      </c>
      <c r="R92" s="133">
        <v>1</v>
      </c>
      <c r="S92" s="133">
        <v>1</v>
      </c>
      <c r="T92" s="133"/>
      <c r="U92" s="133">
        <v>1</v>
      </c>
      <c r="V92" s="133">
        <v>1</v>
      </c>
      <c r="W92" s="133">
        <v>1</v>
      </c>
      <c r="X92" s="133">
        <v>1</v>
      </c>
      <c r="Y92" s="133">
        <v>1</v>
      </c>
      <c r="Z92" s="69"/>
      <c r="AA92" s="69"/>
      <c r="AB92" s="69"/>
      <c r="AT92" s="132">
        <f t="shared" si="29"/>
        <v>0</v>
      </c>
      <c r="AU92" s="132">
        <f t="shared" si="29"/>
        <v>4</v>
      </c>
      <c r="AV92" s="132">
        <f t="shared" si="29"/>
        <v>9</v>
      </c>
      <c r="AW92" s="132">
        <f t="shared" si="29"/>
        <v>0</v>
      </c>
      <c r="AX92" s="132">
        <f t="shared" si="29"/>
        <v>5</v>
      </c>
      <c r="AY92" s="132">
        <f t="shared" si="29"/>
        <v>4</v>
      </c>
      <c r="AZ92" s="132">
        <f t="shared" si="29"/>
        <v>0</v>
      </c>
      <c r="BA92" s="132">
        <f t="shared" si="29"/>
        <v>0</v>
      </c>
      <c r="BB92" s="132">
        <f t="shared" si="29"/>
        <v>1</v>
      </c>
      <c r="BC92" s="132">
        <f t="shared" si="29"/>
        <v>0</v>
      </c>
      <c r="BD92" s="132">
        <f t="shared" si="29"/>
        <v>0</v>
      </c>
      <c r="BE92" s="132">
        <f t="shared" si="29"/>
        <v>0</v>
      </c>
      <c r="BF92" s="132">
        <f t="shared" si="29"/>
        <v>0</v>
      </c>
      <c r="BG92" s="132">
        <f t="shared" si="29"/>
        <v>0</v>
      </c>
      <c r="BH92" s="132">
        <f t="shared" si="29"/>
        <v>0</v>
      </c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7">
        <f t="shared" si="30"/>
        <v>23</v>
      </c>
      <c r="BV92" s="108">
        <v>23</v>
      </c>
    </row>
    <row r="93" spans="1:74" ht="43.5" customHeight="1" x14ac:dyDescent="0.25">
      <c r="A93" s="21" t="s">
        <v>79</v>
      </c>
      <c r="K93" s="1"/>
      <c r="L93" s="1"/>
      <c r="M93" s="133">
        <v>1</v>
      </c>
      <c r="N93" s="133">
        <v>1</v>
      </c>
      <c r="O93" s="133">
        <v>1</v>
      </c>
      <c r="P93" s="133">
        <v>1</v>
      </c>
      <c r="Q93" s="133">
        <v>1</v>
      </c>
      <c r="R93" s="133">
        <v>1</v>
      </c>
      <c r="S93" s="133">
        <v>1</v>
      </c>
      <c r="T93" s="133"/>
      <c r="U93" s="133"/>
      <c r="V93" s="133">
        <v>1</v>
      </c>
      <c r="W93" s="133">
        <v>1</v>
      </c>
      <c r="X93" s="133">
        <v>1</v>
      </c>
      <c r="Y93" s="133">
        <v>1</v>
      </c>
      <c r="Z93" s="69"/>
      <c r="AA93" s="69"/>
      <c r="AB93" s="69"/>
      <c r="AT93" s="132">
        <f t="shared" si="29"/>
        <v>0</v>
      </c>
      <c r="AU93" s="132">
        <f t="shared" si="29"/>
        <v>0</v>
      </c>
      <c r="AV93" s="132">
        <f t="shared" si="29"/>
        <v>9</v>
      </c>
      <c r="AW93" s="132">
        <f t="shared" si="29"/>
        <v>0</v>
      </c>
      <c r="AX93" s="132">
        <f t="shared" si="29"/>
        <v>5</v>
      </c>
      <c r="AY93" s="132">
        <f t="shared" si="29"/>
        <v>4</v>
      </c>
      <c r="AZ93" s="132">
        <f t="shared" si="29"/>
        <v>0</v>
      </c>
      <c r="BA93" s="132">
        <f t="shared" si="29"/>
        <v>0</v>
      </c>
      <c r="BB93" s="132">
        <f t="shared" si="29"/>
        <v>1</v>
      </c>
      <c r="BC93" s="132">
        <f t="shared" si="29"/>
        <v>0</v>
      </c>
      <c r="BD93" s="132">
        <f t="shared" si="29"/>
        <v>0</v>
      </c>
      <c r="BE93" s="132">
        <f t="shared" si="29"/>
        <v>0</v>
      </c>
      <c r="BF93" s="132">
        <f t="shared" si="29"/>
        <v>0</v>
      </c>
      <c r="BG93" s="132">
        <f t="shared" si="29"/>
        <v>0</v>
      </c>
      <c r="BH93" s="132">
        <f t="shared" si="29"/>
        <v>0</v>
      </c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7">
        <f t="shared" si="30"/>
        <v>19</v>
      </c>
      <c r="BV93" s="108">
        <v>19</v>
      </c>
    </row>
    <row r="94" spans="1:74" ht="39" customHeight="1" x14ac:dyDescent="0.25">
      <c r="A94" s="21" t="s">
        <v>80</v>
      </c>
      <c r="K94" s="1"/>
      <c r="L94" s="1"/>
      <c r="M94" s="133"/>
      <c r="N94" s="133">
        <v>1</v>
      </c>
      <c r="O94" s="133">
        <v>1</v>
      </c>
      <c r="P94" s="133">
        <v>1</v>
      </c>
      <c r="Q94" s="133">
        <v>1</v>
      </c>
      <c r="R94" s="133">
        <v>1</v>
      </c>
      <c r="S94" s="133">
        <v>1</v>
      </c>
      <c r="T94" s="133"/>
      <c r="U94" s="133"/>
      <c r="V94" s="133"/>
      <c r="W94" s="133"/>
      <c r="X94" s="133">
        <v>1</v>
      </c>
      <c r="Y94" s="133">
        <v>1</v>
      </c>
      <c r="Z94" s="69"/>
      <c r="AA94" s="69"/>
      <c r="AB94" s="69"/>
      <c r="AT94" s="132">
        <f t="shared" si="29"/>
        <v>0</v>
      </c>
      <c r="AU94" s="132">
        <f t="shared" si="29"/>
        <v>0</v>
      </c>
      <c r="AV94" s="132">
        <f t="shared" si="29"/>
        <v>0</v>
      </c>
      <c r="AW94" s="132">
        <f t="shared" si="29"/>
        <v>0</v>
      </c>
      <c r="AX94" s="132">
        <f t="shared" si="29"/>
        <v>5</v>
      </c>
      <c r="AY94" s="132">
        <f t="shared" si="29"/>
        <v>4</v>
      </c>
      <c r="AZ94" s="132">
        <f t="shared" si="29"/>
        <v>0</v>
      </c>
      <c r="BA94" s="132">
        <f t="shared" si="29"/>
        <v>0</v>
      </c>
      <c r="BB94" s="132">
        <f t="shared" si="29"/>
        <v>1</v>
      </c>
      <c r="BC94" s="132">
        <f t="shared" si="29"/>
        <v>0</v>
      </c>
      <c r="BD94" s="132">
        <f t="shared" si="29"/>
        <v>0</v>
      </c>
      <c r="BE94" s="132">
        <f t="shared" si="29"/>
        <v>0</v>
      </c>
      <c r="BF94" s="132">
        <f t="shared" si="29"/>
        <v>0</v>
      </c>
      <c r="BG94" s="132">
        <f t="shared" si="29"/>
        <v>0</v>
      </c>
      <c r="BH94" s="132">
        <f t="shared" si="29"/>
        <v>0</v>
      </c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7">
        <f t="shared" si="30"/>
        <v>10</v>
      </c>
      <c r="BV94" s="108">
        <v>10</v>
      </c>
    </row>
    <row r="95" spans="1:74" ht="40.5" customHeight="1" x14ac:dyDescent="0.25">
      <c r="A95" s="21" t="s">
        <v>81</v>
      </c>
      <c r="K95" s="1"/>
      <c r="L95" s="1"/>
      <c r="M95" s="133"/>
      <c r="N95" s="133"/>
      <c r="O95" s="133"/>
      <c r="P95" s="133">
        <v>1</v>
      </c>
      <c r="Q95" s="133">
        <v>1</v>
      </c>
      <c r="R95" s="133">
        <v>1</v>
      </c>
      <c r="S95" s="133">
        <v>1</v>
      </c>
      <c r="T95" s="133"/>
      <c r="U95" s="133"/>
      <c r="V95" s="133"/>
      <c r="W95" s="133"/>
      <c r="X95" s="133"/>
      <c r="Y95" s="133">
        <v>1</v>
      </c>
      <c r="Z95" s="69"/>
      <c r="AA95" s="69"/>
      <c r="AB95" s="69"/>
      <c r="AT95" s="132">
        <f t="shared" si="29"/>
        <v>0</v>
      </c>
      <c r="AU95" s="132">
        <f t="shared" si="29"/>
        <v>0</v>
      </c>
      <c r="AV95" s="132">
        <f t="shared" si="29"/>
        <v>0</v>
      </c>
      <c r="AW95" s="132">
        <f t="shared" si="29"/>
        <v>0</v>
      </c>
      <c r="AX95" s="132">
        <f t="shared" si="29"/>
        <v>0</v>
      </c>
      <c r="AY95" s="132">
        <f t="shared" si="29"/>
        <v>4</v>
      </c>
      <c r="AZ95" s="132">
        <f t="shared" si="29"/>
        <v>0</v>
      </c>
      <c r="BA95" s="132">
        <f t="shared" si="29"/>
        <v>0</v>
      </c>
      <c r="BB95" s="132">
        <f t="shared" si="29"/>
        <v>1</v>
      </c>
      <c r="BC95" s="132">
        <f t="shared" si="29"/>
        <v>0</v>
      </c>
      <c r="BD95" s="132">
        <f t="shared" si="29"/>
        <v>0</v>
      </c>
      <c r="BE95" s="132">
        <f t="shared" si="29"/>
        <v>0</v>
      </c>
      <c r="BF95" s="132">
        <f t="shared" si="29"/>
        <v>0</v>
      </c>
      <c r="BG95" s="132">
        <f t="shared" si="29"/>
        <v>0</v>
      </c>
      <c r="BH95" s="132">
        <f t="shared" si="29"/>
        <v>0</v>
      </c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7">
        <f t="shared" si="30"/>
        <v>5</v>
      </c>
      <c r="BV95" s="108">
        <v>5</v>
      </c>
    </row>
    <row r="96" spans="1:74" ht="40.5" customHeight="1" x14ac:dyDescent="0.25">
      <c r="A96" s="21" t="s">
        <v>82</v>
      </c>
      <c r="K96" s="133">
        <v>1</v>
      </c>
      <c r="L96" s="133">
        <v>1</v>
      </c>
      <c r="M96" s="133">
        <v>1</v>
      </c>
      <c r="N96" s="133">
        <v>1</v>
      </c>
      <c r="O96" s="133">
        <v>1</v>
      </c>
      <c r="P96" s="133">
        <v>1</v>
      </c>
      <c r="Q96" s="133">
        <v>1</v>
      </c>
      <c r="R96" s="133">
        <v>1</v>
      </c>
      <c r="S96" s="133">
        <v>1</v>
      </c>
      <c r="T96" s="133">
        <v>1</v>
      </c>
      <c r="U96" s="133">
        <v>1</v>
      </c>
      <c r="V96" s="133">
        <v>1</v>
      </c>
      <c r="W96" s="133">
        <v>1</v>
      </c>
      <c r="X96" s="133">
        <v>1</v>
      </c>
      <c r="Y96" s="133">
        <v>1</v>
      </c>
      <c r="Z96" s="69"/>
      <c r="AA96" s="69"/>
      <c r="AB96" s="69"/>
      <c r="AT96" s="132">
        <f t="shared" si="29"/>
        <v>4</v>
      </c>
      <c r="AU96" s="132">
        <f t="shared" si="29"/>
        <v>4</v>
      </c>
      <c r="AV96" s="132">
        <f t="shared" si="29"/>
        <v>9</v>
      </c>
      <c r="AW96" s="132">
        <f t="shared" si="29"/>
        <v>0</v>
      </c>
      <c r="AX96" s="132">
        <f t="shared" si="29"/>
        <v>5</v>
      </c>
      <c r="AY96" s="132">
        <f t="shared" si="29"/>
        <v>4</v>
      </c>
      <c r="AZ96" s="132">
        <f t="shared" si="29"/>
        <v>0</v>
      </c>
      <c r="BA96" s="132">
        <f t="shared" si="29"/>
        <v>0</v>
      </c>
      <c r="BB96" s="132">
        <f t="shared" si="29"/>
        <v>1</v>
      </c>
      <c r="BC96" s="132">
        <f t="shared" si="29"/>
        <v>0</v>
      </c>
      <c r="BD96" s="132">
        <f t="shared" si="29"/>
        <v>0</v>
      </c>
      <c r="BE96" s="132">
        <f t="shared" si="29"/>
        <v>0</v>
      </c>
      <c r="BF96" s="132">
        <f t="shared" si="29"/>
        <v>0</v>
      </c>
      <c r="BG96" s="132">
        <f t="shared" si="29"/>
        <v>0</v>
      </c>
      <c r="BH96" s="132">
        <f t="shared" si="29"/>
        <v>0</v>
      </c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7">
        <f t="shared" si="30"/>
        <v>27</v>
      </c>
      <c r="BV96" s="108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6"/>
  <sheetViews>
    <sheetView workbookViewId="0">
      <pane xSplit="1" ySplit="3" topLeftCell="BR79" activePane="bottomRight" state="frozen"/>
      <selection pane="topRight" activeCell="B1" sqref="B1"/>
      <selection pane="bottomLeft" activeCell="A4" sqref="A4"/>
      <selection pane="bottomRight" activeCell="A53" sqref="A53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3" width="11.42578125" style="107" customWidth="1"/>
    <col min="14" max="15" width="13.140625" style="107" customWidth="1"/>
    <col min="16" max="18" width="11.42578125" style="107" customWidth="1"/>
    <col min="19" max="19" width="10.85546875" style="107" customWidth="1"/>
    <col min="20" max="21" width="10.7109375" style="107" customWidth="1"/>
    <col min="22" max="35" width="11.42578125" style="107" customWidth="1"/>
    <col min="36" max="36" width="11.42578125" style="137" customWidth="1"/>
    <col min="37" max="37" width="11.7109375" style="107" customWidth="1"/>
    <col min="38" max="41" width="12.140625" style="107" customWidth="1"/>
    <col min="42" max="44" width="10.7109375" style="107" customWidth="1"/>
    <col min="45" max="70" width="10.85546875" style="107" customWidth="1"/>
    <col min="71" max="71" width="3.7109375" style="107" customWidth="1"/>
    <col min="72" max="73" width="9.140625" style="107"/>
    <col min="74" max="74" width="9.140625" style="108"/>
    <col min="75" max="16384" width="9.140625" style="107"/>
  </cols>
  <sheetData>
    <row r="1" spans="1:74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 t="s">
        <v>94</v>
      </c>
      <c r="N1" s="37" t="s">
        <v>94</v>
      </c>
      <c r="O1" s="37" t="s">
        <v>94</v>
      </c>
      <c r="P1" s="37" t="s">
        <v>94</v>
      </c>
      <c r="Q1" s="37" t="s">
        <v>94</v>
      </c>
      <c r="R1" s="37" t="s">
        <v>94</v>
      </c>
      <c r="S1" s="37"/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 t="s">
        <v>94</v>
      </c>
      <c r="AI1" s="37" t="s">
        <v>94</v>
      </c>
      <c r="AJ1" s="134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V1" s="54"/>
    </row>
    <row r="2" spans="1:74" s="39" customFormat="1" ht="60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240</v>
      </c>
      <c r="L2" s="71" t="s">
        <v>142</v>
      </c>
      <c r="M2" s="71" t="s">
        <v>146</v>
      </c>
      <c r="N2" s="71" t="s">
        <v>102</v>
      </c>
      <c r="O2" s="71" t="s">
        <v>147</v>
      </c>
      <c r="P2" s="71" t="s">
        <v>103</v>
      </c>
      <c r="Q2" s="71" t="s">
        <v>149</v>
      </c>
      <c r="R2" s="71" t="s">
        <v>150</v>
      </c>
      <c r="S2" s="71" t="s">
        <v>315</v>
      </c>
      <c r="T2" s="72" t="s">
        <v>101</v>
      </c>
      <c r="U2" s="72" t="s">
        <v>145</v>
      </c>
      <c r="V2" s="72" t="s">
        <v>106</v>
      </c>
      <c r="W2" s="38" t="s">
        <v>104</v>
      </c>
      <c r="X2" s="38" t="s">
        <v>105</v>
      </c>
      <c r="Y2" s="38" t="s">
        <v>148</v>
      </c>
      <c r="Z2" s="38" t="s">
        <v>140</v>
      </c>
      <c r="AA2" s="38" t="s">
        <v>143</v>
      </c>
      <c r="AB2" s="38" t="s">
        <v>141</v>
      </c>
      <c r="AC2" s="38" t="s">
        <v>144</v>
      </c>
      <c r="AD2" s="110" t="s">
        <v>213</v>
      </c>
      <c r="AE2" s="110" t="s">
        <v>214</v>
      </c>
      <c r="AF2" s="111" t="s">
        <v>215</v>
      </c>
      <c r="AG2" s="111" t="s">
        <v>216</v>
      </c>
      <c r="AH2" s="111" t="s">
        <v>217</v>
      </c>
      <c r="AI2" s="111" t="s">
        <v>218</v>
      </c>
      <c r="AJ2" s="135"/>
      <c r="AK2" s="70" t="s">
        <v>107</v>
      </c>
      <c r="AL2" s="70" t="s">
        <v>108</v>
      </c>
      <c r="AM2" s="70" t="s">
        <v>212</v>
      </c>
      <c r="AN2" s="70" t="s">
        <v>211</v>
      </c>
      <c r="AO2" s="70" t="s">
        <v>138</v>
      </c>
      <c r="AP2" s="38" t="s">
        <v>109</v>
      </c>
      <c r="AQ2" s="38" t="s">
        <v>139</v>
      </c>
      <c r="AR2" s="38" t="s">
        <v>137</v>
      </c>
      <c r="AS2" s="38" t="s">
        <v>110</v>
      </c>
      <c r="AT2" s="71" t="s">
        <v>240</v>
      </c>
      <c r="AU2" s="71" t="s">
        <v>142</v>
      </c>
      <c r="AV2" s="71" t="s">
        <v>146</v>
      </c>
      <c r="AW2" s="71" t="s">
        <v>102</v>
      </c>
      <c r="AX2" s="71" t="s">
        <v>147</v>
      </c>
      <c r="AY2" s="71" t="s">
        <v>103</v>
      </c>
      <c r="AZ2" s="71" t="s">
        <v>149</v>
      </c>
      <c r="BA2" s="71" t="s">
        <v>150</v>
      </c>
      <c r="BB2" s="71" t="s">
        <v>315</v>
      </c>
      <c r="BC2" s="72" t="s">
        <v>101</v>
      </c>
      <c r="BD2" s="72" t="s">
        <v>145</v>
      </c>
      <c r="BE2" s="72" t="s">
        <v>106</v>
      </c>
      <c r="BF2" s="38" t="s">
        <v>104</v>
      </c>
      <c r="BG2" s="38" t="s">
        <v>105</v>
      </c>
      <c r="BH2" s="38" t="s">
        <v>148</v>
      </c>
      <c r="BI2" s="38" t="s">
        <v>140</v>
      </c>
      <c r="BJ2" s="38" t="s">
        <v>143</v>
      </c>
      <c r="BK2" s="38" t="s">
        <v>141</v>
      </c>
      <c r="BL2" s="38" t="s">
        <v>144</v>
      </c>
      <c r="BM2" s="110" t="s">
        <v>213</v>
      </c>
      <c r="BN2" s="110" t="s">
        <v>214</v>
      </c>
      <c r="BO2" s="111" t="s">
        <v>215</v>
      </c>
      <c r="BP2" s="111" t="s">
        <v>216</v>
      </c>
      <c r="BQ2" s="111" t="s">
        <v>217</v>
      </c>
      <c r="BR2" s="111" t="s">
        <v>218</v>
      </c>
      <c r="BS2" s="38"/>
      <c r="BT2" s="38" t="s">
        <v>95</v>
      </c>
      <c r="BU2" s="40"/>
      <c r="BV2" s="55" t="s">
        <v>96</v>
      </c>
    </row>
    <row r="3" spans="1:74" x14ac:dyDescent="0.25">
      <c r="A3" s="107" t="s">
        <v>100</v>
      </c>
      <c r="B3" s="132">
        <v>1</v>
      </c>
      <c r="C3" s="132">
        <v>1</v>
      </c>
      <c r="D3" s="132">
        <v>1</v>
      </c>
      <c r="E3" s="132">
        <v>1</v>
      </c>
      <c r="F3" s="132">
        <v>1</v>
      </c>
      <c r="G3" s="132">
        <v>1</v>
      </c>
      <c r="H3" s="132">
        <v>1</v>
      </c>
      <c r="I3" s="132">
        <v>1</v>
      </c>
      <c r="J3" s="132">
        <v>1</v>
      </c>
      <c r="K3" s="132">
        <v>1</v>
      </c>
      <c r="L3" s="132">
        <v>1</v>
      </c>
      <c r="M3" s="132">
        <v>1</v>
      </c>
      <c r="N3" s="132">
        <v>1</v>
      </c>
      <c r="O3" s="132">
        <v>1</v>
      </c>
      <c r="P3" s="132">
        <v>1</v>
      </c>
      <c r="Q3" s="132">
        <v>1</v>
      </c>
      <c r="R3" s="132">
        <v>1</v>
      </c>
      <c r="S3" s="132">
        <v>1</v>
      </c>
      <c r="T3" s="132">
        <v>1</v>
      </c>
      <c r="U3" s="132">
        <v>1</v>
      </c>
      <c r="V3" s="132">
        <v>1</v>
      </c>
      <c r="W3" s="132">
        <v>1</v>
      </c>
      <c r="X3" s="132">
        <v>1</v>
      </c>
      <c r="Y3" s="132">
        <v>1</v>
      </c>
      <c r="Z3" s="132">
        <v>1</v>
      </c>
      <c r="AA3" s="132">
        <v>1</v>
      </c>
      <c r="AB3" s="132">
        <v>1</v>
      </c>
      <c r="AC3" s="132">
        <v>1</v>
      </c>
      <c r="AD3" s="10">
        <v>1</v>
      </c>
      <c r="AE3" s="10">
        <v>1</v>
      </c>
      <c r="AF3" s="131">
        <v>1</v>
      </c>
      <c r="AG3" s="131">
        <v>1</v>
      </c>
      <c r="AH3" s="131">
        <v>1</v>
      </c>
      <c r="AI3" s="131">
        <v>1</v>
      </c>
      <c r="AJ3" s="136"/>
      <c r="AK3" s="132">
        <v>242</v>
      </c>
      <c r="AL3" s="132"/>
      <c r="AM3" s="132"/>
      <c r="AN3" s="132"/>
      <c r="AO3" s="132"/>
      <c r="AP3" s="132"/>
      <c r="AQ3" s="132"/>
      <c r="AR3" s="132"/>
      <c r="AS3" s="132"/>
      <c r="AT3" s="132"/>
      <c r="AU3" s="132">
        <v>1</v>
      </c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0"/>
      <c r="BN3" s="10"/>
      <c r="BO3" s="131"/>
      <c r="BP3" s="131"/>
      <c r="BQ3" s="131"/>
      <c r="BR3" s="131"/>
      <c r="BS3" s="10"/>
    </row>
    <row r="4" spans="1:74" x14ac:dyDescent="0.25"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6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</row>
    <row r="5" spans="1:74" x14ac:dyDescent="0.25"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6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</row>
    <row r="6" spans="1:74" x14ac:dyDescent="0.25"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6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</row>
    <row r="7" spans="1:74" x14ac:dyDescent="0.25">
      <c r="A7" s="50" t="s">
        <v>52</v>
      </c>
      <c r="B7" s="132">
        <f>2*B3</f>
        <v>2</v>
      </c>
      <c r="C7" s="132">
        <f>2*C3</f>
        <v>2</v>
      </c>
      <c r="D7" s="132">
        <f>2*D3</f>
        <v>2</v>
      </c>
      <c r="E7" s="132">
        <f>2*E3</f>
        <v>2</v>
      </c>
      <c r="F7" s="132">
        <v>2</v>
      </c>
      <c r="G7" s="132">
        <f>2*G3</f>
        <v>2</v>
      </c>
      <c r="H7" s="132">
        <v>2</v>
      </c>
      <c r="I7" s="132">
        <v>2</v>
      </c>
      <c r="J7" s="132">
        <f>2*J3</f>
        <v>2</v>
      </c>
      <c r="K7" s="10"/>
      <c r="L7" s="10"/>
      <c r="M7" s="10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6"/>
      <c r="AK7" s="132">
        <f t="shared" ref="AK7:AS7" si="0">B7*AK3</f>
        <v>484</v>
      </c>
      <c r="AL7" s="132">
        <f t="shared" si="0"/>
        <v>0</v>
      </c>
      <c r="AM7" s="132">
        <f t="shared" si="0"/>
        <v>0</v>
      </c>
      <c r="AN7" s="132">
        <f t="shared" si="0"/>
        <v>0</v>
      </c>
      <c r="AO7" s="132">
        <f t="shared" si="0"/>
        <v>0</v>
      </c>
      <c r="AP7" s="132">
        <f t="shared" si="0"/>
        <v>0</v>
      </c>
      <c r="AQ7" s="132">
        <f t="shared" si="0"/>
        <v>0</v>
      </c>
      <c r="AR7" s="132">
        <f t="shared" si="0"/>
        <v>0</v>
      </c>
      <c r="AS7" s="132">
        <f t="shared" si="0"/>
        <v>0</v>
      </c>
      <c r="AT7" s="10"/>
      <c r="AU7" s="10"/>
      <c r="AV7" s="10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07">
        <f>SUM(AK7:BL7)</f>
        <v>484</v>
      </c>
      <c r="BU7" s="107" t="s">
        <v>1</v>
      </c>
      <c r="BV7" s="108">
        <v>500</v>
      </c>
    </row>
    <row r="8" spans="1:74" x14ac:dyDescent="0.25">
      <c r="A8" s="50"/>
      <c r="B8" s="132"/>
      <c r="C8" s="132"/>
      <c r="D8" s="132"/>
      <c r="E8" s="132"/>
      <c r="F8" s="132"/>
      <c r="G8" s="132"/>
      <c r="H8" s="132"/>
      <c r="I8" s="132"/>
      <c r="J8" s="132"/>
      <c r="K8" s="10"/>
      <c r="L8" s="10"/>
      <c r="M8" s="10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6"/>
      <c r="AK8" s="132"/>
      <c r="AL8" s="132"/>
      <c r="AM8" s="132"/>
      <c r="AN8" s="132"/>
      <c r="AO8" s="132"/>
      <c r="AP8" s="132"/>
      <c r="AQ8" s="132"/>
      <c r="AR8" s="132"/>
      <c r="AS8" s="132"/>
      <c r="AT8" s="10"/>
      <c r="AU8" s="10"/>
      <c r="AV8" s="10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131"/>
      <c r="BR8" s="131"/>
      <c r="BS8" s="131"/>
    </row>
    <row r="9" spans="1:74" x14ac:dyDescent="0.25">
      <c r="A9" s="50" t="s">
        <v>51</v>
      </c>
      <c r="B9" s="132">
        <f>0.61*B3</f>
        <v>0.61</v>
      </c>
      <c r="C9" s="132">
        <f>1.11*C3</f>
        <v>1.1100000000000001</v>
      </c>
      <c r="D9" s="132">
        <v>1.41</v>
      </c>
      <c r="E9" s="132">
        <v>0.31</v>
      </c>
      <c r="F9" s="132">
        <v>0.46</v>
      </c>
      <c r="G9" s="132"/>
      <c r="H9" s="132"/>
      <c r="I9" s="132"/>
      <c r="J9" s="132"/>
      <c r="K9" s="10"/>
      <c r="L9" s="10"/>
      <c r="M9" s="10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6"/>
      <c r="AK9" s="132">
        <f>B9*AK3</f>
        <v>147.62</v>
      </c>
      <c r="AL9" s="132">
        <f>C9*AL3</f>
        <v>0</v>
      </c>
      <c r="AM9" s="132">
        <f>D9*AM3</f>
        <v>0</v>
      </c>
      <c r="AN9" s="132">
        <f>E9*AN3</f>
        <v>0</v>
      </c>
      <c r="AO9" s="132">
        <f>F9*AO3</f>
        <v>0</v>
      </c>
      <c r="AP9" s="132"/>
      <c r="AQ9" s="132"/>
      <c r="AR9" s="132"/>
      <c r="AS9" s="132"/>
      <c r="AT9" s="10"/>
      <c r="AU9" s="10"/>
      <c r="AV9" s="10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07">
        <f>SUM(AK9:BL9)</f>
        <v>147.62</v>
      </c>
      <c r="BU9" s="107" t="s">
        <v>0</v>
      </c>
      <c r="BV9" s="91">
        <v>150</v>
      </c>
    </row>
    <row r="10" spans="1:74" x14ac:dyDescent="0.25">
      <c r="A10" s="51" t="s">
        <v>53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0"/>
      <c r="L10" s="10"/>
      <c r="M10" s="10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6"/>
      <c r="AK10" s="132"/>
      <c r="AL10" s="132"/>
      <c r="AM10" s="132"/>
      <c r="AN10" s="132"/>
      <c r="AO10" s="132"/>
      <c r="AP10" s="132"/>
      <c r="AQ10" s="132"/>
      <c r="AR10" s="132"/>
      <c r="AS10" s="132"/>
      <c r="AT10" s="10"/>
      <c r="AU10" s="10"/>
      <c r="AV10" s="10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/>
      <c r="BS10" s="131"/>
    </row>
    <row r="11" spans="1:74" x14ac:dyDescent="0.25">
      <c r="A11" s="52" t="s">
        <v>97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0"/>
      <c r="L11" s="10"/>
      <c r="M11" s="10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6"/>
      <c r="AK11" s="132"/>
      <c r="AL11" s="132"/>
      <c r="AM11" s="132"/>
      <c r="AN11" s="132"/>
      <c r="AO11" s="132"/>
      <c r="AP11" s="132"/>
      <c r="AQ11" s="132"/>
      <c r="AR11" s="132"/>
      <c r="AS11" s="132"/>
      <c r="AT11" s="10"/>
      <c r="AU11" s="10"/>
      <c r="AV11" s="10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1"/>
    </row>
    <row r="12" spans="1:74" ht="22.5" x14ac:dyDescent="0.25">
      <c r="A12" s="53" t="s">
        <v>98</v>
      </c>
      <c r="B12" s="132">
        <f>0.05*B3</f>
        <v>0.05</v>
      </c>
      <c r="C12" s="132">
        <f>0.05*C3</f>
        <v>0.05</v>
      </c>
      <c r="D12" s="132">
        <f>0.05*D3</f>
        <v>0.05</v>
      </c>
      <c r="E12" s="132">
        <f>0.05*E3</f>
        <v>0.05</v>
      </c>
      <c r="F12" s="132">
        <v>0.05</v>
      </c>
      <c r="G12" s="132">
        <f>0.05*G3</f>
        <v>0.05</v>
      </c>
      <c r="H12" s="132">
        <v>0.05</v>
      </c>
      <c r="I12" s="132">
        <f>0.05*I3</f>
        <v>0.05</v>
      </c>
      <c r="J12" s="132">
        <f>0.05*J3</f>
        <v>0.05</v>
      </c>
      <c r="K12" s="10"/>
      <c r="L12" s="10"/>
      <c r="M12" s="10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6"/>
      <c r="AK12" s="132">
        <f t="shared" ref="AK12:AS12" si="1">B12*AK3</f>
        <v>12.100000000000001</v>
      </c>
      <c r="AL12" s="132">
        <f t="shared" si="1"/>
        <v>0</v>
      </c>
      <c r="AM12" s="132">
        <f t="shared" si="1"/>
        <v>0</v>
      </c>
      <c r="AN12" s="132">
        <f t="shared" si="1"/>
        <v>0</v>
      </c>
      <c r="AO12" s="132">
        <f t="shared" si="1"/>
        <v>0</v>
      </c>
      <c r="AP12" s="132">
        <f t="shared" si="1"/>
        <v>0</v>
      </c>
      <c r="AQ12" s="132">
        <f t="shared" si="1"/>
        <v>0</v>
      </c>
      <c r="AR12" s="132">
        <f t="shared" si="1"/>
        <v>0</v>
      </c>
      <c r="AS12" s="132">
        <f t="shared" si="1"/>
        <v>0</v>
      </c>
      <c r="AT12" s="10"/>
      <c r="AU12" s="10"/>
      <c r="AV12" s="10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07">
        <f>SUM(AK12:BL12)</f>
        <v>12.100000000000001</v>
      </c>
      <c r="BU12" s="107" t="s">
        <v>0</v>
      </c>
    </row>
    <row r="13" spans="1:74" x14ac:dyDescent="0.25">
      <c r="B13" s="132"/>
      <c r="C13" s="132"/>
      <c r="D13" s="132"/>
      <c r="E13" s="132"/>
      <c r="F13" s="132"/>
      <c r="G13" s="132"/>
      <c r="H13" s="132"/>
      <c r="I13" s="132"/>
      <c r="J13" s="132"/>
      <c r="K13" s="10"/>
      <c r="L13" s="10"/>
      <c r="M13" s="10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6"/>
      <c r="AK13" s="132"/>
      <c r="AL13" s="132"/>
      <c r="AM13" s="132"/>
      <c r="AN13" s="132"/>
      <c r="AO13" s="132"/>
      <c r="AP13" s="132"/>
      <c r="AQ13" s="132"/>
      <c r="AR13" s="132"/>
      <c r="AS13" s="132"/>
      <c r="AT13" s="10"/>
      <c r="AU13" s="10"/>
      <c r="AV13" s="10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</row>
    <row r="14" spans="1:74" x14ac:dyDescent="0.25">
      <c r="B14" s="132"/>
      <c r="C14" s="132"/>
      <c r="D14" s="132"/>
      <c r="E14" s="132"/>
      <c r="F14" s="132"/>
      <c r="G14" s="132"/>
      <c r="H14" s="132"/>
      <c r="I14" s="132"/>
      <c r="J14" s="132"/>
      <c r="K14" s="10"/>
      <c r="L14" s="10"/>
      <c r="M14" s="10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6"/>
      <c r="AK14" s="132"/>
      <c r="AL14" s="132"/>
      <c r="AM14" s="132"/>
      <c r="AN14" s="132"/>
      <c r="AO14" s="132"/>
      <c r="AP14" s="132"/>
      <c r="AQ14" s="132"/>
      <c r="AR14" s="132"/>
      <c r="AS14" s="132"/>
      <c r="AT14" s="10"/>
      <c r="AU14" s="10"/>
      <c r="AV14" s="10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</row>
    <row r="15" spans="1:74" x14ac:dyDescent="0.25">
      <c r="A15" s="50"/>
      <c r="B15" s="132"/>
      <c r="C15" s="132"/>
      <c r="D15" s="132"/>
      <c r="E15" s="132"/>
      <c r="F15" s="132"/>
      <c r="G15" s="132"/>
      <c r="H15" s="132"/>
      <c r="I15" s="132"/>
      <c r="J15" s="132"/>
      <c r="K15" s="10"/>
      <c r="L15" s="10"/>
      <c r="M15" s="10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6"/>
      <c r="AK15" s="132"/>
      <c r="AL15" s="132"/>
      <c r="AM15" s="132"/>
      <c r="AN15" s="132"/>
      <c r="AO15" s="132"/>
      <c r="AP15" s="132"/>
      <c r="AQ15" s="132"/>
      <c r="AR15" s="132"/>
      <c r="AS15" s="132"/>
      <c r="AT15" s="10"/>
      <c r="AU15" s="10"/>
      <c r="AV15" s="10"/>
      <c r="AW15" s="131"/>
      <c r="AX15" s="131"/>
      <c r="AY15" s="131"/>
      <c r="AZ15" s="131"/>
      <c r="BA15" s="131"/>
      <c r="BB15" s="131"/>
      <c r="BC15" s="131"/>
      <c r="BD15" s="131"/>
      <c r="BE15" s="131"/>
      <c r="BF15" s="131"/>
      <c r="BG15" s="131"/>
      <c r="BH15" s="131"/>
      <c r="BI15" s="131"/>
      <c r="BJ15" s="131"/>
      <c r="BK15" s="131"/>
      <c r="BL15" s="131"/>
      <c r="BM15" s="131"/>
      <c r="BN15" s="131"/>
      <c r="BO15" s="131"/>
      <c r="BP15" s="131"/>
      <c r="BQ15" s="131"/>
      <c r="BR15" s="131"/>
      <c r="BS15" s="131"/>
    </row>
    <row r="16" spans="1:74" x14ac:dyDescent="0.25">
      <c r="A16" s="50" t="s">
        <v>68</v>
      </c>
      <c r="B16" s="132"/>
      <c r="C16" s="132"/>
      <c r="D16" s="132"/>
      <c r="E16" s="132"/>
      <c r="F16" s="132"/>
      <c r="G16" s="132">
        <v>0.71</v>
      </c>
      <c r="H16" s="132">
        <v>0.33</v>
      </c>
      <c r="I16" s="132">
        <v>0.09</v>
      </c>
      <c r="J16" s="132">
        <f>0.51*J3</f>
        <v>0.51</v>
      </c>
      <c r="K16" s="10"/>
      <c r="L16" s="10"/>
      <c r="M16" s="10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6"/>
      <c r="AK16" s="132"/>
      <c r="AL16" s="132"/>
      <c r="AM16" s="132"/>
      <c r="AN16" s="132"/>
      <c r="AO16" s="132"/>
      <c r="AP16" s="132">
        <f>G16*AP3</f>
        <v>0</v>
      </c>
      <c r="AQ16" s="132">
        <f>H16*AQ3</f>
        <v>0</v>
      </c>
      <c r="AR16" s="132">
        <f>I16*AR3</f>
        <v>0</v>
      </c>
      <c r="AS16" s="132">
        <f>J16*AS3</f>
        <v>0</v>
      </c>
      <c r="AT16" s="10"/>
      <c r="AU16" s="10"/>
      <c r="AV16" s="10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07">
        <f>SUM(AK16:BL16)</f>
        <v>0</v>
      </c>
      <c r="BU16" s="107" t="s">
        <v>0</v>
      </c>
    </row>
    <row r="17" spans="1:74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6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31"/>
      <c r="AX17" s="131"/>
      <c r="AY17" s="131"/>
      <c r="AZ17" s="131"/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</row>
    <row r="18" spans="1:74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136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V18" s="108"/>
    </row>
    <row r="19" spans="1:74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6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31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31"/>
      <c r="BR19" s="131"/>
      <c r="BS19" s="131"/>
    </row>
    <row r="20" spans="1:74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2"/>
      <c r="AA20" s="132"/>
      <c r="AB20" s="132"/>
      <c r="AC20" s="132"/>
      <c r="AD20" s="132"/>
      <c r="AE20" s="132">
        <v>4</v>
      </c>
      <c r="AF20" s="132"/>
      <c r="AG20" s="132"/>
      <c r="AH20" s="132"/>
      <c r="AI20" s="132"/>
      <c r="AJ20" s="136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I20" s="132">
        <f t="shared" ref="BI20:BI29" si="2">Z20*BI$3</f>
        <v>0</v>
      </c>
      <c r="BJ20" s="132">
        <f t="shared" ref="BJ20:BJ29" si="3">AA20*BJ$3</f>
        <v>0</v>
      </c>
      <c r="BK20" s="132">
        <f t="shared" ref="BK20:BK29" si="4">AB20*BK$3</f>
        <v>0</v>
      </c>
      <c r="BL20" s="132">
        <f t="shared" ref="BL20:BL29" si="5">AC20*BL$3</f>
        <v>0</v>
      </c>
      <c r="BM20" s="132">
        <f t="shared" ref="BM20:BM29" si="6">AD20*BM$3</f>
        <v>0</v>
      </c>
      <c r="BN20" s="132">
        <f t="shared" ref="BN20:BN29" si="7">AE20*BN$3</f>
        <v>0</v>
      </c>
      <c r="BO20" s="132">
        <f t="shared" ref="BO20:BO29" si="8">AF20*BO$3</f>
        <v>0</v>
      </c>
      <c r="BP20" s="132">
        <f t="shared" ref="BP20:BP29" si="9">AG20*BP$3</f>
        <v>0</v>
      </c>
      <c r="BQ20" s="132">
        <f t="shared" ref="BQ20:BQ29" si="10">AH20*BQ$3</f>
        <v>0</v>
      </c>
      <c r="BR20" s="132">
        <f t="shared" ref="BR20:BR29" si="11">AI20*BR$3</f>
        <v>0</v>
      </c>
      <c r="BS20" s="131"/>
      <c r="BT20" s="107">
        <f>SUM(AK20:BR20)</f>
        <v>0</v>
      </c>
    </row>
    <row r="21" spans="1:74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6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I21" s="132">
        <f t="shared" si="2"/>
        <v>0</v>
      </c>
      <c r="BJ21" s="132">
        <f t="shared" si="3"/>
        <v>0</v>
      </c>
      <c r="BK21" s="132">
        <f t="shared" si="4"/>
        <v>0</v>
      </c>
      <c r="BL21" s="132">
        <f t="shared" si="5"/>
        <v>0</v>
      </c>
      <c r="BM21" s="132">
        <f t="shared" si="6"/>
        <v>0</v>
      </c>
      <c r="BN21" s="132">
        <f t="shared" si="7"/>
        <v>0</v>
      </c>
      <c r="BO21" s="132">
        <f t="shared" si="8"/>
        <v>0</v>
      </c>
      <c r="BP21" s="132">
        <f t="shared" si="9"/>
        <v>0</v>
      </c>
      <c r="BQ21" s="132">
        <f t="shared" si="10"/>
        <v>0</v>
      </c>
      <c r="BR21" s="132">
        <f t="shared" si="11"/>
        <v>0</v>
      </c>
      <c r="BS21" s="131"/>
      <c r="BT21" s="107">
        <f t="shared" ref="BT21:BT29" si="12">SUM(AK21:BR21)</f>
        <v>0</v>
      </c>
    </row>
    <row r="22" spans="1:74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6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I22" s="132">
        <f t="shared" si="2"/>
        <v>0</v>
      </c>
      <c r="BJ22" s="132">
        <f t="shared" si="3"/>
        <v>0</v>
      </c>
      <c r="BK22" s="132">
        <f t="shared" si="4"/>
        <v>0</v>
      </c>
      <c r="BL22" s="132">
        <f t="shared" si="5"/>
        <v>0</v>
      </c>
      <c r="BM22" s="132">
        <f t="shared" si="6"/>
        <v>0</v>
      </c>
      <c r="BN22" s="132">
        <f t="shared" si="7"/>
        <v>0</v>
      </c>
      <c r="BO22" s="132">
        <f t="shared" si="8"/>
        <v>0</v>
      </c>
      <c r="BP22" s="132">
        <f t="shared" si="9"/>
        <v>0</v>
      </c>
      <c r="BQ22" s="132">
        <f t="shared" si="10"/>
        <v>0</v>
      </c>
      <c r="BR22" s="132">
        <f t="shared" si="11"/>
        <v>0</v>
      </c>
      <c r="BS22" s="131"/>
      <c r="BT22" s="107">
        <f t="shared" si="12"/>
        <v>0</v>
      </c>
    </row>
    <row r="23" spans="1:74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2">
        <v>4</v>
      </c>
      <c r="AA23" s="132">
        <v>4</v>
      </c>
      <c r="AB23" s="132"/>
      <c r="AC23" s="132"/>
      <c r="AD23" s="132">
        <v>4</v>
      </c>
      <c r="AE23" s="132"/>
      <c r="AF23" s="132">
        <v>4</v>
      </c>
      <c r="AG23" s="132">
        <v>4</v>
      </c>
      <c r="AH23" s="132"/>
      <c r="AI23" s="132"/>
      <c r="AJ23" s="136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I23" s="132">
        <f t="shared" si="2"/>
        <v>0</v>
      </c>
      <c r="BJ23" s="132">
        <f t="shared" si="3"/>
        <v>0</v>
      </c>
      <c r="BK23" s="132">
        <f t="shared" si="4"/>
        <v>0</v>
      </c>
      <c r="BL23" s="132">
        <f t="shared" si="5"/>
        <v>0</v>
      </c>
      <c r="BM23" s="132">
        <f t="shared" si="6"/>
        <v>0</v>
      </c>
      <c r="BN23" s="132">
        <f t="shared" si="7"/>
        <v>0</v>
      </c>
      <c r="BO23" s="132">
        <f t="shared" si="8"/>
        <v>0</v>
      </c>
      <c r="BP23" s="132">
        <f t="shared" si="9"/>
        <v>0</v>
      </c>
      <c r="BQ23" s="132">
        <f t="shared" si="10"/>
        <v>0</v>
      </c>
      <c r="BR23" s="132">
        <f t="shared" si="11"/>
        <v>0</v>
      </c>
      <c r="BS23" s="131"/>
      <c r="BT23" s="107">
        <f t="shared" si="12"/>
        <v>0</v>
      </c>
    </row>
    <row r="24" spans="1:74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6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I24" s="132">
        <f t="shared" si="2"/>
        <v>0</v>
      </c>
      <c r="BJ24" s="132">
        <f t="shared" si="3"/>
        <v>0</v>
      </c>
      <c r="BK24" s="132">
        <f t="shared" si="4"/>
        <v>0</v>
      </c>
      <c r="BL24" s="132">
        <f t="shared" si="5"/>
        <v>0</v>
      </c>
      <c r="BM24" s="132">
        <f t="shared" si="6"/>
        <v>0</v>
      </c>
      <c r="BN24" s="132">
        <f t="shared" si="7"/>
        <v>0</v>
      </c>
      <c r="BO24" s="132">
        <f t="shared" si="8"/>
        <v>0</v>
      </c>
      <c r="BP24" s="132">
        <f t="shared" si="9"/>
        <v>0</v>
      </c>
      <c r="BQ24" s="132">
        <f t="shared" si="10"/>
        <v>0</v>
      </c>
      <c r="BR24" s="132">
        <f t="shared" si="11"/>
        <v>0</v>
      </c>
      <c r="BS24" s="131"/>
      <c r="BT24" s="107">
        <f t="shared" si="12"/>
        <v>0</v>
      </c>
    </row>
    <row r="25" spans="1:74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2"/>
      <c r="AA25" s="132"/>
      <c r="AB25" s="132">
        <v>1.7</v>
      </c>
      <c r="AC25" s="132">
        <v>0.4</v>
      </c>
      <c r="AD25" s="132"/>
      <c r="AE25" s="132">
        <v>0.2</v>
      </c>
      <c r="AF25" s="132"/>
      <c r="AG25" s="132"/>
      <c r="AH25" s="132">
        <v>2.2000000000000002</v>
      </c>
      <c r="AI25" s="132"/>
      <c r="AJ25" s="136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I25" s="132">
        <f t="shared" si="2"/>
        <v>0</v>
      </c>
      <c r="BJ25" s="132">
        <f t="shared" si="3"/>
        <v>0</v>
      </c>
      <c r="BK25" s="132">
        <f t="shared" si="4"/>
        <v>0</v>
      </c>
      <c r="BL25" s="132">
        <f t="shared" si="5"/>
        <v>0</v>
      </c>
      <c r="BM25" s="132">
        <f t="shared" si="6"/>
        <v>0</v>
      </c>
      <c r="BN25" s="132">
        <f t="shared" si="7"/>
        <v>0</v>
      </c>
      <c r="BO25" s="132">
        <f t="shared" si="8"/>
        <v>0</v>
      </c>
      <c r="BP25" s="132">
        <f t="shared" si="9"/>
        <v>0</v>
      </c>
      <c r="BQ25" s="132">
        <f t="shared" si="10"/>
        <v>0</v>
      </c>
      <c r="BR25" s="132">
        <f t="shared" si="11"/>
        <v>0</v>
      </c>
      <c r="BS25" s="131"/>
      <c r="BT25" s="107">
        <f t="shared" si="12"/>
        <v>0</v>
      </c>
    </row>
    <row r="26" spans="1:74" x14ac:dyDescent="0.25">
      <c r="A26" s="18" t="s">
        <v>49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2">
        <v>1.7</v>
      </c>
      <c r="AA26" s="132">
        <v>0.4</v>
      </c>
      <c r="AB26" s="132"/>
      <c r="AC26" s="132"/>
      <c r="AD26" s="132">
        <v>0.2</v>
      </c>
      <c r="AE26" s="132"/>
      <c r="AF26" s="132">
        <v>0.2</v>
      </c>
      <c r="AG26" s="132">
        <v>2.2000000000000002</v>
      </c>
      <c r="AH26" s="132"/>
      <c r="AI26" s="132">
        <v>0.2</v>
      </c>
      <c r="AJ26" s="136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I26" s="132">
        <f t="shared" si="2"/>
        <v>0</v>
      </c>
      <c r="BJ26" s="132">
        <f t="shared" si="3"/>
        <v>0</v>
      </c>
      <c r="BK26" s="132">
        <f t="shared" si="4"/>
        <v>0</v>
      </c>
      <c r="BL26" s="132">
        <f t="shared" si="5"/>
        <v>0</v>
      </c>
      <c r="BM26" s="132">
        <f t="shared" si="6"/>
        <v>0</v>
      </c>
      <c r="BN26" s="132">
        <f t="shared" si="7"/>
        <v>0</v>
      </c>
      <c r="BO26" s="132">
        <f t="shared" si="8"/>
        <v>0</v>
      </c>
      <c r="BP26" s="132">
        <f t="shared" si="9"/>
        <v>0</v>
      </c>
      <c r="BQ26" s="132">
        <f t="shared" si="10"/>
        <v>0</v>
      </c>
      <c r="BR26" s="132">
        <f t="shared" si="11"/>
        <v>0</v>
      </c>
      <c r="BS26" s="131"/>
      <c r="BT26" s="107">
        <f t="shared" si="12"/>
        <v>0</v>
      </c>
    </row>
    <row r="27" spans="1:74" x14ac:dyDescent="0.25">
      <c r="A27" s="18" t="s">
        <v>44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6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I27" s="132">
        <f t="shared" si="2"/>
        <v>0</v>
      </c>
      <c r="BJ27" s="132">
        <f t="shared" si="3"/>
        <v>0</v>
      </c>
      <c r="BK27" s="132">
        <f t="shared" si="4"/>
        <v>0</v>
      </c>
      <c r="BL27" s="132">
        <f t="shared" si="5"/>
        <v>0</v>
      </c>
      <c r="BM27" s="132">
        <f t="shared" si="6"/>
        <v>0</v>
      </c>
      <c r="BN27" s="132">
        <f t="shared" si="7"/>
        <v>0</v>
      </c>
      <c r="BO27" s="132">
        <f t="shared" si="8"/>
        <v>0</v>
      </c>
      <c r="BP27" s="132">
        <f t="shared" si="9"/>
        <v>0</v>
      </c>
      <c r="BQ27" s="132">
        <f t="shared" si="10"/>
        <v>0</v>
      </c>
      <c r="BR27" s="132">
        <f t="shared" si="11"/>
        <v>0</v>
      </c>
      <c r="BS27" s="131"/>
      <c r="BT27" s="107">
        <f t="shared" si="12"/>
        <v>0</v>
      </c>
    </row>
    <row r="28" spans="1:74" ht="25.5" x14ac:dyDescent="0.25">
      <c r="A28" s="86" t="s">
        <v>151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2">
        <v>0.1</v>
      </c>
      <c r="AA28" s="132">
        <v>0.1</v>
      </c>
      <c r="AB28" s="132">
        <v>0.1</v>
      </c>
      <c r="AC28" s="132">
        <v>0.1</v>
      </c>
      <c r="AD28" s="132"/>
      <c r="AE28" s="132"/>
      <c r="AF28" s="132">
        <v>0.1</v>
      </c>
      <c r="AG28" s="132">
        <v>0.1</v>
      </c>
      <c r="AH28" s="132">
        <v>0.1</v>
      </c>
      <c r="AI28" s="132">
        <v>0.1</v>
      </c>
      <c r="AJ28" s="136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I28" s="132">
        <f t="shared" si="2"/>
        <v>0</v>
      </c>
      <c r="BJ28" s="132">
        <f t="shared" si="3"/>
        <v>0</v>
      </c>
      <c r="BK28" s="132">
        <f t="shared" si="4"/>
        <v>0</v>
      </c>
      <c r="BL28" s="132">
        <f t="shared" si="5"/>
        <v>0</v>
      </c>
      <c r="BM28" s="132">
        <f t="shared" si="6"/>
        <v>0</v>
      </c>
      <c r="BN28" s="132">
        <f t="shared" si="7"/>
        <v>0</v>
      </c>
      <c r="BO28" s="132">
        <f t="shared" si="8"/>
        <v>0</v>
      </c>
      <c r="BP28" s="132">
        <f t="shared" si="9"/>
        <v>0</v>
      </c>
      <c r="BQ28" s="132">
        <f t="shared" si="10"/>
        <v>0</v>
      </c>
      <c r="BR28" s="132">
        <f t="shared" si="11"/>
        <v>0</v>
      </c>
      <c r="BS28" s="131"/>
      <c r="BT28" s="107">
        <f t="shared" si="12"/>
        <v>0</v>
      </c>
    </row>
    <row r="29" spans="1:74" x14ac:dyDescent="0.25">
      <c r="A29" s="18" t="s">
        <v>45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2">
        <v>1</v>
      </c>
      <c r="AA29" s="132">
        <v>1</v>
      </c>
      <c r="AB29" s="132">
        <v>1</v>
      </c>
      <c r="AC29" s="132">
        <v>1</v>
      </c>
      <c r="AD29" s="132">
        <v>1</v>
      </c>
      <c r="AE29" s="132">
        <v>1</v>
      </c>
      <c r="AF29" s="132">
        <v>1</v>
      </c>
      <c r="AG29" s="132">
        <v>1</v>
      </c>
      <c r="AH29" s="132">
        <v>1</v>
      </c>
      <c r="AI29" s="132">
        <v>1</v>
      </c>
      <c r="AJ29" s="136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I29" s="132">
        <f t="shared" si="2"/>
        <v>0</v>
      </c>
      <c r="BJ29" s="132">
        <f t="shared" si="3"/>
        <v>0</v>
      </c>
      <c r="BK29" s="132">
        <f t="shared" si="4"/>
        <v>0</v>
      </c>
      <c r="BL29" s="132">
        <f t="shared" si="5"/>
        <v>0</v>
      </c>
      <c r="BM29" s="132">
        <f t="shared" si="6"/>
        <v>0</v>
      </c>
      <c r="BN29" s="132">
        <f t="shared" si="7"/>
        <v>0</v>
      </c>
      <c r="BO29" s="132">
        <f t="shared" si="8"/>
        <v>0</v>
      </c>
      <c r="BP29" s="132">
        <f t="shared" si="9"/>
        <v>0</v>
      </c>
      <c r="BQ29" s="132">
        <f t="shared" si="10"/>
        <v>0</v>
      </c>
      <c r="BR29" s="132">
        <f t="shared" si="11"/>
        <v>0</v>
      </c>
      <c r="BS29" s="131"/>
      <c r="BT29" s="107">
        <f t="shared" si="12"/>
        <v>0</v>
      </c>
    </row>
    <row r="30" spans="1:74" x14ac:dyDescent="0.25">
      <c r="A30" s="5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6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</row>
    <row r="31" spans="1:74" s="85" customFormat="1" x14ac:dyDescent="0.25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136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V31" s="108"/>
    </row>
    <row r="32" spans="1:74" x14ac:dyDescent="0.25">
      <c r="A32" s="34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6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</row>
    <row r="33" spans="1:72" x14ac:dyDescent="0.25">
      <c r="A33" s="33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6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  <c r="BR33" s="131"/>
      <c r="BS33" s="131"/>
    </row>
    <row r="34" spans="1:72" x14ac:dyDescent="0.25">
      <c r="A34" s="18" t="s">
        <v>55</v>
      </c>
      <c r="B34" s="131"/>
      <c r="C34" s="131"/>
      <c r="D34" s="131"/>
      <c r="E34" s="131"/>
      <c r="F34" s="131"/>
      <c r="G34" s="131"/>
      <c r="H34" s="131"/>
      <c r="I34" s="131"/>
      <c r="J34" s="131"/>
      <c r="K34" s="44">
        <v>1</v>
      </c>
      <c r="L34" s="44">
        <v>2</v>
      </c>
      <c r="M34" s="44">
        <v>3</v>
      </c>
      <c r="N34" s="44">
        <v>4</v>
      </c>
      <c r="O34" s="44">
        <v>4</v>
      </c>
      <c r="P34" s="44">
        <v>5</v>
      </c>
      <c r="Q34" s="44">
        <v>5</v>
      </c>
      <c r="R34" s="44">
        <v>5</v>
      </c>
      <c r="S34" s="44">
        <v>5</v>
      </c>
      <c r="T34" s="44">
        <v>1</v>
      </c>
      <c r="U34" s="45">
        <v>2</v>
      </c>
      <c r="V34" s="44">
        <v>3</v>
      </c>
      <c r="W34" s="44">
        <v>3</v>
      </c>
      <c r="X34" s="44">
        <v>4</v>
      </c>
      <c r="Y34" s="74">
        <v>5</v>
      </c>
      <c r="Z34" s="63"/>
      <c r="AA34" s="63"/>
      <c r="AB34" s="63"/>
      <c r="AC34" s="131"/>
      <c r="AD34" s="131"/>
      <c r="AE34" s="131"/>
      <c r="AF34" s="131"/>
      <c r="AG34" s="131"/>
      <c r="AH34" s="131"/>
      <c r="AI34" s="131"/>
      <c r="AJ34" s="136"/>
      <c r="AK34" s="131"/>
      <c r="AL34" s="131"/>
      <c r="AM34" s="131"/>
      <c r="AN34" s="131"/>
      <c r="AO34" s="131"/>
      <c r="AP34" s="131"/>
      <c r="AQ34" s="131"/>
      <c r="AR34" s="131"/>
      <c r="AS34" s="131"/>
      <c r="AT34" s="132">
        <f t="shared" ref="AT34:BH34" si="13">K34*AT$3</f>
        <v>0</v>
      </c>
      <c r="AU34" s="132">
        <f t="shared" si="13"/>
        <v>2</v>
      </c>
      <c r="AV34" s="132">
        <f t="shared" si="13"/>
        <v>0</v>
      </c>
      <c r="AW34" s="132">
        <f t="shared" si="13"/>
        <v>0</v>
      </c>
      <c r="AX34" s="132">
        <f t="shared" si="13"/>
        <v>0</v>
      </c>
      <c r="AY34" s="132">
        <f t="shared" si="13"/>
        <v>0</v>
      </c>
      <c r="AZ34" s="132">
        <f t="shared" si="13"/>
        <v>0</v>
      </c>
      <c r="BA34" s="132">
        <f t="shared" si="13"/>
        <v>0</v>
      </c>
      <c r="BB34" s="132">
        <f t="shared" si="13"/>
        <v>0</v>
      </c>
      <c r="BC34" s="132">
        <f t="shared" si="13"/>
        <v>0</v>
      </c>
      <c r="BD34" s="132">
        <f t="shared" si="13"/>
        <v>0</v>
      </c>
      <c r="BE34" s="132">
        <f t="shared" si="13"/>
        <v>0</v>
      </c>
      <c r="BF34" s="132">
        <f t="shared" si="13"/>
        <v>0</v>
      </c>
      <c r="BG34" s="132">
        <f t="shared" si="13"/>
        <v>0</v>
      </c>
      <c r="BH34" s="132">
        <f t="shared" si="13"/>
        <v>0</v>
      </c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7">
        <f>SUM(AK34:BL34)</f>
        <v>2</v>
      </c>
    </row>
    <row r="35" spans="1:72" x14ac:dyDescent="0.25">
      <c r="A35" s="34" t="s">
        <v>97</v>
      </c>
      <c r="B35" s="131"/>
      <c r="C35" s="131"/>
      <c r="D35" s="131"/>
      <c r="E35" s="131"/>
      <c r="F35" s="131"/>
      <c r="G35" s="131"/>
      <c r="H35" s="131"/>
      <c r="I35" s="131"/>
      <c r="J35" s="131"/>
      <c r="K35" s="44"/>
      <c r="L35" s="44"/>
      <c r="M35" s="44"/>
      <c r="N35" s="44"/>
      <c r="O35" s="44"/>
      <c r="P35" s="44"/>
      <c r="Q35" s="73"/>
      <c r="R35" s="74"/>
      <c r="S35" s="74"/>
      <c r="T35" s="44"/>
      <c r="U35" s="44"/>
      <c r="V35" s="44"/>
      <c r="W35" s="44"/>
      <c r="X35" s="44"/>
      <c r="Y35" s="74"/>
      <c r="Z35" s="63"/>
      <c r="AA35" s="63"/>
      <c r="AB35" s="63"/>
      <c r="AC35" s="131"/>
      <c r="AD35" s="131"/>
      <c r="AE35" s="131"/>
      <c r="AF35" s="131"/>
      <c r="AG35" s="131"/>
      <c r="AH35" s="131"/>
      <c r="AI35" s="131"/>
      <c r="AJ35" s="136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  <c r="BQ35" s="131"/>
      <c r="BR35" s="131"/>
      <c r="BS35" s="131"/>
    </row>
    <row r="36" spans="1:72" x14ac:dyDescent="0.25">
      <c r="A36" s="34" t="s">
        <v>111</v>
      </c>
      <c r="B36" s="131"/>
      <c r="C36" s="131"/>
      <c r="D36" s="131"/>
      <c r="E36" s="131"/>
      <c r="F36" s="131"/>
      <c r="G36" s="131"/>
      <c r="H36" s="131"/>
      <c r="I36" s="131"/>
      <c r="J36" s="131"/>
      <c r="K36" s="44">
        <v>0.01</v>
      </c>
      <c r="L36" s="44">
        <v>0.01</v>
      </c>
      <c r="M36" s="44">
        <v>0.03</v>
      </c>
      <c r="N36" s="44">
        <v>0.04</v>
      </c>
      <c r="O36" s="44">
        <v>0.04</v>
      </c>
      <c r="P36" s="44">
        <v>0.05</v>
      </c>
      <c r="Q36" s="44">
        <v>0.05</v>
      </c>
      <c r="R36" s="44">
        <v>0.05</v>
      </c>
      <c r="S36" s="44">
        <v>0.05</v>
      </c>
      <c r="T36" s="44">
        <v>0.01</v>
      </c>
      <c r="U36" s="44">
        <v>0.02</v>
      </c>
      <c r="V36" s="44">
        <v>0.03</v>
      </c>
      <c r="W36" s="44">
        <v>0.03</v>
      </c>
      <c r="X36" s="44">
        <v>0.04</v>
      </c>
      <c r="Y36" s="46">
        <v>0.05</v>
      </c>
      <c r="Z36" s="63"/>
      <c r="AA36" s="63"/>
      <c r="AB36" s="63"/>
      <c r="AC36" s="131"/>
      <c r="AD36" s="131"/>
      <c r="AE36" s="131"/>
      <c r="AF36" s="131"/>
      <c r="AG36" s="131"/>
      <c r="AH36" s="131"/>
      <c r="AI36" s="131"/>
      <c r="AJ36" s="136"/>
      <c r="AK36" s="131"/>
      <c r="AL36" s="131"/>
      <c r="AM36" s="131"/>
      <c r="AN36" s="131"/>
      <c r="AO36" s="131"/>
      <c r="AP36" s="131"/>
      <c r="AQ36" s="131"/>
      <c r="AR36" s="131"/>
      <c r="AS36" s="131"/>
      <c r="AT36" s="132">
        <f t="shared" ref="AT36:BH36" si="14">K36*AT$3</f>
        <v>0</v>
      </c>
      <c r="AU36" s="132">
        <f t="shared" si="14"/>
        <v>0.01</v>
      </c>
      <c r="AV36" s="132">
        <f t="shared" si="14"/>
        <v>0</v>
      </c>
      <c r="AW36" s="132">
        <f t="shared" si="14"/>
        <v>0</v>
      </c>
      <c r="AX36" s="132">
        <f t="shared" si="14"/>
        <v>0</v>
      </c>
      <c r="AY36" s="132">
        <f t="shared" si="14"/>
        <v>0</v>
      </c>
      <c r="AZ36" s="132">
        <f t="shared" si="14"/>
        <v>0</v>
      </c>
      <c r="BA36" s="132">
        <f t="shared" si="14"/>
        <v>0</v>
      </c>
      <c r="BB36" s="132">
        <f t="shared" si="14"/>
        <v>0</v>
      </c>
      <c r="BC36" s="132">
        <f t="shared" si="14"/>
        <v>0</v>
      </c>
      <c r="BD36" s="132">
        <f t="shared" si="14"/>
        <v>0</v>
      </c>
      <c r="BE36" s="132">
        <f t="shared" si="14"/>
        <v>0</v>
      </c>
      <c r="BF36" s="132">
        <f t="shared" si="14"/>
        <v>0</v>
      </c>
      <c r="BG36" s="132">
        <f t="shared" si="14"/>
        <v>0</v>
      </c>
      <c r="BH36" s="132">
        <f t="shared" si="14"/>
        <v>0</v>
      </c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</row>
    <row r="37" spans="1:72" x14ac:dyDescent="0.25">
      <c r="A37" s="34"/>
      <c r="B37" s="131"/>
      <c r="C37" s="131"/>
      <c r="D37" s="131"/>
      <c r="E37" s="131"/>
      <c r="F37" s="131"/>
      <c r="G37" s="131"/>
      <c r="H37" s="131"/>
      <c r="I37" s="131"/>
      <c r="J37" s="131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6"/>
      <c r="Z37" s="63"/>
      <c r="AA37" s="63"/>
      <c r="AB37" s="63"/>
      <c r="AC37" s="131"/>
      <c r="AD37" s="131"/>
      <c r="AE37" s="131"/>
      <c r="AF37" s="131"/>
      <c r="AG37" s="131"/>
      <c r="AH37" s="131"/>
      <c r="AI37" s="131"/>
      <c r="AJ37" s="136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  <c r="BN37" s="131"/>
      <c r="BO37" s="131"/>
      <c r="BP37" s="131"/>
      <c r="BQ37" s="131"/>
      <c r="BR37" s="131"/>
      <c r="BS37" s="131"/>
    </row>
    <row r="38" spans="1:72" x14ac:dyDescent="0.25">
      <c r="A38" s="18" t="s">
        <v>52</v>
      </c>
      <c r="B38" s="131"/>
      <c r="C38" s="131"/>
      <c r="D38" s="131"/>
      <c r="E38" s="131"/>
      <c r="F38" s="131"/>
      <c r="G38" s="131"/>
      <c r="H38" s="131"/>
      <c r="I38" s="131"/>
      <c r="J38" s="131"/>
      <c r="K38" s="44">
        <v>1</v>
      </c>
      <c r="L38" s="44">
        <v>1</v>
      </c>
      <c r="M38" s="44">
        <v>1</v>
      </c>
      <c r="N38" s="44">
        <v>1</v>
      </c>
      <c r="O38" s="44">
        <v>1</v>
      </c>
      <c r="P38" s="44">
        <v>1</v>
      </c>
      <c r="Q38" s="44">
        <v>1</v>
      </c>
      <c r="R38" s="44">
        <v>1</v>
      </c>
      <c r="S38" s="44">
        <v>1</v>
      </c>
      <c r="T38" s="44">
        <v>1</v>
      </c>
      <c r="U38" s="44">
        <v>1</v>
      </c>
      <c r="V38" s="44">
        <v>1</v>
      </c>
      <c r="W38" s="44">
        <v>1</v>
      </c>
      <c r="X38" s="44">
        <v>1</v>
      </c>
      <c r="Y38" s="74">
        <v>1</v>
      </c>
      <c r="Z38" s="63"/>
      <c r="AA38" s="63"/>
      <c r="AB38" s="63"/>
      <c r="AC38" s="131"/>
      <c r="AD38" s="131"/>
      <c r="AE38" s="131"/>
      <c r="AF38" s="131"/>
      <c r="AG38" s="131"/>
      <c r="AH38" s="131"/>
      <c r="AI38" s="131"/>
      <c r="AJ38" s="136"/>
      <c r="AK38" s="131"/>
      <c r="AL38" s="131"/>
      <c r="AM38" s="131"/>
      <c r="AN38" s="131"/>
      <c r="AO38" s="131"/>
      <c r="AP38" s="131"/>
      <c r="AQ38" s="131"/>
      <c r="AR38" s="131"/>
      <c r="AS38" s="131"/>
      <c r="AT38" s="132">
        <f t="shared" ref="AT38:BH38" si="15">K38*AT$3</f>
        <v>0</v>
      </c>
      <c r="AU38" s="132">
        <f t="shared" si="15"/>
        <v>1</v>
      </c>
      <c r="AV38" s="132">
        <f t="shared" si="15"/>
        <v>0</v>
      </c>
      <c r="AW38" s="132">
        <f t="shared" si="15"/>
        <v>0</v>
      </c>
      <c r="AX38" s="132">
        <f t="shared" si="15"/>
        <v>0</v>
      </c>
      <c r="AY38" s="132">
        <f t="shared" si="15"/>
        <v>0</v>
      </c>
      <c r="AZ38" s="132">
        <f t="shared" si="15"/>
        <v>0</v>
      </c>
      <c r="BA38" s="132">
        <f t="shared" si="15"/>
        <v>0</v>
      </c>
      <c r="BB38" s="132">
        <f t="shared" si="15"/>
        <v>0</v>
      </c>
      <c r="BC38" s="132">
        <f t="shared" si="15"/>
        <v>0</v>
      </c>
      <c r="BD38" s="132">
        <f t="shared" si="15"/>
        <v>0</v>
      </c>
      <c r="BE38" s="132">
        <f t="shared" si="15"/>
        <v>0</v>
      </c>
      <c r="BF38" s="132">
        <f t="shared" si="15"/>
        <v>0</v>
      </c>
      <c r="BG38" s="132">
        <f t="shared" si="15"/>
        <v>0</v>
      </c>
      <c r="BH38" s="132">
        <f t="shared" si="15"/>
        <v>0</v>
      </c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7">
        <f>SUM(AK38:BL38)</f>
        <v>1</v>
      </c>
    </row>
    <row r="39" spans="1:72" x14ac:dyDescent="0.25">
      <c r="A39" s="18"/>
      <c r="K39" s="44"/>
      <c r="L39" s="44"/>
      <c r="M39" s="44"/>
      <c r="N39" s="44"/>
      <c r="O39" s="44"/>
      <c r="P39" s="44"/>
      <c r="Q39" s="73"/>
      <c r="R39" s="74"/>
      <c r="S39" s="74"/>
      <c r="T39" s="44"/>
      <c r="U39" s="44"/>
      <c r="V39" s="44"/>
      <c r="W39" s="44"/>
      <c r="X39" s="44"/>
      <c r="Y39" s="74"/>
      <c r="Z39" s="63"/>
      <c r="AA39" s="63"/>
      <c r="AB39" s="63"/>
    </row>
    <row r="40" spans="1:72" x14ac:dyDescent="0.25">
      <c r="A40" s="18" t="s">
        <v>56</v>
      </c>
      <c r="K40" s="44"/>
      <c r="L40" s="44"/>
      <c r="M40" s="44"/>
      <c r="N40" s="44"/>
      <c r="O40" s="44"/>
      <c r="P40" s="44"/>
      <c r="Q40" s="73"/>
      <c r="R40" s="74"/>
      <c r="S40" s="74"/>
      <c r="T40" s="44"/>
      <c r="U40" s="44"/>
      <c r="V40" s="44"/>
      <c r="W40" s="44"/>
      <c r="X40" s="44"/>
      <c r="Y40" s="74"/>
      <c r="Z40" s="63"/>
      <c r="AA40" s="63"/>
      <c r="AB40" s="63"/>
    </row>
    <row r="41" spans="1:72" x14ac:dyDescent="0.25">
      <c r="A41" s="34" t="s">
        <v>97</v>
      </c>
      <c r="K41" s="44"/>
      <c r="L41" s="44"/>
      <c r="M41" s="44"/>
      <c r="N41" s="44"/>
      <c r="O41" s="44"/>
      <c r="P41" s="44"/>
      <c r="Q41" s="49"/>
      <c r="R41" s="46"/>
      <c r="S41" s="46"/>
      <c r="T41" s="44"/>
      <c r="U41" s="44"/>
      <c r="V41" s="44"/>
      <c r="W41" s="44"/>
      <c r="X41" s="44"/>
      <c r="Y41" s="77"/>
      <c r="Z41" s="63"/>
      <c r="AA41" s="63"/>
      <c r="AB41" s="63"/>
    </row>
    <row r="42" spans="1:72" x14ac:dyDescent="0.25">
      <c r="A42" s="41" t="s">
        <v>57</v>
      </c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63"/>
      <c r="AA42" s="63"/>
      <c r="AB42" s="63"/>
    </row>
    <row r="43" spans="1:72" x14ac:dyDescent="0.25">
      <c r="A43" s="41" t="s">
        <v>58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63"/>
      <c r="AA43" s="63"/>
      <c r="AB43" s="63"/>
    </row>
    <row r="44" spans="1:72" x14ac:dyDescent="0.25">
      <c r="A44" s="41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63"/>
      <c r="AA44" s="63"/>
      <c r="AB44" s="63"/>
    </row>
    <row r="45" spans="1:72" x14ac:dyDescent="0.25">
      <c r="A45" s="18" t="s">
        <v>59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  <c r="P45" s="44">
        <v>1</v>
      </c>
      <c r="Q45" s="44">
        <v>1</v>
      </c>
      <c r="R45" s="44">
        <v>1</v>
      </c>
      <c r="S45" s="44">
        <v>1</v>
      </c>
      <c r="T45" s="44">
        <v>1</v>
      </c>
      <c r="U45" s="44">
        <v>1</v>
      </c>
      <c r="V45" s="44">
        <v>1</v>
      </c>
      <c r="W45" s="44">
        <v>1</v>
      </c>
      <c r="X45" s="44">
        <v>1</v>
      </c>
      <c r="Y45" s="74">
        <v>1</v>
      </c>
      <c r="Z45" s="63"/>
      <c r="AA45" s="63"/>
      <c r="AB45" s="63"/>
      <c r="AT45" s="132">
        <f t="shared" ref="AT45:BH49" si="16">K45*AT$3</f>
        <v>0</v>
      </c>
      <c r="AU45" s="132">
        <f t="shared" si="16"/>
        <v>1</v>
      </c>
      <c r="AV45" s="132">
        <f t="shared" si="16"/>
        <v>0</v>
      </c>
      <c r="AW45" s="132">
        <f t="shared" si="16"/>
        <v>0</v>
      </c>
      <c r="AX45" s="132">
        <f t="shared" si="16"/>
        <v>0</v>
      </c>
      <c r="AY45" s="132">
        <f t="shared" si="16"/>
        <v>0</v>
      </c>
      <c r="AZ45" s="132">
        <f t="shared" si="16"/>
        <v>0</v>
      </c>
      <c r="BA45" s="132">
        <f t="shared" si="16"/>
        <v>0</v>
      </c>
      <c r="BB45" s="132">
        <f t="shared" si="16"/>
        <v>0</v>
      </c>
      <c r="BC45" s="132">
        <f t="shared" si="16"/>
        <v>0</v>
      </c>
      <c r="BD45" s="132">
        <f t="shared" si="16"/>
        <v>0</v>
      </c>
      <c r="BE45" s="132">
        <f t="shared" si="16"/>
        <v>0</v>
      </c>
      <c r="BF45" s="132">
        <f t="shared" si="16"/>
        <v>0</v>
      </c>
      <c r="BG45" s="132">
        <f t="shared" si="16"/>
        <v>0</v>
      </c>
      <c r="BH45" s="132">
        <f t="shared" si="16"/>
        <v>0</v>
      </c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7">
        <f>SUM(AK45:BL45)</f>
        <v>1</v>
      </c>
    </row>
    <row r="46" spans="1:72" x14ac:dyDescent="0.25">
      <c r="A46" s="18" t="s">
        <v>124</v>
      </c>
      <c r="K46" s="44"/>
      <c r="L46" s="44">
        <v>2</v>
      </c>
      <c r="M46" s="44">
        <v>3</v>
      </c>
      <c r="N46" s="44">
        <v>3</v>
      </c>
      <c r="O46" s="44">
        <v>3</v>
      </c>
      <c r="P46" s="44">
        <v>3</v>
      </c>
      <c r="Q46" s="73">
        <v>3</v>
      </c>
      <c r="R46" s="74">
        <v>3</v>
      </c>
      <c r="S46" s="74">
        <v>3</v>
      </c>
      <c r="T46" s="44">
        <v>1</v>
      </c>
      <c r="U46" s="44">
        <v>2</v>
      </c>
      <c r="V46" s="44">
        <v>3</v>
      </c>
      <c r="W46" s="44">
        <v>3</v>
      </c>
      <c r="X46" s="44">
        <v>3</v>
      </c>
      <c r="Y46" s="74">
        <v>3</v>
      </c>
      <c r="Z46" s="63"/>
      <c r="AA46" s="63"/>
      <c r="AB46" s="63"/>
      <c r="AT46" s="132">
        <f t="shared" si="16"/>
        <v>0</v>
      </c>
      <c r="AU46" s="132">
        <f t="shared" si="16"/>
        <v>2</v>
      </c>
      <c r="AV46" s="132">
        <f t="shared" si="16"/>
        <v>0</v>
      </c>
      <c r="AW46" s="132">
        <f t="shared" si="16"/>
        <v>0</v>
      </c>
      <c r="AX46" s="132">
        <f t="shared" si="16"/>
        <v>0</v>
      </c>
      <c r="AY46" s="132">
        <f t="shared" si="16"/>
        <v>0</v>
      </c>
      <c r="AZ46" s="132">
        <f t="shared" si="16"/>
        <v>0</v>
      </c>
      <c r="BA46" s="132">
        <f t="shared" si="16"/>
        <v>0</v>
      </c>
      <c r="BB46" s="132">
        <f t="shared" si="16"/>
        <v>0</v>
      </c>
      <c r="BC46" s="132">
        <f t="shared" si="16"/>
        <v>0</v>
      </c>
      <c r="BD46" s="132">
        <f t="shared" si="16"/>
        <v>0</v>
      </c>
      <c r="BE46" s="132">
        <f t="shared" si="16"/>
        <v>0</v>
      </c>
      <c r="BF46" s="132">
        <f t="shared" si="16"/>
        <v>0</v>
      </c>
      <c r="BG46" s="132">
        <f t="shared" si="16"/>
        <v>0</v>
      </c>
      <c r="BH46" s="132">
        <f t="shared" si="16"/>
        <v>0</v>
      </c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7">
        <f>SUM(AK46:BL46)</f>
        <v>2</v>
      </c>
    </row>
    <row r="47" spans="1:72" x14ac:dyDescent="0.25">
      <c r="A47" s="18" t="s">
        <v>60</v>
      </c>
      <c r="K47" s="44">
        <v>0</v>
      </c>
      <c r="L47" s="44">
        <v>0</v>
      </c>
      <c r="M47" s="44">
        <v>0</v>
      </c>
      <c r="N47" s="44">
        <v>1</v>
      </c>
      <c r="O47" s="44">
        <v>1</v>
      </c>
      <c r="P47" s="44">
        <v>1</v>
      </c>
      <c r="Q47" s="44">
        <v>1</v>
      </c>
      <c r="R47" s="44">
        <v>1</v>
      </c>
      <c r="S47" s="44">
        <v>1</v>
      </c>
      <c r="T47" s="44">
        <v>0</v>
      </c>
      <c r="U47" s="44">
        <v>0</v>
      </c>
      <c r="V47" s="44">
        <v>0</v>
      </c>
      <c r="W47" s="44">
        <v>0</v>
      </c>
      <c r="X47" s="44">
        <v>1</v>
      </c>
      <c r="Y47" s="74">
        <v>1</v>
      </c>
      <c r="Z47" s="63"/>
      <c r="AA47" s="63"/>
      <c r="AB47" s="63"/>
      <c r="AT47" s="132">
        <f t="shared" si="16"/>
        <v>0</v>
      </c>
      <c r="AU47" s="132">
        <f t="shared" si="16"/>
        <v>0</v>
      </c>
      <c r="AV47" s="132">
        <f t="shared" si="16"/>
        <v>0</v>
      </c>
      <c r="AW47" s="132">
        <f t="shared" si="16"/>
        <v>0</v>
      </c>
      <c r="AX47" s="132">
        <f t="shared" si="16"/>
        <v>0</v>
      </c>
      <c r="AY47" s="132">
        <f t="shared" si="16"/>
        <v>0</v>
      </c>
      <c r="AZ47" s="132">
        <f t="shared" si="16"/>
        <v>0</v>
      </c>
      <c r="BA47" s="132">
        <f t="shared" si="16"/>
        <v>0</v>
      </c>
      <c r="BB47" s="132">
        <f t="shared" si="16"/>
        <v>0</v>
      </c>
      <c r="BC47" s="132">
        <f t="shared" si="16"/>
        <v>0</v>
      </c>
      <c r="BD47" s="132">
        <f t="shared" si="16"/>
        <v>0</v>
      </c>
      <c r="BE47" s="132">
        <f t="shared" si="16"/>
        <v>0</v>
      </c>
      <c r="BF47" s="132">
        <f t="shared" si="16"/>
        <v>0</v>
      </c>
      <c r="BG47" s="132">
        <f t="shared" si="16"/>
        <v>0</v>
      </c>
      <c r="BH47" s="132">
        <f t="shared" si="16"/>
        <v>0</v>
      </c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7">
        <f>SUM(AK47:BL47)</f>
        <v>0</v>
      </c>
    </row>
    <row r="48" spans="1:72" x14ac:dyDescent="0.25">
      <c r="A48" s="18" t="s">
        <v>125</v>
      </c>
      <c r="K48" s="44"/>
      <c r="L48" s="44">
        <v>0</v>
      </c>
      <c r="M48" s="44">
        <v>0</v>
      </c>
      <c r="N48" s="44">
        <v>1</v>
      </c>
      <c r="O48" s="44">
        <v>1</v>
      </c>
      <c r="P48" s="44">
        <v>2</v>
      </c>
      <c r="Q48" s="73">
        <v>2</v>
      </c>
      <c r="R48" s="74">
        <v>2</v>
      </c>
      <c r="S48" s="74">
        <v>2</v>
      </c>
      <c r="T48" s="44"/>
      <c r="U48" s="44">
        <v>0</v>
      </c>
      <c r="V48" s="44"/>
      <c r="W48" s="44"/>
      <c r="X48" s="44">
        <v>1</v>
      </c>
      <c r="Y48" s="74">
        <v>2</v>
      </c>
      <c r="Z48" s="63"/>
      <c r="AA48" s="63"/>
      <c r="AB48" s="63"/>
      <c r="AT48" s="132">
        <f t="shared" si="16"/>
        <v>0</v>
      </c>
      <c r="AU48" s="132">
        <f t="shared" si="16"/>
        <v>0</v>
      </c>
      <c r="AV48" s="132">
        <f t="shared" si="16"/>
        <v>0</v>
      </c>
      <c r="AW48" s="132">
        <f t="shared" si="16"/>
        <v>0</v>
      </c>
      <c r="AX48" s="132">
        <f t="shared" si="16"/>
        <v>0</v>
      </c>
      <c r="AY48" s="132">
        <f t="shared" si="16"/>
        <v>0</v>
      </c>
      <c r="AZ48" s="132">
        <f t="shared" si="16"/>
        <v>0</v>
      </c>
      <c r="BA48" s="132">
        <f t="shared" si="16"/>
        <v>0</v>
      </c>
      <c r="BB48" s="132">
        <f t="shared" si="16"/>
        <v>0</v>
      </c>
      <c r="BC48" s="132">
        <f t="shared" si="16"/>
        <v>0</v>
      </c>
      <c r="BD48" s="132">
        <f t="shared" si="16"/>
        <v>0</v>
      </c>
      <c r="BE48" s="132">
        <f t="shared" si="16"/>
        <v>0</v>
      </c>
      <c r="BF48" s="132">
        <f t="shared" si="16"/>
        <v>0</v>
      </c>
      <c r="BG48" s="132">
        <f t="shared" si="16"/>
        <v>0</v>
      </c>
      <c r="BH48" s="132">
        <f t="shared" si="16"/>
        <v>0</v>
      </c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7">
        <f>SUM(AK48:BL48)</f>
        <v>0</v>
      </c>
    </row>
    <row r="49" spans="1:74" x14ac:dyDescent="0.25">
      <c r="A49" s="18" t="s">
        <v>61</v>
      </c>
      <c r="K49" s="44">
        <v>1</v>
      </c>
      <c r="L49" s="44">
        <v>1</v>
      </c>
      <c r="M49" s="44">
        <v>1</v>
      </c>
      <c r="N49" s="44">
        <v>1</v>
      </c>
      <c r="O49" s="44">
        <v>1</v>
      </c>
      <c r="P49" s="44">
        <v>1</v>
      </c>
      <c r="Q49" s="44">
        <v>1</v>
      </c>
      <c r="R49" s="44">
        <v>1</v>
      </c>
      <c r="S49" s="44">
        <v>1</v>
      </c>
      <c r="T49" s="44">
        <v>1</v>
      </c>
      <c r="U49" s="44">
        <v>1</v>
      </c>
      <c r="V49" s="44">
        <v>1</v>
      </c>
      <c r="W49" s="44">
        <v>1</v>
      </c>
      <c r="X49" s="44">
        <v>1</v>
      </c>
      <c r="Y49" s="74">
        <v>1</v>
      </c>
      <c r="Z49" s="63"/>
      <c r="AA49" s="63"/>
      <c r="AB49" s="63"/>
      <c r="AT49" s="132">
        <f t="shared" si="16"/>
        <v>0</v>
      </c>
      <c r="AU49" s="132">
        <f t="shared" si="16"/>
        <v>1</v>
      </c>
      <c r="AV49" s="132">
        <f t="shared" si="16"/>
        <v>0</v>
      </c>
      <c r="AW49" s="132">
        <f t="shared" si="16"/>
        <v>0</v>
      </c>
      <c r="AX49" s="132">
        <f t="shared" si="16"/>
        <v>0</v>
      </c>
      <c r="AY49" s="132">
        <f t="shared" si="16"/>
        <v>0</v>
      </c>
      <c r="AZ49" s="132">
        <f t="shared" si="16"/>
        <v>0</v>
      </c>
      <c r="BA49" s="132">
        <f t="shared" si="16"/>
        <v>0</v>
      </c>
      <c r="BB49" s="132">
        <f t="shared" si="16"/>
        <v>0</v>
      </c>
      <c r="BC49" s="132">
        <f t="shared" si="16"/>
        <v>0</v>
      </c>
      <c r="BD49" s="132">
        <f t="shared" si="16"/>
        <v>0</v>
      </c>
      <c r="BE49" s="132">
        <f t="shared" si="16"/>
        <v>0</v>
      </c>
      <c r="BF49" s="132">
        <f t="shared" si="16"/>
        <v>0</v>
      </c>
      <c r="BG49" s="132">
        <f t="shared" si="16"/>
        <v>0</v>
      </c>
      <c r="BH49" s="132">
        <f t="shared" si="16"/>
        <v>0</v>
      </c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7">
        <f>SUM(AK49:BL49)</f>
        <v>1</v>
      </c>
    </row>
    <row r="50" spans="1:74" x14ac:dyDescent="0.25">
      <c r="A50" s="18"/>
      <c r="K50" s="44"/>
      <c r="L50" s="44"/>
      <c r="M50" s="44"/>
      <c r="N50" s="44"/>
      <c r="O50" s="44"/>
      <c r="P50" s="44"/>
      <c r="Q50" s="73"/>
      <c r="R50" s="74"/>
      <c r="S50" s="74"/>
      <c r="T50" s="44"/>
      <c r="U50" s="44"/>
      <c r="V50" s="44"/>
      <c r="W50" s="44"/>
      <c r="X50" s="44"/>
      <c r="Y50" s="74"/>
      <c r="Z50" s="63"/>
      <c r="AA50" s="63"/>
      <c r="AB50" s="63"/>
    </row>
    <row r="51" spans="1:74" x14ac:dyDescent="0.25">
      <c r="A51" s="18" t="s">
        <v>62</v>
      </c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44">
        <v>1</v>
      </c>
      <c r="Q51" s="44">
        <v>1</v>
      </c>
      <c r="R51" s="44">
        <v>1</v>
      </c>
      <c r="S51" s="44">
        <v>1</v>
      </c>
      <c r="T51" s="44">
        <v>1</v>
      </c>
      <c r="U51" s="44">
        <v>1</v>
      </c>
      <c r="V51" s="44">
        <v>1</v>
      </c>
      <c r="W51" s="44">
        <v>1</v>
      </c>
      <c r="X51" s="44">
        <v>1</v>
      </c>
      <c r="Y51" s="74">
        <v>1</v>
      </c>
      <c r="Z51" s="63"/>
      <c r="AA51" s="63"/>
      <c r="AB51" s="63"/>
      <c r="AT51" s="132">
        <f t="shared" ref="AT51:BH51" si="17">K51*AT$3</f>
        <v>0</v>
      </c>
      <c r="AU51" s="132">
        <f t="shared" si="17"/>
        <v>1</v>
      </c>
      <c r="AV51" s="132">
        <f t="shared" si="17"/>
        <v>0</v>
      </c>
      <c r="AW51" s="132">
        <f t="shared" si="17"/>
        <v>0</v>
      </c>
      <c r="AX51" s="132">
        <f t="shared" si="17"/>
        <v>0</v>
      </c>
      <c r="AY51" s="132">
        <f t="shared" si="17"/>
        <v>0</v>
      </c>
      <c r="AZ51" s="132">
        <f t="shared" si="17"/>
        <v>0</v>
      </c>
      <c r="BA51" s="132">
        <f t="shared" si="17"/>
        <v>0</v>
      </c>
      <c r="BB51" s="132">
        <f t="shared" si="17"/>
        <v>0</v>
      </c>
      <c r="BC51" s="132">
        <f t="shared" si="17"/>
        <v>0</v>
      </c>
      <c r="BD51" s="132">
        <f t="shared" si="17"/>
        <v>0</v>
      </c>
      <c r="BE51" s="132">
        <f t="shared" si="17"/>
        <v>0</v>
      </c>
      <c r="BF51" s="132">
        <f t="shared" si="17"/>
        <v>0</v>
      </c>
      <c r="BG51" s="132">
        <f t="shared" si="17"/>
        <v>0</v>
      </c>
      <c r="BH51" s="132">
        <f t="shared" si="17"/>
        <v>0</v>
      </c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7">
        <f>SUM(AK51:BL51)</f>
        <v>1</v>
      </c>
    </row>
    <row r="52" spans="1:74" x14ac:dyDescent="0.25">
      <c r="A52" s="18"/>
      <c r="K52" s="44"/>
      <c r="L52" s="44"/>
      <c r="M52" s="44"/>
      <c r="N52" s="44"/>
      <c r="O52" s="44"/>
      <c r="P52" s="44"/>
      <c r="Q52" s="73"/>
      <c r="R52" s="74"/>
      <c r="S52" s="74"/>
      <c r="T52" s="44"/>
      <c r="U52" s="44"/>
      <c r="V52" s="44"/>
      <c r="W52" s="44"/>
      <c r="X52" s="44"/>
      <c r="Y52" s="74"/>
      <c r="Z52" s="63"/>
      <c r="AA52" s="63"/>
      <c r="AB52" s="63"/>
    </row>
    <row r="53" spans="1:74" x14ac:dyDescent="0.25">
      <c r="A53" s="18" t="s">
        <v>112</v>
      </c>
      <c r="K53" s="44"/>
      <c r="L53" s="44"/>
      <c r="M53" s="44"/>
      <c r="N53" s="44">
        <v>1</v>
      </c>
      <c r="O53" s="44"/>
      <c r="P53" s="44">
        <v>1</v>
      </c>
      <c r="Q53" s="44"/>
      <c r="R53" s="44"/>
      <c r="S53" s="44">
        <v>1</v>
      </c>
      <c r="T53" s="44">
        <v>1</v>
      </c>
      <c r="U53" s="44">
        <v>1</v>
      </c>
      <c r="V53" s="44">
        <v>1</v>
      </c>
      <c r="W53" s="44">
        <v>1</v>
      </c>
      <c r="X53" s="44">
        <v>1</v>
      </c>
      <c r="Y53" s="74">
        <v>1</v>
      </c>
      <c r="Z53" s="63"/>
      <c r="AA53" s="63"/>
      <c r="AB53" s="63"/>
      <c r="AT53" s="132">
        <f t="shared" ref="AT53:BH53" si="18">K53*AT$3</f>
        <v>0</v>
      </c>
      <c r="AU53" s="132">
        <f t="shared" si="18"/>
        <v>0</v>
      </c>
      <c r="AV53" s="132">
        <f t="shared" si="18"/>
        <v>0</v>
      </c>
      <c r="AW53" s="132">
        <f t="shared" si="18"/>
        <v>0</v>
      </c>
      <c r="AX53" s="132">
        <f t="shared" si="18"/>
        <v>0</v>
      </c>
      <c r="AY53" s="132">
        <f t="shared" si="18"/>
        <v>0</v>
      </c>
      <c r="AZ53" s="132">
        <f t="shared" si="18"/>
        <v>0</v>
      </c>
      <c r="BA53" s="132">
        <f t="shared" si="18"/>
        <v>0</v>
      </c>
      <c r="BB53" s="132">
        <f t="shared" si="18"/>
        <v>0</v>
      </c>
      <c r="BC53" s="132">
        <f t="shared" si="18"/>
        <v>0</v>
      </c>
      <c r="BD53" s="132">
        <f t="shared" si="18"/>
        <v>0</v>
      </c>
      <c r="BE53" s="132">
        <f t="shared" si="18"/>
        <v>0</v>
      </c>
      <c r="BF53" s="132">
        <f t="shared" si="18"/>
        <v>0</v>
      </c>
      <c r="BG53" s="132">
        <f t="shared" si="18"/>
        <v>0</v>
      </c>
      <c r="BH53" s="132">
        <f t="shared" si="18"/>
        <v>0</v>
      </c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</row>
    <row r="54" spans="1:74" x14ac:dyDescent="0.25">
      <c r="A54" s="34" t="s">
        <v>97</v>
      </c>
      <c r="K54" s="44"/>
      <c r="L54" s="44"/>
      <c r="M54" s="44"/>
      <c r="N54" s="44"/>
      <c r="O54" s="44"/>
      <c r="P54" s="44"/>
      <c r="Q54" s="73"/>
      <c r="R54" s="74"/>
      <c r="S54" s="74"/>
      <c r="T54" s="44"/>
      <c r="U54" s="44"/>
      <c r="V54" s="44"/>
      <c r="W54" s="44"/>
      <c r="X54" s="44"/>
      <c r="Y54" s="74"/>
      <c r="Z54" s="63"/>
      <c r="AA54" s="63"/>
      <c r="AB54" s="63"/>
    </row>
    <row r="55" spans="1:74" x14ac:dyDescent="0.25">
      <c r="A55" s="34" t="s">
        <v>63</v>
      </c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44">
        <v>1</v>
      </c>
      <c r="Q55" s="44">
        <v>1</v>
      </c>
      <c r="R55" s="44">
        <v>1</v>
      </c>
      <c r="S55" s="44">
        <v>1</v>
      </c>
      <c r="T55" s="44">
        <v>1</v>
      </c>
      <c r="U55" s="44">
        <v>1</v>
      </c>
      <c r="V55" s="44">
        <v>1</v>
      </c>
      <c r="W55" s="44">
        <v>1</v>
      </c>
      <c r="X55" s="44">
        <v>1</v>
      </c>
      <c r="Y55" s="74">
        <v>1</v>
      </c>
      <c r="Z55" s="63"/>
      <c r="AA55" s="63"/>
      <c r="AB55" s="63"/>
      <c r="AT55" s="132">
        <f t="shared" ref="AT55:BH55" si="19">K55*AT$3</f>
        <v>0</v>
      </c>
      <c r="AU55" s="132">
        <f t="shared" si="19"/>
        <v>1</v>
      </c>
      <c r="AV55" s="132">
        <f t="shared" si="19"/>
        <v>0</v>
      </c>
      <c r="AW55" s="132">
        <f t="shared" si="19"/>
        <v>0</v>
      </c>
      <c r="AX55" s="132">
        <f t="shared" si="19"/>
        <v>0</v>
      </c>
      <c r="AY55" s="132">
        <f t="shared" si="19"/>
        <v>0</v>
      </c>
      <c r="AZ55" s="132">
        <f t="shared" si="19"/>
        <v>0</v>
      </c>
      <c r="BA55" s="132">
        <f t="shared" si="19"/>
        <v>0</v>
      </c>
      <c r="BB55" s="132">
        <f t="shared" si="19"/>
        <v>0</v>
      </c>
      <c r="BC55" s="132">
        <f t="shared" si="19"/>
        <v>0</v>
      </c>
      <c r="BD55" s="132">
        <f t="shared" si="19"/>
        <v>0</v>
      </c>
      <c r="BE55" s="132">
        <f t="shared" si="19"/>
        <v>0</v>
      </c>
      <c r="BF55" s="132">
        <f t="shared" si="19"/>
        <v>0</v>
      </c>
      <c r="BG55" s="132">
        <f t="shared" si="19"/>
        <v>0</v>
      </c>
      <c r="BH55" s="132">
        <f t="shared" si="19"/>
        <v>0</v>
      </c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7">
        <f>SUM(AK55:BL55)</f>
        <v>1</v>
      </c>
    </row>
    <row r="56" spans="1:74" x14ac:dyDescent="0.25">
      <c r="A56" s="34"/>
      <c r="K56" s="44"/>
      <c r="L56" s="44"/>
      <c r="M56" s="44"/>
      <c r="N56" s="44"/>
      <c r="O56" s="44"/>
      <c r="P56" s="44"/>
      <c r="Q56" s="73"/>
      <c r="R56" s="74"/>
      <c r="S56" s="74"/>
      <c r="T56" s="44"/>
      <c r="U56" s="44"/>
      <c r="V56" s="44"/>
      <c r="W56" s="44"/>
      <c r="X56" s="44"/>
      <c r="Y56" s="74"/>
      <c r="Z56" s="63"/>
      <c r="AA56" s="63"/>
      <c r="AB56" s="63"/>
    </row>
    <row r="57" spans="1:74" x14ac:dyDescent="0.25">
      <c r="A57" s="18" t="s">
        <v>113</v>
      </c>
      <c r="K57" s="44">
        <v>1</v>
      </c>
      <c r="L57" s="44">
        <v>1</v>
      </c>
      <c r="M57" s="44">
        <v>1</v>
      </c>
      <c r="N57" s="44">
        <v>1</v>
      </c>
      <c r="O57" s="44">
        <v>1</v>
      </c>
      <c r="P57" s="44">
        <v>0</v>
      </c>
      <c r="Q57" s="44">
        <v>0</v>
      </c>
      <c r="R57" s="44">
        <v>0</v>
      </c>
      <c r="S57" s="44">
        <v>1</v>
      </c>
      <c r="T57" s="1">
        <v>0</v>
      </c>
      <c r="U57" s="44"/>
      <c r="V57" s="1">
        <v>0</v>
      </c>
      <c r="W57" s="1">
        <v>0</v>
      </c>
      <c r="X57" s="1">
        <v>0</v>
      </c>
      <c r="Y57" s="74"/>
      <c r="Z57" s="7"/>
      <c r="AA57" s="7"/>
      <c r="AB57" s="7"/>
      <c r="AT57" s="132">
        <f t="shared" ref="AT57:BH57" si="20">K57*AT$3</f>
        <v>0</v>
      </c>
      <c r="AU57" s="132">
        <f t="shared" si="20"/>
        <v>1</v>
      </c>
      <c r="AV57" s="132">
        <f t="shared" si="20"/>
        <v>0</v>
      </c>
      <c r="AW57" s="132">
        <f t="shared" si="20"/>
        <v>0</v>
      </c>
      <c r="AX57" s="132">
        <f t="shared" si="20"/>
        <v>0</v>
      </c>
      <c r="AY57" s="132">
        <f t="shared" si="20"/>
        <v>0</v>
      </c>
      <c r="AZ57" s="132">
        <f t="shared" si="20"/>
        <v>0</v>
      </c>
      <c r="BA57" s="132">
        <f t="shared" si="20"/>
        <v>0</v>
      </c>
      <c r="BB57" s="132">
        <f t="shared" si="20"/>
        <v>0</v>
      </c>
      <c r="BC57" s="132">
        <f t="shared" si="20"/>
        <v>0</v>
      </c>
      <c r="BD57" s="132">
        <f t="shared" si="20"/>
        <v>0</v>
      </c>
      <c r="BE57" s="132">
        <f t="shared" si="20"/>
        <v>0</v>
      </c>
      <c r="BF57" s="132">
        <f t="shared" si="20"/>
        <v>0</v>
      </c>
      <c r="BG57" s="132">
        <f t="shared" si="20"/>
        <v>0</v>
      </c>
      <c r="BH57" s="132">
        <f t="shared" si="20"/>
        <v>0</v>
      </c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7">
        <f>SUM(AK57:BL57)</f>
        <v>1</v>
      </c>
    </row>
    <row r="58" spans="1:74" x14ac:dyDescent="0.25">
      <c r="A58" s="34"/>
      <c r="K58" s="44"/>
      <c r="L58" s="44"/>
      <c r="M58" s="44"/>
      <c r="N58" s="44"/>
      <c r="O58" s="44"/>
      <c r="P58" s="44"/>
      <c r="Q58" s="73"/>
      <c r="R58" s="74"/>
      <c r="S58" s="138"/>
      <c r="U58" s="44"/>
      <c r="Y58" s="74"/>
    </row>
    <row r="59" spans="1:74" x14ac:dyDescent="0.25">
      <c r="A59" s="18" t="s">
        <v>51</v>
      </c>
      <c r="K59" s="45">
        <v>0.8</v>
      </c>
      <c r="L59" s="45">
        <v>0.8</v>
      </c>
      <c r="M59" s="45">
        <v>0.9</v>
      </c>
      <c r="N59" s="45">
        <v>0.8</v>
      </c>
      <c r="O59" s="45">
        <v>0.9</v>
      </c>
      <c r="P59" s="45">
        <v>0.7</v>
      </c>
      <c r="Q59" s="44">
        <v>1.35</v>
      </c>
      <c r="R59" s="44">
        <v>1.45</v>
      </c>
      <c r="S59" s="44">
        <v>0.9</v>
      </c>
      <c r="T59" s="45">
        <v>0.75</v>
      </c>
      <c r="U59" s="45">
        <v>0.55000000000000004</v>
      </c>
      <c r="V59" s="45">
        <v>0.55000000000000004</v>
      </c>
      <c r="W59" s="45">
        <v>1.4</v>
      </c>
      <c r="X59" s="45">
        <v>1.4</v>
      </c>
      <c r="Y59" s="46">
        <v>1.85</v>
      </c>
      <c r="Z59" s="64"/>
      <c r="AA59" s="64"/>
      <c r="AB59" s="64"/>
      <c r="AT59" s="132">
        <f t="shared" ref="AT59:BH59" si="21">K59*AT$3</f>
        <v>0</v>
      </c>
      <c r="AU59" s="132">
        <f t="shared" si="21"/>
        <v>0.8</v>
      </c>
      <c r="AV59" s="132">
        <f t="shared" si="21"/>
        <v>0</v>
      </c>
      <c r="AW59" s="132">
        <f t="shared" si="21"/>
        <v>0</v>
      </c>
      <c r="AX59" s="132">
        <f t="shared" si="21"/>
        <v>0</v>
      </c>
      <c r="AY59" s="132">
        <f t="shared" si="21"/>
        <v>0</v>
      </c>
      <c r="AZ59" s="132">
        <f t="shared" si="21"/>
        <v>0</v>
      </c>
      <c r="BA59" s="132">
        <f t="shared" si="21"/>
        <v>0</v>
      </c>
      <c r="BB59" s="132">
        <f t="shared" si="21"/>
        <v>0</v>
      </c>
      <c r="BC59" s="132">
        <f t="shared" si="21"/>
        <v>0</v>
      </c>
      <c r="BD59" s="132">
        <f t="shared" si="21"/>
        <v>0</v>
      </c>
      <c r="BE59" s="132">
        <f t="shared" si="21"/>
        <v>0</v>
      </c>
      <c r="BF59" s="132">
        <f t="shared" si="21"/>
        <v>0</v>
      </c>
      <c r="BG59" s="132">
        <f t="shared" si="21"/>
        <v>0</v>
      </c>
      <c r="BH59" s="132">
        <f t="shared" si="21"/>
        <v>0</v>
      </c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7">
        <f>SUM(AK59:BL59)</f>
        <v>0.8</v>
      </c>
    </row>
    <row r="60" spans="1:74" x14ac:dyDescent="0.25">
      <c r="A60" s="34" t="s">
        <v>97</v>
      </c>
      <c r="K60" s="45"/>
      <c r="L60" s="45"/>
      <c r="M60" s="45"/>
      <c r="N60" s="45"/>
      <c r="O60" s="45"/>
      <c r="P60" s="45"/>
      <c r="Q60" s="75"/>
      <c r="R60" s="46"/>
      <c r="S60" s="46"/>
      <c r="T60" s="45"/>
      <c r="U60" s="45"/>
      <c r="V60" s="45"/>
      <c r="W60" s="45"/>
      <c r="X60" s="45"/>
      <c r="Y60" s="46"/>
      <c r="Z60" s="64"/>
      <c r="AA60" s="64"/>
      <c r="AB60" s="64"/>
    </row>
    <row r="61" spans="1:74" x14ac:dyDescent="0.25">
      <c r="A61" s="34" t="s">
        <v>114</v>
      </c>
      <c r="K61" s="45"/>
      <c r="L61" s="45"/>
      <c r="M61" s="45"/>
      <c r="N61" s="45"/>
      <c r="O61" s="45"/>
      <c r="P61" s="45"/>
      <c r="Q61" s="75"/>
      <c r="R61" s="46"/>
      <c r="S61" s="46"/>
      <c r="T61" s="45"/>
      <c r="U61" s="45"/>
      <c r="V61" s="45"/>
      <c r="W61" s="45"/>
      <c r="X61" s="45"/>
      <c r="Y61" s="46"/>
      <c r="Z61" s="64"/>
      <c r="AA61" s="64"/>
      <c r="AB61" s="64"/>
      <c r="AT61" s="132">
        <f>K61*AT$3</f>
        <v>0</v>
      </c>
      <c r="AU61" s="132">
        <f>L61*AU$3</f>
        <v>0</v>
      </c>
      <c r="AV61" s="132">
        <f>M61*AV$3</f>
        <v>0</v>
      </c>
      <c r="AW61" s="132"/>
      <c r="AX61" s="132">
        <f>O61*AX$3</f>
        <v>0</v>
      </c>
      <c r="AY61" s="132"/>
      <c r="AZ61" s="132">
        <f>Q61*AZ$3</f>
        <v>0</v>
      </c>
      <c r="BA61" s="132">
        <f>R61*BA$3</f>
        <v>0</v>
      </c>
      <c r="BB61" s="132">
        <f>S61*BB$3</f>
        <v>0</v>
      </c>
      <c r="BC61" s="132"/>
      <c r="BD61" s="132">
        <f>U61*BD$3</f>
        <v>0</v>
      </c>
      <c r="BE61" s="132"/>
      <c r="BF61" s="132"/>
      <c r="BG61" s="132"/>
      <c r="BH61" s="132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</row>
    <row r="62" spans="1:74" x14ac:dyDescent="0.25">
      <c r="A62" s="34"/>
      <c r="K62" s="45"/>
      <c r="L62" s="45"/>
      <c r="M62" s="45"/>
      <c r="N62" s="45"/>
      <c r="O62" s="45"/>
      <c r="P62" s="45"/>
      <c r="Q62" s="75"/>
      <c r="R62" s="46"/>
      <c r="S62" s="46"/>
      <c r="T62" s="45"/>
      <c r="U62" s="45"/>
      <c r="V62" s="45"/>
      <c r="W62" s="45"/>
      <c r="X62" s="45"/>
      <c r="Y62" s="46"/>
      <c r="Z62" s="64"/>
      <c r="AA62" s="64"/>
      <c r="AB62" s="64"/>
    </row>
    <row r="63" spans="1:74" x14ac:dyDescent="0.25">
      <c r="A63" s="18" t="s">
        <v>115</v>
      </c>
      <c r="K63" s="44">
        <v>0.55000000000000004</v>
      </c>
      <c r="L63" s="44">
        <v>1.35</v>
      </c>
      <c r="M63" s="44">
        <v>2.6</v>
      </c>
      <c r="N63" s="44">
        <v>3.9</v>
      </c>
      <c r="O63" s="44">
        <v>4.0999999999999996</v>
      </c>
      <c r="P63" s="44">
        <v>3.9</v>
      </c>
      <c r="Q63" s="44">
        <v>8.9</v>
      </c>
      <c r="R63" s="44">
        <v>7.8</v>
      </c>
      <c r="S63" s="44">
        <v>5.9</v>
      </c>
      <c r="T63" s="44">
        <v>1.2</v>
      </c>
      <c r="U63" s="45">
        <v>2.1</v>
      </c>
      <c r="V63" s="44">
        <v>3.7</v>
      </c>
      <c r="W63" s="44">
        <v>5.2</v>
      </c>
      <c r="X63" s="44">
        <v>7.1</v>
      </c>
      <c r="Y63" s="46">
        <v>9.5</v>
      </c>
      <c r="Z63" s="63"/>
      <c r="AA63" s="63"/>
      <c r="AB63" s="63"/>
      <c r="AT63" s="132">
        <f t="shared" ref="AT63:BH63" si="22">K63*AT$3</f>
        <v>0</v>
      </c>
      <c r="AU63" s="132">
        <f t="shared" si="22"/>
        <v>1.35</v>
      </c>
      <c r="AV63" s="132">
        <f t="shared" si="22"/>
        <v>0</v>
      </c>
      <c r="AW63" s="132">
        <f t="shared" si="22"/>
        <v>0</v>
      </c>
      <c r="AX63" s="132">
        <f t="shared" si="22"/>
        <v>0</v>
      </c>
      <c r="AY63" s="132">
        <f t="shared" si="22"/>
        <v>0</v>
      </c>
      <c r="AZ63" s="132">
        <f t="shared" si="22"/>
        <v>0</v>
      </c>
      <c r="BA63" s="132">
        <f t="shared" si="22"/>
        <v>0</v>
      </c>
      <c r="BB63" s="132">
        <f t="shared" si="22"/>
        <v>0</v>
      </c>
      <c r="BC63" s="132">
        <f t="shared" si="22"/>
        <v>0</v>
      </c>
      <c r="BD63" s="132">
        <f t="shared" si="22"/>
        <v>0</v>
      </c>
      <c r="BE63" s="132">
        <f t="shared" si="22"/>
        <v>0</v>
      </c>
      <c r="BF63" s="132">
        <f t="shared" si="22"/>
        <v>0</v>
      </c>
      <c r="BG63" s="132">
        <f t="shared" si="22"/>
        <v>0</v>
      </c>
      <c r="BH63" s="132">
        <f t="shared" si="22"/>
        <v>0</v>
      </c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7">
        <f>SUM(AK63:BL63)</f>
        <v>1.35</v>
      </c>
      <c r="BV63" s="108">
        <v>2</v>
      </c>
    </row>
    <row r="64" spans="1:74" x14ac:dyDescent="0.25">
      <c r="A64" s="34" t="s">
        <v>97</v>
      </c>
      <c r="K64" s="44"/>
      <c r="L64" s="44"/>
      <c r="M64" s="44"/>
      <c r="N64" s="44"/>
      <c r="O64" s="44"/>
      <c r="P64" s="44"/>
      <c r="Q64" s="49"/>
      <c r="R64" s="46"/>
      <c r="S64" s="46"/>
      <c r="T64" s="44"/>
      <c r="U64" s="44"/>
      <c r="V64" s="44"/>
      <c r="W64" s="44"/>
      <c r="X64" s="44"/>
      <c r="Y64" s="46"/>
      <c r="Z64" s="63"/>
      <c r="AA64" s="63"/>
      <c r="AB64" s="63"/>
    </row>
    <row r="65" spans="1:72" x14ac:dyDescent="0.25">
      <c r="A65" s="34" t="s">
        <v>116</v>
      </c>
      <c r="K65" s="44"/>
      <c r="L65" s="44"/>
      <c r="M65" s="44"/>
      <c r="N65" s="44"/>
      <c r="O65" s="44"/>
      <c r="P65" s="44"/>
      <c r="Q65" s="49"/>
      <c r="R65" s="46"/>
      <c r="S65" s="46"/>
      <c r="T65" s="44"/>
      <c r="U65" s="44"/>
      <c r="V65" s="44"/>
      <c r="W65" s="44"/>
      <c r="X65" s="44"/>
      <c r="Y65" s="46"/>
      <c r="Z65" s="63"/>
      <c r="AA65" s="63"/>
      <c r="AB65" s="63"/>
    </row>
    <row r="66" spans="1:72" x14ac:dyDescent="0.25">
      <c r="A66" s="34" t="s">
        <v>117</v>
      </c>
      <c r="K66" s="44"/>
      <c r="L66" s="44"/>
      <c r="M66" s="44"/>
      <c r="N66" s="44"/>
      <c r="O66" s="44"/>
      <c r="P66" s="44"/>
      <c r="Q66" s="49"/>
      <c r="R66" s="46"/>
      <c r="S66" s="46"/>
      <c r="T66" s="44"/>
      <c r="U66" s="44"/>
      <c r="V66" s="44"/>
      <c r="W66" s="44"/>
      <c r="X66" s="44"/>
      <c r="Y66" s="46"/>
      <c r="Z66" s="63"/>
      <c r="AA66" s="63"/>
      <c r="AB66" s="63"/>
    </row>
    <row r="67" spans="1:72" x14ac:dyDescent="0.25">
      <c r="A67" s="34"/>
      <c r="K67" s="44"/>
      <c r="L67" s="44"/>
      <c r="M67" s="44"/>
      <c r="N67" s="44"/>
      <c r="O67" s="44"/>
      <c r="P67" s="44"/>
      <c r="Q67" s="49"/>
      <c r="R67" s="46"/>
      <c r="S67" s="46"/>
      <c r="T67" s="44"/>
      <c r="U67" s="44"/>
      <c r="V67" s="44"/>
      <c r="W67" s="44"/>
      <c r="X67" s="44"/>
      <c r="Y67" s="46"/>
      <c r="Z67" s="63"/>
      <c r="AA67" s="63"/>
      <c r="AB67" s="63"/>
    </row>
    <row r="68" spans="1:72" x14ac:dyDescent="0.25">
      <c r="A68" s="42" t="s">
        <v>118</v>
      </c>
      <c r="K68" s="44"/>
      <c r="L68" s="44"/>
      <c r="M68" s="44"/>
      <c r="N68" s="44"/>
      <c r="O68" s="44"/>
      <c r="P68" s="44"/>
      <c r="Q68" s="49"/>
      <c r="R68" s="49"/>
      <c r="S68" s="49"/>
      <c r="T68" s="44"/>
      <c r="U68" s="44"/>
      <c r="V68" s="44"/>
      <c r="W68" s="44"/>
      <c r="X68" s="44"/>
      <c r="Y68" s="49"/>
      <c r="Z68" s="63"/>
      <c r="AA68" s="63"/>
      <c r="AB68" s="63"/>
    </row>
    <row r="69" spans="1:72" x14ac:dyDescent="0.25">
      <c r="A69" s="34" t="s">
        <v>97</v>
      </c>
      <c r="K69" s="44"/>
      <c r="L69" s="44"/>
      <c r="M69" s="44"/>
      <c r="N69" s="44"/>
      <c r="O69" s="44"/>
      <c r="P69" s="44"/>
      <c r="Q69" s="49"/>
      <c r="R69" s="49"/>
      <c r="S69" s="49"/>
      <c r="T69" s="44"/>
      <c r="U69" s="44"/>
      <c r="V69" s="44"/>
      <c r="W69" s="44"/>
      <c r="X69" s="44"/>
      <c r="Y69" s="49"/>
      <c r="Z69" s="63"/>
      <c r="AA69" s="63"/>
      <c r="AB69" s="63"/>
      <c r="AT69" s="132">
        <f>K69*AT$3</f>
        <v>0</v>
      </c>
      <c r="AU69" s="132">
        <f>L69*AU$3</f>
        <v>0</v>
      </c>
      <c r="AV69" s="132">
        <f>M69*AV$3</f>
        <v>0</v>
      </c>
      <c r="AW69" s="132"/>
      <c r="AX69" s="132">
        <f>O69*AX$3</f>
        <v>0</v>
      </c>
      <c r="AY69" s="132"/>
      <c r="AZ69" s="132">
        <f>Q69*AZ$3</f>
        <v>0</v>
      </c>
      <c r="BA69" s="132">
        <f>R69*BA$3</f>
        <v>0</v>
      </c>
      <c r="BB69" s="132">
        <f>S69*BB$3</f>
        <v>0</v>
      </c>
      <c r="BC69" s="132"/>
      <c r="BD69" s="132">
        <f>U69*BD$3</f>
        <v>0</v>
      </c>
      <c r="BE69" s="132"/>
      <c r="BF69" s="132"/>
      <c r="BG69" s="132"/>
      <c r="BH69" s="132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</row>
    <row r="70" spans="1:72" ht="22.5" x14ac:dyDescent="0.25">
      <c r="A70" s="35" t="s">
        <v>88</v>
      </c>
      <c r="K70" s="44"/>
      <c r="L70" s="44"/>
      <c r="M70" s="44"/>
      <c r="N70" s="44"/>
      <c r="O70" s="44"/>
      <c r="P70" s="44"/>
      <c r="Q70" s="49"/>
      <c r="R70" s="49"/>
      <c r="S70" s="49"/>
      <c r="T70" s="44"/>
      <c r="U70" s="44"/>
      <c r="V70" s="44"/>
      <c r="W70" s="44"/>
      <c r="X70" s="44"/>
      <c r="Y70" s="49"/>
      <c r="Z70" s="63"/>
      <c r="AA70" s="63"/>
      <c r="AB70" s="63"/>
    </row>
    <row r="71" spans="1:72" ht="33.75" x14ac:dyDescent="0.25">
      <c r="A71" s="35" t="s">
        <v>119</v>
      </c>
      <c r="K71" s="44">
        <v>1</v>
      </c>
      <c r="L71" s="44"/>
      <c r="M71" s="44"/>
      <c r="N71" s="44"/>
      <c r="O71" s="44"/>
      <c r="P71" s="44"/>
      <c r="Q71" s="44"/>
      <c r="R71" s="44"/>
      <c r="S71" s="44"/>
      <c r="T71" s="44"/>
      <c r="U71" s="45"/>
      <c r="V71" s="44"/>
      <c r="W71" s="44"/>
      <c r="X71" s="44"/>
      <c r="Y71" s="73"/>
      <c r="Z71" s="63"/>
      <c r="AA71" s="63"/>
      <c r="AB71" s="63"/>
      <c r="AT71" s="132">
        <f t="shared" ref="AT71:BH71" si="23">K71*AT$3</f>
        <v>0</v>
      </c>
      <c r="AU71" s="132">
        <f t="shared" si="23"/>
        <v>0</v>
      </c>
      <c r="AV71" s="132">
        <f t="shared" si="23"/>
        <v>0</v>
      </c>
      <c r="AW71" s="132">
        <f t="shared" si="23"/>
        <v>0</v>
      </c>
      <c r="AX71" s="132">
        <f t="shared" si="23"/>
        <v>0</v>
      </c>
      <c r="AY71" s="132">
        <f t="shared" si="23"/>
        <v>0</v>
      </c>
      <c r="AZ71" s="132">
        <f t="shared" si="23"/>
        <v>0</v>
      </c>
      <c r="BA71" s="132">
        <f t="shared" si="23"/>
        <v>0</v>
      </c>
      <c r="BB71" s="132">
        <f t="shared" si="23"/>
        <v>0</v>
      </c>
      <c r="BC71" s="132">
        <f t="shared" si="23"/>
        <v>0</v>
      </c>
      <c r="BD71" s="132">
        <f t="shared" si="23"/>
        <v>0</v>
      </c>
      <c r="BE71" s="132">
        <f t="shared" si="23"/>
        <v>0</v>
      </c>
      <c r="BF71" s="132">
        <f t="shared" si="23"/>
        <v>0</v>
      </c>
      <c r="BG71" s="132">
        <f t="shared" si="23"/>
        <v>0</v>
      </c>
      <c r="BH71" s="132">
        <f t="shared" si="23"/>
        <v>0</v>
      </c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</row>
    <row r="72" spans="1:72" x14ac:dyDescent="0.25">
      <c r="A72" s="42" t="s">
        <v>53</v>
      </c>
      <c r="K72" s="44"/>
      <c r="L72" s="44"/>
      <c r="M72" s="44"/>
      <c r="N72" s="44"/>
      <c r="O72" s="44"/>
      <c r="P72" s="44"/>
      <c r="Q72" s="49"/>
      <c r="R72" s="49"/>
      <c r="S72" s="49"/>
      <c r="T72" s="44"/>
      <c r="U72" s="44"/>
      <c r="V72" s="44"/>
      <c r="W72" s="44"/>
      <c r="X72" s="44"/>
      <c r="Y72" s="49"/>
      <c r="Z72" s="63"/>
      <c r="AA72" s="63"/>
      <c r="AB72" s="63"/>
    </row>
    <row r="73" spans="1:72" x14ac:dyDescent="0.25">
      <c r="A73" s="34" t="s">
        <v>97</v>
      </c>
      <c r="K73" s="44"/>
      <c r="L73" s="44"/>
      <c r="M73" s="44"/>
      <c r="N73" s="44"/>
      <c r="O73" s="44"/>
      <c r="P73" s="44"/>
      <c r="Q73" s="49"/>
      <c r="R73" s="49"/>
      <c r="S73" s="49"/>
      <c r="T73" s="44"/>
      <c r="U73" s="44"/>
      <c r="V73" s="44"/>
      <c r="W73" s="44"/>
      <c r="X73" s="44"/>
      <c r="Y73" s="49"/>
      <c r="Z73" s="63"/>
      <c r="AA73" s="63"/>
      <c r="AB73" s="63"/>
      <c r="AT73" s="132">
        <f>K73*AT$3</f>
        <v>0</v>
      </c>
      <c r="AU73" s="132">
        <f>L73*AU$3</f>
        <v>0</v>
      </c>
      <c r="AV73" s="132">
        <f>M73*AV$3</f>
        <v>0</v>
      </c>
      <c r="AW73" s="132"/>
      <c r="AX73" s="132">
        <f>O73*AX$3</f>
        <v>0</v>
      </c>
      <c r="AY73" s="132"/>
      <c r="AZ73" s="132">
        <f>Q73*AZ$3</f>
        <v>0</v>
      </c>
      <c r="BA73" s="132">
        <f>R73*BA$3</f>
        <v>0</v>
      </c>
      <c r="BB73" s="132">
        <f>S73*BB$3</f>
        <v>0</v>
      </c>
      <c r="BC73" s="132"/>
      <c r="BD73" s="132">
        <f>U73*BD$3</f>
        <v>0</v>
      </c>
      <c r="BE73" s="132"/>
      <c r="BF73" s="132"/>
      <c r="BG73" s="132"/>
      <c r="BH73" s="132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</row>
    <row r="74" spans="1:72" ht="22.5" x14ac:dyDescent="0.25">
      <c r="A74" s="35" t="s">
        <v>54</v>
      </c>
      <c r="K74" s="44"/>
      <c r="L74" s="44"/>
      <c r="M74" s="44"/>
      <c r="N74" s="44"/>
      <c r="O74" s="44"/>
      <c r="P74" s="44"/>
      <c r="Q74" s="49"/>
      <c r="R74" s="49"/>
      <c r="S74" s="49"/>
      <c r="T74" s="44"/>
      <c r="U74" s="44"/>
      <c r="V74" s="44"/>
      <c r="W74" s="44"/>
      <c r="X74" s="44"/>
      <c r="Y74" s="49"/>
      <c r="Z74" s="63"/>
      <c r="AA74" s="63"/>
      <c r="AB74" s="63"/>
    </row>
    <row r="75" spans="1:72" ht="33.75" x14ac:dyDescent="0.25">
      <c r="A75" s="35" t="s">
        <v>119</v>
      </c>
      <c r="K75" s="44">
        <v>1</v>
      </c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73"/>
      <c r="Z75" s="63"/>
      <c r="AA75" s="63"/>
      <c r="AB75" s="63"/>
      <c r="AT75" s="132">
        <f t="shared" ref="AT75:BH75" si="24">K75*AT$3</f>
        <v>0</v>
      </c>
      <c r="AU75" s="132">
        <f t="shared" si="24"/>
        <v>0</v>
      </c>
      <c r="AV75" s="132">
        <f t="shared" si="24"/>
        <v>0</v>
      </c>
      <c r="AW75" s="132">
        <f t="shared" si="24"/>
        <v>0</v>
      </c>
      <c r="AX75" s="132">
        <f t="shared" si="24"/>
        <v>0</v>
      </c>
      <c r="AY75" s="132">
        <f t="shared" si="24"/>
        <v>0</v>
      </c>
      <c r="AZ75" s="132">
        <f t="shared" si="24"/>
        <v>0</v>
      </c>
      <c r="BA75" s="132">
        <f t="shared" si="24"/>
        <v>0</v>
      </c>
      <c r="BB75" s="132">
        <f t="shared" si="24"/>
        <v>0</v>
      </c>
      <c r="BC75" s="132">
        <f t="shared" si="24"/>
        <v>0</v>
      </c>
      <c r="BD75" s="132">
        <f t="shared" si="24"/>
        <v>0</v>
      </c>
      <c r="BE75" s="132">
        <f t="shared" si="24"/>
        <v>0</v>
      </c>
      <c r="BF75" s="132">
        <f t="shared" si="24"/>
        <v>0</v>
      </c>
      <c r="BG75" s="132">
        <f t="shared" si="24"/>
        <v>0</v>
      </c>
      <c r="BH75" s="132">
        <f t="shared" si="24"/>
        <v>0</v>
      </c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</row>
    <row r="76" spans="1:72" x14ac:dyDescent="0.25">
      <c r="A76" s="35"/>
      <c r="K76" s="44"/>
      <c r="L76" s="44"/>
      <c r="M76" s="44"/>
      <c r="N76" s="44"/>
      <c r="O76" s="44"/>
      <c r="P76" s="44"/>
      <c r="Q76" s="49"/>
      <c r="R76" s="49"/>
      <c r="S76" s="49"/>
      <c r="T76" s="44"/>
      <c r="U76" s="44"/>
      <c r="V76" s="44"/>
      <c r="W76" s="44"/>
      <c r="X76" s="44"/>
      <c r="Y76" s="49"/>
      <c r="Z76" s="63"/>
      <c r="AA76" s="63"/>
      <c r="AB76" s="63"/>
    </row>
    <row r="77" spans="1:72" x14ac:dyDescent="0.25">
      <c r="A77" s="35"/>
      <c r="K77" s="44"/>
      <c r="L77" s="44"/>
      <c r="M77" s="44"/>
      <c r="N77" s="44"/>
      <c r="O77" s="44"/>
      <c r="P77" s="44"/>
      <c r="Q77" s="49"/>
      <c r="R77" s="49"/>
      <c r="S77" s="49"/>
      <c r="T77" s="44"/>
      <c r="U77" s="44"/>
      <c r="V77" s="44"/>
      <c r="W77" s="44"/>
      <c r="X77" s="44"/>
      <c r="Y77" s="49"/>
      <c r="Z77" s="63"/>
      <c r="AA77" s="63"/>
      <c r="AB77" s="63"/>
    </row>
    <row r="78" spans="1:72" x14ac:dyDescent="0.25">
      <c r="A78" s="18" t="s">
        <v>120</v>
      </c>
      <c r="K78" s="46"/>
      <c r="L78" s="46"/>
      <c r="M78" s="46"/>
      <c r="N78" s="46"/>
      <c r="O78" s="46"/>
      <c r="P78" s="44"/>
      <c r="Q78" s="49"/>
      <c r="R78" s="46"/>
      <c r="S78" s="46"/>
      <c r="T78" s="46"/>
      <c r="U78" s="46"/>
      <c r="V78" s="46"/>
      <c r="W78" s="46"/>
      <c r="X78" s="46"/>
      <c r="Y78" s="46"/>
      <c r="Z78" s="65"/>
      <c r="AA78" s="65"/>
      <c r="AB78" s="65"/>
      <c r="AT78" s="132">
        <f>K78*AT$3</f>
        <v>0</v>
      </c>
      <c r="AU78" s="132">
        <f>L78*AU$3</f>
        <v>0</v>
      </c>
      <c r="AV78" s="132">
        <f>M78*AV$3</f>
        <v>0</v>
      </c>
      <c r="AW78" s="132"/>
      <c r="AX78" s="132">
        <f>O78*AX$3</f>
        <v>0</v>
      </c>
      <c r="AY78" s="132"/>
      <c r="AZ78" s="132">
        <f>Q78*AZ$3</f>
        <v>0</v>
      </c>
      <c r="BA78" s="132">
        <f>R78*BA$3</f>
        <v>0</v>
      </c>
      <c r="BB78" s="132">
        <f>S78*BB$3</f>
        <v>0</v>
      </c>
      <c r="BC78" s="132"/>
      <c r="BD78" s="132">
        <f>U78*BD$3</f>
        <v>0</v>
      </c>
      <c r="BE78" s="132"/>
      <c r="BF78" s="132"/>
      <c r="BG78" s="132"/>
      <c r="BH78" s="132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</row>
    <row r="79" spans="1:72" x14ac:dyDescent="0.25">
      <c r="A79" s="34" t="s">
        <v>97</v>
      </c>
      <c r="K79" s="44"/>
      <c r="L79" s="44"/>
      <c r="M79" s="44"/>
      <c r="N79" s="44"/>
      <c r="O79" s="44"/>
      <c r="P79" s="44"/>
      <c r="Q79" s="49"/>
      <c r="R79" s="46"/>
      <c r="S79" s="46"/>
      <c r="T79" s="44"/>
      <c r="U79" s="44"/>
      <c r="V79" s="44"/>
      <c r="W79" s="44"/>
      <c r="X79" s="44"/>
      <c r="Y79" s="77"/>
      <c r="Z79" s="63"/>
      <c r="AA79" s="63"/>
      <c r="AB79" s="63"/>
    </row>
    <row r="80" spans="1:72" ht="22.5" x14ac:dyDescent="0.25">
      <c r="A80" s="41" t="s">
        <v>89</v>
      </c>
      <c r="K80" s="44">
        <v>0</v>
      </c>
      <c r="L80" s="44">
        <v>0</v>
      </c>
      <c r="M80" s="44">
        <v>0.36</v>
      </c>
      <c r="N80" s="44">
        <v>0.62</v>
      </c>
      <c r="O80" s="44">
        <v>0.72</v>
      </c>
      <c r="P80" s="44">
        <v>0.63</v>
      </c>
      <c r="Q80" s="44">
        <v>0.63</v>
      </c>
      <c r="R80" s="44">
        <v>0.63</v>
      </c>
      <c r="S80" s="44">
        <v>1.1000000000000001</v>
      </c>
      <c r="T80" s="44">
        <v>0.41</v>
      </c>
      <c r="U80" s="45">
        <v>0.26</v>
      </c>
      <c r="V80" s="44">
        <v>0.76</v>
      </c>
      <c r="W80" s="49">
        <v>0</v>
      </c>
      <c r="X80" s="49">
        <v>0</v>
      </c>
      <c r="Y80" s="49">
        <v>0.31</v>
      </c>
      <c r="Z80" s="66"/>
      <c r="AA80" s="66"/>
      <c r="AB80" s="66"/>
      <c r="AT80" s="132">
        <f t="shared" ref="AT80:BH80" si="25">K80*AT$3</f>
        <v>0</v>
      </c>
      <c r="AU80" s="132">
        <f t="shared" si="25"/>
        <v>0</v>
      </c>
      <c r="AV80" s="132">
        <f t="shared" si="25"/>
        <v>0</v>
      </c>
      <c r="AW80" s="132">
        <f t="shared" si="25"/>
        <v>0</v>
      </c>
      <c r="AX80" s="132">
        <f t="shared" si="25"/>
        <v>0</v>
      </c>
      <c r="AY80" s="132">
        <f t="shared" si="25"/>
        <v>0</v>
      </c>
      <c r="AZ80" s="132">
        <f t="shared" si="25"/>
        <v>0</v>
      </c>
      <c r="BA80" s="132">
        <f t="shared" si="25"/>
        <v>0</v>
      </c>
      <c r="BB80" s="132">
        <f t="shared" si="25"/>
        <v>0</v>
      </c>
      <c r="BC80" s="132">
        <f t="shared" si="25"/>
        <v>0</v>
      </c>
      <c r="BD80" s="132">
        <f t="shared" si="25"/>
        <v>0</v>
      </c>
      <c r="BE80" s="132">
        <f t="shared" si="25"/>
        <v>0</v>
      </c>
      <c r="BF80" s="132">
        <f t="shared" si="25"/>
        <v>0</v>
      </c>
      <c r="BG80" s="132">
        <f t="shared" si="25"/>
        <v>0</v>
      </c>
      <c r="BH80" s="132">
        <f t="shared" si="25"/>
        <v>0</v>
      </c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7">
        <f>SUM(AK80:BL80)</f>
        <v>0</v>
      </c>
    </row>
    <row r="81" spans="1:72" x14ac:dyDescent="0.25">
      <c r="A81" s="41"/>
      <c r="K81" s="46"/>
      <c r="L81" s="46"/>
      <c r="M81" s="46"/>
      <c r="N81" s="46"/>
      <c r="O81" s="46"/>
      <c r="P81" s="44"/>
      <c r="Q81" s="49"/>
      <c r="R81" s="46"/>
      <c r="S81" s="46"/>
      <c r="T81" s="46"/>
      <c r="U81" s="46"/>
      <c r="V81" s="46"/>
      <c r="W81" s="46"/>
      <c r="X81" s="46"/>
      <c r="Y81" s="46"/>
      <c r="Z81" s="65"/>
      <c r="AA81" s="65"/>
      <c r="AB81" s="65"/>
    </row>
    <row r="82" spans="1:72" x14ac:dyDescent="0.25">
      <c r="A82" s="18" t="s">
        <v>121</v>
      </c>
      <c r="K82" s="44"/>
      <c r="L82" s="44"/>
      <c r="M82" s="44"/>
      <c r="N82" s="44"/>
      <c r="O82" s="44"/>
      <c r="P82" s="44"/>
      <c r="Q82" s="49"/>
      <c r="R82" s="46"/>
      <c r="S82" s="46"/>
      <c r="T82" s="44"/>
      <c r="U82" s="44"/>
      <c r="V82" s="44"/>
      <c r="W82" s="44"/>
      <c r="X82" s="44"/>
      <c r="Y82" s="46"/>
      <c r="Z82" s="63"/>
      <c r="AA82" s="63"/>
      <c r="AB82" s="63"/>
      <c r="AT82" s="132">
        <f>K82*AT$3</f>
        <v>0</v>
      </c>
      <c r="AU82" s="132">
        <f>L82*AU$3</f>
        <v>0</v>
      </c>
      <c r="AV82" s="132">
        <f>M82*AV$3</f>
        <v>0</v>
      </c>
      <c r="AW82" s="132"/>
      <c r="AX82" s="132">
        <f>O82*AX$3</f>
        <v>0</v>
      </c>
      <c r="AY82" s="132"/>
      <c r="AZ82" s="132">
        <f>Q82*AZ$3</f>
        <v>0</v>
      </c>
      <c r="BA82" s="132">
        <f>R82*BA$3</f>
        <v>0</v>
      </c>
      <c r="BB82" s="132">
        <f>S82*BB$3</f>
        <v>0</v>
      </c>
      <c r="BC82" s="132"/>
      <c r="BD82" s="132">
        <f>U82*BD$3</f>
        <v>0</v>
      </c>
      <c r="BE82" s="132"/>
      <c r="BF82" s="132"/>
      <c r="BG82" s="132"/>
      <c r="BH82" s="132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</row>
    <row r="83" spans="1:72" x14ac:dyDescent="0.25">
      <c r="A83" s="34" t="s">
        <v>97</v>
      </c>
      <c r="K83" s="44"/>
      <c r="L83" s="44"/>
      <c r="M83" s="44"/>
      <c r="N83" s="44"/>
      <c r="O83" s="44"/>
      <c r="P83" s="44"/>
      <c r="Q83" s="49"/>
      <c r="R83" s="46"/>
      <c r="S83" s="46"/>
      <c r="T83" s="44"/>
      <c r="U83" s="44"/>
      <c r="V83" s="44"/>
      <c r="W83" s="44"/>
      <c r="X83" s="44"/>
      <c r="Y83" s="77"/>
      <c r="Z83" s="63"/>
      <c r="AA83" s="63"/>
      <c r="AB83" s="63"/>
    </row>
    <row r="84" spans="1:72" ht="22.5" x14ac:dyDescent="0.25">
      <c r="A84" s="41" t="s">
        <v>90</v>
      </c>
      <c r="K84" s="44">
        <v>0.31</v>
      </c>
      <c r="L84" s="44">
        <v>0.31</v>
      </c>
      <c r="M84" s="44">
        <v>0.31</v>
      </c>
      <c r="N84" s="44">
        <v>0.31</v>
      </c>
      <c r="O84" s="44">
        <v>0.31</v>
      </c>
      <c r="P84" s="44">
        <v>0.21</v>
      </c>
      <c r="Q84" s="44">
        <v>0.31</v>
      </c>
      <c r="R84" s="44">
        <v>0.31</v>
      </c>
      <c r="S84" s="44">
        <v>0.31</v>
      </c>
      <c r="T84" s="44"/>
      <c r="U84" s="44"/>
      <c r="V84" s="44"/>
      <c r="W84" s="44">
        <v>0.81</v>
      </c>
      <c r="X84" s="44">
        <v>0.81</v>
      </c>
      <c r="Y84" s="49">
        <v>0.91</v>
      </c>
      <c r="Z84" s="63"/>
      <c r="AA84" s="63"/>
      <c r="AB84" s="63"/>
      <c r="AT84" s="132">
        <f t="shared" ref="AT84:BH84" si="26">K84*AT$3</f>
        <v>0</v>
      </c>
      <c r="AU84" s="132">
        <f t="shared" si="26"/>
        <v>0.31</v>
      </c>
      <c r="AV84" s="132">
        <f t="shared" si="26"/>
        <v>0</v>
      </c>
      <c r="AW84" s="132">
        <f t="shared" si="26"/>
        <v>0</v>
      </c>
      <c r="AX84" s="132">
        <f t="shared" si="26"/>
        <v>0</v>
      </c>
      <c r="AY84" s="132">
        <f t="shared" si="26"/>
        <v>0</v>
      </c>
      <c r="AZ84" s="132">
        <f t="shared" si="26"/>
        <v>0</v>
      </c>
      <c r="BA84" s="132">
        <f t="shared" si="26"/>
        <v>0</v>
      </c>
      <c r="BB84" s="132">
        <f t="shared" si="26"/>
        <v>0</v>
      </c>
      <c r="BC84" s="132">
        <f t="shared" si="26"/>
        <v>0</v>
      </c>
      <c r="BD84" s="132">
        <f t="shared" si="26"/>
        <v>0</v>
      </c>
      <c r="BE84" s="132">
        <f t="shared" si="26"/>
        <v>0</v>
      </c>
      <c r="BF84" s="132">
        <f t="shared" si="26"/>
        <v>0</v>
      </c>
      <c r="BG84" s="132">
        <f t="shared" si="26"/>
        <v>0</v>
      </c>
      <c r="BH84" s="132">
        <f t="shared" si="26"/>
        <v>0</v>
      </c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7">
        <f>SUM(AK84:BL84)</f>
        <v>0.31</v>
      </c>
    </row>
    <row r="85" spans="1:72" x14ac:dyDescent="0.25">
      <c r="A85" s="41"/>
      <c r="K85" s="44"/>
      <c r="L85" s="44"/>
      <c r="M85" s="44"/>
      <c r="N85" s="44"/>
      <c r="O85" s="44"/>
      <c r="P85" s="44"/>
      <c r="Q85" s="49"/>
      <c r="R85" s="46"/>
      <c r="S85" s="46"/>
      <c r="T85" s="44"/>
      <c r="U85" s="44"/>
      <c r="V85" s="44"/>
      <c r="W85" s="44"/>
      <c r="X85" s="44"/>
      <c r="Y85" s="46"/>
      <c r="Z85" s="63"/>
      <c r="AA85" s="63"/>
      <c r="AB85" s="63"/>
    </row>
    <row r="86" spans="1:72" x14ac:dyDescent="0.25">
      <c r="A86" s="43" t="s">
        <v>122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67"/>
      <c r="AA86" s="67"/>
      <c r="AB86" s="67"/>
      <c r="AT86" s="132">
        <f t="shared" ref="AT86:BH86" si="27">K86*AT$3</f>
        <v>0</v>
      </c>
      <c r="AU86" s="132">
        <f t="shared" si="27"/>
        <v>0</v>
      </c>
      <c r="AV86" s="132">
        <f t="shared" si="27"/>
        <v>0</v>
      </c>
      <c r="AW86" s="132">
        <f t="shared" si="27"/>
        <v>0</v>
      </c>
      <c r="AX86" s="132">
        <f t="shared" si="27"/>
        <v>0</v>
      </c>
      <c r="AY86" s="132">
        <f t="shared" si="27"/>
        <v>0</v>
      </c>
      <c r="AZ86" s="132">
        <f t="shared" si="27"/>
        <v>0</v>
      </c>
      <c r="BA86" s="132">
        <f t="shared" si="27"/>
        <v>0</v>
      </c>
      <c r="BB86" s="132">
        <f t="shared" si="27"/>
        <v>0</v>
      </c>
      <c r="BC86" s="132">
        <f t="shared" si="27"/>
        <v>0</v>
      </c>
      <c r="BD86" s="132">
        <f t="shared" si="27"/>
        <v>0</v>
      </c>
      <c r="BE86" s="132">
        <f t="shared" si="27"/>
        <v>0</v>
      </c>
      <c r="BF86" s="132">
        <f t="shared" si="27"/>
        <v>0</v>
      </c>
      <c r="BG86" s="132">
        <f t="shared" si="27"/>
        <v>0</v>
      </c>
      <c r="BH86" s="132">
        <f t="shared" si="27"/>
        <v>0</v>
      </c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7">
        <f>SUM(AK86:BL86)</f>
        <v>0</v>
      </c>
    </row>
    <row r="87" spans="1:72" x14ac:dyDescent="0.25">
      <c r="A87" s="34" t="s">
        <v>97</v>
      </c>
      <c r="K87" s="48"/>
      <c r="L87" s="48"/>
      <c r="M87" s="48"/>
      <c r="N87" s="48"/>
      <c r="O87" s="48"/>
      <c r="P87" s="48"/>
      <c r="Q87" s="76"/>
      <c r="R87" s="76"/>
      <c r="S87" s="76"/>
      <c r="T87" s="48"/>
      <c r="U87" s="48"/>
      <c r="V87" s="48"/>
      <c r="W87" s="48"/>
      <c r="X87" s="48"/>
      <c r="Y87" s="76"/>
      <c r="Z87" s="68"/>
      <c r="AA87" s="68"/>
      <c r="AB87" s="68"/>
      <c r="AT87" s="132">
        <f>K87*AT$3</f>
        <v>0</v>
      </c>
      <c r="AU87" s="132">
        <f>L87*AU$3</f>
        <v>0</v>
      </c>
      <c r="AV87" s="132">
        <f>M87*AV$3</f>
        <v>0</v>
      </c>
      <c r="AW87" s="132"/>
      <c r="AX87" s="132">
        <f>O87*AX$3</f>
        <v>0</v>
      </c>
      <c r="AY87" s="132"/>
      <c r="AZ87" s="132">
        <f>Q87*AZ$3</f>
        <v>0</v>
      </c>
      <c r="BA87" s="132">
        <f>R87*BA$3</f>
        <v>0</v>
      </c>
      <c r="BB87" s="132">
        <f>S87*BB$3</f>
        <v>0</v>
      </c>
      <c r="BC87" s="132"/>
      <c r="BD87" s="132">
        <f>U87*BD$3</f>
        <v>0</v>
      </c>
      <c r="BE87" s="132"/>
      <c r="BF87" s="132"/>
      <c r="BG87" s="132"/>
      <c r="BH87" s="132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</row>
    <row r="88" spans="1:72" x14ac:dyDescent="0.25">
      <c r="A88" s="41" t="s">
        <v>48</v>
      </c>
      <c r="K88" s="44"/>
      <c r="L88" s="44"/>
      <c r="M88" s="44"/>
      <c r="N88" s="44"/>
      <c r="O88" s="44"/>
      <c r="P88" s="44"/>
      <c r="Q88" s="49"/>
      <c r="R88" s="49"/>
      <c r="S88" s="49"/>
      <c r="T88" s="44"/>
      <c r="U88" s="44"/>
      <c r="V88" s="44"/>
      <c r="W88" s="44"/>
      <c r="X88" s="44"/>
      <c r="Y88" s="49"/>
      <c r="Z88" s="63"/>
      <c r="AA88" s="63"/>
      <c r="AB88" s="63"/>
    </row>
    <row r="89" spans="1:72" x14ac:dyDescent="0.25">
      <c r="A89" s="34" t="s">
        <v>123</v>
      </c>
      <c r="K89" s="47">
        <v>1</v>
      </c>
      <c r="L89" s="47">
        <v>1</v>
      </c>
      <c r="M89" s="47">
        <v>1</v>
      </c>
      <c r="N89" s="47">
        <v>1</v>
      </c>
      <c r="O89" s="47">
        <v>1</v>
      </c>
      <c r="P89" s="47">
        <v>1</v>
      </c>
      <c r="Q89" s="47">
        <v>1</v>
      </c>
      <c r="R89" s="47">
        <v>1</v>
      </c>
      <c r="S89" s="47">
        <v>1</v>
      </c>
      <c r="T89" s="47">
        <v>1</v>
      </c>
      <c r="U89" s="47">
        <v>1</v>
      </c>
      <c r="V89" s="47">
        <v>1</v>
      </c>
      <c r="W89" s="47">
        <v>1</v>
      </c>
      <c r="X89" s="47">
        <v>1</v>
      </c>
      <c r="Y89" s="47">
        <v>1</v>
      </c>
      <c r="Z89" s="63"/>
      <c r="AA89" s="63"/>
      <c r="AB89" s="63"/>
      <c r="AT89" s="132">
        <f t="shared" ref="AT89:BH89" si="28">K89*AT$3</f>
        <v>0</v>
      </c>
      <c r="AU89" s="132">
        <f t="shared" si="28"/>
        <v>1</v>
      </c>
      <c r="AV89" s="132">
        <f t="shared" si="28"/>
        <v>0</v>
      </c>
      <c r="AW89" s="132">
        <f t="shared" si="28"/>
        <v>0</v>
      </c>
      <c r="AX89" s="132">
        <f t="shared" si="28"/>
        <v>0</v>
      </c>
      <c r="AY89" s="132">
        <f t="shared" si="28"/>
        <v>0</v>
      </c>
      <c r="AZ89" s="132">
        <f t="shared" si="28"/>
        <v>0</v>
      </c>
      <c r="BA89" s="132">
        <f t="shared" si="28"/>
        <v>0</v>
      </c>
      <c r="BB89" s="132">
        <f t="shared" si="28"/>
        <v>0</v>
      </c>
      <c r="BC89" s="132">
        <f t="shared" si="28"/>
        <v>0</v>
      </c>
      <c r="BD89" s="132">
        <f t="shared" si="28"/>
        <v>0</v>
      </c>
      <c r="BE89" s="132">
        <f t="shared" si="28"/>
        <v>0</v>
      </c>
      <c r="BF89" s="132">
        <f t="shared" si="28"/>
        <v>0</v>
      </c>
      <c r="BG89" s="132">
        <f t="shared" si="28"/>
        <v>0</v>
      </c>
      <c r="BH89" s="132">
        <f t="shared" si="28"/>
        <v>0</v>
      </c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7">
        <f>SUM(AK89:BL89)</f>
        <v>1</v>
      </c>
    </row>
    <row r="90" spans="1:72" x14ac:dyDescent="0.25">
      <c r="Q90" s="76"/>
      <c r="R90" s="76"/>
      <c r="S90" s="139"/>
      <c r="U90" s="44"/>
      <c r="Y90" s="49"/>
    </row>
    <row r="91" spans="1:72" ht="39" customHeight="1" x14ac:dyDescent="0.25">
      <c r="A91" s="21" t="s">
        <v>77</v>
      </c>
      <c r="K91" s="133">
        <v>1</v>
      </c>
      <c r="L91" s="133">
        <v>1</v>
      </c>
      <c r="M91" s="133">
        <v>1</v>
      </c>
      <c r="N91" s="133">
        <v>1</v>
      </c>
      <c r="O91" s="133">
        <v>1</v>
      </c>
      <c r="P91" s="133">
        <v>1</v>
      </c>
      <c r="Q91" s="133">
        <v>1</v>
      </c>
      <c r="R91" s="133">
        <v>1</v>
      </c>
      <c r="S91" s="133">
        <v>1</v>
      </c>
      <c r="T91" s="133">
        <v>1</v>
      </c>
      <c r="U91" s="133">
        <v>1</v>
      </c>
      <c r="V91" s="133">
        <v>1</v>
      </c>
      <c r="W91" s="133">
        <v>1</v>
      </c>
      <c r="X91" s="133">
        <v>1</v>
      </c>
      <c r="Y91" s="44">
        <v>1</v>
      </c>
      <c r="Z91" s="69"/>
      <c r="AA91" s="69"/>
      <c r="AB91" s="69"/>
      <c r="AT91" s="132">
        <f t="shared" ref="AT91:BH96" si="29">K91*AT$3</f>
        <v>0</v>
      </c>
      <c r="AU91" s="132">
        <f t="shared" si="29"/>
        <v>1</v>
      </c>
      <c r="AV91" s="132">
        <f t="shared" si="29"/>
        <v>0</v>
      </c>
      <c r="AW91" s="132">
        <f t="shared" si="29"/>
        <v>0</v>
      </c>
      <c r="AX91" s="132">
        <f t="shared" si="29"/>
        <v>0</v>
      </c>
      <c r="AY91" s="132">
        <f t="shared" si="29"/>
        <v>0</v>
      </c>
      <c r="AZ91" s="132">
        <f t="shared" si="29"/>
        <v>0</v>
      </c>
      <c r="BA91" s="132">
        <f t="shared" si="29"/>
        <v>0</v>
      </c>
      <c r="BB91" s="132">
        <f t="shared" si="29"/>
        <v>0</v>
      </c>
      <c r="BC91" s="132">
        <f t="shared" si="29"/>
        <v>0</v>
      </c>
      <c r="BD91" s="132">
        <f t="shared" si="29"/>
        <v>0</v>
      </c>
      <c r="BE91" s="132">
        <f t="shared" si="29"/>
        <v>0</v>
      </c>
      <c r="BF91" s="132">
        <f t="shared" si="29"/>
        <v>0</v>
      </c>
      <c r="BG91" s="132">
        <f t="shared" si="29"/>
        <v>0</v>
      </c>
      <c r="BH91" s="132">
        <f t="shared" si="29"/>
        <v>0</v>
      </c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7">
        <f t="shared" ref="BT91:BT96" si="30">SUM(AK91:BL91)</f>
        <v>1</v>
      </c>
    </row>
    <row r="92" spans="1:72" ht="40.5" customHeight="1" x14ac:dyDescent="0.25">
      <c r="A92" s="21" t="s">
        <v>78</v>
      </c>
      <c r="K92" s="133"/>
      <c r="L92" s="133">
        <v>1</v>
      </c>
      <c r="M92" s="133">
        <v>1</v>
      </c>
      <c r="N92" s="133">
        <v>1</v>
      </c>
      <c r="O92" s="133">
        <v>1</v>
      </c>
      <c r="P92" s="133">
        <v>1</v>
      </c>
      <c r="Q92" s="133">
        <v>1</v>
      </c>
      <c r="R92" s="133">
        <v>1</v>
      </c>
      <c r="S92" s="133">
        <v>1</v>
      </c>
      <c r="T92" s="133"/>
      <c r="U92" s="133">
        <v>1</v>
      </c>
      <c r="V92" s="133">
        <v>1</v>
      </c>
      <c r="W92" s="133">
        <v>1</v>
      </c>
      <c r="X92" s="133">
        <v>1</v>
      </c>
      <c r="Y92" s="133">
        <v>1</v>
      </c>
      <c r="Z92" s="69"/>
      <c r="AA92" s="69"/>
      <c r="AB92" s="69"/>
      <c r="AT92" s="132">
        <f t="shared" si="29"/>
        <v>0</v>
      </c>
      <c r="AU92" s="132">
        <f t="shared" si="29"/>
        <v>1</v>
      </c>
      <c r="AV92" s="132">
        <f t="shared" si="29"/>
        <v>0</v>
      </c>
      <c r="AW92" s="132">
        <f t="shared" si="29"/>
        <v>0</v>
      </c>
      <c r="AX92" s="132">
        <f t="shared" si="29"/>
        <v>0</v>
      </c>
      <c r="AY92" s="132">
        <f t="shared" si="29"/>
        <v>0</v>
      </c>
      <c r="AZ92" s="132">
        <f t="shared" si="29"/>
        <v>0</v>
      </c>
      <c r="BA92" s="132">
        <f t="shared" si="29"/>
        <v>0</v>
      </c>
      <c r="BB92" s="132">
        <f t="shared" si="29"/>
        <v>0</v>
      </c>
      <c r="BC92" s="132">
        <f t="shared" si="29"/>
        <v>0</v>
      </c>
      <c r="BD92" s="132">
        <f t="shared" si="29"/>
        <v>0</v>
      </c>
      <c r="BE92" s="132">
        <f t="shared" si="29"/>
        <v>0</v>
      </c>
      <c r="BF92" s="132">
        <f t="shared" si="29"/>
        <v>0</v>
      </c>
      <c r="BG92" s="132">
        <f t="shared" si="29"/>
        <v>0</v>
      </c>
      <c r="BH92" s="132">
        <f t="shared" si="29"/>
        <v>0</v>
      </c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7">
        <f t="shared" si="30"/>
        <v>1</v>
      </c>
    </row>
    <row r="93" spans="1:72" ht="43.5" customHeight="1" x14ac:dyDescent="0.25">
      <c r="A93" s="21" t="s">
        <v>79</v>
      </c>
      <c r="K93" s="1"/>
      <c r="L93" s="1"/>
      <c r="M93" s="133">
        <v>1</v>
      </c>
      <c r="N93" s="133">
        <v>1</v>
      </c>
      <c r="O93" s="133">
        <v>1</v>
      </c>
      <c r="P93" s="133">
        <v>1</v>
      </c>
      <c r="Q93" s="133">
        <v>1</v>
      </c>
      <c r="R93" s="133">
        <v>1</v>
      </c>
      <c r="S93" s="133">
        <v>1</v>
      </c>
      <c r="T93" s="133"/>
      <c r="U93" s="133"/>
      <c r="V93" s="133">
        <v>1</v>
      </c>
      <c r="W93" s="133">
        <v>1</v>
      </c>
      <c r="X93" s="133">
        <v>1</v>
      </c>
      <c r="Y93" s="133">
        <v>1</v>
      </c>
      <c r="Z93" s="69"/>
      <c r="AA93" s="69"/>
      <c r="AB93" s="69"/>
      <c r="AT93" s="132">
        <f t="shared" si="29"/>
        <v>0</v>
      </c>
      <c r="AU93" s="132">
        <f t="shared" si="29"/>
        <v>0</v>
      </c>
      <c r="AV93" s="132">
        <f t="shared" si="29"/>
        <v>0</v>
      </c>
      <c r="AW93" s="132">
        <f t="shared" si="29"/>
        <v>0</v>
      </c>
      <c r="AX93" s="132">
        <f t="shared" si="29"/>
        <v>0</v>
      </c>
      <c r="AY93" s="132">
        <f t="shared" si="29"/>
        <v>0</v>
      </c>
      <c r="AZ93" s="132">
        <f t="shared" si="29"/>
        <v>0</v>
      </c>
      <c r="BA93" s="132">
        <f t="shared" si="29"/>
        <v>0</v>
      </c>
      <c r="BB93" s="132">
        <f t="shared" si="29"/>
        <v>0</v>
      </c>
      <c r="BC93" s="132">
        <f t="shared" si="29"/>
        <v>0</v>
      </c>
      <c r="BD93" s="132">
        <f t="shared" si="29"/>
        <v>0</v>
      </c>
      <c r="BE93" s="132">
        <f t="shared" si="29"/>
        <v>0</v>
      </c>
      <c r="BF93" s="132">
        <f t="shared" si="29"/>
        <v>0</v>
      </c>
      <c r="BG93" s="132">
        <f t="shared" si="29"/>
        <v>0</v>
      </c>
      <c r="BH93" s="132">
        <f t="shared" si="29"/>
        <v>0</v>
      </c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7">
        <f t="shared" si="30"/>
        <v>0</v>
      </c>
    </row>
    <row r="94" spans="1:72" ht="39" customHeight="1" x14ac:dyDescent="0.25">
      <c r="A94" s="21" t="s">
        <v>80</v>
      </c>
      <c r="K94" s="1"/>
      <c r="L94" s="1"/>
      <c r="M94" s="133"/>
      <c r="N94" s="133">
        <v>1</v>
      </c>
      <c r="O94" s="133">
        <v>1</v>
      </c>
      <c r="P94" s="133">
        <v>1</v>
      </c>
      <c r="Q94" s="133">
        <v>1</v>
      </c>
      <c r="R94" s="133">
        <v>1</v>
      </c>
      <c r="S94" s="133">
        <v>1</v>
      </c>
      <c r="T94" s="133"/>
      <c r="U94" s="133"/>
      <c r="V94" s="133"/>
      <c r="W94" s="133"/>
      <c r="X94" s="133">
        <v>1</v>
      </c>
      <c r="Y94" s="133">
        <v>1</v>
      </c>
      <c r="Z94" s="69"/>
      <c r="AA94" s="69"/>
      <c r="AB94" s="69"/>
      <c r="AT94" s="132">
        <f t="shared" si="29"/>
        <v>0</v>
      </c>
      <c r="AU94" s="132">
        <f t="shared" si="29"/>
        <v>0</v>
      </c>
      <c r="AV94" s="132">
        <f t="shared" si="29"/>
        <v>0</v>
      </c>
      <c r="AW94" s="132">
        <f t="shared" si="29"/>
        <v>0</v>
      </c>
      <c r="AX94" s="132">
        <f t="shared" si="29"/>
        <v>0</v>
      </c>
      <c r="AY94" s="132">
        <f t="shared" si="29"/>
        <v>0</v>
      </c>
      <c r="AZ94" s="132">
        <f t="shared" si="29"/>
        <v>0</v>
      </c>
      <c r="BA94" s="132">
        <f t="shared" si="29"/>
        <v>0</v>
      </c>
      <c r="BB94" s="132">
        <f t="shared" si="29"/>
        <v>0</v>
      </c>
      <c r="BC94" s="132">
        <f t="shared" si="29"/>
        <v>0</v>
      </c>
      <c r="BD94" s="132">
        <f t="shared" si="29"/>
        <v>0</v>
      </c>
      <c r="BE94" s="132">
        <f t="shared" si="29"/>
        <v>0</v>
      </c>
      <c r="BF94" s="132">
        <f t="shared" si="29"/>
        <v>0</v>
      </c>
      <c r="BG94" s="132">
        <f t="shared" si="29"/>
        <v>0</v>
      </c>
      <c r="BH94" s="132">
        <f t="shared" si="29"/>
        <v>0</v>
      </c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7">
        <f t="shared" si="30"/>
        <v>0</v>
      </c>
    </row>
    <row r="95" spans="1:72" ht="40.5" customHeight="1" x14ac:dyDescent="0.25">
      <c r="A95" s="21" t="s">
        <v>81</v>
      </c>
      <c r="K95" s="1"/>
      <c r="L95" s="1"/>
      <c r="M95" s="133"/>
      <c r="N95" s="133"/>
      <c r="O95" s="133"/>
      <c r="P95" s="133">
        <v>1</v>
      </c>
      <c r="Q95" s="133">
        <v>1</v>
      </c>
      <c r="R95" s="133">
        <v>1</v>
      </c>
      <c r="S95" s="133">
        <v>1</v>
      </c>
      <c r="T95" s="133"/>
      <c r="U95" s="133"/>
      <c r="V95" s="133"/>
      <c r="W95" s="133"/>
      <c r="X95" s="133"/>
      <c r="Y95" s="133">
        <v>1</v>
      </c>
      <c r="Z95" s="69"/>
      <c r="AA95" s="69"/>
      <c r="AB95" s="69"/>
      <c r="AT95" s="132">
        <f t="shared" si="29"/>
        <v>0</v>
      </c>
      <c r="AU95" s="132">
        <f t="shared" si="29"/>
        <v>0</v>
      </c>
      <c r="AV95" s="132">
        <f t="shared" si="29"/>
        <v>0</v>
      </c>
      <c r="AW95" s="132">
        <f t="shared" si="29"/>
        <v>0</v>
      </c>
      <c r="AX95" s="132">
        <f t="shared" si="29"/>
        <v>0</v>
      </c>
      <c r="AY95" s="132">
        <f t="shared" si="29"/>
        <v>0</v>
      </c>
      <c r="AZ95" s="132">
        <f t="shared" si="29"/>
        <v>0</v>
      </c>
      <c r="BA95" s="132">
        <f t="shared" si="29"/>
        <v>0</v>
      </c>
      <c r="BB95" s="132">
        <f t="shared" si="29"/>
        <v>0</v>
      </c>
      <c r="BC95" s="132">
        <f t="shared" si="29"/>
        <v>0</v>
      </c>
      <c r="BD95" s="132">
        <f t="shared" si="29"/>
        <v>0</v>
      </c>
      <c r="BE95" s="132">
        <f t="shared" si="29"/>
        <v>0</v>
      </c>
      <c r="BF95" s="132">
        <f t="shared" si="29"/>
        <v>0</v>
      </c>
      <c r="BG95" s="132">
        <f t="shared" si="29"/>
        <v>0</v>
      </c>
      <c r="BH95" s="132">
        <f t="shared" si="29"/>
        <v>0</v>
      </c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7">
        <f t="shared" si="30"/>
        <v>0</v>
      </c>
    </row>
    <row r="96" spans="1:72" ht="40.5" customHeight="1" x14ac:dyDescent="0.25">
      <c r="A96" s="21" t="s">
        <v>82</v>
      </c>
      <c r="K96" s="133">
        <v>1</v>
      </c>
      <c r="L96" s="133">
        <v>1</v>
      </c>
      <c r="M96" s="133">
        <v>1</v>
      </c>
      <c r="N96" s="133">
        <v>1</v>
      </c>
      <c r="O96" s="133">
        <v>1</v>
      </c>
      <c r="P96" s="133">
        <v>1</v>
      </c>
      <c r="Q96" s="133">
        <v>1</v>
      </c>
      <c r="R96" s="133">
        <v>1</v>
      </c>
      <c r="S96" s="133">
        <v>1</v>
      </c>
      <c r="T96" s="133">
        <v>1</v>
      </c>
      <c r="U96" s="133">
        <v>1</v>
      </c>
      <c r="V96" s="133">
        <v>1</v>
      </c>
      <c r="W96" s="133">
        <v>1</v>
      </c>
      <c r="X96" s="133">
        <v>1</v>
      </c>
      <c r="Y96" s="133">
        <v>1</v>
      </c>
      <c r="Z96" s="69"/>
      <c r="AA96" s="69"/>
      <c r="AB96" s="69"/>
      <c r="AT96" s="132">
        <f t="shared" si="29"/>
        <v>0</v>
      </c>
      <c r="AU96" s="132">
        <f t="shared" si="29"/>
        <v>1</v>
      </c>
      <c r="AV96" s="132">
        <f t="shared" si="29"/>
        <v>0</v>
      </c>
      <c r="AW96" s="132">
        <f t="shared" si="29"/>
        <v>0</v>
      </c>
      <c r="AX96" s="132">
        <f t="shared" si="29"/>
        <v>0</v>
      </c>
      <c r="AY96" s="132">
        <f t="shared" si="29"/>
        <v>0</v>
      </c>
      <c r="AZ96" s="132">
        <f t="shared" si="29"/>
        <v>0</v>
      </c>
      <c r="BA96" s="132">
        <f t="shared" si="29"/>
        <v>0</v>
      </c>
      <c r="BB96" s="132">
        <f t="shared" si="29"/>
        <v>0</v>
      </c>
      <c r="BC96" s="132">
        <f t="shared" si="29"/>
        <v>0</v>
      </c>
      <c r="BD96" s="132">
        <f t="shared" si="29"/>
        <v>0</v>
      </c>
      <c r="BE96" s="132">
        <f t="shared" si="29"/>
        <v>0</v>
      </c>
      <c r="BF96" s="132">
        <f t="shared" si="29"/>
        <v>0</v>
      </c>
      <c r="BG96" s="132">
        <f t="shared" si="29"/>
        <v>0</v>
      </c>
      <c r="BH96" s="132">
        <f t="shared" si="29"/>
        <v>0</v>
      </c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7">
        <f t="shared" si="30"/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1"/>
  <sheetViews>
    <sheetView zoomScaleNormal="100" workbookViewId="0">
      <pane xSplit="1" ySplit="3" topLeftCell="CM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4" width="11.42578125" style="107" customWidth="1"/>
    <col min="15" max="17" width="13.140625" style="107" customWidth="1"/>
    <col min="18" max="20" width="11.42578125" style="107" customWidth="1"/>
    <col min="21" max="22" width="10.7109375" style="107" customWidth="1"/>
    <col min="23" max="46" width="11.42578125" style="107" customWidth="1"/>
    <col min="47" max="47" width="11.7109375" style="107" customWidth="1"/>
    <col min="48" max="51" width="12.140625" style="107" customWidth="1"/>
    <col min="52" max="54" width="10.7109375" style="107" customWidth="1"/>
    <col min="55" max="90" width="10.85546875" style="107" customWidth="1"/>
    <col min="91" max="91" width="3.28515625" style="107" customWidth="1"/>
    <col min="92" max="93" width="9.140625" style="107"/>
    <col min="94" max="94" width="9.140625" style="108"/>
    <col min="95" max="16384" width="9.140625" style="107"/>
  </cols>
  <sheetData>
    <row r="1" spans="1:94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/>
      <c r="N1" s="37" t="s">
        <v>94</v>
      </c>
      <c r="O1" s="37" t="s">
        <v>94</v>
      </c>
      <c r="P1" s="37" t="s">
        <v>94</v>
      </c>
      <c r="Q1" s="37"/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 t="s">
        <v>94</v>
      </c>
      <c r="AI1" s="37" t="s">
        <v>94</v>
      </c>
      <c r="AJ1" s="37" t="s">
        <v>94</v>
      </c>
      <c r="AK1" s="37" t="s">
        <v>94</v>
      </c>
      <c r="AL1" s="37" t="s">
        <v>94</v>
      </c>
      <c r="AM1" s="37" t="s">
        <v>94</v>
      </c>
      <c r="AN1" s="37" t="s">
        <v>94</v>
      </c>
      <c r="AO1" s="37" t="s">
        <v>94</v>
      </c>
      <c r="AP1" s="37" t="s">
        <v>94</v>
      </c>
      <c r="AQ1" s="37" t="s">
        <v>94</v>
      </c>
      <c r="AR1" s="37" t="s">
        <v>94</v>
      </c>
      <c r="AS1" s="37" t="s">
        <v>94</v>
      </c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P1" s="54"/>
    </row>
    <row r="2" spans="1:94" s="39" customFormat="1" ht="72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240</v>
      </c>
      <c r="L2" s="71" t="s">
        <v>142</v>
      </c>
      <c r="M2" s="71" t="s">
        <v>351</v>
      </c>
      <c r="N2" s="71" t="s">
        <v>146</v>
      </c>
      <c r="O2" s="71" t="s">
        <v>102</v>
      </c>
      <c r="P2" s="71" t="s">
        <v>147</v>
      </c>
      <c r="Q2" s="71" t="s">
        <v>400</v>
      </c>
      <c r="R2" s="71" t="s">
        <v>103</v>
      </c>
      <c r="S2" s="71" t="s">
        <v>149</v>
      </c>
      <c r="T2" s="71" t="s">
        <v>150</v>
      </c>
      <c r="U2" s="72" t="s">
        <v>101</v>
      </c>
      <c r="V2" s="72" t="s">
        <v>145</v>
      </c>
      <c r="W2" s="72" t="s">
        <v>106</v>
      </c>
      <c r="X2" s="38" t="s">
        <v>104</v>
      </c>
      <c r="Y2" s="38" t="s">
        <v>105</v>
      </c>
      <c r="Z2" s="38" t="s">
        <v>148</v>
      </c>
      <c r="AA2" s="38" t="s">
        <v>140</v>
      </c>
      <c r="AB2" s="38" t="s">
        <v>143</v>
      </c>
      <c r="AC2" s="38" t="s">
        <v>141</v>
      </c>
      <c r="AD2" s="38" t="s">
        <v>144</v>
      </c>
      <c r="AE2" s="70" t="s">
        <v>387</v>
      </c>
      <c r="AF2" s="70" t="s">
        <v>388</v>
      </c>
      <c r="AG2" s="110" t="s">
        <v>213</v>
      </c>
      <c r="AH2" s="110" t="s">
        <v>214</v>
      </c>
      <c r="AI2" s="111" t="s">
        <v>215</v>
      </c>
      <c r="AJ2" s="111" t="s">
        <v>216</v>
      </c>
      <c r="AK2" s="111" t="s">
        <v>217</v>
      </c>
      <c r="AL2" s="111" t="s">
        <v>218</v>
      </c>
      <c r="AM2" s="71" t="s">
        <v>389</v>
      </c>
      <c r="AN2" s="71" t="s">
        <v>390</v>
      </c>
      <c r="AO2" s="71" t="s">
        <v>391</v>
      </c>
      <c r="AP2" s="71" t="s">
        <v>392</v>
      </c>
      <c r="AQ2" s="71" t="s">
        <v>393</v>
      </c>
      <c r="AR2" s="71" t="s">
        <v>394</v>
      </c>
      <c r="AS2" s="71" t="s">
        <v>395</v>
      </c>
      <c r="AT2" s="38"/>
      <c r="AU2" s="70" t="s">
        <v>107</v>
      </c>
      <c r="AV2" s="70" t="s">
        <v>108</v>
      </c>
      <c r="AW2" s="70" t="s">
        <v>212</v>
      </c>
      <c r="AX2" s="70" t="s">
        <v>211</v>
      </c>
      <c r="AY2" s="70" t="s">
        <v>138</v>
      </c>
      <c r="AZ2" s="38" t="s">
        <v>109</v>
      </c>
      <c r="BA2" s="38" t="s">
        <v>139</v>
      </c>
      <c r="BB2" s="38" t="s">
        <v>137</v>
      </c>
      <c r="BC2" s="38" t="s">
        <v>110</v>
      </c>
      <c r="BD2" s="71" t="s">
        <v>240</v>
      </c>
      <c r="BE2" s="71" t="s">
        <v>142</v>
      </c>
      <c r="BF2" s="71" t="s">
        <v>351</v>
      </c>
      <c r="BG2" s="71" t="s">
        <v>146</v>
      </c>
      <c r="BH2" s="71" t="s">
        <v>102</v>
      </c>
      <c r="BI2" s="71" t="s">
        <v>147</v>
      </c>
      <c r="BJ2" s="71" t="s">
        <v>400</v>
      </c>
      <c r="BK2" s="71" t="s">
        <v>103</v>
      </c>
      <c r="BL2" s="71" t="s">
        <v>149</v>
      </c>
      <c r="BM2" s="71" t="s">
        <v>150</v>
      </c>
      <c r="BN2" s="72" t="s">
        <v>101</v>
      </c>
      <c r="BO2" s="72" t="s">
        <v>145</v>
      </c>
      <c r="BP2" s="72" t="s">
        <v>106</v>
      </c>
      <c r="BQ2" s="38" t="s">
        <v>104</v>
      </c>
      <c r="BR2" s="38" t="s">
        <v>105</v>
      </c>
      <c r="BS2" s="38" t="s">
        <v>148</v>
      </c>
      <c r="BT2" s="38" t="s">
        <v>140</v>
      </c>
      <c r="BU2" s="38" t="s">
        <v>143</v>
      </c>
      <c r="BV2" s="38" t="s">
        <v>141</v>
      </c>
      <c r="BW2" s="38" t="s">
        <v>144</v>
      </c>
      <c r="BX2" s="70" t="s">
        <v>387</v>
      </c>
      <c r="BY2" s="70" t="s">
        <v>388</v>
      </c>
      <c r="BZ2" s="110" t="s">
        <v>213</v>
      </c>
      <c r="CA2" s="110" t="s">
        <v>214</v>
      </c>
      <c r="CB2" s="111" t="s">
        <v>215</v>
      </c>
      <c r="CC2" s="111" t="s">
        <v>216</v>
      </c>
      <c r="CD2" s="111" t="s">
        <v>217</v>
      </c>
      <c r="CE2" s="111" t="s">
        <v>218</v>
      </c>
      <c r="CF2" s="71" t="s">
        <v>389</v>
      </c>
      <c r="CG2" s="71" t="s">
        <v>390</v>
      </c>
      <c r="CH2" s="71" t="s">
        <v>391</v>
      </c>
      <c r="CI2" s="71" t="s">
        <v>392</v>
      </c>
      <c r="CJ2" s="71" t="s">
        <v>393</v>
      </c>
      <c r="CK2" s="71" t="s">
        <v>394</v>
      </c>
      <c r="CL2" s="71" t="s">
        <v>395</v>
      </c>
      <c r="CM2" s="38"/>
      <c r="CN2" s="38" t="s">
        <v>95</v>
      </c>
      <c r="CO2" s="40"/>
      <c r="CP2" s="55" t="s">
        <v>96</v>
      </c>
    </row>
    <row r="3" spans="1:94" x14ac:dyDescent="0.25">
      <c r="A3" s="107" t="s">
        <v>100</v>
      </c>
      <c r="B3" s="160">
        <v>1</v>
      </c>
      <c r="C3" s="160">
        <v>1</v>
      </c>
      <c r="D3" s="160">
        <v>1</v>
      </c>
      <c r="E3" s="160">
        <v>1</v>
      </c>
      <c r="F3" s="160">
        <v>1</v>
      </c>
      <c r="G3" s="160">
        <v>1</v>
      </c>
      <c r="H3" s="160">
        <v>1</v>
      </c>
      <c r="I3" s="160">
        <v>1</v>
      </c>
      <c r="J3" s="160">
        <v>1</v>
      </c>
      <c r="K3" s="160">
        <v>1</v>
      </c>
      <c r="L3" s="160">
        <v>1</v>
      </c>
      <c r="M3" s="160">
        <v>1</v>
      </c>
      <c r="N3" s="160">
        <v>1</v>
      </c>
      <c r="O3" s="160">
        <v>1</v>
      </c>
      <c r="P3" s="160">
        <v>1</v>
      </c>
      <c r="Q3" s="160"/>
      <c r="R3" s="160">
        <v>1</v>
      </c>
      <c r="S3" s="160">
        <v>1</v>
      </c>
      <c r="T3" s="160">
        <v>1</v>
      </c>
      <c r="U3" s="160">
        <v>1</v>
      </c>
      <c r="V3" s="160">
        <v>1</v>
      </c>
      <c r="W3" s="160">
        <v>1</v>
      </c>
      <c r="X3" s="160">
        <v>1</v>
      </c>
      <c r="Y3" s="160">
        <v>1</v>
      </c>
      <c r="Z3" s="160">
        <v>1</v>
      </c>
      <c r="AA3" s="160">
        <v>1</v>
      </c>
      <c r="AB3" s="160">
        <v>1</v>
      </c>
      <c r="AC3" s="160">
        <v>1</v>
      </c>
      <c r="AD3" s="160">
        <v>1</v>
      </c>
      <c r="AE3" s="160">
        <v>1</v>
      </c>
      <c r="AF3" s="160">
        <v>1</v>
      </c>
      <c r="AG3" s="10">
        <v>1</v>
      </c>
      <c r="AH3" s="10">
        <v>1</v>
      </c>
      <c r="AI3" s="159">
        <v>1</v>
      </c>
      <c r="AJ3" s="159">
        <v>1</v>
      </c>
      <c r="AK3" s="159">
        <v>1</v>
      </c>
      <c r="AL3" s="159">
        <v>1</v>
      </c>
      <c r="AM3" s="159">
        <v>1</v>
      </c>
      <c r="AN3" s="159">
        <v>1</v>
      </c>
      <c r="AO3" s="159">
        <v>1</v>
      </c>
      <c r="AP3" s="159">
        <v>1</v>
      </c>
      <c r="AQ3" s="159">
        <v>1</v>
      </c>
      <c r="AR3" s="159">
        <v>1</v>
      </c>
      <c r="AS3" s="159">
        <v>1</v>
      </c>
      <c r="AT3" s="159"/>
      <c r="AU3" s="160">
        <v>246</v>
      </c>
      <c r="AV3" s="160">
        <v>20</v>
      </c>
      <c r="AW3" s="160"/>
      <c r="AX3" s="160"/>
      <c r="AY3" s="160"/>
      <c r="AZ3" s="160"/>
      <c r="BA3" s="160">
        <v>4</v>
      </c>
      <c r="BB3" s="160"/>
      <c r="BC3" s="160">
        <v>3</v>
      </c>
      <c r="BD3" s="160">
        <v>1</v>
      </c>
      <c r="BE3" s="160">
        <v>29</v>
      </c>
      <c r="BF3" s="160">
        <v>17</v>
      </c>
      <c r="BG3" s="160">
        <v>4</v>
      </c>
      <c r="BH3" s="160">
        <v>7</v>
      </c>
      <c r="BI3" s="160">
        <v>1</v>
      </c>
      <c r="BJ3" s="160">
        <v>5</v>
      </c>
      <c r="BK3" s="160"/>
      <c r="BL3" s="160">
        <v>20</v>
      </c>
      <c r="BM3" s="160">
        <v>20</v>
      </c>
      <c r="BN3" s="160"/>
      <c r="BO3" s="160">
        <v>1</v>
      </c>
      <c r="BP3" s="160">
        <v>1</v>
      </c>
      <c r="BQ3" s="160"/>
      <c r="BR3" s="160"/>
      <c r="BS3" s="160"/>
      <c r="BT3" s="160"/>
      <c r="BU3" s="160">
        <v>40</v>
      </c>
      <c r="BV3" s="160"/>
      <c r="BW3" s="160">
        <v>40</v>
      </c>
      <c r="BX3" s="160"/>
      <c r="BY3" s="160"/>
      <c r="BZ3" s="10"/>
      <c r="CA3" s="10"/>
      <c r="CB3" s="159"/>
      <c r="CC3" s="159"/>
      <c r="CD3" s="159"/>
      <c r="CE3" s="159"/>
      <c r="CF3" s="159">
        <v>4</v>
      </c>
      <c r="CG3" s="159"/>
      <c r="CH3" s="159">
        <v>4</v>
      </c>
      <c r="CI3" s="159">
        <v>8</v>
      </c>
      <c r="CJ3" s="159">
        <v>16</v>
      </c>
      <c r="CK3" s="159">
        <v>8</v>
      </c>
      <c r="CL3" s="159">
        <v>8</v>
      </c>
      <c r="CM3" s="10"/>
    </row>
    <row r="4" spans="1:94" x14ac:dyDescent="0.25"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</row>
    <row r="5" spans="1:94" x14ac:dyDescent="0.25"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159"/>
      <c r="CJ5" s="159"/>
      <c r="CK5" s="159"/>
      <c r="CL5" s="159"/>
      <c r="CM5" s="159"/>
    </row>
    <row r="6" spans="1:94" x14ac:dyDescent="0.25"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/>
      <c r="BQ6" s="159"/>
      <c r="BR6" s="159"/>
      <c r="BS6" s="159"/>
      <c r="BT6" s="159"/>
      <c r="BU6" s="159"/>
      <c r="BV6" s="159"/>
      <c r="BW6" s="159"/>
      <c r="BX6" s="159"/>
      <c r="BY6" s="159"/>
      <c r="BZ6" s="159"/>
      <c r="CA6" s="159"/>
      <c r="CB6" s="159"/>
      <c r="CC6" s="159"/>
      <c r="CD6" s="159"/>
      <c r="CE6" s="159"/>
      <c r="CF6" s="159"/>
      <c r="CG6" s="159"/>
      <c r="CH6" s="159"/>
      <c r="CI6" s="159"/>
      <c r="CJ6" s="159"/>
      <c r="CK6" s="159"/>
      <c r="CL6" s="159"/>
      <c r="CM6" s="159"/>
    </row>
    <row r="7" spans="1:94" x14ac:dyDescent="0.25">
      <c r="A7" s="50" t="s">
        <v>52</v>
      </c>
      <c r="B7" s="160">
        <f>2*B3</f>
        <v>2</v>
      </c>
      <c r="C7" s="160">
        <f>2*C3</f>
        <v>2</v>
      </c>
      <c r="D7" s="160">
        <f>2*D3</f>
        <v>2</v>
      </c>
      <c r="E7" s="160">
        <f>2*E3</f>
        <v>2</v>
      </c>
      <c r="F7" s="160">
        <v>2</v>
      </c>
      <c r="G7" s="160">
        <f>2*G3</f>
        <v>2</v>
      </c>
      <c r="H7" s="160">
        <v>2</v>
      </c>
      <c r="I7" s="160">
        <v>2</v>
      </c>
      <c r="J7" s="160">
        <f>2*J3</f>
        <v>2</v>
      </c>
      <c r="K7" s="10"/>
      <c r="L7" s="10"/>
      <c r="M7" s="10"/>
      <c r="N7" s="10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60">
        <f t="shared" ref="AU7:BC7" si="0">B7*AU3</f>
        <v>492</v>
      </c>
      <c r="AV7" s="160">
        <f t="shared" si="0"/>
        <v>40</v>
      </c>
      <c r="AW7" s="160">
        <f t="shared" si="0"/>
        <v>0</v>
      </c>
      <c r="AX7" s="160">
        <f t="shared" si="0"/>
        <v>0</v>
      </c>
      <c r="AY7" s="160">
        <f t="shared" si="0"/>
        <v>0</v>
      </c>
      <c r="AZ7" s="160">
        <f t="shared" si="0"/>
        <v>0</v>
      </c>
      <c r="BA7" s="160">
        <f t="shared" si="0"/>
        <v>8</v>
      </c>
      <c r="BB7" s="160">
        <f t="shared" si="0"/>
        <v>0</v>
      </c>
      <c r="BC7" s="160">
        <f t="shared" si="0"/>
        <v>6</v>
      </c>
      <c r="BD7" s="10"/>
      <c r="BE7" s="10"/>
      <c r="BF7" s="10"/>
      <c r="BG7" s="10"/>
      <c r="BH7" s="159"/>
      <c r="BI7" s="159"/>
      <c r="BJ7" s="159"/>
      <c r="BK7" s="159"/>
      <c r="BL7" s="159"/>
      <c r="BM7" s="159"/>
      <c r="BN7" s="159"/>
      <c r="BO7" s="159"/>
      <c r="BP7" s="159"/>
      <c r="BQ7" s="159"/>
      <c r="BR7" s="159"/>
      <c r="BS7" s="159"/>
      <c r="BT7" s="159"/>
      <c r="BU7" s="159"/>
      <c r="BV7" s="159"/>
      <c r="BW7" s="159"/>
      <c r="BX7" s="159"/>
      <c r="BY7" s="159"/>
      <c r="BZ7" s="159"/>
      <c r="CA7" s="159"/>
      <c r="CB7" s="159"/>
      <c r="CC7" s="159"/>
      <c r="CD7" s="159"/>
      <c r="CE7" s="159"/>
      <c r="CF7" s="159"/>
      <c r="CG7" s="159"/>
      <c r="CH7" s="159"/>
      <c r="CI7" s="159"/>
      <c r="CJ7" s="159"/>
      <c r="CK7" s="159"/>
      <c r="CL7" s="159"/>
      <c r="CM7" s="159"/>
      <c r="CN7" s="107">
        <f>SUM(AU7:BW7)</f>
        <v>546</v>
      </c>
      <c r="CO7" s="107" t="s">
        <v>1</v>
      </c>
    </row>
    <row r="8" spans="1:94" x14ac:dyDescent="0.25">
      <c r="A8" s="50"/>
      <c r="B8" s="160"/>
      <c r="C8" s="160"/>
      <c r="D8" s="160"/>
      <c r="E8" s="160"/>
      <c r="F8" s="160"/>
      <c r="G8" s="160"/>
      <c r="H8" s="160"/>
      <c r="I8" s="160"/>
      <c r="J8" s="160"/>
      <c r="K8" s="10"/>
      <c r="L8" s="10"/>
      <c r="M8" s="10"/>
      <c r="N8" s="10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60"/>
      <c r="AV8" s="160"/>
      <c r="AW8" s="160"/>
      <c r="AX8" s="160"/>
      <c r="AY8" s="160"/>
      <c r="AZ8" s="160"/>
      <c r="BA8" s="160"/>
      <c r="BB8" s="160"/>
      <c r="BC8" s="160"/>
      <c r="BD8" s="10"/>
      <c r="BE8" s="10"/>
      <c r="BF8" s="10"/>
      <c r="BG8" s="10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59"/>
      <c r="CI8" s="159"/>
      <c r="CJ8" s="159"/>
      <c r="CK8" s="159"/>
      <c r="CL8" s="159"/>
      <c r="CM8" s="159"/>
    </row>
    <row r="9" spans="1:94" x14ac:dyDescent="0.25">
      <c r="A9" s="50" t="s">
        <v>51</v>
      </c>
      <c r="B9" s="160">
        <f>0.61*B3</f>
        <v>0.61</v>
      </c>
      <c r="C9" s="160">
        <f>1.11*C3</f>
        <v>1.1100000000000001</v>
      </c>
      <c r="D9" s="160">
        <v>1.41</v>
      </c>
      <c r="E9" s="160">
        <v>0.31</v>
      </c>
      <c r="F9" s="160">
        <v>0.46</v>
      </c>
      <c r="G9" s="160"/>
      <c r="H9" s="160"/>
      <c r="I9" s="160"/>
      <c r="J9" s="160"/>
      <c r="K9" s="10"/>
      <c r="L9" s="10"/>
      <c r="M9" s="10"/>
      <c r="N9" s="10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60">
        <f>B9*AU3</f>
        <v>150.06</v>
      </c>
      <c r="AV9" s="160">
        <f>C9*AV3</f>
        <v>22.200000000000003</v>
      </c>
      <c r="AW9" s="160">
        <f>D9*AW3</f>
        <v>0</v>
      </c>
      <c r="AX9" s="160">
        <f>E9*AX3</f>
        <v>0</v>
      </c>
      <c r="AY9" s="160">
        <f>F9*AY3</f>
        <v>0</v>
      </c>
      <c r="AZ9" s="160"/>
      <c r="BA9" s="160"/>
      <c r="BB9" s="160"/>
      <c r="BC9" s="160"/>
      <c r="BD9" s="10"/>
      <c r="BE9" s="10"/>
      <c r="BF9" s="10"/>
      <c r="BG9" s="10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59"/>
      <c r="BV9" s="159"/>
      <c r="BW9" s="159"/>
      <c r="BX9" s="159"/>
      <c r="BY9" s="159"/>
      <c r="BZ9" s="159"/>
      <c r="CA9" s="159"/>
      <c r="CB9" s="159"/>
      <c r="CC9" s="159"/>
      <c r="CD9" s="159"/>
      <c r="CE9" s="159"/>
      <c r="CF9" s="159"/>
      <c r="CG9" s="159"/>
      <c r="CH9" s="159"/>
      <c r="CI9" s="159"/>
      <c r="CJ9" s="159"/>
      <c r="CK9" s="159"/>
      <c r="CL9" s="159"/>
      <c r="CM9" s="159"/>
      <c r="CN9" s="107">
        <f>SUM(AU9:BW9)</f>
        <v>172.26</v>
      </c>
      <c r="CO9" s="107" t="s">
        <v>0</v>
      </c>
      <c r="CP9" s="91"/>
    </row>
    <row r="10" spans="1:94" x14ac:dyDescent="0.25">
      <c r="A10" s="51" t="s">
        <v>53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0"/>
      <c r="L10" s="10"/>
      <c r="M10" s="10"/>
      <c r="N10" s="10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60"/>
      <c r="AV10" s="160"/>
      <c r="AW10" s="160"/>
      <c r="AX10" s="160"/>
      <c r="AY10" s="160"/>
      <c r="AZ10" s="160"/>
      <c r="BA10" s="160"/>
      <c r="BB10" s="160"/>
      <c r="BC10" s="160"/>
      <c r="BD10" s="10"/>
      <c r="BE10" s="10"/>
      <c r="BF10" s="10"/>
      <c r="BG10" s="10"/>
      <c r="BH10" s="159"/>
      <c r="BI10" s="159"/>
      <c r="BJ10" s="159"/>
      <c r="BK10" s="159"/>
      <c r="BL10" s="159"/>
      <c r="BM10" s="159"/>
      <c r="BN10" s="159"/>
      <c r="BO10" s="159"/>
      <c r="BP10" s="159"/>
      <c r="BQ10" s="159"/>
      <c r="BR10" s="159"/>
      <c r="BS10" s="159"/>
      <c r="BT10" s="159"/>
      <c r="BU10" s="159"/>
      <c r="BV10" s="159"/>
      <c r="BW10" s="159"/>
      <c r="BX10" s="159"/>
      <c r="BY10" s="159"/>
      <c r="BZ10" s="159"/>
      <c r="CA10" s="159"/>
      <c r="CB10" s="159"/>
      <c r="CC10" s="159"/>
      <c r="CD10" s="159"/>
      <c r="CE10" s="159"/>
      <c r="CF10" s="159"/>
      <c r="CG10" s="159"/>
      <c r="CH10" s="159"/>
      <c r="CI10" s="159"/>
      <c r="CJ10" s="159"/>
      <c r="CK10" s="159"/>
      <c r="CL10" s="159"/>
      <c r="CM10" s="159"/>
    </row>
    <row r="11" spans="1:94" x14ac:dyDescent="0.25">
      <c r="A11" s="52" t="s">
        <v>97</v>
      </c>
      <c r="B11" s="160"/>
      <c r="C11" s="160"/>
      <c r="D11" s="160"/>
      <c r="E11" s="160"/>
      <c r="F11" s="160"/>
      <c r="G11" s="160"/>
      <c r="H11" s="160"/>
      <c r="I11" s="160"/>
      <c r="J11" s="160"/>
      <c r="K11" s="10"/>
      <c r="L11" s="10"/>
      <c r="M11" s="10"/>
      <c r="N11" s="10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60"/>
      <c r="AV11" s="160"/>
      <c r="AW11" s="160"/>
      <c r="AX11" s="160"/>
      <c r="AY11" s="160"/>
      <c r="AZ11" s="160"/>
      <c r="BA11" s="160"/>
      <c r="BB11" s="160"/>
      <c r="BC11" s="160"/>
      <c r="BD11" s="10"/>
      <c r="BE11" s="10"/>
      <c r="BF11" s="10"/>
      <c r="BG11" s="10"/>
      <c r="BH11" s="159"/>
      <c r="BI11" s="159"/>
      <c r="BJ11" s="159"/>
      <c r="BK11" s="159"/>
      <c r="BL11" s="159"/>
      <c r="BM11" s="159"/>
      <c r="BN11" s="159"/>
      <c r="BO11" s="159"/>
      <c r="BP11" s="159"/>
      <c r="BQ11" s="159"/>
      <c r="BR11" s="159"/>
      <c r="BS11" s="159"/>
      <c r="BT11" s="159"/>
      <c r="BU11" s="159"/>
      <c r="BV11" s="159"/>
      <c r="BW11" s="159"/>
      <c r="BX11" s="159"/>
      <c r="BY11" s="159"/>
      <c r="BZ11" s="159"/>
      <c r="CA11" s="159"/>
      <c r="CB11" s="159"/>
      <c r="CC11" s="159"/>
      <c r="CD11" s="159"/>
      <c r="CE11" s="159"/>
      <c r="CF11" s="159"/>
      <c r="CG11" s="159"/>
      <c r="CH11" s="159"/>
      <c r="CI11" s="159"/>
      <c r="CJ11" s="159"/>
      <c r="CK11" s="159"/>
      <c r="CL11" s="159"/>
      <c r="CM11" s="159"/>
    </row>
    <row r="12" spans="1:94" ht="22.5" x14ac:dyDescent="0.25">
      <c r="A12" s="53" t="s">
        <v>98</v>
      </c>
      <c r="B12" s="160">
        <f>0.05*B3</f>
        <v>0.05</v>
      </c>
      <c r="C12" s="160">
        <f>0.05*C3</f>
        <v>0.05</v>
      </c>
      <c r="D12" s="160">
        <f>0.05*D3</f>
        <v>0.05</v>
      </c>
      <c r="E12" s="160">
        <f>0.05*E3</f>
        <v>0.05</v>
      </c>
      <c r="F12" s="160">
        <v>0.05</v>
      </c>
      <c r="G12" s="160">
        <f>0.05*G3</f>
        <v>0.05</v>
      </c>
      <c r="H12" s="160">
        <v>0.05</v>
      </c>
      <c r="I12" s="160">
        <f>0.05*I3</f>
        <v>0.05</v>
      </c>
      <c r="J12" s="160">
        <f>0.05*J3</f>
        <v>0.05</v>
      </c>
      <c r="K12" s="10"/>
      <c r="L12" s="10"/>
      <c r="M12" s="10"/>
      <c r="N12" s="10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60">
        <f t="shared" ref="AU12:BC12" si="1">B12*AU3</f>
        <v>12.3</v>
      </c>
      <c r="AV12" s="160">
        <f t="shared" si="1"/>
        <v>1</v>
      </c>
      <c r="AW12" s="160">
        <f t="shared" si="1"/>
        <v>0</v>
      </c>
      <c r="AX12" s="160">
        <f t="shared" si="1"/>
        <v>0</v>
      </c>
      <c r="AY12" s="160">
        <f t="shared" si="1"/>
        <v>0</v>
      </c>
      <c r="AZ12" s="160">
        <f t="shared" si="1"/>
        <v>0</v>
      </c>
      <c r="BA12" s="160">
        <f t="shared" si="1"/>
        <v>0.2</v>
      </c>
      <c r="BB12" s="160">
        <f t="shared" si="1"/>
        <v>0</v>
      </c>
      <c r="BC12" s="160">
        <f t="shared" si="1"/>
        <v>0.15000000000000002</v>
      </c>
      <c r="BD12" s="10"/>
      <c r="BE12" s="10"/>
      <c r="BF12" s="10"/>
      <c r="BG12" s="10"/>
      <c r="BH12" s="159"/>
      <c r="BI12" s="159"/>
      <c r="BJ12" s="159"/>
      <c r="BK12" s="159"/>
      <c r="BL12" s="159"/>
      <c r="BM12" s="159"/>
      <c r="BN12" s="159"/>
      <c r="BO12" s="159"/>
      <c r="BP12" s="159"/>
      <c r="BQ12" s="159"/>
      <c r="BR12" s="159"/>
      <c r="BS12" s="159"/>
      <c r="BT12" s="159"/>
      <c r="BU12" s="159"/>
      <c r="BV12" s="159"/>
      <c r="BW12" s="159"/>
      <c r="BX12" s="159"/>
      <c r="BY12" s="159"/>
      <c r="BZ12" s="159"/>
      <c r="CA12" s="159"/>
      <c r="CB12" s="159"/>
      <c r="CC12" s="159"/>
      <c r="CD12" s="159"/>
      <c r="CE12" s="159"/>
      <c r="CF12" s="159"/>
      <c r="CG12" s="159"/>
      <c r="CH12" s="159"/>
      <c r="CI12" s="159"/>
      <c r="CJ12" s="159"/>
      <c r="CK12" s="159"/>
      <c r="CL12" s="159"/>
      <c r="CM12" s="159"/>
      <c r="CN12" s="107">
        <f>SUM(AU12:CL12)</f>
        <v>13.65</v>
      </c>
      <c r="CO12" s="107" t="s">
        <v>0</v>
      </c>
    </row>
    <row r="13" spans="1:94" x14ac:dyDescent="0.25">
      <c r="B13" s="160"/>
      <c r="C13" s="160"/>
      <c r="D13" s="160"/>
      <c r="E13" s="160"/>
      <c r="F13" s="160"/>
      <c r="G13" s="160"/>
      <c r="H13" s="160"/>
      <c r="I13" s="160"/>
      <c r="J13" s="160"/>
      <c r="K13" s="10"/>
      <c r="L13" s="10"/>
      <c r="M13" s="10"/>
      <c r="N13" s="10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60"/>
      <c r="AV13" s="160"/>
      <c r="AW13" s="160"/>
      <c r="AX13" s="160"/>
      <c r="AY13" s="160"/>
      <c r="AZ13" s="160"/>
      <c r="BA13" s="160"/>
      <c r="BB13" s="160"/>
      <c r="BC13" s="160"/>
      <c r="BD13" s="10"/>
      <c r="BE13" s="10"/>
      <c r="BF13" s="10"/>
      <c r="BG13" s="10"/>
      <c r="BH13" s="159"/>
      <c r="BI13" s="159"/>
      <c r="BJ13" s="159"/>
      <c r="BK13" s="159"/>
      <c r="BL13" s="159"/>
      <c r="BM13" s="159"/>
      <c r="BN13" s="159"/>
      <c r="BO13" s="159"/>
      <c r="BP13" s="159"/>
      <c r="BQ13" s="159"/>
      <c r="BR13" s="159"/>
      <c r="BS13" s="159"/>
      <c r="BT13" s="159"/>
      <c r="BU13" s="159"/>
      <c r="BV13" s="159"/>
      <c r="BW13" s="159"/>
      <c r="BX13" s="159"/>
      <c r="BY13" s="159"/>
      <c r="BZ13" s="159"/>
      <c r="CA13" s="159"/>
      <c r="CB13" s="159"/>
      <c r="CC13" s="159"/>
      <c r="CD13" s="159"/>
      <c r="CE13" s="159"/>
      <c r="CF13" s="159"/>
      <c r="CG13" s="159"/>
      <c r="CH13" s="159"/>
      <c r="CI13" s="159"/>
      <c r="CJ13" s="159"/>
      <c r="CK13" s="159"/>
      <c r="CL13" s="159"/>
      <c r="CM13" s="159"/>
    </row>
    <row r="14" spans="1:94" x14ac:dyDescent="0.25">
      <c r="B14" s="160"/>
      <c r="C14" s="160"/>
      <c r="D14" s="160"/>
      <c r="E14" s="160"/>
      <c r="F14" s="160"/>
      <c r="G14" s="160"/>
      <c r="H14" s="160"/>
      <c r="I14" s="160"/>
      <c r="J14" s="160"/>
      <c r="K14" s="10"/>
      <c r="L14" s="10"/>
      <c r="M14" s="10"/>
      <c r="N14" s="10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60"/>
      <c r="AV14" s="160"/>
      <c r="AW14" s="160"/>
      <c r="AX14" s="160"/>
      <c r="AY14" s="160"/>
      <c r="AZ14" s="160"/>
      <c r="BA14" s="160"/>
      <c r="BB14" s="160"/>
      <c r="BC14" s="160"/>
      <c r="BD14" s="10"/>
      <c r="BE14" s="10"/>
      <c r="BF14" s="10"/>
      <c r="BG14" s="10"/>
      <c r="BH14" s="159"/>
      <c r="BI14" s="159"/>
      <c r="BJ14" s="159"/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159"/>
      <c r="CA14" s="159"/>
      <c r="CB14" s="159"/>
      <c r="CC14" s="159"/>
      <c r="CD14" s="159"/>
      <c r="CE14" s="159"/>
      <c r="CF14" s="159"/>
      <c r="CG14" s="159"/>
      <c r="CH14" s="159"/>
      <c r="CI14" s="159"/>
      <c r="CJ14" s="159"/>
      <c r="CK14" s="159"/>
      <c r="CL14" s="159"/>
      <c r="CM14" s="159"/>
    </row>
    <row r="15" spans="1:94" x14ac:dyDescent="0.25">
      <c r="A15" s="50"/>
      <c r="B15" s="160"/>
      <c r="C15" s="160"/>
      <c r="D15" s="160"/>
      <c r="E15" s="160"/>
      <c r="F15" s="160"/>
      <c r="G15" s="160"/>
      <c r="H15" s="160"/>
      <c r="I15" s="160"/>
      <c r="J15" s="160"/>
      <c r="K15" s="10"/>
      <c r="L15" s="10"/>
      <c r="M15" s="10"/>
      <c r="N15" s="10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60"/>
      <c r="AV15" s="160"/>
      <c r="AW15" s="160"/>
      <c r="AX15" s="160"/>
      <c r="AY15" s="160"/>
      <c r="AZ15" s="160"/>
      <c r="BA15" s="160"/>
      <c r="BB15" s="160"/>
      <c r="BC15" s="160"/>
      <c r="BD15" s="10"/>
      <c r="BE15" s="10"/>
      <c r="BF15" s="10"/>
      <c r="BG15" s="10"/>
      <c r="BH15" s="159"/>
      <c r="BI15" s="159"/>
      <c r="BJ15" s="159"/>
      <c r="BK15" s="159"/>
      <c r="BL15" s="159"/>
      <c r="BM15" s="159"/>
      <c r="BN15" s="159"/>
      <c r="BO15" s="159"/>
      <c r="BP15" s="159"/>
      <c r="BQ15" s="159"/>
      <c r="BR15" s="159"/>
      <c r="BS15" s="159"/>
      <c r="BT15" s="159"/>
      <c r="BU15" s="159"/>
      <c r="BV15" s="159"/>
      <c r="BW15" s="159"/>
      <c r="BX15" s="159"/>
      <c r="BY15" s="159"/>
      <c r="BZ15" s="159"/>
      <c r="CA15" s="159"/>
      <c r="CB15" s="159"/>
      <c r="CC15" s="159"/>
      <c r="CD15" s="159"/>
      <c r="CE15" s="159"/>
      <c r="CF15" s="159"/>
      <c r="CG15" s="159"/>
      <c r="CH15" s="159"/>
      <c r="CI15" s="159"/>
      <c r="CJ15" s="159"/>
      <c r="CK15" s="159"/>
      <c r="CL15" s="159"/>
      <c r="CM15" s="159"/>
    </row>
    <row r="16" spans="1:94" x14ac:dyDescent="0.25">
      <c r="A16" s="50" t="s">
        <v>68</v>
      </c>
      <c r="B16" s="160"/>
      <c r="C16" s="160"/>
      <c r="D16" s="160"/>
      <c r="E16" s="160"/>
      <c r="F16" s="160"/>
      <c r="G16" s="160">
        <v>0.71</v>
      </c>
      <c r="H16" s="160">
        <v>0.33</v>
      </c>
      <c r="I16" s="160">
        <v>0.09</v>
      </c>
      <c r="J16" s="160">
        <f>0.51*J3</f>
        <v>0.51</v>
      </c>
      <c r="K16" s="10"/>
      <c r="L16" s="10"/>
      <c r="M16" s="10"/>
      <c r="N16" s="10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60"/>
      <c r="AV16" s="160"/>
      <c r="AW16" s="160"/>
      <c r="AX16" s="160"/>
      <c r="AY16" s="160"/>
      <c r="AZ16" s="160">
        <f>G16*AZ3</f>
        <v>0</v>
      </c>
      <c r="BA16" s="160">
        <f>H16*BA3</f>
        <v>1.32</v>
      </c>
      <c r="BB16" s="160">
        <f>I16*BB3</f>
        <v>0</v>
      </c>
      <c r="BC16" s="160">
        <f>J16*BC3</f>
        <v>1.53</v>
      </c>
      <c r="BD16" s="10"/>
      <c r="BE16" s="10"/>
      <c r="BF16" s="10"/>
      <c r="BG16" s="10"/>
      <c r="BH16" s="159"/>
      <c r="BI16" s="159"/>
      <c r="BJ16" s="159"/>
      <c r="BK16" s="159"/>
      <c r="BL16" s="159"/>
      <c r="BM16" s="159"/>
      <c r="BN16" s="159"/>
      <c r="BO16" s="159"/>
      <c r="BP16" s="159"/>
      <c r="BQ16" s="159"/>
      <c r="BR16" s="159"/>
      <c r="BS16" s="159"/>
      <c r="BT16" s="159"/>
      <c r="BU16" s="159"/>
      <c r="BV16" s="159"/>
      <c r="BW16" s="159"/>
      <c r="BX16" s="159"/>
      <c r="BY16" s="159"/>
      <c r="BZ16" s="159"/>
      <c r="CA16" s="159"/>
      <c r="CB16" s="159"/>
      <c r="CC16" s="159"/>
      <c r="CD16" s="159"/>
      <c r="CE16" s="159"/>
      <c r="CF16" s="159"/>
      <c r="CG16" s="159"/>
      <c r="CH16" s="159"/>
      <c r="CI16" s="159"/>
      <c r="CJ16" s="159"/>
      <c r="CK16" s="159"/>
      <c r="CL16" s="159"/>
      <c r="CM16" s="159"/>
      <c r="CN16" s="107">
        <f>SUM(AU16:CL16)</f>
        <v>2.85</v>
      </c>
      <c r="CO16" s="107" t="s">
        <v>0</v>
      </c>
    </row>
    <row r="17" spans="1:94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59"/>
      <c r="BI17" s="159"/>
      <c r="BJ17" s="159"/>
      <c r="BK17" s="159"/>
      <c r="BL17" s="159"/>
      <c r="BM17" s="159"/>
      <c r="BN17" s="159"/>
      <c r="BO17" s="159"/>
      <c r="BP17" s="159"/>
      <c r="BQ17" s="159"/>
      <c r="BR17" s="159"/>
      <c r="BS17" s="159"/>
      <c r="BT17" s="159"/>
      <c r="BU17" s="159"/>
      <c r="BV17" s="159"/>
      <c r="BW17" s="159"/>
      <c r="BX17" s="159"/>
      <c r="BY17" s="159"/>
      <c r="BZ17" s="159"/>
      <c r="CA17" s="159"/>
      <c r="CB17" s="159"/>
      <c r="CC17" s="159"/>
      <c r="CD17" s="159"/>
      <c r="CE17" s="159"/>
      <c r="CF17" s="159"/>
      <c r="CG17" s="159"/>
      <c r="CH17" s="159"/>
      <c r="CI17" s="159"/>
      <c r="CJ17" s="159"/>
      <c r="CK17" s="159"/>
      <c r="CL17" s="159"/>
      <c r="CM17" s="159"/>
    </row>
    <row r="18" spans="1:94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P18" s="108"/>
    </row>
    <row r="19" spans="1:94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59"/>
      <c r="BI19" s="159"/>
      <c r="BJ19" s="159"/>
      <c r="BK19" s="159"/>
      <c r="BL19" s="159"/>
      <c r="BM19" s="159"/>
      <c r="BN19" s="159"/>
      <c r="BO19" s="159"/>
      <c r="BP19" s="159"/>
      <c r="BQ19" s="159"/>
      <c r="BR19" s="159"/>
      <c r="BS19" s="159"/>
      <c r="BT19" s="159"/>
      <c r="BU19" s="159"/>
      <c r="BV19" s="159"/>
      <c r="BW19" s="159"/>
      <c r="BX19" s="159"/>
      <c r="BY19" s="159"/>
      <c r="BZ19" s="159"/>
      <c r="CA19" s="159"/>
      <c r="CB19" s="159"/>
      <c r="CC19" s="159"/>
      <c r="CD19" s="159"/>
      <c r="CE19" s="159"/>
      <c r="CF19" s="159"/>
      <c r="CG19" s="159"/>
      <c r="CH19" s="159"/>
      <c r="CI19" s="159"/>
      <c r="CJ19" s="159"/>
      <c r="CK19" s="159"/>
      <c r="CL19" s="159"/>
      <c r="CM19" s="159"/>
    </row>
    <row r="20" spans="1:94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60"/>
      <c r="AB20" s="160"/>
      <c r="AC20" s="160"/>
      <c r="AD20" s="160"/>
      <c r="AE20" s="160"/>
      <c r="AF20" s="160"/>
      <c r="AG20" s="160"/>
      <c r="AH20" s="160">
        <v>4</v>
      </c>
      <c r="AI20" s="160"/>
      <c r="AJ20" s="160"/>
      <c r="AK20" s="160"/>
      <c r="AL20" s="160"/>
      <c r="AM20" s="10"/>
      <c r="AN20" s="10"/>
      <c r="AO20" s="10"/>
      <c r="AP20" s="10"/>
      <c r="AQ20" s="10"/>
      <c r="AR20" s="10"/>
      <c r="AS20" s="10"/>
      <c r="AT20" s="159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59"/>
      <c r="BI20" s="159"/>
      <c r="BJ20" s="159"/>
      <c r="BK20" s="159"/>
      <c r="BL20" s="159"/>
      <c r="BM20" s="159"/>
      <c r="BN20" s="159"/>
      <c r="BO20" s="159"/>
      <c r="BP20" s="159"/>
      <c r="BQ20" s="159"/>
      <c r="BR20" s="159"/>
      <c r="BT20" s="160">
        <f t="shared" ref="BT20:CL20" si="2">AA20*BT$3</f>
        <v>0</v>
      </c>
      <c r="BU20" s="160">
        <f t="shared" si="2"/>
        <v>0</v>
      </c>
      <c r="BV20" s="160">
        <f t="shared" si="2"/>
        <v>0</v>
      </c>
      <c r="BW20" s="160">
        <f t="shared" si="2"/>
        <v>0</v>
      </c>
      <c r="BX20" s="160">
        <f t="shared" si="2"/>
        <v>0</v>
      </c>
      <c r="BY20" s="160">
        <f t="shared" si="2"/>
        <v>0</v>
      </c>
      <c r="BZ20" s="160">
        <f t="shared" si="2"/>
        <v>0</v>
      </c>
      <c r="CA20" s="160">
        <f t="shared" si="2"/>
        <v>0</v>
      </c>
      <c r="CB20" s="160">
        <f t="shared" si="2"/>
        <v>0</v>
      </c>
      <c r="CC20" s="160">
        <f t="shared" si="2"/>
        <v>0</v>
      </c>
      <c r="CD20" s="160">
        <f t="shared" si="2"/>
        <v>0</v>
      </c>
      <c r="CE20" s="160">
        <f t="shared" si="2"/>
        <v>0</v>
      </c>
      <c r="CF20" s="160">
        <f t="shared" si="2"/>
        <v>0</v>
      </c>
      <c r="CG20" s="160">
        <f t="shared" si="2"/>
        <v>0</v>
      </c>
      <c r="CH20" s="160">
        <f t="shared" si="2"/>
        <v>0</v>
      </c>
      <c r="CI20" s="160">
        <f t="shared" si="2"/>
        <v>0</v>
      </c>
      <c r="CJ20" s="160">
        <f t="shared" si="2"/>
        <v>0</v>
      </c>
      <c r="CK20" s="160">
        <f t="shared" si="2"/>
        <v>0</v>
      </c>
      <c r="CL20" s="160">
        <f t="shared" si="2"/>
        <v>0</v>
      </c>
      <c r="CM20" s="160"/>
      <c r="CN20" s="107">
        <f>SUM(AU20:CL20)</f>
        <v>0</v>
      </c>
    </row>
    <row r="21" spans="1:94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0"/>
      <c r="AN21" s="10"/>
      <c r="AO21" s="10"/>
      <c r="AP21" s="10"/>
      <c r="AQ21" s="10"/>
      <c r="AR21" s="10"/>
      <c r="AS21" s="10"/>
      <c r="AT21" s="159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59"/>
      <c r="BI21" s="159"/>
      <c r="BJ21" s="159"/>
      <c r="BK21" s="159"/>
      <c r="BL21" s="159"/>
      <c r="BM21" s="159"/>
      <c r="BN21" s="159"/>
      <c r="BO21" s="159"/>
      <c r="BP21" s="159"/>
      <c r="BQ21" s="159"/>
      <c r="BR21" s="159"/>
      <c r="BT21" s="160">
        <f t="shared" ref="BT21:CE25" si="3">AA21*BT$3</f>
        <v>0</v>
      </c>
      <c r="BU21" s="160">
        <f t="shared" si="3"/>
        <v>0</v>
      </c>
      <c r="BV21" s="160">
        <f t="shared" si="3"/>
        <v>0</v>
      </c>
      <c r="BW21" s="160">
        <f t="shared" si="3"/>
        <v>0</v>
      </c>
      <c r="BX21" s="160">
        <f t="shared" si="3"/>
        <v>0</v>
      </c>
      <c r="BY21" s="160">
        <f t="shared" si="3"/>
        <v>0</v>
      </c>
      <c r="BZ21" s="160">
        <f t="shared" si="3"/>
        <v>0</v>
      </c>
      <c r="CA21" s="160">
        <f t="shared" si="3"/>
        <v>0</v>
      </c>
      <c r="CB21" s="160">
        <f t="shared" si="3"/>
        <v>0</v>
      </c>
      <c r="CC21" s="160">
        <f t="shared" si="3"/>
        <v>0</v>
      </c>
      <c r="CD21" s="160">
        <f t="shared" si="3"/>
        <v>0</v>
      </c>
      <c r="CE21" s="160">
        <f t="shared" si="3"/>
        <v>0</v>
      </c>
      <c r="CF21" s="160">
        <f t="shared" ref="CF21:CF34" si="4">AM21*CF$3</f>
        <v>0</v>
      </c>
      <c r="CG21" s="160">
        <f t="shared" ref="CG21:CG34" si="5">AN21*CG$3</f>
        <v>0</v>
      </c>
      <c r="CH21" s="160">
        <f t="shared" ref="CH21:CH34" si="6">AO21*CH$3</f>
        <v>0</v>
      </c>
      <c r="CI21" s="160">
        <f t="shared" ref="CI21:CI34" si="7">AP21*CI$3</f>
        <v>0</v>
      </c>
      <c r="CJ21" s="160">
        <f t="shared" ref="CJ21:CJ34" si="8">AQ21*CJ$3</f>
        <v>0</v>
      </c>
      <c r="CK21" s="160">
        <f t="shared" ref="CK21:CK34" si="9">AR21*CK$3</f>
        <v>0</v>
      </c>
      <c r="CL21" s="160">
        <f t="shared" ref="CL21:CL34" si="10">AS21*CL$3</f>
        <v>0</v>
      </c>
      <c r="CM21" s="160"/>
    </row>
    <row r="22" spans="1:94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>
        <v>4</v>
      </c>
      <c r="AN22" s="160"/>
      <c r="AO22" s="160"/>
      <c r="AP22" s="160"/>
      <c r="AQ22" s="160"/>
      <c r="AR22" s="160"/>
      <c r="AS22" s="160"/>
      <c r="AT22" s="159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59"/>
      <c r="BI22" s="159"/>
      <c r="BJ22" s="159"/>
      <c r="BK22" s="159"/>
      <c r="BL22" s="159"/>
      <c r="BM22" s="159"/>
      <c r="BN22" s="159"/>
      <c r="BO22" s="159"/>
      <c r="BP22" s="159"/>
      <c r="BQ22" s="159"/>
      <c r="BR22" s="159"/>
      <c r="BT22" s="160">
        <f t="shared" si="3"/>
        <v>0</v>
      </c>
      <c r="BU22" s="160">
        <f t="shared" si="3"/>
        <v>0</v>
      </c>
      <c r="BV22" s="160">
        <f t="shared" si="3"/>
        <v>0</v>
      </c>
      <c r="BW22" s="160">
        <f t="shared" si="3"/>
        <v>0</v>
      </c>
      <c r="BX22" s="160">
        <f t="shared" si="3"/>
        <v>0</v>
      </c>
      <c r="BY22" s="160">
        <f t="shared" si="3"/>
        <v>0</v>
      </c>
      <c r="BZ22" s="160">
        <f t="shared" si="3"/>
        <v>0</v>
      </c>
      <c r="CA22" s="160">
        <f t="shared" si="3"/>
        <v>0</v>
      </c>
      <c r="CB22" s="160">
        <f t="shared" si="3"/>
        <v>0</v>
      </c>
      <c r="CC22" s="160">
        <f t="shared" si="3"/>
        <v>0</v>
      </c>
      <c r="CD22" s="160">
        <f t="shared" si="3"/>
        <v>0</v>
      </c>
      <c r="CE22" s="160">
        <f t="shared" si="3"/>
        <v>0</v>
      </c>
      <c r="CF22" s="160">
        <f t="shared" si="4"/>
        <v>16</v>
      </c>
      <c r="CG22" s="160">
        <f t="shared" si="5"/>
        <v>0</v>
      </c>
      <c r="CH22" s="160">
        <f t="shared" si="6"/>
        <v>0</v>
      </c>
      <c r="CI22" s="160">
        <f t="shared" si="7"/>
        <v>0</v>
      </c>
      <c r="CJ22" s="160">
        <f t="shared" si="8"/>
        <v>0</v>
      </c>
      <c r="CK22" s="160">
        <f t="shared" si="9"/>
        <v>0</v>
      </c>
      <c r="CL22" s="160">
        <f t="shared" si="10"/>
        <v>0</v>
      </c>
      <c r="CM22" s="160"/>
      <c r="CN22" s="107">
        <f t="shared" ref="CN22:CN34" si="11">SUM(AU22:CL22)</f>
        <v>16</v>
      </c>
    </row>
    <row r="23" spans="1:94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60">
        <v>4</v>
      </c>
      <c r="AB23" s="160">
        <v>4</v>
      </c>
      <c r="AC23" s="160"/>
      <c r="AD23" s="160"/>
      <c r="AE23" s="160">
        <v>4</v>
      </c>
      <c r="AF23" s="160"/>
      <c r="AG23" s="160">
        <v>4</v>
      </c>
      <c r="AH23" s="160"/>
      <c r="AI23" s="160">
        <v>4</v>
      </c>
      <c r="AJ23" s="160">
        <v>4</v>
      </c>
      <c r="AK23" s="160"/>
      <c r="AL23" s="160"/>
      <c r="AM23" s="160"/>
      <c r="AN23" s="160">
        <v>2</v>
      </c>
      <c r="AO23" s="160">
        <v>2</v>
      </c>
      <c r="AP23" s="160">
        <v>2</v>
      </c>
      <c r="AQ23" s="160">
        <v>4</v>
      </c>
      <c r="AR23" s="160">
        <v>2</v>
      </c>
      <c r="AS23" s="160">
        <v>2</v>
      </c>
      <c r="AT23" s="159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59"/>
      <c r="BI23" s="159"/>
      <c r="BJ23" s="159"/>
      <c r="BK23" s="159"/>
      <c r="BL23" s="159"/>
      <c r="BM23" s="159"/>
      <c r="BN23" s="159"/>
      <c r="BO23" s="159"/>
      <c r="BP23" s="159"/>
      <c r="BQ23" s="159"/>
      <c r="BR23" s="159"/>
      <c r="BT23" s="160">
        <f t="shared" si="3"/>
        <v>0</v>
      </c>
      <c r="BU23" s="160">
        <f t="shared" si="3"/>
        <v>160</v>
      </c>
      <c r="BV23" s="160">
        <f t="shared" si="3"/>
        <v>0</v>
      </c>
      <c r="BW23" s="160">
        <f t="shared" si="3"/>
        <v>0</v>
      </c>
      <c r="BX23" s="160">
        <f t="shared" si="3"/>
        <v>0</v>
      </c>
      <c r="BY23" s="160">
        <f t="shared" si="3"/>
        <v>0</v>
      </c>
      <c r="BZ23" s="160">
        <f t="shared" si="3"/>
        <v>0</v>
      </c>
      <c r="CA23" s="160">
        <f t="shared" si="3"/>
        <v>0</v>
      </c>
      <c r="CB23" s="160">
        <f t="shared" si="3"/>
        <v>0</v>
      </c>
      <c r="CC23" s="160">
        <f t="shared" si="3"/>
        <v>0</v>
      </c>
      <c r="CD23" s="160">
        <f t="shared" si="3"/>
        <v>0</v>
      </c>
      <c r="CE23" s="160">
        <f t="shared" si="3"/>
        <v>0</v>
      </c>
      <c r="CF23" s="160">
        <f t="shared" si="4"/>
        <v>0</v>
      </c>
      <c r="CG23" s="160">
        <f t="shared" si="5"/>
        <v>0</v>
      </c>
      <c r="CH23" s="160">
        <f t="shared" si="6"/>
        <v>8</v>
      </c>
      <c r="CI23" s="160">
        <f t="shared" si="7"/>
        <v>16</v>
      </c>
      <c r="CJ23" s="160">
        <f t="shared" si="8"/>
        <v>64</v>
      </c>
      <c r="CK23" s="160">
        <f t="shared" si="9"/>
        <v>16</v>
      </c>
      <c r="CL23" s="160">
        <f t="shared" si="10"/>
        <v>16</v>
      </c>
      <c r="CM23" s="160"/>
      <c r="CN23" s="107">
        <f t="shared" si="11"/>
        <v>280</v>
      </c>
    </row>
    <row r="24" spans="1:94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1"/>
      <c r="AO24" s="161"/>
      <c r="AP24" s="161"/>
      <c r="AQ24" s="160"/>
      <c r="AR24" s="160"/>
      <c r="AS24" s="160"/>
      <c r="AT24" s="159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59"/>
      <c r="BI24" s="159"/>
      <c r="BJ24" s="159"/>
      <c r="BK24" s="159"/>
      <c r="BL24" s="159"/>
      <c r="BM24" s="159"/>
      <c r="BN24" s="159"/>
      <c r="BO24" s="159"/>
      <c r="BP24" s="159"/>
      <c r="BQ24" s="159"/>
      <c r="BR24" s="159"/>
      <c r="BT24" s="160">
        <f t="shared" si="3"/>
        <v>0</v>
      </c>
      <c r="BU24" s="160">
        <f t="shared" si="3"/>
        <v>0</v>
      </c>
      <c r="BV24" s="160">
        <f t="shared" si="3"/>
        <v>0</v>
      </c>
      <c r="BW24" s="160">
        <f t="shared" si="3"/>
        <v>0</v>
      </c>
      <c r="BX24" s="160">
        <f t="shared" si="3"/>
        <v>0</v>
      </c>
      <c r="BY24" s="160">
        <f t="shared" si="3"/>
        <v>0</v>
      </c>
      <c r="BZ24" s="160">
        <f t="shared" si="3"/>
        <v>0</v>
      </c>
      <c r="CA24" s="160">
        <f t="shared" si="3"/>
        <v>0</v>
      </c>
      <c r="CB24" s="160">
        <f t="shared" si="3"/>
        <v>0</v>
      </c>
      <c r="CC24" s="160">
        <f t="shared" si="3"/>
        <v>0</v>
      </c>
      <c r="CD24" s="160">
        <f t="shared" si="3"/>
        <v>0</v>
      </c>
      <c r="CE24" s="160">
        <f t="shared" si="3"/>
        <v>0</v>
      </c>
      <c r="CF24" s="160">
        <f t="shared" si="4"/>
        <v>0</v>
      </c>
      <c r="CG24" s="160">
        <f t="shared" si="5"/>
        <v>0</v>
      </c>
      <c r="CH24" s="160">
        <f t="shared" si="6"/>
        <v>0</v>
      </c>
      <c r="CI24" s="160">
        <f t="shared" si="7"/>
        <v>0</v>
      </c>
      <c r="CJ24" s="160">
        <f t="shared" si="8"/>
        <v>0</v>
      </c>
      <c r="CK24" s="160">
        <f t="shared" si="9"/>
        <v>0</v>
      </c>
      <c r="CL24" s="160">
        <f t="shared" si="10"/>
        <v>0</v>
      </c>
      <c r="CM24" s="160"/>
    </row>
    <row r="25" spans="1:94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60"/>
      <c r="AB25" s="160"/>
      <c r="AC25" s="160">
        <v>1.7</v>
      </c>
      <c r="AD25" s="160">
        <v>0.4</v>
      </c>
      <c r="AE25" s="160"/>
      <c r="AF25" s="160">
        <v>2.9</v>
      </c>
      <c r="AG25" s="160"/>
      <c r="AH25" s="160">
        <v>0.2</v>
      </c>
      <c r="AI25" s="160"/>
      <c r="AJ25" s="160"/>
      <c r="AK25" s="160">
        <v>2.2000000000000002</v>
      </c>
      <c r="AL25" s="160"/>
      <c r="AM25" s="160"/>
      <c r="AN25" s="161"/>
      <c r="AO25" s="161"/>
      <c r="AP25" s="161"/>
      <c r="AQ25" s="160"/>
      <c r="AR25" s="160"/>
      <c r="AS25" s="160"/>
      <c r="AT25" s="159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59"/>
      <c r="BI25" s="159"/>
      <c r="BJ25" s="159"/>
      <c r="BK25" s="159"/>
      <c r="BL25" s="159"/>
      <c r="BM25" s="159"/>
      <c r="BN25" s="159"/>
      <c r="BO25" s="159"/>
      <c r="BP25" s="159"/>
      <c r="BQ25" s="159"/>
      <c r="BR25" s="159"/>
      <c r="BT25" s="160">
        <f t="shared" si="3"/>
        <v>0</v>
      </c>
      <c r="BU25" s="160">
        <f t="shared" si="3"/>
        <v>0</v>
      </c>
      <c r="BV25" s="160">
        <f t="shared" si="3"/>
        <v>0</v>
      </c>
      <c r="BW25" s="160">
        <f t="shared" si="3"/>
        <v>16</v>
      </c>
      <c r="BX25" s="160">
        <f t="shared" si="3"/>
        <v>0</v>
      </c>
      <c r="BY25" s="160">
        <f t="shared" si="3"/>
        <v>0</v>
      </c>
      <c r="BZ25" s="160">
        <f t="shared" si="3"/>
        <v>0</v>
      </c>
      <c r="CA25" s="160">
        <f t="shared" si="3"/>
        <v>0</v>
      </c>
      <c r="CB25" s="160">
        <f t="shared" si="3"/>
        <v>0</v>
      </c>
      <c r="CC25" s="160">
        <f t="shared" si="3"/>
        <v>0</v>
      </c>
      <c r="CD25" s="160">
        <f t="shared" si="3"/>
        <v>0</v>
      </c>
      <c r="CE25" s="160">
        <f t="shared" si="3"/>
        <v>0</v>
      </c>
      <c r="CF25" s="160">
        <f t="shared" si="4"/>
        <v>0</v>
      </c>
      <c r="CG25" s="160">
        <f t="shared" si="5"/>
        <v>0</v>
      </c>
      <c r="CH25" s="160">
        <f t="shared" si="6"/>
        <v>0</v>
      </c>
      <c r="CI25" s="160">
        <f t="shared" si="7"/>
        <v>0</v>
      </c>
      <c r="CJ25" s="160">
        <f t="shared" si="8"/>
        <v>0</v>
      </c>
      <c r="CK25" s="160">
        <f t="shared" si="9"/>
        <v>0</v>
      </c>
      <c r="CL25" s="160">
        <f t="shared" si="10"/>
        <v>0</v>
      </c>
      <c r="CM25" s="160"/>
      <c r="CN25" s="107">
        <f t="shared" si="11"/>
        <v>16</v>
      </c>
    </row>
    <row r="26" spans="1:94" x14ac:dyDescent="0.25">
      <c r="A26" s="18" t="s">
        <v>396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>
        <v>0.8</v>
      </c>
      <c r="AN26" s="161"/>
      <c r="AO26" s="161"/>
      <c r="AP26" s="161"/>
      <c r="AQ26" s="160"/>
      <c r="AR26" s="160"/>
      <c r="AS26" s="160"/>
      <c r="AT26" s="159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59"/>
      <c r="BI26" s="159"/>
      <c r="BJ26" s="159"/>
      <c r="BK26" s="159"/>
      <c r="BL26" s="159"/>
      <c r="BM26" s="159"/>
      <c r="BN26" s="159"/>
      <c r="BO26" s="159"/>
      <c r="BP26" s="159"/>
      <c r="BQ26" s="159"/>
      <c r="BR26" s="159"/>
      <c r="BT26" s="160"/>
      <c r="BU26" s="160"/>
      <c r="BV26" s="160"/>
      <c r="BW26" s="160"/>
      <c r="BX26" s="160"/>
      <c r="BY26" s="160"/>
      <c r="BZ26" s="160"/>
      <c r="CA26" s="160"/>
      <c r="CB26" s="160"/>
      <c r="CC26" s="160"/>
      <c r="CD26" s="160"/>
      <c r="CE26" s="160"/>
      <c r="CF26" s="160">
        <f t="shared" si="4"/>
        <v>3.2</v>
      </c>
      <c r="CG26" s="160">
        <f t="shared" si="5"/>
        <v>0</v>
      </c>
      <c r="CH26" s="160">
        <f t="shared" si="6"/>
        <v>0</v>
      </c>
      <c r="CI26" s="160">
        <f t="shared" si="7"/>
        <v>0</v>
      </c>
      <c r="CJ26" s="160">
        <f t="shared" si="8"/>
        <v>0</v>
      </c>
      <c r="CK26" s="160">
        <f t="shared" si="9"/>
        <v>0</v>
      </c>
      <c r="CL26" s="160">
        <f t="shared" si="10"/>
        <v>0</v>
      </c>
      <c r="CM26" s="160"/>
      <c r="CN26" s="107">
        <f t="shared" si="11"/>
        <v>3.2</v>
      </c>
    </row>
    <row r="27" spans="1:94" x14ac:dyDescent="0.25">
      <c r="A27" s="18" t="s">
        <v>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60">
        <v>1.7</v>
      </c>
      <c r="AB27" s="160">
        <v>0.4</v>
      </c>
      <c r="AC27" s="160"/>
      <c r="AD27" s="160"/>
      <c r="AE27" s="160">
        <v>2.9</v>
      </c>
      <c r="AF27" s="160"/>
      <c r="AG27" s="160">
        <v>0.2</v>
      </c>
      <c r="AH27" s="160"/>
      <c r="AI27" s="160">
        <v>0.2</v>
      </c>
      <c r="AJ27" s="160">
        <v>2.2000000000000002</v>
      </c>
      <c r="AK27" s="160"/>
      <c r="AL27" s="160">
        <v>0.2</v>
      </c>
      <c r="AM27" s="160"/>
      <c r="AN27" s="161"/>
      <c r="AO27" s="161"/>
      <c r="AP27" s="161"/>
      <c r="AQ27" s="160"/>
      <c r="AR27" s="160"/>
      <c r="AS27" s="160"/>
      <c r="AT27" s="159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59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T27" s="160">
        <f t="shared" ref="BT27:CE27" si="12">AA27*BT$3</f>
        <v>0</v>
      </c>
      <c r="BU27" s="160">
        <f t="shared" si="12"/>
        <v>16</v>
      </c>
      <c r="BV27" s="160">
        <f t="shared" si="12"/>
        <v>0</v>
      </c>
      <c r="BW27" s="160">
        <f t="shared" si="12"/>
        <v>0</v>
      </c>
      <c r="BX27" s="160">
        <f t="shared" si="12"/>
        <v>0</v>
      </c>
      <c r="BY27" s="160">
        <f t="shared" si="12"/>
        <v>0</v>
      </c>
      <c r="BZ27" s="160">
        <f t="shared" si="12"/>
        <v>0</v>
      </c>
      <c r="CA27" s="160">
        <f t="shared" si="12"/>
        <v>0</v>
      </c>
      <c r="CB27" s="160">
        <f t="shared" si="12"/>
        <v>0</v>
      </c>
      <c r="CC27" s="160">
        <f t="shared" si="12"/>
        <v>0</v>
      </c>
      <c r="CD27" s="160">
        <f t="shared" si="12"/>
        <v>0</v>
      </c>
      <c r="CE27" s="160">
        <f t="shared" si="12"/>
        <v>0</v>
      </c>
      <c r="CF27" s="160">
        <f t="shared" si="4"/>
        <v>0</v>
      </c>
      <c r="CG27" s="160">
        <f t="shared" si="5"/>
        <v>0</v>
      </c>
      <c r="CH27" s="160">
        <f t="shared" si="6"/>
        <v>0</v>
      </c>
      <c r="CI27" s="160">
        <f t="shared" si="7"/>
        <v>0</v>
      </c>
      <c r="CJ27" s="160">
        <f t="shared" si="8"/>
        <v>0</v>
      </c>
      <c r="CK27" s="160">
        <f t="shared" si="9"/>
        <v>0</v>
      </c>
      <c r="CL27" s="160">
        <f t="shared" si="10"/>
        <v>0</v>
      </c>
      <c r="CM27" s="160"/>
      <c r="CN27" s="107">
        <f t="shared" si="11"/>
        <v>16</v>
      </c>
    </row>
    <row r="28" spans="1:94" x14ac:dyDescent="0.25">
      <c r="A28" s="18" t="s">
        <v>83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1"/>
      <c r="AO28" s="161"/>
      <c r="AP28" s="161"/>
      <c r="AQ28" s="160">
        <v>0.9</v>
      </c>
      <c r="AR28" s="160"/>
      <c r="AS28" s="160"/>
      <c r="AT28" s="159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59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T28" s="160"/>
      <c r="BU28" s="160"/>
      <c r="BV28" s="160"/>
      <c r="BW28" s="160"/>
      <c r="BX28" s="160"/>
      <c r="BY28" s="160"/>
      <c r="BZ28" s="160"/>
      <c r="CA28" s="160"/>
      <c r="CB28" s="160"/>
      <c r="CC28" s="160"/>
      <c r="CD28" s="160"/>
      <c r="CE28" s="160"/>
      <c r="CF28" s="160">
        <f t="shared" si="4"/>
        <v>0</v>
      </c>
      <c r="CG28" s="160">
        <f t="shared" si="5"/>
        <v>0</v>
      </c>
      <c r="CH28" s="160">
        <f t="shared" si="6"/>
        <v>0</v>
      </c>
      <c r="CI28" s="160">
        <f t="shared" si="7"/>
        <v>0</v>
      </c>
      <c r="CJ28" s="160">
        <f t="shared" si="8"/>
        <v>14.4</v>
      </c>
      <c r="CK28" s="160">
        <f t="shared" si="9"/>
        <v>0</v>
      </c>
      <c r="CL28" s="160">
        <f t="shared" si="10"/>
        <v>0</v>
      </c>
      <c r="CM28" s="160"/>
      <c r="CN28" s="107">
        <f t="shared" si="11"/>
        <v>14.4</v>
      </c>
    </row>
    <row r="29" spans="1:94" x14ac:dyDescent="0.25">
      <c r="A29" s="18" t="s">
        <v>398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1"/>
      <c r="AO29" s="161"/>
      <c r="AP29" s="161"/>
      <c r="AQ29" s="160"/>
      <c r="AR29" s="160">
        <v>0.2</v>
      </c>
      <c r="AS29" s="160">
        <v>1</v>
      </c>
      <c r="AT29" s="159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T29" s="160"/>
      <c r="BU29" s="160"/>
      <c r="BV29" s="160"/>
      <c r="BW29" s="160"/>
      <c r="BX29" s="160"/>
      <c r="BY29" s="160"/>
      <c r="BZ29" s="160"/>
      <c r="CA29" s="160"/>
      <c r="CB29" s="160"/>
      <c r="CC29" s="160"/>
      <c r="CD29" s="160"/>
      <c r="CE29" s="160"/>
      <c r="CF29" s="160">
        <f t="shared" si="4"/>
        <v>0</v>
      </c>
      <c r="CG29" s="160">
        <f t="shared" si="5"/>
        <v>0</v>
      </c>
      <c r="CH29" s="160">
        <f t="shared" si="6"/>
        <v>0</v>
      </c>
      <c r="CI29" s="160">
        <f t="shared" si="7"/>
        <v>0</v>
      </c>
      <c r="CJ29" s="160">
        <f t="shared" si="8"/>
        <v>0</v>
      </c>
      <c r="CK29" s="160">
        <f t="shared" si="9"/>
        <v>1.6</v>
      </c>
      <c r="CL29" s="160">
        <f t="shared" si="10"/>
        <v>8</v>
      </c>
      <c r="CM29" s="160"/>
      <c r="CN29" s="107">
        <f t="shared" si="11"/>
        <v>9.6</v>
      </c>
    </row>
    <row r="30" spans="1:94" x14ac:dyDescent="0.25">
      <c r="A30" s="18" t="s">
        <v>399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1">
        <v>0.6</v>
      </c>
      <c r="AO30" s="161">
        <v>0.4</v>
      </c>
      <c r="AP30" s="161">
        <v>1.1000000000000001</v>
      </c>
      <c r="AQ30" s="160"/>
      <c r="AR30" s="160"/>
      <c r="AS30" s="160"/>
      <c r="AT30" s="159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T30" s="160"/>
      <c r="BU30" s="160"/>
      <c r="BV30" s="160"/>
      <c r="BW30" s="160"/>
      <c r="BX30" s="160"/>
      <c r="BY30" s="160"/>
      <c r="BZ30" s="160"/>
      <c r="CA30" s="160"/>
      <c r="CB30" s="160"/>
      <c r="CC30" s="160"/>
      <c r="CD30" s="160"/>
      <c r="CE30" s="160"/>
      <c r="CF30" s="160">
        <f t="shared" si="4"/>
        <v>0</v>
      </c>
      <c r="CG30" s="160">
        <f t="shared" si="5"/>
        <v>0</v>
      </c>
      <c r="CH30" s="160">
        <f t="shared" si="6"/>
        <v>1.6</v>
      </c>
      <c r="CI30" s="160">
        <f t="shared" si="7"/>
        <v>8.8000000000000007</v>
      </c>
      <c r="CJ30" s="160">
        <f t="shared" si="8"/>
        <v>0</v>
      </c>
      <c r="CK30" s="160">
        <f t="shared" si="9"/>
        <v>0</v>
      </c>
      <c r="CL30" s="160">
        <f t="shared" si="10"/>
        <v>0</v>
      </c>
      <c r="CM30" s="160"/>
      <c r="CN30" s="107">
        <f t="shared" si="11"/>
        <v>10.4</v>
      </c>
    </row>
    <row r="31" spans="1:94" x14ac:dyDescent="0.25">
      <c r="A31" s="18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59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59"/>
      <c r="BI31" s="159"/>
      <c r="BJ31" s="159"/>
      <c r="BK31" s="159"/>
      <c r="BL31" s="159"/>
      <c r="BM31" s="159"/>
      <c r="BN31" s="159"/>
      <c r="BO31" s="159"/>
      <c r="BP31" s="159"/>
      <c r="BQ31" s="159"/>
      <c r="BR31" s="159"/>
      <c r="BT31" s="160">
        <f t="shared" ref="BT31:CE32" si="13">AA31*BT$3</f>
        <v>0</v>
      </c>
      <c r="BU31" s="160">
        <f t="shared" si="13"/>
        <v>0</v>
      </c>
      <c r="BV31" s="160">
        <f t="shared" si="13"/>
        <v>0</v>
      </c>
      <c r="BW31" s="160">
        <f t="shared" si="13"/>
        <v>0</v>
      </c>
      <c r="BX31" s="160">
        <f t="shared" si="13"/>
        <v>0</v>
      </c>
      <c r="BY31" s="160">
        <f t="shared" si="13"/>
        <v>0</v>
      </c>
      <c r="BZ31" s="160">
        <f t="shared" si="13"/>
        <v>0</v>
      </c>
      <c r="CA31" s="160">
        <f t="shared" si="13"/>
        <v>0</v>
      </c>
      <c r="CB31" s="160">
        <f t="shared" si="13"/>
        <v>0</v>
      </c>
      <c r="CC31" s="160">
        <f t="shared" si="13"/>
        <v>0</v>
      </c>
      <c r="CD31" s="160">
        <f t="shared" si="13"/>
        <v>0</v>
      </c>
      <c r="CE31" s="160">
        <f t="shared" si="13"/>
        <v>0</v>
      </c>
      <c r="CF31" s="160">
        <f t="shared" si="4"/>
        <v>0</v>
      </c>
      <c r="CG31" s="160">
        <f t="shared" si="5"/>
        <v>0</v>
      </c>
      <c r="CH31" s="160">
        <f t="shared" si="6"/>
        <v>0</v>
      </c>
      <c r="CI31" s="160">
        <f t="shared" si="7"/>
        <v>0</v>
      </c>
      <c r="CJ31" s="160">
        <f t="shared" si="8"/>
        <v>0</v>
      </c>
      <c r="CK31" s="160">
        <f t="shared" si="9"/>
        <v>0</v>
      </c>
      <c r="CL31" s="160">
        <f t="shared" si="10"/>
        <v>0</v>
      </c>
      <c r="CM31" s="160"/>
      <c r="CN31" s="107">
        <f t="shared" si="11"/>
        <v>0</v>
      </c>
    </row>
    <row r="32" spans="1:94" ht="25.5" x14ac:dyDescent="0.25">
      <c r="A32" s="86" t="s">
        <v>151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60">
        <v>0.1</v>
      </c>
      <c r="AB32" s="160">
        <v>0.1</v>
      </c>
      <c r="AC32" s="160">
        <v>0.1</v>
      </c>
      <c r="AD32" s="160">
        <v>0.1</v>
      </c>
      <c r="AE32" s="160">
        <v>0.1</v>
      </c>
      <c r="AF32" s="160">
        <v>0.15</v>
      </c>
      <c r="AG32" s="160">
        <v>0.15</v>
      </c>
      <c r="AH32" s="160"/>
      <c r="AI32" s="160">
        <v>0.1</v>
      </c>
      <c r="AJ32" s="160">
        <v>0.1</v>
      </c>
      <c r="AK32" s="160">
        <v>0.1</v>
      </c>
      <c r="AL32" s="160">
        <v>0.1</v>
      </c>
      <c r="AM32" s="1"/>
      <c r="AN32" s="160"/>
      <c r="AO32" s="160"/>
      <c r="AP32" s="160"/>
      <c r="AQ32" s="160">
        <v>0.05</v>
      </c>
      <c r="AR32" s="160"/>
      <c r="AS32" s="160"/>
      <c r="AT32" s="159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59"/>
      <c r="BI32" s="159"/>
      <c r="BJ32" s="159"/>
      <c r="BK32" s="159"/>
      <c r="BL32" s="159"/>
      <c r="BM32" s="159"/>
      <c r="BN32" s="159"/>
      <c r="BO32" s="159"/>
      <c r="BP32" s="159"/>
      <c r="BQ32" s="159"/>
      <c r="BR32" s="159"/>
      <c r="BT32" s="160">
        <f t="shared" si="13"/>
        <v>0</v>
      </c>
      <c r="BU32" s="160">
        <f t="shared" si="13"/>
        <v>4</v>
      </c>
      <c r="BV32" s="160">
        <f t="shared" si="13"/>
        <v>0</v>
      </c>
      <c r="BW32" s="160">
        <f t="shared" si="13"/>
        <v>4</v>
      </c>
      <c r="BX32" s="160">
        <f t="shared" si="13"/>
        <v>0</v>
      </c>
      <c r="BY32" s="160">
        <f t="shared" si="13"/>
        <v>0</v>
      </c>
      <c r="BZ32" s="160">
        <f t="shared" si="13"/>
        <v>0</v>
      </c>
      <c r="CA32" s="160">
        <f t="shared" si="13"/>
        <v>0</v>
      </c>
      <c r="CB32" s="160">
        <f t="shared" si="13"/>
        <v>0</v>
      </c>
      <c r="CC32" s="160">
        <f t="shared" si="13"/>
        <v>0</v>
      </c>
      <c r="CD32" s="160">
        <f t="shared" si="13"/>
        <v>0</v>
      </c>
      <c r="CE32" s="160">
        <f t="shared" si="13"/>
        <v>0</v>
      </c>
      <c r="CF32" s="160">
        <f t="shared" si="4"/>
        <v>0</v>
      </c>
      <c r="CG32" s="160">
        <f t="shared" si="5"/>
        <v>0</v>
      </c>
      <c r="CH32" s="160">
        <f t="shared" si="6"/>
        <v>0</v>
      </c>
      <c r="CI32" s="160">
        <f t="shared" si="7"/>
        <v>0</v>
      </c>
      <c r="CJ32" s="160">
        <f t="shared" si="8"/>
        <v>0.8</v>
      </c>
      <c r="CK32" s="160">
        <f t="shared" si="9"/>
        <v>0</v>
      </c>
      <c r="CL32" s="160">
        <f t="shared" si="10"/>
        <v>0</v>
      </c>
      <c r="CM32" s="160"/>
      <c r="CN32" s="107">
        <f t="shared" si="11"/>
        <v>8.8000000000000007</v>
      </c>
    </row>
    <row r="33" spans="1:94" ht="25.5" x14ac:dyDescent="0.25">
      <c r="A33" s="86" t="s">
        <v>397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>
        <v>0.04</v>
      </c>
      <c r="AN33" s="160"/>
      <c r="AO33" s="160"/>
      <c r="AP33" s="160"/>
      <c r="AQ33" s="160"/>
      <c r="AR33" s="160"/>
      <c r="AS33" s="160"/>
      <c r="AT33" s="159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59"/>
      <c r="BI33" s="159"/>
      <c r="BJ33" s="159"/>
      <c r="BK33" s="159"/>
      <c r="BL33" s="159"/>
      <c r="BM33" s="159"/>
      <c r="BN33" s="159"/>
      <c r="BO33" s="159"/>
      <c r="BP33" s="159"/>
      <c r="BQ33" s="159"/>
      <c r="BR33" s="159"/>
      <c r="BT33" s="160"/>
      <c r="BU33" s="160"/>
      <c r="BV33" s="160"/>
      <c r="BW33" s="160"/>
      <c r="BX33" s="160"/>
      <c r="BY33" s="160"/>
      <c r="BZ33" s="160"/>
      <c r="CA33" s="160"/>
      <c r="CB33" s="160"/>
      <c r="CC33" s="160"/>
      <c r="CD33" s="160"/>
      <c r="CE33" s="160"/>
      <c r="CF33" s="160">
        <f t="shared" si="4"/>
        <v>0.16</v>
      </c>
      <c r="CG33" s="160">
        <f t="shared" si="5"/>
        <v>0</v>
      </c>
      <c r="CH33" s="160">
        <f t="shared" si="6"/>
        <v>0</v>
      </c>
      <c r="CI33" s="160">
        <f t="shared" si="7"/>
        <v>0</v>
      </c>
      <c r="CJ33" s="160">
        <f t="shared" si="8"/>
        <v>0</v>
      </c>
      <c r="CK33" s="160">
        <f t="shared" si="9"/>
        <v>0</v>
      </c>
      <c r="CL33" s="160">
        <f t="shared" si="10"/>
        <v>0</v>
      </c>
      <c r="CM33" s="160"/>
      <c r="CN33" s="107">
        <f t="shared" si="11"/>
        <v>0.16</v>
      </c>
    </row>
    <row r="34" spans="1:94" x14ac:dyDescent="0.25">
      <c r="A34" s="18" t="s">
        <v>45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60">
        <v>1</v>
      </c>
      <c r="AB34" s="160">
        <v>1</v>
      </c>
      <c r="AC34" s="160">
        <v>1</v>
      </c>
      <c r="AD34" s="160">
        <v>1</v>
      </c>
      <c r="AE34" s="160">
        <v>1</v>
      </c>
      <c r="AF34" s="160">
        <v>1</v>
      </c>
      <c r="AG34" s="160">
        <v>1</v>
      </c>
      <c r="AH34" s="160">
        <v>1</v>
      </c>
      <c r="AI34" s="160">
        <v>1</v>
      </c>
      <c r="AJ34" s="160">
        <v>1</v>
      </c>
      <c r="AK34" s="160">
        <v>1</v>
      </c>
      <c r="AL34" s="160">
        <v>1</v>
      </c>
      <c r="AM34" s="160">
        <v>1</v>
      </c>
      <c r="AN34" s="160">
        <v>1</v>
      </c>
      <c r="AO34" s="160">
        <v>1</v>
      </c>
      <c r="AP34" s="160">
        <v>1</v>
      </c>
      <c r="AQ34" s="160">
        <v>1</v>
      </c>
      <c r="AR34" s="160">
        <v>1</v>
      </c>
      <c r="AS34" s="160">
        <v>1</v>
      </c>
      <c r="AT34" s="159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T34" s="160">
        <f t="shared" ref="BT34:CE34" si="14">AA34*BT$3</f>
        <v>0</v>
      </c>
      <c r="BU34" s="160">
        <f t="shared" si="14"/>
        <v>40</v>
      </c>
      <c r="BV34" s="160">
        <f t="shared" si="14"/>
        <v>0</v>
      </c>
      <c r="BW34" s="160">
        <f t="shared" si="14"/>
        <v>40</v>
      </c>
      <c r="BX34" s="160">
        <f t="shared" si="14"/>
        <v>0</v>
      </c>
      <c r="BY34" s="160">
        <f t="shared" si="14"/>
        <v>0</v>
      </c>
      <c r="BZ34" s="160">
        <f t="shared" si="14"/>
        <v>0</v>
      </c>
      <c r="CA34" s="160">
        <f t="shared" si="14"/>
        <v>0</v>
      </c>
      <c r="CB34" s="160">
        <f t="shared" si="14"/>
        <v>0</v>
      </c>
      <c r="CC34" s="160">
        <f t="shared" si="14"/>
        <v>0</v>
      </c>
      <c r="CD34" s="160">
        <f t="shared" si="14"/>
        <v>0</v>
      </c>
      <c r="CE34" s="160">
        <f t="shared" si="14"/>
        <v>0</v>
      </c>
      <c r="CF34" s="160">
        <f t="shared" si="4"/>
        <v>4</v>
      </c>
      <c r="CG34" s="160">
        <f t="shared" si="5"/>
        <v>0</v>
      </c>
      <c r="CH34" s="160">
        <f t="shared" si="6"/>
        <v>4</v>
      </c>
      <c r="CI34" s="160">
        <f t="shared" si="7"/>
        <v>8</v>
      </c>
      <c r="CJ34" s="160">
        <f t="shared" si="8"/>
        <v>16</v>
      </c>
      <c r="CK34" s="160">
        <f t="shared" si="9"/>
        <v>8</v>
      </c>
      <c r="CL34" s="160">
        <f t="shared" si="10"/>
        <v>8</v>
      </c>
      <c r="CM34" s="160"/>
      <c r="CN34" s="107">
        <f t="shared" si="11"/>
        <v>128</v>
      </c>
    </row>
    <row r="35" spans="1:94" x14ac:dyDescent="0.25">
      <c r="A35" s="5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59"/>
      <c r="BI35" s="159"/>
      <c r="BJ35" s="159"/>
      <c r="BK35" s="159"/>
      <c r="BL35" s="159"/>
      <c r="BM35" s="159"/>
      <c r="BN35" s="159"/>
      <c r="BO35" s="159"/>
      <c r="BP35" s="159"/>
      <c r="BQ35" s="159"/>
      <c r="BR35" s="159"/>
      <c r="BS35" s="159"/>
      <c r="BT35" s="159"/>
      <c r="BU35" s="159"/>
      <c r="BV35" s="159"/>
      <c r="BW35" s="159"/>
      <c r="BX35" s="159"/>
      <c r="BY35" s="159"/>
      <c r="BZ35" s="159"/>
      <c r="CA35" s="159"/>
      <c r="CB35" s="159"/>
      <c r="CC35" s="159"/>
      <c r="CD35" s="159"/>
      <c r="CE35" s="159"/>
      <c r="CF35" s="159"/>
      <c r="CG35" s="159"/>
      <c r="CH35" s="159"/>
      <c r="CI35" s="159"/>
      <c r="CJ35" s="159"/>
      <c r="CK35" s="159"/>
      <c r="CL35" s="159"/>
      <c r="CM35" s="159"/>
    </row>
    <row r="36" spans="1:94" s="85" customFormat="1" x14ac:dyDescent="0.25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P36" s="108"/>
    </row>
    <row r="37" spans="1:94" x14ac:dyDescent="0.25">
      <c r="A37" s="34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  <c r="BM37" s="159"/>
      <c r="BN37" s="159"/>
      <c r="BO37" s="159"/>
      <c r="BP37" s="159"/>
      <c r="BQ37" s="159"/>
      <c r="BR37" s="159"/>
      <c r="BS37" s="159"/>
      <c r="BT37" s="159"/>
      <c r="BU37" s="159"/>
      <c r="BV37" s="159"/>
      <c r="BW37" s="159"/>
      <c r="BX37" s="159"/>
      <c r="BY37" s="159"/>
      <c r="BZ37" s="159"/>
      <c r="CA37" s="159"/>
      <c r="CB37" s="159"/>
      <c r="CC37" s="159"/>
      <c r="CD37" s="159"/>
      <c r="CE37" s="159"/>
      <c r="CF37" s="159"/>
      <c r="CG37" s="159"/>
      <c r="CH37" s="159"/>
      <c r="CI37" s="159"/>
      <c r="CJ37" s="159"/>
      <c r="CK37" s="159"/>
      <c r="CL37" s="159"/>
      <c r="CM37" s="159"/>
    </row>
    <row r="38" spans="1:94" x14ac:dyDescent="0.25">
      <c r="A38" s="33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  <c r="BM38" s="159"/>
      <c r="BN38" s="159"/>
      <c r="BO38" s="159"/>
      <c r="BP38" s="159"/>
      <c r="BQ38" s="159"/>
      <c r="BR38" s="159"/>
      <c r="BS38" s="159"/>
      <c r="BT38" s="159"/>
      <c r="BU38" s="159"/>
      <c r="BV38" s="159"/>
      <c r="BW38" s="159"/>
      <c r="BX38" s="159"/>
      <c r="BY38" s="159"/>
      <c r="BZ38" s="159"/>
      <c r="CA38" s="159"/>
      <c r="CB38" s="159"/>
      <c r="CC38" s="159"/>
      <c r="CD38" s="159"/>
      <c r="CE38" s="159"/>
      <c r="CF38" s="159"/>
      <c r="CG38" s="159"/>
      <c r="CH38" s="159"/>
      <c r="CI38" s="159"/>
      <c r="CJ38" s="159"/>
      <c r="CK38" s="159"/>
      <c r="CL38" s="159"/>
      <c r="CM38" s="159"/>
    </row>
    <row r="39" spans="1:94" x14ac:dyDescent="0.25">
      <c r="A39" s="18" t="s">
        <v>55</v>
      </c>
      <c r="B39" s="159"/>
      <c r="C39" s="159"/>
      <c r="D39" s="159"/>
      <c r="E39" s="159"/>
      <c r="F39" s="159"/>
      <c r="G39" s="159"/>
      <c r="H39" s="159"/>
      <c r="I39" s="159"/>
      <c r="J39" s="159"/>
      <c r="K39" s="44">
        <v>1</v>
      </c>
      <c r="L39" s="44">
        <v>2</v>
      </c>
      <c r="M39" s="44">
        <v>3</v>
      </c>
      <c r="N39" s="44">
        <v>3</v>
      </c>
      <c r="O39" s="44">
        <v>4</v>
      </c>
      <c r="P39" s="44">
        <v>4</v>
      </c>
      <c r="Q39" s="44">
        <v>5</v>
      </c>
      <c r="R39" s="44">
        <v>5</v>
      </c>
      <c r="S39" s="44">
        <v>5</v>
      </c>
      <c r="T39" s="44">
        <v>5</v>
      </c>
      <c r="U39" s="44">
        <v>1</v>
      </c>
      <c r="V39" s="45">
        <v>2</v>
      </c>
      <c r="W39" s="44">
        <v>3</v>
      </c>
      <c r="X39" s="44">
        <v>3</v>
      </c>
      <c r="Y39" s="44">
        <v>4</v>
      </c>
      <c r="Z39" s="74">
        <v>5</v>
      </c>
      <c r="AA39" s="63"/>
      <c r="AB39" s="63"/>
      <c r="AC39" s="63"/>
      <c r="AD39" s="159"/>
      <c r="AE39" s="63"/>
      <c r="AF39" s="63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60">
        <f t="shared" ref="BD39:BI39" si="15">K39*BD$3</f>
        <v>1</v>
      </c>
      <c r="BE39" s="160">
        <f t="shared" si="15"/>
        <v>58</v>
      </c>
      <c r="BF39" s="160">
        <f t="shared" si="15"/>
        <v>51</v>
      </c>
      <c r="BG39" s="160">
        <f t="shared" si="15"/>
        <v>12</v>
      </c>
      <c r="BH39" s="160">
        <f t="shared" si="15"/>
        <v>28</v>
      </c>
      <c r="BI39" s="160">
        <f t="shared" si="15"/>
        <v>4</v>
      </c>
      <c r="BJ39" s="160"/>
      <c r="BK39" s="160">
        <f t="shared" ref="BK39:BS39" si="16">R39*BK$3</f>
        <v>0</v>
      </c>
      <c r="BL39" s="160">
        <f t="shared" si="16"/>
        <v>100</v>
      </c>
      <c r="BM39" s="160">
        <f t="shared" si="16"/>
        <v>100</v>
      </c>
      <c r="BN39" s="160">
        <f t="shared" si="16"/>
        <v>0</v>
      </c>
      <c r="BO39" s="160">
        <f t="shared" si="16"/>
        <v>2</v>
      </c>
      <c r="BP39" s="160">
        <f t="shared" si="16"/>
        <v>3</v>
      </c>
      <c r="BQ39" s="160">
        <f t="shared" si="16"/>
        <v>0</v>
      </c>
      <c r="BR39" s="160">
        <f t="shared" si="16"/>
        <v>0</v>
      </c>
      <c r="BS39" s="160">
        <f t="shared" si="16"/>
        <v>0</v>
      </c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7">
        <f>SUM(AU39:CL39)</f>
        <v>359</v>
      </c>
    </row>
    <row r="40" spans="1:94" x14ac:dyDescent="0.25">
      <c r="A40" s="34" t="s">
        <v>97</v>
      </c>
      <c r="B40" s="159"/>
      <c r="C40" s="159"/>
      <c r="D40" s="159"/>
      <c r="E40" s="159"/>
      <c r="F40" s="159"/>
      <c r="G40" s="159"/>
      <c r="H40" s="159"/>
      <c r="I40" s="159"/>
      <c r="J40" s="159"/>
      <c r="K40" s="44"/>
      <c r="L40" s="44"/>
      <c r="M40" s="44"/>
      <c r="N40" s="44"/>
      <c r="O40" s="44"/>
      <c r="P40" s="44"/>
      <c r="Q40" s="44"/>
      <c r="R40" s="44"/>
      <c r="S40" s="73"/>
      <c r="T40" s="74"/>
      <c r="U40" s="44"/>
      <c r="V40" s="44"/>
      <c r="W40" s="44"/>
      <c r="X40" s="44"/>
      <c r="Y40" s="44"/>
      <c r="Z40" s="74"/>
      <c r="AA40" s="63"/>
      <c r="AB40" s="63"/>
      <c r="AC40" s="63"/>
      <c r="AD40" s="159"/>
      <c r="AE40" s="63"/>
      <c r="AF40" s="63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59"/>
      <c r="BK40" s="159"/>
      <c r="BL40" s="159"/>
      <c r="BM40" s="159"/>
      <c r="BN40" s="159"/>
      <c r="BO40" s="159"/>
      <c r="BP40" s="159"/>
      <c r="BQ40" s="159"/>
      <c r="BR40" s="159"/>
      <c r="BS40" s="159"/>
      <c r="BT40" s="159"/>
      <c r="BU40" s="159"/>
      <c r="BV40" s="159"/>
      <c r="BW40" s="159"/>
      <c r="BX40" s="159"/>
      <c r="BY40" s="159"/>
      <c r="BZ40" s="159"/>
      <c r="CA40" s="159"/>
      <c r="CB40" s="159"/>
      <c r="CC40" s="159"/>
      <c r="CD40" s="159"/>
      <c r="CE40" s="159"/>
      <c r="CF40" s="159"/>
      <c r="CG40" s="159"/>
      <c r="CH40" s="159"/>
      <c r="CI40" s="159"/>
      <c r="CJ40" s="159"/>
      <c r="CK40" s="159"/>
      <c r="CL40" s="159"/>
      <c r="CM40" s="159"/>
    </row>
    <row r="41" spans="1:94" x14ac:dyDescent="0.25">
      <c r="A41" s="34" t="s">
        <v>111</v>
      </c>
      <c r="B41" s="159"/>
      <c r="C41" s="159"/>
      <c r="D41" s="159"/>
      <c r="E41" s="159"/>
      <c r="F41" s="159"/>
      <c r="G41" s="159"/>
      <c r="H41" s="159"/>
      <c r="I41" s="159"/>
      <c r="J41" s="159"/>
      <c r="K41" s="44">
        <v>0.01</v>
      </c>
      <c r="L41" s="44">
        <v>0.01</v>
      </c>
      <c r="M41" s="44">
        <v>0.03</v>
      </c>
      <c r="N41" s="44">
        <v>0.03</v>
      </c>
      <c r="O41" s="44">
        <v>0.04</v>
      </c>
      <c r="P41" s="44">
        <v>0.04</v>
      </c>
      <c r="Q41" s="44">
        <v>0.05</v>
      </c>
      <c r="R41" s="44">
        <v>0.05</v>
      </c>
      <c r="S41" s="44">
        <v>0.05</v>
      </c>
      <c r="T41" s="44">
        <v>0.05</v>
      </c>
      <c r="U41" s="44">
        <v>0.01</v>
      </c>
      <c r="V41" s="44">
        <v>0.02</v>
      </c>
      <c r="W41" s="44">
        <v>0.03</v>
      </c>
      <c r="X41" s="44">
        <v>0.03</v>
      </c>
      <c r="Y41" s="44">
        <v>0.04</v>
      </c>
      <c r="Z41" s="46">
        <v>0.05</v>
      </c>
      <c r="AA41" s="63"/>
      <c r="AB41" s="63"/>
      <c r="AC41" s="63"/>
      <c r="AD41" s="159"/>
      <c r="AE41" s="63"/>
      <c r="AF41" s="63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60">
        <f t="shared" ref="BD41:BI41" si="17">K41*BD$3</f>
        <v>0.01</v>
      </c>
      <c r="BE41" s="160">
        <f t="shared" si="17"/>
        <v>0.28999999999999998</v>
      </c>
      <c r="BF41" s="160">
        <f t="shared" si="17"/>
        <v>0.51</v>
      </c>
      <c r="BG41" s="160">
        <f t="shared" si="17"/>
        <v>0.12</v>
      </c>
      <c r="BH41" s="160">
        <f t="shared" si="17"/>
        <v>0.28000000000000003</v>
      </c>
      <c r="BI41" s="160">
        <f t="shared" si="17"/>
        <v>0.04</v>
      </c>
      <c r="BJ41" s="160"/>
      <c r="BK41" s="160">
        <f t="shared" ref="BK41:BS41" si="18">R41*BK$3</f>
        <v>0</v>
      </c>
      <c r="BL41" s="160">
        <f t="shared" si="18"/>
        <v>1</v>
      </c>
      <c r="BM41" s="160">
        <f t="shared" si="18"/>
        <v>1</v>
      </c>
      <c r="BN41" s="160">
        <f t="shared" si="18"/>
        <v>0</v>
      </c>
      <c r="BO41" s="160">
        <f t="shared" si="18"/>
        <v>0.02</v>
      </c>
      <c r="BP41" s="160">
        <f t="shared" si="18"/>
        <v>0.03</v>
      </c>
      <c r="BQ41" s="160">
        <f t="shared" si="18"/>
        <v>0</v>
      </c>
      <c r="BR41" s="160">
        <f t="shared" si="18"/>
        <v>0</v>
      </c>
      <c r="BS41" s="160">
        <f t="shared" si="18"/>
        <v>0</v>
      </c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</row>
    <row r="42" spans="1:94" x14ac:dyDescent="0.25">
      <c r="A42" s="34"/>
      <c r="B42" s="159"/>
      <c r="C42" s="159"/>
      <c r="D42" s="159"/>
      <c r="E42" s="159"/>
      <c r="F42" s="159"/>
      <c r="G42" s="159"/>
      <c r="H42" s="159"/>
      <c r="I42" s="159"/>
      <c r="J42" s="159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6"/>
      <c r="AA42" s="63"/>
      <c r="AB42" s="63"/>
      <c r="AC42" s="63"/>
      <c r="AD42" s="159"/>
      <c r="AE42" s="63"/>
      <c r="AF42" s="63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  <c r="BM42" s="159"/>
      <c r="BN42" s="159"/>
      <c r="BO42" s="159"/>
      <c r="BP42" s="159"/>
      <c r="BQ42" s="159"/>
      <c r="BR42" s="159"/>
      <c r="BS42" s="159"/>
      <c r="BT42" s="159"/>
      <c r="BU42" s="159"/>
      <c r="BV42" s="159"/>
      <c r="BW42" s="159"/>
      <c r="BX42" s="159"/>
      <c r="BY42" s="159"/>
      <c r="BZ42" s="159"/>
      <c r="CA42" s="159"/>
      <c r="CB42" s="159"/>
      <c r="CC42" s="159"/>
      <c r="CD42" s="159"/>
      <c r="CE42" s="159"/>
      <c r="CF42" s="159"/>
      <c r="CG42" s="159"/>
      <c r="CH42" s="159"/>
      <c r="CI42" s="159"/>
      <c r="CJ42" s="159"/>
      <c r="CK42" s="159"/>
      <c r="CL42" s="159"/>
      <c r="CM42" s="159"/>
    </row>
    <row r="43" spans="1:94" x14ac:dyDescent="0.25">
      <c r="A43" s="18" t="s">
        <v>52</v>
      </c>
      <c r="B43" s="159"/>
      <c r="C43" s="159"/>
      <c r="D43" s="159"/>
      <c r="E43" s="159"/>
      <c r="F43" s="159"/>
      <c r="G43" s="159"/>
      <c r="H43" s="159"/>
      <c r="I43" s="159"/>
      <c r="J43" s="159"/>
      <c r="K43" s="44">
        <v>1</v>
      </c>
      <c r="L43" s="44">
        <v>1</v>
      </c>
      <c r="M43" s="44">
        <v>1</v>
      </c>
      <c r="N43" s="44">
        <v>1</v>
      </c>
      <c r="O43" s="44">
        <v>1</v>
      </c>
      <c r="P43" s="44">
        <v>1</v>
      </c>
      <c r="Q43" s="44">
        <v>1</v>
      </c>
      <c r="R43" s="44">
        <v>1</v>
      </c>
      <c r="S43" s="44">
        <v>1</v>
      </c>
      <c r="T43" s="44">
        <v>1</v>
      </c>
      <c r="U43" s="44">
        <v>1</v>
      </c>
      <c r="V43" s="44">
        <v>1</v>
      </c>
      <c r="W43" s="44">
        <v>1</v>
      </c>
      <c r="X43" s="44">
        <v>1</v>
      </c>
      <c r="Y43" s="44">
        <v>1</v>
      </c>
      <c r="Z43" s="74">
        <v>1</v>
      </c>
      <c r="AA43" s="63"/>
      <c r="AB43" s="63"/>
      <c r="AC43" s="63"/>
      <c r="AD43" s="159"/>
      <c r="AE43" s="63"/>
      <c r="AF43" s="63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60">
        <f t="shared" ref="BD43:BI43" si="19">K43*BD$3</f>
        <v>1</v>
      </c>
      <c r="BE43" s="160">
        <f t="shared" si="19"/>
        <v>29</v>
      </c>
      <c r="BF43" s="160">
        <f t="shared" si="19"/>
        <v>17</v>
      </c>
      <c r="BG43" s="160">
        <f t="shared" si="19"/>
        <v>4</v>
      </c>
      <c r="BH43" s="160">
        <f t="shared" si="19"/>
        <v>7</v>
      </c>
      <c r="BI43" s="160">
        <f t="shared" si="19"/>
        <v>1</v>
      </c>
      <c r="BJ43" s="160"/>
      <c r="BK43" s="160">
        <f t="shared" ref="BK43:BS43" si="20">R43*BK$3</f>
        <v>0</v>
      </c>
      <c r="BL43" s="160">
        <f t="shared" si="20"/>
        <v>20</v>
      </c>
      <c r="BM43" s="160">
        <f t="shared" si="20"/>
        <v>20</v>
      </c>
      <c r="BN43" s="160">
        <f t="shared" si="20"/>
        <v>0</v>
      </c>
      <c r="BO43" s="160">
        <f t="shared" si="20"/>
        <v>1</v>
      </c>
      <c r="BP43" s="160">
        <f t="shared" si="20"/>
        <v>1</v>
      </c>
      <c r="BQ43" s="160">
        <f t="shared" si="20"/>
        <v>0</v>
      </c>
      <c r="BR43" s="160">
        <f t="shared" si="20"/>
        <v>0</v>
      </c>
      <c r="BS43" s="160">
        <f t="shared" si="20"/>
        <v>0</v>
      </c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7">
        <f>SUM(AU43:CL43)</f>
        <v>101</v>
      </c>
    </row>
    <row r="44" spans="1:94" x14ac:dyDescent="0.25">
      <c r="A44" s="18"/>
      <c r="K44" s="44"/>
      <c r="L44" s="44"/>
      <c r="M44" s="44"/>
      <c r="N44" s="44"/>
      <c r="O44" s="44"/>
      <c r="P44" s="44"/>
      <c r="Q44" s="44"/>
      <c r="R44" s="44"/>
      <c r="S44" s="73"/>
      <c r="T44" s="74"/>
      <c r="U44" s="44"/>
      <c r="V44" s="44"/>
      <c r="W44" s="44"/>
      <c r="X44" s="44"/>
      <c r="Y44" s="44"/>
      <c r="Z44" s="74"/>
      <c r="AA44" s="63"/>
      <c r="AB44" s="63"/>
      <c r="AC44" s="63"/>
      <c r="AE44" s="63"/>
      <c r="AF44" s="63"/>
    </row>
    <row r="45" spans="1:94" x14ac:dyDescent="0.25">
      <c r="A45" s="18" t="s">
        <v>56</v>
      </c>
      <c r="K45" s="44"/>
      <c r="L45" s="44"/>
      <c r="M45" s="44"/>
      <c r="N45" s="44"/>
      <c r="O45" s="44"/>
      <c r="P45" s="44"/>
      <c r="Q45" s="44"/>
      <c r="R45" s="44"/>
      <c r="S45" s="73"/>
      <c r="T45" s="74"/>
      <c r="U45" s="44"/>
      <c r="V45" s="44"/>
      <c r="W45" s="44"/>
      <c r="X45" s="44"/>
      <c r="Y45" s="44"/>
      <c r="Z45" s="74"/>
      <c r="AA45" s="63"/>
      <c r="AB45" s="63"/>
      <c r="AC45" s="63"/>
      <c r="AE45" s="63"/>
      <c r="AF45" s="63"/>
    </row>
    <row r="46" spans="1:94" x14ac:dyDescent="0.25">
      <c r="A46" s="34" t="s">
        <v>97</v>
      </c>
      <c r="K46" s="44"/>
      <c r="L46" s="44"/>
      <c r="M46" s="44"/>
      <c r="N46" s="44"/>
      <c r="O46" s="44"/>
      <c r="P46" s="44"/>
      <c r="Q46" s="44"/>
      <c r="R46" s="44"/>
      <c r="S46" s="49"/>
      <c r="T46" s="46"/>
      <c r="U46" s="44"/>
      <c r="V46" s="44"/>
      <c r="W46" s="44"/>
      <c r="X46" s="44"/>
      <c r="Y46" s="44"/>
      <c r="Z46" s="77"/>
      <c r="AA46" s="63"/>
      <c r="AB46" s="63"/>
      <c r="AC46" s="63"/>
      <c r="AE46" s="63"/>
      <c r="AF46" s="63"/>
    </row>
    <row r="47" spans="1:94" x14ac:dyDescent="0.25">
      <c r="A47" s="41" t="s">
        <v>57</v>
      </c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63"/>
      <c r="AB47" s="63"/>
      <c r="AC47" s="63"/>
      <c r="AE47" s="63"/>
      <c r="AF47" s="63"/>
    </row>
    <row r="48" spans="1:94" x14ac:dyDescent="0.25">
      <c r="A48" s="41" t="s">
        <v>58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63"/>
      <c r="AB48" s="63"/>
      <c r="AC48" s="63"/>
      <c r="AE48" s="63"/>
      <c r="AF48" s="63"/>
    </row>
    <row r="49" spans="1:92" x14ac:dyDescent="0.25">
      <c r="A49" s="41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63"/>
      <c r="AB49" s="63"/>
      <c r="AC49" s="63"/>
      <c r="AE49" s="63"/>
      <c r="AF49" s="63"/>
    </row>
    <row r="50" spans="1:92" x14ac:dyDescent="0.25">
      <c r="A50" s="18" t="s">
        <v>59</v>
      </c>
      <c r="K50" s="44">
        <v>1</v>
      </c>
      <c r="L50" s="44">
        <v>1</v>
      </c>
      <c r="M50" s="44">
        <v>1</v>
      </c>
      <c r="N50" s="44">
        <v>1</v>
      </c>
      <c r="O50" s="44">
        <v>1</v>
      </c>
      <c r="P50" s="44">
        <v>1</v>
      </c>
      <c r="Q50" s="44">
        <v>1</v>
      </c>
      <c r="R50" s="44">
        <v>1</v>
      </c>
      <c r="S50" s="44">
        <v>1</v>
      </c>
      <c r="T50" s="44">
        <v>1</v>
      </c>
      <c r="U50" s="44">
        <v>1</v>
      </c>
      <c r="V50" s="44">
        <v>1</v>
      </c>
      <c r="W50" s="44">
        <v>1</v>
      </c>
      <c r="X50" s="44">
        <v>1</v>
      </c>
      <c r="Y50" s="44">
        <v>1</v>
      </c>
      <c r="Z50" s="74">
        <v>1</v>
      </c>
      <c r="AA50" s="63"/>
      <c r="AB50" s="63"/>
      <c r="AC50" s="63"/>
      <c r="AE50" s="63"/>
      <c r="AF50" s="63"/>
      <c r="BD50" s="160">
        <f t="shared" ref="BD50:BI54" si="21">K50*BD$3</f>
        <v>1</v>
      </c>
      <c r="BE50" s="160">
        <f t="shared" si="21"/>
        <v>29</v>
      </c>
      <c r="BF50" s="160">
        <f t="shared" si="21"/>
        <v>17</v>
      </c>
      <c r="BG50" s="160">
        <f t="shared" si="21"/>
        <v>4</v>
      </c>
      <c r="BH50" s="160">
        <f t="shared" si="21"/>
        <v>7</v>
      </c>
      <c r="BI50" s="160">
        <f t="shared" si="21"/>
        <v>1</v>
      </c>
      <c r="BJ50" s="160"/>
      <c r="BK50" s="160">
        <f t="shared" ref="BK50:BS54" si="22">R50*BK$3</f>
        <v>0</v>
      </c>
      <c r="BL50" s="160">
        <f t="shared" si="22"/>
        <v>20</v>
      </c>
      <c r="BM50" s="160">
        <f t="shared" si="22"/>
        <v>20</v>
      </c>
      <c r="BN50" s="160">
        <f t="shared" si="22"/>
        <v>0</v>
      </c>
      <c r="BO50" s="160">
        <f t="shared" si="22"/>
        <v>1</v>
      </c>
      <c r="BP50" s="160">
        <f t="shared" si="22"/>
        <v>1</v>
      </c>
      <c r="BQ50" s="160">
        <f t="shared" si="22"/>
        <v>0</v>
      </c>
      <c r="BR50" s="160">
        <f t="shared" si="22"/>
        <v>0</v>
      </c>
      <c r="BS50" s="160">
        <f t="shared" si="22"/>
        <v>0</v>
      </c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7">
        <f>SUM(AU50:CL50)</f>
        <v>101</v>
      </c>
    </row>
    <row r="51" spans="1:92" x14ac:dyDescent="0.25">
      <c r="A51" s="18" t="s">
        <v>124</v>
      </c>
      <c r="K51" s="44"/>
      <c r="L51" s="44">
        <v>2</v>
      </c>
      <c r="M51" s="44">
        <v>3</v>
      </c>
      <c r="N51" s="44">
        <v>3</v>
      </c>
      <c r="O51" s="44">
        <v>3</v>
      </c>
      <c r="P51" s="44">
        <v>3</v>
      </c>
      <c r="Q51" s="44">
        <v>3</v>
      </c>
      <c r="R51" s="44">
        <v>3</v>
      </c>
      <c r="S51" s="73">
        <v>3</v>
      </c>
      <c r="T51" s="74">
        <v>3</v>
      </c>
      <c r="U51" s="44">
        <v>1</v>
      </c>
      <c r="V51" s="44">
        <v>2</v>
      </c>
      <c r="W51" s="44">
        <v>3</v>
      </c>
      <c r="X51" s="44">
        <v>3</v>
      </c>
      <c r="Y51" s="44">
        <v>3</v>
      </c>
      <c r="Z51" s="74">
        <v>3</v>
      </c>
      <c r="AA51" s="63"/>
      <c r="AB51" s="63"/>
      <c r="AC51" s="63"/>
      <c r="AE51" s="63"/>
      <c r="AF51" s="63"/>
      <c r="BD51" s="160">
        <f t="shared" si="21"/>
        <v>0</v>
      </c>
      <c r="BE51" s="160">
        <f t="shared" si="21"/>
        <v>58</v>
      </c>
      <c r="BF51" s="160">
        <f t="shared" si="21"/>
        <v>51</v>
      </c>
      <c r="BG51" s="160">
        <f t="shared" si="21"/>
        <v>12</v>
      </c>
      <c r="BH51" s="160">
        <f t="shared" si="21"/>
        <v>21</v>
      </c>
      <c r="BI51" s="160">
        <f t="shared" si="21"/>
        <v>3</v>
      </c>
      <c r="BJ51" s="160"/>
      <c r="BK51" s="160">
        <f t="shared" si="22"/>
        <v>0</v>
      </c>
      <c r="BL51" s="160">
        <f t="shared" si="22"/>
        <v>60</v>
      </c>
      <c r="BM51" s="160">
        <f t="shared" si="22"/>
        <v>60</v>
      </c>
      <c r="BN51" s="160">
        <f t="shared" si="22"/>
        <v>0</v>
      </c>
      <c r="BO51" s="160">
        <f t="shared" si="22"/>
        <v>2</v>
      </c>
      <c r="BP51" s="160">
        <f t="shared" si="22"/>
        <v>3</v>
      </c>
      <c r="BQ51" s="160">
        <f t="shared" si="22"/>
        <v>0</v>
      </c>
      <c r="BR51" s="160">
        <f t="shared" si="22"/>
        <v>0</v>
      </c>
      <c r="BS51" s="160">
        <f t="shared" si="22"/>
        <v>0</v>
      </c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7">
        <f t="shared" ref="CN51:CN56" si="23">SUM(AU51:CL51)</f>
        <v>270</v>
      </c>
    </row>
    <row r="52" spans="1:92" x14ac:dyDescent="0.25">
      <c r="A52" s="18" t="s">
        <v>60</v>
      </c>
      <c r="K52" s="44">
        <v>0</v>
      </c>
      <c r="L52" s="44">
        <v>0</v>
      </c>
      <c r="M52" s="44">
        <v>0</v>
      </c>
      <c r="N52" s="44">
        <v>0</v>
      </c>
      <c r="O52" s="44">
        <v>1</v>
      </c>
      <c r="P52" s="44">
        <v>1</v>
      </c>
      <c r="Q52" s="44">
        <v>1</v>
      </c>
      <c r="R52" s="44">
        <v>1</v>
      </c>
      <c r="S52" s="44">
        <v>1</v>
      </c>
      <c r="T52" s="44">
        <v>1</v>
      </c>
      <c r="U52" s="44">
        <v>0</v>
      </c>
      <c r="V52" s="44">
        <v>0</v>
      </c>
      <c r="W52" s="44">
        <v>0</v>
      </c>
      <c r="X52" s="44">
        <v>0</v>
      </c>
      <c r="Y52" s="44">
        <v>1</v>
      </c>
      <c r="Z52" s="74">
        <v>1</v>
      </c>
      <c r="AA52" s="63"/>
      <c r="AB52" s="63"/>
      <c r="AC52" s="63"/>
      <c r="AE52" s="63"/>
      <c r="AF52" s="63"/>
      <c r="BD52" s="160">
        <f t="shared" si="21"/>
        <v>0</v>
      </c>
      <c r="BE52" s="160">
        <f t="shared" si="21"/>
        <v>0</v>
      </c>
      <c r="BF52" s="160">
        <f t="shared" si="21"/>
        <v>0</v>
      </c>
      <c r="BG52" s="160">
        <f t="shared" si="21"/>
        <v>0</v>
      </c>
      <c r="BH52" s="160">
        <f t="shared" si="21"/>
        <v>7</v>
      </c>
      <c r="BI52" s="160">
        <f t="shared" si="21"/>
        <v>1</v>
      </c>
      <c r="BJ52" s="160"/>
      <c r="BK52" s="160">
        <f t="shared" si="22"/>
        <v>0</v>
      </c>
      <c r="BL52" s="160">
        <f t="shared" si="22"/>
        <v>20</v>
      </c>
      <c r="BM52" s="160">
        <f t="shared" si="22"/>
        <v>20</v>
      </c>
      <c r="BN52" s="160">
        <f t="shared" si="22"/>
        <v>0</v>
      </c>
      <c r="BO52" s="160">
        <f t="shared" si="22"/>
        <v>0</v>
      </c>
      <c r="BP52" s="160">
        <f t="shared" si="22"/>
        <v>0</v>
      </c>
      <c r="BQ52" s="160">
        <f t="shared" si="22"/>
        <v>0</v>
      </c>
      <c r="BR52" s="160">
        <f t="shared" si="22"/>
        <v>0</v>
      </c>
      <c r="BS52" s="160">
        <f t="shared" si="22"/>
        <v>0</v>
      </c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7">
        <f t="shared" si="23"/>
        <v>48</v>
      </c>
    </row>
    <row r="53" spans="1:92" x14ac:dyDescent="0.25">
      <c r="A53" s="18" t="s">
        <v>125</v>
      </c>
      <c r="K53" s="44"/>
      <c r="L53" s="44">
        <v>0</v>
      </c>
      <c r="M53" s="44">
        <v>0</v>
      </c>
      <c r="N53" s="44">
        <v>0</v>
      </c>
      <c r="O53" s="44">
        <v>1</v>
      </c>
      <c r="P53" s="44">
        <v>1</v>
      </c>
      <c r="Q53" s="44">
        <v>2</v>
      </c>
      <c r="R53" s="44">
        <v>2</v>
      </c>
      <c r="S53" s="73">
        <v>2</v>
      </c>
      <c r="T53" s="74">
        <v>2</v>
      </c>
      <c r="U53" s="44"/>
      <c r="V53" s="44">
        <v>0</v>
      </c>
      <c r="W53" s="44"/>
      <c r="X53" s="44"/>
      <c r="Y53" s="44">
        <v>1</v>
      </c>
      <c r="Z53" s="74">
        <v>2</v>
      </c>
      <c r="AA53" s="63"/>
      <c r="AB53" s="63"/>
      <c r="AC53" s="63"/>
      <c r="AE53" s="63"/>
      <c r="AF53" s="63"/>
      <c r="BD53" s="160">
        <f t="shared" si="21"/>
        <v>0</v>
      </c>
      <c r="BE53" s="160">
        <f t="shared" si="21"/>
        <v>0</v>
      </c>
      <c r="BF53" s="160">
        <f t="shared" si="21"/>
        <v>0</v>
      </c>
      <c r="BG53" s="160">
        <f t="shared" si="21"/>
        <v>0</v>
      </c>
      <c r="BH53" s="160">
        <f t="shared" si="21"/>
        <v>7</v>
      </c>
      <c r="BI53" s="160">
        <f t="shared" si="21"/>
        <v>1</v>
      </c>
      <c r="BJ53" s="160"/>
      <c r="BK53" s="160">
        <f t="shared" si="22"/>
        <v>0</v>
      </c>
      <c r="BL53" s="160">
        <f t="shared" si="22"/>
        <v>40</v>
      </c>
      <c r="BM53" s="160">
        <f t="shared" si="22"/>
        <v>40</v>
      </c>
      <c r="BN53" s="160">
        <f t="shared" si="22"/>
        <v>0</v>
      </c>
      <c r="BO53" s="160">
        <f t="shared" si="22"/>
        <v>0</v>
      </c>
      <c r="BP53" s="160">
        <f t="shared" si="22"/>
        <v>0</v>
      </c>
      <c r="BQ53" s="160">
        <f t="shared" si="22"/>
        <v>0</v>
      </c>
      <c r="BR53" s="160">
        <f t="shared" si="22"/>
        <v>0</v>
      </c>
      <c r="BS53" s="160">
        <f t="shared" si="22"/>
        <v>0</v>
      </c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7">
        <f t="shared" si="23"/>
        <v>88</v>
      </c>
    </row>
    <row r="54" spans="1:92" x14ac:dyDescent="0.25">
      <c r="A54" s="18" t="s">
        <v>61</v>
      </c>
      <c r="K54" s="44">
        <v>1</v>
      </c>
      <c r="L54" s="44">
        <v>1</v>
      </c>
      <c r="M54" s="44">
        <v>1</v>
      </c>
      <c r="N54" s="44">
        <v>1</v>
      </c>
      <c r="O54" s="44">
        <v>1</v>
      </c>
      <c r="P54" s="44">
        <v>1</v>
      </c>
      <c r="Q54" s="44">
        <v>1</v>
      </c>
      <c r="R54" s="44">
        <v>1</v>
      </c>
      <c r="S54" s="44">
        <v>1</v>
      </c>
      <c r="T54" s="44">
        <v>1</v>
      </c>
      <c r="U54" s="44">
        <v>1</v>
      </c>
      <c r="V54" s="44">
        <v>1</v>
      </c>
      <c r="W54" s="44">
        <v>1</v>
      </c>
      <c r="X54" s="44">
        <v>1</v>
      </c>
      <c r="Y54" s="44">
        <v>1</v>
      </c>
      <c r="Z54" s="74">
        <v>1</v>
      </c>
      <c r="AA54" s="63"/>
      <c r="AB54" s="63"/>
      <c r="AC54" s="63"/>
      <c r="AE54" s="63"/>
      <c r="AF54" s="63"/>
      <c r="BD54" s="160">
        <f t="shared" si="21"/>
        <v>1</v>
      </c>
      <c r="BE54" s="160">
        <f t="shared" si="21"/>
        <v>29</v>
      </c>
      <c r="BF54" s="160">
        <f t="shared" si="21"/>
        <v>17</v>
      </c>
      <c r="BG54" s="160">
        <f t="shared" si="21"/>
        <v>4</v>
      </c>
      <c r="BH54" s="160">
        <f t="shared" si="21"/>
        <v>7</v>
      </c>
      <c r="BI54" s="160">
        <f t="shared" si="21"/>
        <v>1</v>
      </c>
      <c r="BJ54" s="160"/>
      <c r="BK54" s="160">
        <f t="shared" si="22"/>
        <v>0</v>
      </c>
      <c r="BL54" s="160">
        <f t="shared" si="22"/>
        <v>20</v>
      </c>
      <c r="BM54" s="160">
        <f t="shared" si="22"/>
        <v>20</v>
      </c>
      <c r="BN54" s="160">
        <f t="shared" si="22"/>
        <v>0</v>
      </c>
      <c r="BO54" s="160">
        <f t="shared" si="22"/>
        <v>1</v>
      </c>
      <c r="BP54" s="160">
        <f t="shared" si="22"/>
        <v>1</v>
      </c>
      <c r="BQ54" s="160">
        <f t="shared" si="22"/>
        <v>0</v>
      </c>
      <c r="BR54" s="160">
        <f t="shared" si="22"/>
        <v>0</v>
      </c>
      <c r="BS54" s="160">
        <f t="shared" si="22"/>
        <v>0</v>
      </c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7">
        <f t="shared" si="23"/>
        <v>101</v>
      </c>
    </row>
    <row r="55" spans="1:92" x14ac:dyDescent="0.25">
      <c r="A55" s="18"/>
      <c r="K55" s="44"/>
      <c r="L55" s="44"/>
      <c r="M55" s="44"/>
      <c r="N55" s="44"/>
      <c r="O55" s="44"/>
      <c r="P55" s="44"/>
      <c r="Q55" s="44"/>
      <c r="R55" s="44"/>
      <c r="S55" s="73"/>
      <c r="T55" s="74"/>
      <c r="U55" s="44"/>
      <c r="V55" s="44"/>
      <c r="W55" s="44"/>
      <c r="X55" s="44"/>
      <c r="Y55" s="44"/>
      <c r="Z55" s="74"/>
      <c r="AA55" s="63"/>
      <c r="AB55" s="63"/>
      <c r="AC55" s="63"/>
      <c r="AE55" s="63"/>
      <c r="AF55" s="63"/>
    </row>
    <row r="56" spans="1:92" x14ac:dyDescent="0.25">
      <c r="A56" s="18" t="s">
        <v>62</v>
      </c>
      <c r="K56" s="44">
        <v>1</v>
      </c>
      <c r="L56" s="44">
        <v>1</v>
      </c>
      <c r="M56" s="44">
        <v>1</v>
      </c>
      <c r="N56" s="44">
        <v>1</v>
      </c>
      <c r="O56" s="44">
        <v>1</v>
      </c>
      <c r="P56" s="44">
        <v>1</v>
      </c>
      <c r="Q56" s="44">
        <v>1</v>
      </c>
      <c r="R56" s="44">
        <v>1</v>
      </c>
      <c r="S56" s="44">
        <v>1</v>
      </c>
      <c r="T56" s="44">
        <v>1</v>
      </c>
      <c r="U56" s="44">
        <v>1</v>
      </c>
      <c r="V56" s="44">
        <v>1</v>
      </c>
      <c r="W56" s="44">
        <v>1</v>
      </c>
      <c r="X56" s="44">
        <v>1</v>
      </c>
      <c r="Y56" s="44">
        <v>1</v>
      </c>
      <c r="Z56" s="74">
        <v>1</v>
      </c>
      <c r="AA56" s="63"/>
      <c r="AB56" s="63"/>
      <c r="AC56" s="63"/>
      <c r="AE56" s="63"/>
      <c r="AF56" s="63"/>
      <c r="BD56" s="160">
        <f t="shared" ref="BD56:BI56" si="24">K56*BD$3</f>
        <v>1</v>
      </c>
      <c r="BE56" s="160">
        <f t="shared" si="24"/>
        <v>29</v>
      </c>
      <c r="BF56" s="160">
        <f t="shared" si="24"/>
        <v>17</v>
      </c>
      <c r="BG56" s="160">
        <f t="shared" si="24"/>
        <v>4</v>
      </c>
      <c r="BH56" s="160">
        <f t="shared" si="24"/>
        <v>7</v>
      </c>
      <c r="BI56" s="160">
        <f t="shared" si="24"/>
        <v>1</v>
      </c>
      <c r="BJ56" s="160"/>
      <c r="BK56" s="160">
        <f t="shared" ref="BK56:BS56" si="25">R56*BK$3</f>
        <v>0</v>
      </c>
      <c r="BL56" s="160">
        <f t="shared" si="25"/>
        <v>20</v>
      </c>
      <c r="BM56" s="160">
        <f t="shared" si="25"/>
        <v>20</v>
      </c>
      <c r="BN56" s="160">
        <f t="shared" si="25"/>
        <v>0</v>
      </c>
      <c r="BO56" s="160">
        <f t="shared" si="25"/>
        <v>1</v>
      </c>
      <c r="BP56" s="160">
        <f t="shared" si="25"/>
        <v>1</v>
      </c>
      <c r="BQ56" s="160">
        <f t="shared" si="25"/>
        <v>0</v>
      </c>
      <c r="BR56" s="160">
        <f t="shared" si="25"/>
        <v>0</v>
      </c>
      <c r="BS56" s="160">
        <f t="shared" si="25"/>
        <v>0</v>
      </c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7">
        <f t="shared" si="23"/>
        <v>101</v>
      </c>
    </row>
    <row r="57" spans="1:92" x14ac:dyDescent="0.25">
      <c r="A57" s="18"/>
      <c r="K57" s="44"/>
      <c r="L57" s="44"/>
      <c r="M57" s="44"/>
      <c r="N57" s="44"/>
      <c r="O57" s="44"/>
      <c r="P57" s="44"/>
      <c r="Q57" s="44"/>
      <c r="R57" s="44"/>
      <c r="S57" s="73"/>
      <c r="T57" s="74"/>
      <c r="U57" s="44"/>
      <c r="V57" s="44"/>
      <c r="W57" s="44"/>
      <c r="X57" s="44"/>
      <c r="Y57" s="44"/>
      <c r="Z57" s="74"/>
      <c r="AA57" s="63"/>
      <c r="AB57" s="63"/>
      <c r="AC57" s="63"/>
      <c r="AE57" s="63"/>
      <c r="AF57" s="63"/>
    </row>
    <row r="58" spans="1:92" x14ac:dyDescent="0.25">
      <c r="A58" s="18" t="s">
        <v>112</v>
      </c>
      <c r="K58" s="44"/>
      <c r="L58" s="44"/>
      <c r="M58" s="44"/>
      <c r="N58" s="44"/>
      <c r="O58" s="44">
        <v>1</v>
      </c>
      <c r="P58" s="44"/>
      <c r="Q58" s="44">
        <v>1</v>
      </c>
      <c r="R58" s="44">
        <v>1</v>
      </c>
      <c r="S58" s="44"/>
      <c r="T58" s="44"/>
      <c r="U58" s="44">
        <v>1</v>
      </c>
      <c r="V58" s="44">
        <v>1</v>
      </c>
      <c r="W58" s="44">
        <v>1</v>
      </c>
      <c r="X58" s="44">
        <v>1</v>
      </c>
      <c r="Y58" s="44">
        <v>1</v>
      </c>
      <c r="Z58" s="74">
        <v>1</v>
      </c>
      <c r="AA58" s="63"/>
      <c r="AB58" s="63"/>
      <c r="AC58" s="63"/>
      <c r="AE58" s="63"/>
      <c r="AF58" s="63"/>
      <c r="BD58" s="160">
        <f t="shared" ref="BD58:BI58" si="26">K58*BD$3</f>
        <v>0</v>
      </c>
      <c r="BE58" s="160">
        <f t="shared" si="26"/>
        <v>0</v>
      </c>
      <c r="BF58" s="160">
        <f t="shared" si="26"/>
        <v>0</v>
      </c>
      <c r="BG58" s="160">
        <f t="shared" si="26"/>
        <v>0</v>
      </c>
      <c r="BH58" s="160">
        <f t="shared" si="26"/>
        <v>7</v>
      </c>
      <c r="BI58" s="160">
        <f t="shared" si="26"/>
        <v>0</v>
      </c>
      <c r="BJ58" s="160"/>
      <c r="BK58" s="160">
        <f t="shared" ref="BK58:BS58" si="27">R58*BK$3</f>
        <v>0</v>
      </c>
      <c r="BL58" s="160">
        <f t="shared" si="27"/>
        <v>0</v>
      </c>
      <c r="BM58" s="160">
        <f t="shared" si="27"/>
        <v>0</v>
      </c>
      <c r="BN58" s="160">
        <f t="shared" si="27"/>
        <v>0</v>
      </c>
      <c r="BO58" s="160">
        <f t="shared" si="27"/>
        <v>1</v>
      </c>
      <c r="BP58" s="160">
        <f t="shared" si="27"/>
        <v>1</v>
      </c>
      <c r="BQ58" s="160">
        <f t="shared" si="27"/>
        <v>0</v>
      </c>
      <c r="BR58" s="160">
        <f t="shared" si="27"/>
        <v>0</v>
      </c>
      <c r="BS58" s="160">
        <f t="shared" si="27"/>
        <v>0</v>
      </c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</row>
    <row r="59" spans="1:92" x14ac:dyDescent="0.25">
      <c r="A59" s="34" t="s">
        <v>97</v>
      </c>
      <c r="K59" s="44"/>
      <c r="L59" s="44"/>
      <c r="M59" s="44"/>
      <c r="N59" s="44"/>
      <c r="O59" s="44"/>
      <c r="P59" s="44"/>
      <c r="Q59" s="44"/>
      <c r="R59" s="44"/>
      <c r="S59" s="73"/>
      <c r="T59" s="74"/>
      <c r="U59" s="44"/>
      <c r="V59" s="44"/>
      <c r="W59" s="44"/>
      <c r="X59" s="44"/>
      <c r="Y59" s="44"/>
      <c r="Z59" s="74"/>
      <c r="AA59" s="63"/>
      <c r="AB59" s="63"/>
      <c r="AC59" s="63"/>
      <c r="AE59" s="63"/>
      <c r="AF59" s="63"/>
    </row>
    <row r="60" spans="1:92" x14ac:dyDescent="0.25">
      <c r="A60" s="34" t="s">
        <v>63</v>
      </c>
      <c r="K60" s="44">
        <v>1</v>
      </c>
      <c r="L60" s="44">
        <v>1</v>
      </c>
      <c r="M60" s="44">
        <v>1</v>
      </c>
      <c r="N60" s="44">
        <v>1</v>
      </c>
      <c r="O60" s="44">
        <v>1</v>
      </c>
      <c r="P60" s="44">
        <v>1</v>
      </c>
      <c r="Q60" s="44">
        <v>1</v>
      </c>
      <c r="R60" s="44">
        <v>1</v>
      </c>
      <c r="S60" s="44">
        <v>1</v>
      </c>
      <c r="T60" s="44">
        <v>1</v>
      </c>
      <c r="U60" s="44">
        <v>1</v>
      </c>
      <c r="V60" s="44">
        <v>1</v>
      </c>
      <c r="W60" s="44">
        <v>1</v>
      </c>
      <c r="X60" s="44">
        <v>1</v>
      </c>
      <c r="Y60" s="44">
        <v>1</v>
      </c>
      <c r="Z60" s="74">
        <v>1</v>
      </c>
      <c r="AA60" s="63"/>
      <c r="AB60" s="63"/>
      <c r="AC60" s="63"/>
      <c r="AE60" s="63"/>
      <c r="AF60" s="63"/>
      <c r="BD60" s="160">
        <f t="shared" ref="BD60:BI60" si="28">K60*BD$3</f>
        <v>1</v>
      </c>
      <c r="BE60" s="160">
        <f t="shared" si="28"/>
        <v>29</v>
      </c>
      <c r="BF60" s="160">
        <f t="shared" si="28"/>
        <v>17</v>
      </c>
      <c r="BG60" s="160">
        <f t="shared" si="28"/>
        <v>4</v>
      </c>
      <c r="BH60" s="160">
        <f t="shared" si="28"/>
        <v>7</v>
      </c>
      <c r="BI60" s="160">
        <f t="shared" si="28"/>
        <v>1</v>
      </c>
      <c r="BJ60" s="160"/>
      <c r="BK60" s="160">
        <f t="shared" ref="BK60:BS60" si="29">R60*BK$3</f>
        <v>0</v>
      </c>
      <c r="BL60" s="160">
        <f t="shared" si="29"/>
        <v>20</v>
      </c>
      <c r="BM60" s="160">
        <f t="shared" si="29"/>
        <v>20</v>
      </c>
      <c r="BN60" s="160">
        <f t="shared" si="29"/>
        <v>0</v>
      </c>
      <c r="BO60" s="160">
        <f t="shared" si="29"/>
        <v>1</v>
      </c>
      <c r="BP60" s="160">
        <f t="shared" si="29"/>
        <v>1</v>
      </c>
      <c r="BQ60" s="160">
        <f t="shared" si="29"/>
        <v>0</v>
      </c>
      <c r="BR60" s="160">
        <f t="shared" si="29"/>
        <v>0</v>
      </c>
      <c r="BS60" s="160">
        <f t="shared" si="29"/>
        <v>0</v>
      </c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7">
        <f>SUM(AU60:CL60)</f>
        <v>101</v>
      </c>
    </row>
    <row r="61" spans="1:92" x14ac:dyDescent="0.25">
      <c r="A61" s="34"/>
      <c r="K61" s="44"/>
      <c r="L61" s="44"/>
      <c r="M61" s="44"/>
      <c r="N61" s="44"/>
      <c r="O61" s="44"/>
      <c r="P61" s="44"/>
      <c r="Q61" s="44"/>
      <c r="R61" s="44"/>
      <c r="S61" s="73"/>
      <c r="T61" s="74"/>
      <c r="U61" s="44"/>
      <c r="V61" s="44"/>
      <c r="W61" s="44"/>
      <c r="X61" s="44"/>
      <c r="Y61" s="44"/>
      <c r="Z61" s="74"/>
      <c r="AA61" s="63"/>
      <c r="AB61" s="63"/>
      <c r="AC61" s="63"/>
      <c r="AE61" s="63"/>
      <c r="AF61" s="63"/>
    </row>
    <row r="62" spans="1:92" x14ac:dyDescent="0.25">
      <c r="A62" s="18" t="s">
        <v>113</v>
      </c>
      <c r="K62" s="44">
        <v>1</v>
      </c>
      <c r="L62" s="44">
        <v>1</v>
      </c>
      <c r="M62" s="44">
        <v>1</v>
      </c>
      <c r="N62" s="44">
        <v>1</v>
      </c>
      <c r="O62" s="44">
        <v>1</v>
      </c>
      <c r="P62" s="44">
        <v>1</v>
      </c>
      <c r="Q62" s="44">
        <v>1</v>
      </c>
      <c r="R62" s="44">
        <v>0</v>
      </c>
      <c r="S62" s="44">
        <v>0</v>
      </c>
      <c r="T62" s="44">
        <v>0</v>
      </c>
      <c r="U62" s="1">
        <v>0</v>
      </c>
      <c r="V62" s="44"/>
      <c r="W62" s="1">
        <v>0</v>
      </c>
      <c r="X62" s="1">
        <v>0</v>
      </c>
      <c r="Y62" s="1">
        <v>0</v>
      </c>
      <c r="Z62" s="74"/>
      <c r="AA62" s="7"/>
      <c r="AB62" s="7"/>
      <c r="AC62" s="7"/>
      <c r="AE62" s="7"/>
      <c r="AF62" s="7"/>
      <c r="BD62" s="160">
        <f t="shared" ref="BD62:BI62" si="30">K62*BD$3</f>
        <v>1</v>
      </c>
      <c r="BE62" s="160">
        <f t="shared" si="30"/>
        <v>29</v>
      </c>
      <c r="BF62" s="160">
        <f t="shared" si="30"/>
        <v>17</v>
      </c>
      <c r="BG62" s="160">
        <f t="shared" si="30"/>
        <v>4</v>
      </c>
      <c r="BH62" s="160">
        <f t="shared" si="30"/>
        <v>7</v>
      </c>
      <c r="BI62" s="160">
        <f t="shared" si="30"/>
        <v>1</v>
      </c>
      <c r="BJ62" s="160"/>
      <c r="BK62" s="160">
        <f t="shared" ref="BK62:BS62" si="31">R62*BK$3</f>
        <v>0</v>
      </c>
      <c r="BL62" s="160">
        <f t="shared" si="31"/>
        <v>0</v>
      </c>
      <c r="BM62" s="160">
        <f t="shared" si="31"/>
        <v>0</v>
      </c>
      <c r="BN62" s="160">
        <f t="shared" si="31"/>
        <v>0</v>
      </c>
      <c r="BO62" s="160">
        <f t="shared" si="31"/>
        <v>0</v>
      </c>
      <c r="BP62" s="160">
        <f t="shared" si="31"/>
        <v>0</v>
      </c>
      <c r="BQ62" s="160">
        <f t="shared" si="31"/>
        <v>0</v>
      </c>
      <c r="BR62" s="160">
        <f t="shared" si="31"/>
        <v>0</v>
      </c>
      <c r="BS62" s="160">
        <f t="shared" si="31"/>
        <v>0</v>
      </c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7">
        <f>SUM(AU62:CL62)</f>
        <v>59</v>
      </c>
    </row>
    <row r="63" spans="1:92" x14ac:dyDescent="0.25">
      <c r="A63" s="34"/>
      <c r="K63" s="44"/>
      <c r="L63" s="44"/>
      <c r="M63" s="44"/>
      <c r="N63" s="44"/>
      <c r="O63" s="44"/>
      <c r="P63" s="44"/>
      <c r="Q63" s="44"/>
      <c r="R63" s="44"/>
      <c r="S63" s="73"/>
      <c r="T63" s="74"/>
      <c r="V63" s="44"/>
      <c r="Z63" s="74"/>
    </row>
    <row r="64" spans="1:92" x14ac:dyDescent="0.25">
      <c r="A64" s="18" t="s">
        <v>51</v>
      </c>
      <c r="K64" s="45">
        <v>0.8</v>
      </c>
      <c r="L64" s="45">
        <v>0.8</v>
      </c>
      <c r="M64" s="45">
        <v>0.8</v>
      </c>
      <c r="N64" s="45">
        <v>0.9</v>
      </c>
      <c r="O64" s="45">
        <v>0.8</v>
      </c>
      <c r="P64" s="45">
        <v>0.9</v>
      </c>
      <c r="Q64" s="45">
        <v>0.9</v>
      </c>
      <c r="R64" s="45">
        <v>0.7</v>
      </c>
      <c r="S64" s="44">
        <v>1.35</v>
      </c>
      <c r="T64" s="44">
        <v>1.45</v>
      </c>
      <c r="U64" s="45">
        <v>0.75</v>
      </c>
      <c r="V64" s="45">
        <v>0.55000000000000004</v>
      </c>
      <c r="W64" s="45">
        <v>0.55000000000000004</v>
      </c>
      <c r="X64" s="45">
        <v>1.4</v>
      </c>
      <c r="Y64" s="45">
        <v>1.4</v>
      </c>
      <c r="Z64" s="46">
        <v>1.85</v>
      </c>
      <c r="AA64" s="64"/>
      <c r="AB64" s="64"/>
      <c r="AC64" s="64"/>
      <c r="AE64" s="64"/>
      <c r="AF64" s="64"/>
      <c r="BD64" s="160">
        <f t="shared" ref="BD64:BI64" si="32">K64*BD$3</f>
        <v>0.8</v>
      </c>
      <c r="BE64" s="160">
        <f t="shared" si="32"/>
        <v>23.200000000000003</v>
      </c>
      <c r="BF64" s="160">
        <f t="shared" si="32"/>
        <v>13.600000000000001</v>
      </c>
      <c r="BG64" s="160">
        <f t="shared" si="32"/>
        <v>3.6</v>
      </c>
      <c r="BH64" s="160">
        <f t="shared" si="32"/>
        <v>5.6000000000000005</v>
      </c>
      <c r="BI64" s="160">
        <f t="shared" si="32"/>
        <v>0.9</v>
      </c>
      <c r="BJ64" s="160"/>
      <c r="BK64" s="160">
        <f t="shared" ref="BK64:BS64" si="33">R64*BK$3</f>
        <v>0</v>
      </c>
      <c r="BL64" s="160">
        <f t="shared" si="33"/>
        <v>27</v>
      </c>
      <c r="BM64" s="160">
        <f t="shared" si="33"/>
        <v>29</v>
      </c>
      <c r="BN64" s="160">
        <f t="shared" si="33"/>
        <v>0</v>
      </c>
      <c r="BO64" s="160">
        <f t="shared" si="33"/>
        <v>0.55000000000000004</v>
      </c>
      <c r="BP64" s="160">
        <f t="shared" si="33"/>
        <v>0.55000000000000004</v>
      </c>
      <c r="BQ64" s="160">
        <f t="shared" si="33"/>
        <v>0</v>
      </c>
      <c r="BR64" s="160">
        <f t="shared" si="33"/>
        <v>0</v>
      </c>
      <c r="BS64" s="160">
        <f t="shared" si="33"/>
        <v>0</v>
      </c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7">
        <f>SUM(AU64:CL64)</f>
        <v>104.80000000000001</v>
      </c>
    </row>
    <row r="65" spans="1:92" x14ac:dyDescent="0.25">
      <c r="A65" s="34" t="s">
        <v>97</v>
      </c>
      <c r="K65" s="45"/>
      <c r="L65" s="45"/>
      <c r="M65" s="45"/>
      <c r="N65" s="45"/>
      <c r="O65" s="45"/>
      <c r="P65" s="45"/>
      <c r="Q65" s="45"/>
      <c r="R65" s="45"/>
      <c r="S65" s="75"/>
      <c r="T65" s="46"/>
      <c r="U65" s="45"/>
      <c r="V65" s="45"/>
      <c r="W65" s="45"/>
      <c r="X65" s="45"/>
      <c r="Y65" s="45"/>
      <c r="Z65" s="46"/>
      <c r="AA65" s="64"/>
      <c r="AB65" s="64"/>
      <c r="AC65" s="64"/>
      <c r="AE65" s="64"/>
      <c r="AF65" s="64"/>
    </row>
    <row r="66" spans="1:92" x14ac:dyDescent="0.25">
      <c r="A66" s="34" t="s">
        <v>114</v>
      </c>
      <c r="K66" s="45"/>
      <c r="L66" s="45"/>
      <c r="M66" s="45"/>
      <c r="N66" s="45"/>
      <c r="O66" s="45"/>
      <c r="P66" s="45"/>
      <c r="Q66" s="45"/>
      <c r="R66" s="45"/>
      <c r="S66" s="75"/>
      <c r="T66" s="46"/>
      <c r="U66" s="45"/>
      <c r="V66" s="45"/>
      <c r="W66" s="45"/>
      <c r="X66" s="45"/>
      <c r="Y66" s="45"/>
      <c r="Z66" s="46"/>
      <c r="AA66" s="64"/>
      <c r="AB66" s="64"/>
      <c r="AC66" s="64"/>
      <c r="AE66" s="64"/>
      <c r="AF66" s="64"/>
      <c r="BD66" s="160">
        <f>K66*BD$3</f>
        <v>0</v>
      </c>
      <c r="BE66" s="160">
        <f>L66*BE$3</f>
        <v>0</v>
      </c>
      <c r="BF66" s="160">
        <f>M66*BF$3</f>
        <v>0</v>
      </c>
      <c r="BG66" s="160">
        <f>N66*BG$3</f>
        <v>0</v>
      </c>
      <c r="BH66" s="160"/>
      <c r="BI66" s="160">
        <f>P66*BI$3</f>
        <v>0</v>
      </c>
      <c r="BJ66" s="160"/>
      <c r="BK66" s="160"/>
      <c r="BL66" s="160">
        <f>S66*BL$3</f>
        <v>0</v>
      </c>
      <c r="BM66" s="160">
        <f>T66*BM$3</f>
        <v>0</v>
      </c>
      <c r="BN66" s="160"/>
      <c r="BO66" s="160">
        <f>V66*BO$3</f>
        <v>0</v>
      </c>
      <c r="BP66" s="160"/>
      <c r="BQ66" s="160"/>
      <c r="BR66" s="160"/>
      <c r="BS66" s="16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</row>
    <row r="67" spans="1:92" x14ac:dyDescent="0.25">
      <c r="A67" s="34"/>
      <c r="K67" s="45"/>
      <c r="L67" s="45"/>
      <c r="M67" s="45"/>
      <c r="N67" s="45"/>
      <c r="O67" s="45"/>
      <c r="P67" s="45"/>
      <c r="Q67" s="45"/>
      <c r="R67" s="45"/>
      <c r="S67" s="75"/>
      <c r="T67" s="46"/>
      <c r="U67" s="45"/>
      <c r="V67" s="45"/>
      <c r="W67" s="45"/>
      <c r="X67" s="45"/>
      <c r="Y67" s="45"/>
      <c r="Z67" s="46"/>
      <c r="AA67" s="64"/>
      <c r="AB67" s="64"/>
      <c r="AC67" s="64"/>
      <c r="AE67" s="64"/>
      <c r="AF67" s="64"/>
    </row>
    <row r="68" spans="1:92" x14ac:dyDescent="0.25">
      <c r="A68" s="18" t="s">
        <v>115</v>
      </c>
      <c r="K68" s="44">
        <v>0.55000000000000004</v>
      </c>
      <c r="L68" s="44">
        <v>1.35</v>
      </c>
      <c r="M68" s="44">
        <v>2.5</v>
      </c>
      <c r="N68" s="44">
        <v>2.6</v>
      </c>
      <c r="O68" s="44">
        <v>3.9</v>
      </c>
      <c r="P68" s="44">
        <v>4.0999999999999996</v>
      </c>
      <c r="Q68" s="44">
        <v>5.9</v>
      </c>
      <c r="R68" s="44">
        <v>3.9</v>
      </c>
      <c r="S68" s="44">
        <v>8.9</v>
      </c>
      <c r="T68" s="44">
        <v>7.8</v>
      </c>
      <c r="U68" s="44">
        <v>1.2</v>
      </c>
      <c r="V68" s="45">
        <v>2.1</v>
      </c>
      <c r="W68" s="44">
        <v>3.7</v>
      </c>
      <c r="X68" s="44">
        <v>5.2</v>
      </c>
      <c r="Y68" s="44">
        <v>7.1</v>
      </c>
      <c r="Z68" s="46">
        <v>9.5</v>
      </c>
      <c r="AA68" s="63"/>
      <c r="AB68" s="63"/>
      <c r="AC68" s="63"/>
      <c r="AE68" s="63"/>
      <c r="AF68" s="63"/>
      <c r="BD68" s="160">
        <f t="shared" ref="BD68:BI68" si="34">K68*BD$3</f>
        <v>0.55000000000000004</v>
      </c>
      <c r="BE68" s="160">
        <f t="shared" si="34"/>
        <v>39.150000000000006</v>
      </c>
      <c r="BF68" s="160">
        <f t="shared" si="34"/>
        <v>42.5</v>
      </c>
      <c r="BG68" s="160">
        <f t="shared" si="34"/>
        <v>10.4</v>
      </c>
      <c r="BH68" s="160">
        <f t="shared" si="34"/>
        <v>27.3</v>
      </c>
      <c r="BI68" s="160">
        <f t="shared" si="34"/>
        <v>4.0999999999999996</v>
      </c>
      <c r="BJ68" s="160"/>
      <c r="BK68" s="160">
        <f t="shared" ref="BK68:BS68" si="35">R68*BK$3</f>
        <v>0</v>
      </c>
      <c r="BL68" s="160">
        <f t="shared" si="35"/>
        <v>178</v>
      </c>
      <c r="BM68" s="160">
        <f t="shared" si="35"/>
        <v>156</v>
      </c>
      <c r="BN68" s="160">
        <f t="shared" si="35"/>
        <v>0</v>
      </c>
      <c r="BO68" s="160">
        <f t="shared" si="35"/>
        <v>2.1</v>
      </c>
      <c r="BP68" s="160">
        <f t="shared" si="35"/>
        <v>3.7</v>
      </c>
      <c r="BQ68" s="160">
        <f t="shared" si="35"/>
        <v>0</v>
      </c>
      <c r="BR68" s="160">
        <f t="shared" si="35"/>
        <v>0</v>
      </c>
      <c r="BS68" s="160">
        <f t="shared" si="35"/>
        <v>0</v>
      </c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7">
        <f>SUM(AU68:CL68)</f>
        <v>463.8</v>
      </c>
    </row>
    <row r="69" spans="1:92" x14ac:dyDescent="0.25">
      <c r="A69" s="34" t="s">
        <v>97</v>
      </c>
      <c r="K69" s="44"/>
      <c r="L69" s="44"/>
      <c r="M69" s="44"/>
      <c r="N69" s="44"/>
      <c r="O69" s="44"/>
      <c r="P69" s="44"/>
      <c r="Q69" s="44"/>
      <c r="R69" s="44"/>
      <c r="S69" s="49"/>
      <c r="T69" s="46"/>
      <c r="U69" s="44"/>
      <c r="V69" s="44"/>
      <c r="W69" s="44"/>
      <c r="X69" s="44"/>
      <c r="Y69" s="44"/>
      <c r="Z69" s="46"/>
      <c r="AA69" s="63"/>
      <c r="AB69" s="63"/>
      <c r="AC69" s="63"/>
      <c r="AE69" s="63"/>
      <c r="AF69" s="63"/>
    </row>
    <row r="70" spans="1:92" x14ac:dyDescent="0.25">
      <c r="A70" s="34" t="s">
        <v>116</v>
      </c>
      <c r="K70" s="44"/>
      <c r="L70" s="44"/>
      <c r="M70" s="44"/>
      <c r="N70" s="44"/>
      <c r="O70" s="44"/>
      <c r="P70" s="44"/>
      <c r="Q70" s="44"/>
      <c r="R70" s="44"/>
      <c r="S70" s="49"/>
      <c r="T70" s="46"/>
      <c r="U70" s="44"/>
      <c r="V70" s="44"/>
      <c r="W70" s="44"/>
      <c r="X70" s="44"/>
      <c r="Y70" s="44"/>
      <c r="Z70" s="46"/>
      <c r="AA70" s="63"/>
      <c r="AB70" s="63"/>
      <c r="AC70" s="63"/>
      <c r="AE70" s="63"/>
      <c r="AF70" s="63"/>
    </row>
    <row r="71" spans="1:92" x14ac:dyDescent="0.25">
      <c r="A71" s="34" t="s">
        <v>117</v>
      </c>
      <c r="K71" s="44"/>
      <c r="L71" s="44"/>
      <c r="M71" s="44"/>
      <c r="N71" s="44"/>
      <c r="O71" s="44"/>
      <c r="P71" s="44"/>
      <c r="Q71" s="44"/>
      <c r="R71" s="44"/>
      <c r="S71" s="49"/>
      <c r="T71" s="46"/>
      <c r="U71" s="44"/>
      <c r="V71" s="44"/>
      <c r="W71" s="44"/>
      <c r="X71" s="44"/>
      <c r="Y71" s="44"/>
      <c r="Z71" s="46"/>
      <c r="AA71" s="63"/>
      <c r="AB71" s="63"/>
      <c r="AC71" s="63"/>
      <c r="AE71" s="63"/>
      <c r="AF71" s="63"/>
    </row>
    <row r="72" spans="1:92" x14ac:dyDescent="0.25">
      <c r="A72" s="34"/>
      <c r="K72" s="44"/>
      <c r="L72" s="44"/>
      <c r="M72" s="44"/>
      <c r="N72" s="44"/>
      <c r="O72" s="44"/>
      <c r="P72" s="44"/>
      <c r="Q72" s="44"/>
      <c r="R72" s="44"/>
      <c r="S72" s="49"/>
      <c r="T72" s="46"/>
      <c r="U72" s="44"/>
      <c r="V72" s="44"/>
      <c r="W72" s="44"/>
      <c r="X72" s="44"/>
      <c r="Y72" s="44"/>
      <c r="Z72" s="46"/>
      <c r="AA72" s="63"/>
      <c r="AB72" s="63"/>
      <c r="AC72" s="63"/>
      <c r="AE72" s="63"/>
      <c r="AF72" s="63"/>
    </row>
    <row r="73" spans="1:92" x14ac:dyDescent="0.25">
      <c r="A73" s="42" t="s">
        <v>118</v>
      </c>
      <c r="K73" s="44"/>
      <c r="L73" s="44"/>
      <c r="M73" s="44"/>
      <c r="N73" s="44"/>
      <c r="O73" s="44"/>
      <c r="P73" s="44"/>
      <c r="Q73" s="44"/>
      <c r="R73" s="44"/>
      <c r="S73" s="49"/>
      <c r="T73" s="49"/>
      <c r="U73" s="44"/>
      <c r="V73" s="44"/>
      <c r="W73" s="44"/>
      <c r="X73" s="44"/>
      <c r="Y73" s="44"/>
      <c r="Z73" s="49"/>
      <c r="AA73" s="63"/>
      <c r="AB73" s="63"/>
      <c r="AC73" s="63"/>
      <c r="AE73" s="63"/>
      <c r="AF73" s="63"/>
    </row>
    <row r="74" spans="1:92" x14ac:dyDescent="0.25">
      <c r="A74" s="34" t="s">
        <v>97</v>
      </c>
      <c r="K74" s="44"/>
      <c r="L74" s="44"/>
      <c r="M74" s="44"/>
      <c r="N74" s="44"/>
      <c r="O74" s="44"/>
      <c r="P74" s="44"/>
      <c r="Q74" s="44"/>
      <c r="R74" s="44"/>
      <c r="S74" s="49"/>
      <c r="T74" s="49"/>
      <c r="U74" s="44"/>
      <c r="V74" s="44"/>
      <c r="W74" s="44"/>
      <c r="X74" s="44"/>
      <c r="Y74" s="44"/>
      <c r="Z74" s="49"/>
      <c r="AA74" s="63"/>
      <c r="AB74" s="63"/>
      <c r="AC74" s="63"/>
      <c r="AE74" s="63"/>
      <c r="AF74" s="63"/>
      <c r="BD74" s="160">
        <f>K74*BD$3</f>
        <v>0</v>
      </c>
      <c r="BE74" s="160">
        <f>L74*BE$3</f>
        <v>0</v>
      </c>
      <c r="BF74" s="160">
        <f>M74*BF$3</f>
        <v>0</v>
      </c>
      <c r="BG74" s="160">
        <f>N74*BG$3</f>
        <v>0</v>
      </c>
      <c r="BH74" s="160"/>
      <c r="BI74" s="160">
        <f>P74*BI$3</f>
        <v>0</v>
      </c>
      <c r="BJ74" s="160"/>
      <c r="BK74" s="160"/>
      <c r="BL74" s="160">
        <f>S74*BL$3</f>
        <v>0</v>
      </c>
      <c r="BM74" s="160">
        <f>T74*BM$3</f>
        <v>0</v>
      </c>
      <c r="BN74" s="160"/>
      <c r="BO74" s="160">
        <f>V74*BO$3</f>
        <v>0</v>
      </c>
      <c r="BP74" s="160"/>
      <c r="BQ74" s="160"/>
      <c r="BR74" s="160"/>
      <c r="BS74" s="16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</row>
    <row r="75" spans="1:92" ht="22.5" x14ac:dyDescent="0.25">
      <c r="A75" s="35" t="s">
        <v>88</v>
      </c>
      <c r="K75" s="44"/>
      <c r="L75" s="44"/>
      <c r="M75" s="44"/>
      <c r="N75" s="44"/>
      <c r="O75" s="44"/>
      <c r="P75" s="44"/>
      <c r="Q75" s="44"/>
      <c r="R75" s="44"/>
      <c r="S75" s="49"/>
      <c r="T75" s="49"/>
      <c r="U75" s="44"/>
      <c r="V75" s="44"/>
      <c r="W75" s="44"/>
      <c r="X75" s="44"/>
      <c r="Y75" s="44"/>
      <c r="Z75" s="49"/>
      <c r="AA75" s="63"/>
      <c r="AB75" s="63"/>
      <c r="AC75" s="63"/>
      <c r="AE75" s="63"/>
      <c r="AF75" s="63"/>
    </row>
    <row r="76" spans="1:92" ht="33.75" x14ac:dyDescent="0.25">
      <c r="A76" s="35" t="s">
        <v>119</v>
      </c>
      <c r="K76" s="44">
        <v>1</v>
      </c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5"/>
      <c r="W76" s="44"/>
      <c r="X76" s="44"/>
      <c r="Y76" s="44"/>
      <c r="Z76" s="73"/>
      <c r="AA76" s="63"/>
      <c r="AB76" s="63"/>
      <c r="AC76" s="63"/>
      <c r="AE76" s="63"/>
      <c r="AF76" s="63"/>
      <c r="BD76" s="160">
        <f t="shared" ref="BD76:BI76" si="36">K76*BD$3</f>
        <v>1</v>
      </c>
      <c r="BE76" s="160">
        <f t="shared" si="36"/>
        <v>0</v>
      </c>
      <c r="BF76" s="160">
        <f t="shared" si="36"/>
        <v>0</v>
      </c>
      <c r="BG76" s="160">
        <f t="shared" si="36"/>
        <v>0</v>
      </c>
      <c r="BH76" s="160">
        <f t="shared" si="36"/>
        <v>0</v>
      </c>
      <c r="BI76" s="160">
        <f t="shared" si="36"/>
        <v>0</v>
      </c>
      <c r="BJ76" s="160"/>
      <c r="BK76" s="160">
        <f t="shared" ref="BK76:BS76" si="37">R76*BK$3</f>
        <v>0</v>
      </c>
      <c r="BL76" s="160">
        <f t="shared" si="37"/>
        <v>0</v>
      </c>
      <c r="BM76" s="160">
        <f t="shared" si="37"/>
        <v>0</v>
      </c>
      <c r="BN76" s="160">
        <f t="shared" si="37"/>
        <v>0</v>
      </c>
      <c r="BO76" s="160">
        <f t="shared" si="37"/>
        <v>0</v>
      </c>
      <c r="BP76" s="160">
        <f t="shared" si="37"/>
        <v>0</v>
      </c>
      <c r="BQ76" s="160">
        <f t="shared" si="37"/>
        <v>0</v>
      </c>
      <c r="BR76" s="160">
        <f t="shared" si="37"/>
        <v>0</v>
      </c>
      <c r="BS76" s="160">
        <f t="shared" si="37"/>
        <v>0</v>
      </c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</row>
    <row r="77" spans="1:92" x14ac:dyDescent="0.25">
      <c r="A77" s="42" t="s">
        <v>53</v>
      </c>
      <c r="K77" s="44"/>
      <c r="L77" s="44"/>
      <c r="M77" s="44"/>
      <c r="N77" s="44"/>
      <c r="O77" s="44"/>
      <c r="P77" s="44"/>
      <c r="Q77" s="44"/>
      <c r="R77" s="44"/>
      <c r="S77" s="49"/>
      <c r="T77" s="49"/>
      <c r="U77" s="44"/>
      <c r="V77" s="44"/>
      <c r="W77" s="44"/>
      <c r="X77" s="44"/>
      <c r="Y77" s="44"/>
      <c r="Z77" s="49"/>
      <c r="AA77" s="63"/>
      <c r="AB77" s="63"/>
      <c r="AC77" s="63"/>
      <c r="AE77" s="63"/>
      <c r="AF77" s="63"/>
    </row>
    <row r="78" spans="1:92" x14ac:dyDescent="0.25">
      <c r="A78" s="34" t="s">
        <v>97</v>
      </c>
      <c r="K78" s="44"/>
      <c r="L78" s="44"/>
      <c r="M78" s="44"/>
      <c r="N78" s="44"/>
      <c r="O78" s="44"/>
      <c r="P78" s="44"/>
      <c r="Q78" s="44"/>
      <c r="R78" s="44"/>
      <c r="S78" s="49"/>
      <c r="T78" s="49"/>
      <c r="U78" s="44"/>
      <c r="V78" s="44"/>
      <c r="W78" s="44"/>
      <c r="X78" s="44"/>
      <c r="Y78" s="44"/>
      <c r="Z78" s="49"/>
      <c r="AA78" s="63"/>
      <c r="AB78" s="63"/>
      <c r="AC78" s="63"/>
      <c r="AE78" s="63"/>
      <c r="AF78" s="63"/>
      <c r="BD78" s="160">
        <f>K78*BD$3</f>
        <v>0</v>
      </c>
      <c r="BE78" s="160">
        <f>L78*BE$3</f>
        <v>0</v>
      </c>
      <c r="BF78" s="160">
        <f>M78*BF$3</f>
        <v>0</v>
      </c>
      <c r="BG78" s="160">
        <f>N78*BG$3</f>
        <v>0</v>
      </c>
      <c r="BH78" s="160"/>
      <c r="BI78" s="160">
        <f>P78*BI$3</f>
        <v>0</v>
      </c>
      <c r="BJ78" s="160"/>
      <c r="BK78" s="160"/>
      <c r="BL78" s="160">
        <f>S78*BL$3</f>
        <v>0</v>
      </c>
      <c r="BM78" s="160">
        <f>T78*BM$3</f>
        <v>0</v>
      </c>
      <c r="BN78" s="160"/>
      <c r="BO78" s="160">
        <f>V78*BO$3</f>
        <v>0</v>
      </c>
      <c r="BP78" s="160"/>
      <c r="BQ78" s="160"/>
      <c r="BR78" s="160"/>
      <c r="BS78" s="16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</row>
    <row r="79" spans="1:92" ht="22.5" x14ac:dyDescent="0.25">
      <c r="A79" s="35" t="s">
        <v>54</v>
      </c>
      <c r="K79" s="44"/>
      <c r="L79" s="44"/>
      <c r="M79" s="44"/>
      <c r="N79" s="44"/>
      <c r="O79" s="44"/>
      <c r="P79" s="44"/>
      <c r="Q79" s="44"/>
      <c r="R79" s="44"/>
      <c r="S79" s="49"/>
      <c r="T79" s="49"/>
      <c r="U79" s="44"/>
      <c r="V79" s="44"/>
      <c r="W79" s="44"/>
      <c r="X79" s="44"/>
      <c r="Y79" s="44"/>
      <c r="Z79" s="49"/>
      <c r="AA79" s="63"/>
      <c r="AB79" s="63"/>
      <c r="AC79" s="63"/>
      <c r="AE79" s="63"/>
      <c r="AF79" s="63"/>
    </row>
    <row r="80" spans="1:92" ht="33.75" x14ac:dyDescent="0.25">
      <c r="A80" s="35" t="s">
        <v>119</v>
      </c>
      <c r="K80" s="44">
        <v>1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73"/>
      <c r="AA80" s="63"/>
      <c r="AB80" s="63"/>
      <c r="AC80" s="63"/>
      <c r="AE80" s="63"/>
      <c r="AF80" s="63"/>
      <c r="BD80" s="160">
        <f t="shared" ref="BD80:BI80" si="38">K80*BD$3</f>
        <v>1</v>
      </c>
      <c r="BE80" s="160">
        <f t="shared" si="38"/>
        <v>0</v>
      </c>
      <c r="BF80" s="160">
        <f t="shared" si="38"/>
        <v>0</v>
      </c>
      <c r="BG80" s="160">
        <f t="shared" si="38"/>
        <v>0</v>
      </c>
      <c r="BH80" s="160">
        <f t="shared" si="38"/>
        <v>0</v>
      </c>
      <c r="BI80" s="160">
        <f t="shared" si="38"/>
        <v>0</v>
      </c>
      <c r="BJ80" s="160"/>
      <c r="BK80" s="160">
        <f t="shared" ref="BK80:BS80" si="39">R80*BK$3</f>
        <v>0</v>
      </c>
      <c r="BL80" s="160">
        <f t="shared" si="39"/>
        <v>0</v>
      </c>
      <c r="BM80" s="160">
        <f t="shared" si="39"/>
        <v>0</v>
      </c>
      <c r="BN80" s="160">
        <f t="shared" si="39"/>
        <v>0</v>
      </c>
      <c r="BO80" s="160">
        <f t="shared" si="39"/>
        <v>0</v>
      </c>
      <c r="BP80" s="160">
        <f t="shared" si="39"/>
        <v>0</v>
      </c>
      <c r="BQ80" s="160">
        <f t="shared" si="39"/>
        <v>0</v>
      </c>
      <c r="BR80" s="160">
        <f t="shared" si="39"/>
        <v>0</v>
      </c>
      <c r="BS80" s="160">
        <f t="shared" si="39"/>
        <v>0</v>
      </c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</row>
    <row r="81" spans="1:92" x14ac:dyDescent="0.25">
      <c r="A81" s="35"/>
      <c r="K81" s="44"/>
      <c r="L81" s="44"/>
      <c r="M81" s="44"/>
      <c r="N81" s="44"/>
      <c r="O81" s="44"/>
      <c r="P81" s="44"/>
      <c r="Q81" s="44"/>
      <c r="R81" s="44"/>
      <c r="S81" s="49"/>
      <c r="T81" s="49"/>
      <c r="U81" s="44"/>
      <c r="V81" s="44"/>
      <c r="W81" s="44"/>
      <c r="X81" s="44"/>
      <c r="Y81" s="44"/>
      <c r="Z81" s="49"/>
      <c r="AA81" s="63"/>
      <c r="AB81" s="63"/>
      <c r="AC81" s="63"/>
      <c r="AE81" s="63"/>
      <c r="AF81" s="63"/>
    </row>
    <row r="82" spans="1:92" x14ac:dyDescent="0.25">
      <c r="A82" s="35"/>
      <c r="K82" s="44"/>
      <c r="L82" s="44"/>
      <c r="M82" s="44"/>
      <c r="N82" s="44"/>
      <c r="O82" s="44"/>
      <c r="P82" s="44"/>
      <c r="Q82" s="44"/>
      <c r="R82" s="44"/>
      <c r="S82" s="49"/>
      <c r="T82" s="49"/>
      <c r="U82" s="44"/>
      <c r="V82" s="44"/>
      <c r="W82" s="44"/>
      <c r="X82" s="44"/>
      <c r="Y82" s="44"/>
      <c r="Z82" s="49"/>
      <c r="AA82" s="63"/>
      <c r="AB82" s="63"/>
      <c r="AC82" s="63"/>
      <c r="AE82" s="63"/>
      <c r="AF82" s="63"/>
    </row>
    <row r="83" spans="1:92" x14ac:dyDescent="0.25">
      <c r="A83" s="18" t="s">
        <v>120</v>
      </c>
      <c r="K83" s="46"/>
      <c r="L83" s="46"/>
      <c r="M83" s="46"/>
      <c r="N83" s="46"/>
      <c r="O83" s="46"/>
      <c r="P83" s="46"/>
      <c r="Q83" s="44"/>
      <c r="R83" s="44"/>
      <c r="S83" s="49"/>
      <c r="T83" s="46"/>
      <c r="U83" s="46"/>
      <c r="V83" s="46"/>
      <c r="W83" s="46"/>
      <c r="X83" s="46"/>
      <c r="Y83" s="46"/>
      <c r="Z83" s="46"/>
      <c r="AA83" s="65"/>
      <c r="AB83" s="65"/>
      <c r="AC83" s="65"/>
      <c r="AE83" s="65"/>
      <c r="AF83" s="65"/>
      <c r="BD83" s="160">
        <f>K83*BD$3</f>
        <v>0</v>
      </c>
      <c r="BE83" s="160">
        <f>L83*BE$3</f>
        <v>0</v>
      </c>
      <c r="BF83" s="160">
        <f>M83*BF$3</f>
        <v>0</v>
      </c>
      <c r="BG83" s="160">
        <f>N83*BG$3</f>
        <v>0</v>
      </c>
      <c r="BH83" s="160"/>
      <c r="BI83" s="160">
        <f>P83*BI$3</f>
        <v>0</v>
      </c>
      <c r="BJ83" s="160"/>
      <c r="BK83" s="160"/>
      <c r="BL83" s="160">
        <f>S83*BL$3</f>
        <v>0</v>
      </c>
      <c r="BM83" s="160">
        <f>T83*BM$3</f>
        <v>0</v>
      </c>
      <c r="BN83" s="160"/>
      <c r="BO83" s="160">
        <f>V83*BO$3</f>
        <v>0</v>
      </c>
      <c r="BP83" s="160"/>
      <c r="BQ83" s="160"/>
      <c r="BR83" s="160"/>
      <c r="BS83" s="16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</row>
    <row r="84" spans="1:92" x14ac:dyDescent="0.25">
      <c r="A84" s="34" t="s">
        <v>97</v>
      </c>
      <c r="K84" s="44"/>
      <c r="L84" s="44"/>
      <c r="M84" s="44"/>
      <c r="N84" s="44"/>
      <c r="O84" s="44"/>
      <c r="P84" s="44"/>
      <c r="Q84" s="44"/>
      <c r="R84" s="44"/>
      <c r="S84" s="49"/>
      <c r="T84" s="46"/>
      <c r="U84" s="44"/>
      <c r="V84" s="44"/>
      <c r="W84" s="44"/>
      <c r="X84" s="44"/>
      <c r="Y84" s="44"/>
      <c r="Z84" s="77"/>
      <c r="AA84" s="63"/>
      <c r="AB84" s="63"/>
      <c r="AC84" s="63"/>
      <c r="AE84" s="63"/>
      <c r="AF84" s="63"/>
    </row>
    <row r="85" spans="1:92" ht="22.5" x14ac:dyDescent="0.25">
      <c r="A85" s="41" t="s">
        <v>89</v>
      </c>
      <c r="K85" s="44">
        <v>0</v>
      </c>
      <c r="L85" s="44">
        <v>0</v>
      </c>
      <c r="M85" s="44">
        <v>0.36</v>
      </c>
      <c r="N85" s="44">
        <v>0.36</v>
      </c>
      <c r="O85" s="44">
        <v>0.62</v>
      </c>
      <c r="P85" s="44">
        <v>0.72</v>
      </c>
      <c r="Q85" s="44">
        <v>1.1000000000000001</v>
      </c>
      <c r="R85" s="44">
        <v>0.63</v>
      </c>
      <c r="S85" s="44">
        <v>0.63</v>
      </c>
      <c r="T85" s="44">
        <v>0.63</v>
      </c>
      <c r="U85" s="44">
        <v>0.41</v>
      </c>
      <c r="V85" s="45">
        <v>0.26</v>
      </c>
      <c r="W85" s="44">
        <v>0.76</v>
      </c>
      <c r="X85" s="49">
        <v>0</v>
      </c>
      <c r="Y85" s="49">
        <v>0</v>
      </c>
      <c r="Z85" s="49">
        <v>0.31</v>
      </c>
      <c r="AA85" s="66"/>
      <c r="AB85" s="66"/>
      <c r="AC85" s="66"/>
      <c r="AE85" s="66"/>
      <c r="AF85" s="66"/>
      <c r="BD85" s="160">
        <f t="shared" ref="BD85:BI85" si="40">K85*BD$3</f>
        <v>0</v>
      </c>
      <c r="BE85" s="160">
        <f t="shared" si="40"/>
        <v>0</v>
      </c>
      <c r="BF85" s="160">
        <f t="shared" si="40"/>
        <v>6.12</v>
      </c>
      <c r="BG85" s="160">
        <f t="shared" si="40"/>
        <v>1.44</v>
      </c>
      <c r="BH85" s="160">
        <f t="shared" si="40"/>
        <v>4.34</v>
      </c>
      <c r="BI85" s="160">
        <f t="shared" si="40"/>
        <v>0.72</v>
      </c>
      <c r="BJ85" s="160"/>
      <c r="BK85" s="160">
        <f t="shared" ref="BK85:BS85" si="41">R85*BK$3</f>
        <v>0</v>
      </c>
      <c r="BL85" s="160">
        <f t="shared" si="41"/>
        <v>12.6</v>
      </c>
      <c r="BM85" s="160">
        <f t="shared" si="41"/>
        <v>12.6</v>
      </c>
      <c r="BN85" s="160">
        <f t="shared" si="41"/>
        <v>0</v>
      </c>
      <c r="BO85" s="160">
        <f t="shared" si="41"/>
        <v>0.26</v>
      </c>
      <c r="BP85" s="160">
        <f t="shared" si="41"/>
        <v>0.76</v>
      </c>
      <c r="BQ85" s="160">
        <f t="shared" si="41"/>
        <v>0</v>
      </c>
      <c r="BR85" s="160">
        <f t="shared" si="41"/>
        <v>0</v>
      </c>
      <c r="BS85" s="160">
        <f t="shared" si="41"/>
        <v>0</v>
      </c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7">
        <f>SUM(AU85:CL85)</f>
        <v>38.839999999999996</v>
      </c>
    </row>
    <row r="86" spans="1:92" x14ac:dyDescent="0.25">
      <c r="A86" s="41"/>
      <c r="K86" s="46"/>
      <c r="L86" s="46"/>
      <c r="M86" s="46"/>
      <c r="N86" s="46"/>
      <c r="O86" s="46"/>
      <c r="P86" s="46"/>
      <c r="Q86" s="44"/>
      <c r="R86" s="44"/>
      <c r="S86" s="49"/>
      <c r="T86" s="46"/>
      <c r="U86" s="46"/>
      <c r="V86" s="46"/>
      <c r="W86" s="46"/>
      <c r="X86" s="46"/>
      <c r="Y86" s="46"/>
      <c r="Z86" s="46"/>
      <c r="AA86" s="65"/>
      <c r="AB86" s="65"/>
      <c r="AC86" s="65"/>
      <c r="AE86" s="65"/>
      <c r="AF86" s="65"/>
    </row>
    <row r="87" spans="1:92" x14ac:dyDescent="0.25">
      <c r="A87" s="18" t="s">
        <v>121</v>
      </c>
      <c r="K87" s="44"/>
      <c r="L87" s="44"/>
      <c r="M87" s="44"/>
      <c r="N87" s="44"/>
      <c r="O87" s="44"/>
      <c r="P87" s="44"/>
      <c r="Q87" s="44"/>
      <c r="R87" s="44"/>
      <c r="S87" s="49"/>
      <c r="T87" s="46"/>
      <c r="U87" s="44"/>
      <c r="V87" s="44"/>
      <c r="W87" s="44"/>
      <c r="X87" s="44"/>
      <c r="Y87" s="44"/>
      <c r="Z87" s="46"/>
      <c r="AA87" s="63"/>
      <c r="AB87" s="63"/>
      <c r="AC87" s="63"/>
      <c r="AE87" s="63"/>
      <c r="AF87" s="63"/>
      <c r="BD87" s="160">
        <f>K87*BD$3</f>
        <v>0</v>
      </c>
      <c r="BE87" s="160">
        <f>L87*BE$3</f>
        <v>0</v>
      </c>
      <c r="BF87" s="160">
        <f>M87*BF$3</f>
        <v>0</v>
      </c>
      <c r="BG87" s="160">
        <f>N87*BG$3</f>
        <v>0</v>
      </c>
      <c r="BH87" s="160"/>
      <c r="BI87" s="160">
        <f>P87*BI$3</f>
        <v>0</v>
      </c>
      <c r="BJ87" s="160"/>
      <c r="BK87" s="160"/>
      <c r="BL87" s="160">
        <f>S87*BL$3</f>
        <v>0</v>
      </c>
      <c r="BM87" s="160">
        <f>T87*BM$3</f>
        <v>0</v>
      </c>
      <c r="BN87" s="160"/>
      <c r="BO87" s="160">
        <f>V87*BO$3</f>
        <v>0</v>
      </c>
      <c r="BP87" s="160"/>
      <c r="BQ87" s="160"/>
      <c r="BR87" s="160"/>
      <c r="BS87" s="16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</row>
    <row r="88" spans="1:92" x14ac:dyDescent="0.25">
      <c r="A88" s="34" t="s">
        <v>97</v>
      </c>
      <c r="K88" s="44"/>
      <c r="L88" s="44"/>
      <c r="M88" s="44"/>
      <c r="N88" s="44"/>
      <c r="O88" s="44"/>
      <c r="P88" s="44"/>
      <c r="Q88" s="44"/>
      <c r="R88" s="44"/>
      <c r="S88" s="49"/>
      <c r="T88" s="46"/>
      <c r="U88" s="44"/>
      <c r="V88" s="44"/>
      <c r="W88" s="44"/>
      <c r="X88" s="44"/>
      <c r="Y88" s="44"/>
      <c r="Z88" s="77"/>
      <c r="AA88" s="63"/>
      <c r="AB88" s="63"/>
      <c r="AC88" s="63"/>
      <c r="AE88" s="63"/>
      <c r="AF88" s="63"/>
    </row>
    <row r="89" spans="1:92" ht="22.5" x14ac:dyDescent="0.25">
      <c r="A89" s="41" t="s">
        <v>90</v>
      </c>
      <c r="K89" s="44">
        <v>0.31</v>
      </c>
      <c r="L89" s="44">
        <v>0.31</v>
      </c>
      <c r="M89" s="44">
        <v>0.31</v>
      </c>
      <c r="N89" s="44">
        <v>0.31</v>
      </c>
      <c r="O89" s="44">
        <v>0.31</v>
      </c>
      <c r="P89" s="44">
        <v>0.31</v>
      </c>
      <c r="Q89" s="44">
        <v>0.31</v>
      </c>
      <c r="R89" s="44">
        <v>0.21</v>
      </c>
      <c r="S89" s="44">
        <v>0.31</v>
      </c>
      <c r="T89" s="44">
        <v>0.31</v>
      </c>
      <c r="U89" s="44"/>
      <c r="V89" s="44"/>
      <c r="W89" s="44"/>
      <c r="X89" s="44">
        <v>0.81</v>
      </c>
      <c r="Y89" s="44">
        <v>0.81</v>
      </c>
      <c r="Z89" s="49">
        <v>0.91</v>
      </c>
      <c r="AA89" s="63"/>
      <c r="AB89" s="63"/>
      <c r="AC89" s="63"/>
      <c r="AE89" s="63"/>
      <c r="AF89" s="63"/>
      <c r="BD89" s="160">
        <f t="shared" ref="BD89:BI89" si="42">K89*BD$3</f>
        <v>0.31</v>
      </c>
      <c r="BE89" s="160">
        <f t="shared" si="42"/>
        <v>8.99</v>
      </c>
      <c r="BF89" s="160">
        <f t="shared" si="42"/>
        <v>5.27</v>
      </c>
      <c r="BG89" s="160">
        <f t="shared" si="42"/>
        <v>1.24</v>
      </c>
      <c r="BH89" s="160">
        <f t="shared" si="42"/>
        <v>2.17</v>
      </c>
      <c r="BI89" s="160">
        <f t="shared" si="42"/>
        <v>0.31</v>
      </c>
      <c r="BJ89" s="160"/>
      <c r="BK89" s="160">
        <f t="shared" ref="BK89:BS89" si="43">R89*BK$3</f>
        <v>0</v>
      </c>
      <c r="BL89" s="160">
        <f t="shared" si="43"/>
        <v>6.2</v>
      </c>
      <c r="BM89" s="160">
        <f t="shared" si="43"/>
        <v>6.2</v>
      </c>
      <c r="BN89" s="160">
        <f t="shared" si="43"/>
        <v>0</v>
      </c>
      <c r="BO89" s="160">
        <f t="shared" si="43"/>
        <v>0</v>
      </c>
      <c r="BP89" s="160">
        <f t="shared" si="43"/>
        <v>0</v>
      </c>
      <c r="BQ89" s="160">
        <f t="shared" si="43"/>
        <v>0</v>
      </c>
      <c r="BR89" s="160">
        <f t="shared" si="43"/>
        <v>0</v>
      </c>
      <c r="BS89" s="160">
        <f t="shared" si="43"/>
        <v>0</v>
      </c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7">
        <f>SUM(AU89:CL89)</f>
        <v>30.689999999999998</v>
      </c>
    </row>
    <row r="90" spans="1:92" x14ac:dyDescent="0.25">
      <c r="A90" s="41"/>
      <c r="K90" s="44"/>
      <c r="L90" s="44"/>
      <c r="M90" s="44"/>
      <c r="N90" s="44"/>
      <c r="O90" s="44"/>
      <c r="P90" s="44"/>
      <c r="Q90" s="44"/>
      <c r="R90" s="44"/>
      <c r="S90" s="49"/>
      <c r="T90" s="46"/>
      <c r="U90" s="44"/>
      <c r="V90" s="44"/>
      <c r="W90" s="44"/>
      <c r="X90" s="44"/>
      <c r="Y90" s="44"/>
      <c r="Z90" s="46"/>
      <c r="AA90" s="63"/>
      <c r="AB90" s="63"/>
      <c r="AC90" s="63"/>
      <c r="AE90" s="63"/>
      <c r="AF90" s="63"/>
    </row>
    <row r="91" spans="1:92" x14ac:dyDescent="0.25">
      <c r="A91" s="43" t="s">
        <v>122</v>
      </c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67"/>
      <c r="AB91" s="67"/>
      <c r="AC91" s="67"/>
      <c r="AE91" s="67"/>
      <c r="AF91" s="67"/>
      <c r="BD91" s="160">
        <f t="shared" ref="BD91:BI91" si="44">K91*BD$3</f>
        <v>0</v>
      </c>
      <c r="BE91" s="160">
        <f t="shared" si="44"/>
        <v>0</v>
      </c>
      <c r="BF91" s="160">
        <f t="shared" si="44"/>
        <v>0</v>
      </c>
      <c r="BG91" s="160">
        <f t="shared" si="44"/>
        <v>0</v>
      </c>
      <c r="BH91" s="160">
        <f t="shared" si="44"/>
        <v>0</v>
      </c>
      <c r="BI91" s="160">
        <f t="shared" si="44"/>
        <v>0</v>
      </c>
      <c r="BJ91" s="160"/>
      <c r="BK91" s="160">
        <f t="shared" ref="BK91:BS91" si="45">R91*BK$3</f>
        <v>0</v>
      </c>
      <c r="BL91" s="160">
        <f t="shared" si="45"/>
        <v>0</v>
      </c>
      <c r="BM91" s="160">
        <f t="shared" si="45"/>
        <v>0</v>
      </c>
      <c r="BN91" s="160">
        <f t="shared" si="45"/>
        <v>0</v>
      </c>
      <c r="BO91" s="160">
        <f t="shared" si="45"/>
        <v>0</v>
      </c>
      <c r="BP91" s="160">
        <f t="shared" si="45"/>
        <v>0</v>
      </c>
      <c r="BQ91" s="160">
        <f t="shared" si="45"/>
        <v>0</v>
      </c>
      <c r="BR91" s="160">
        <f t="shared" si="45"/>
        <v>0</v>
      </c>
      <c r="BS91" s="160">
        <f t="shared" si="45"/>
        <v>0</v>
      </c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7">
        <f>SUM(AU91:CL91)</f>
        <v>0</v>
      </c>
    </row>
    <row r="92" spans="1:92" x14ac:dyDescent="0.25">
      <c r="A92" s="34" t="s">
        <v>97</v>
      </c>
      <c r="K92" s="48"/>
      <c r="L92" s="48"/>
      <c r="M92" s="48"/>
      <c r="N92" s="48"/>
      <c r="O92" s="48"/>
      <c r="P92" s="48"/>
      <c r="Q92" s="48"/>
      <c r="R92" s="48"/>
      <c r="S92" s="76"/>
      <c r="T92" s="76"/>
      <c r="U92" s="48"/>
      <c r="V92" s="48"/>
      <c r="W92" s="48"/>
      <c r="X92" s="48"/>
      <c r="Y92" s="48"/>
      <c r="Z92" s="76"/>
      <c r="AA92" s="68"/>
      <c r="AB92" s="68"/>
      <c r="AC92" s="68"/>
      <c r="AE92" s="68"/>
      <c r="AF92" s="68"/>
      <c r="BD92" s="160">
        <f>K92*BD$3</f>
        <v>0</v>
      </c>
      <c r="BE92" s="160">
        <f>L92*BE$3</f>
        <v>0</v>
      </c>
      <c r="BF92" s="160">
        <f>M92*BF$3</f>
        <v>0</v>
      </c>
      <c r="BG92" s="160">
        <f>N92*BG$3</f>
        <v>0</v>
      </c>
      <c r="BH92" s="160"/>
      <c r="BI92" s="160">
        <f>P92*BI$3</f>
        <v>0</v>
      </c>
      <c r="BJ92" s="160"/>
      <c r="BK92" s="160"/>
      <c r="BL92" s="160">
        <f>S92*BL$3</f>
        <v>0</v>
      </c>
      <c r="BM92" s="160">
        <f>T92*BM$3</f>
        <v>0</v>
      </c>
      <c r="BN92" s="160"/>
      <c r="BO92" s="160">
        <f>V92*BO$3</f>
        <v>0</v>
      </c>
      <c r="BP92" s="160"/>
      <c r="BQ92" s="160"/>
      <c r="BR92" s="160"/>
      <c r="BS92" s="16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</row>
    <row r="93" spans="1:92" x14ac:dyDescent="0.25">
      <c r="A93" s="41" t="s">
        <v>48</v>
      </c>
      <c r="K93" s="44"/>
      <c r="L93" s="44"/>
      <c r="M93" s="44"/>
      <c r="N93" s="44"/>
      <c r="O93" s="44"/>
      <c r="P93" s="44"/>
      <c r="Q93" s="44"/>
      <c r="R93" s="44"/>
      <c r="S93" s="49"/>
      <c r="T93" s="49"/>
      <c r="U93" s="44"/>
      <c r="V93" s="44"/>
      <c r="W93" s="44"/>
      <c r="X93" s="44"/>
      <c r="Y93" s="44"/>
      <c r="Z93" s="49"/>
      <c r="AA93" s="63"/>
      <c r="AB93" s="63"/>
      <c r="AC93" s="63"/>
      <c r="AE93" s="63"/>
      <c r="AF93" s="63"/>
    </row>
    <row r="94" spans="1:92" x14ac:dyDescent="0.25">
      <c r="A94" s="34" t="s">
        <v>123</v>
      </c>
      <c r="K94" s="47">
        <v>1</v>
      </c>
      <c r="L94" s="47">
        <v>1</v>
      </c>
      <c r="M94" s="47">
        <v>1</v>
      </c>
      <c r="N94" s="47">
        <v>1</v>
      </c>
      <c r="O94" s="47">
        <v>1</v>
      </c>
      <c r="P94" s="47">
        <v>1</v>
      </c>
      <c r="Q94" s="44">
        <v>1</v>
      </c>
      <c r="R94" s="47">
        <v>1</v>
      </c>
      <c r="S94" s="47">
        <v>1</v>
      </c>
      <c r="T94" s="47">
        <v>1</v>
      </c>
      <c r="U94" s="47">
        <v>1</v>
      </c>
      <c r="V94" s="47">
        <v>1</v>
      </c>
      <c r="W94" s="47">
        <v>1</v>
      </c>
      <c r="X94" s="47">
        <v>1</v>
      </c>
      <c r="Y94" s="47">
        <v>1</v>
      </c>
      <c r="Z94" s="47">
        <v>1</v>
      </c>
      <c r="AA94" s="63"/>
      <c r="AB94" s="63"/>
      <c r="AC94" s="63"/>
      <c r="AE94" s="63"/>
      <c r="AF94" s="63"/>
      <c r="BD94" s="160">
        <f t="shared" ref="BD94:BI94" si="46">K94*BD$3</f>
        <v>1</v>
      </c>
      <c r="BE94" s="160">
        <f t="shared" si="46"/>
        <v>29</v>
      </c>
      <c r="BF94" s="160">
        <f t="shared" si="46"/>
        <v>17</v>
      </c>
      <c r="BG94" s="160">
        <f t="shared" si="46"/>
        <v>4</v>
      </c>
      <c r="BH94" s="160">
        <f t="shared" si="46"/>
        <v>7</v>
      </c>
      <c r="BI94" s="160">
        <f t="shared" si="46"/>
        <v>1</v>
      </c>
      <c r="BJ94" s="160"/>
      <c r="BK94" s="160">
        <f t="shared" ref="BK94:BS94" si="47">R94*BK$3</f>
        <v>0</v>
      </c>
      <c r="BL94" s="160">
        <f t="shared" si="47"/>
        <v>20</v>
      </c>
      <c r="BM94" s="160">
        <f t="shared" si="47"/>
        <v>20</v>
      </c>
      <c r="BN94" s="160">
        <f t="shared" si="47"/>
        <v>0</v>
      </c>
      <c r="BO94" s="160">
        <f t="shared" si="47"/>
        <v>1</v>
      </c>
      <c r="BP94" s="160">
        <f t="shared" si="47"/>
        <v>1</v>
      </c>
      <c r="BQ94" s="160">
        <f t="shared" si="47"/>
        <v>0</v>
      </c>
      <c r="BR94" s="160">
        <f t="shared" si="47"/>
        <v>0</v>
      </c>
      <c r="BS94" s="160">
        <f t="shared" si="47"/>
        <v>0</v>
      </c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7">
        <f>SUM(AU94:CL94)</f>
        <v>101</v>
      </c>
    </row>
    <row r="95" spans="1:92" x14ac:dyDescent="0.25">
      <c r="Q95" s="48"/>
      <c r="S95" s="76"/>
      <c r="T95" s="76"/>
      <c r="V95" s="44"/>
      <c r="Z95" s="49"/>
    </row>
    <row r="96" spans="1:92" ht="39" customHeight="1" x14ac:dyDescent="0.25">
      <c r="A96" s="21" t="s">
        <v>77</v>
      </c>
      <c r="K96" s="161">
        <v>1</v>
      </c>
      <c r="L96" s="161">
        <v>1</v>
      </c>
      <c r="M96" s="161">
        <v>1</v>
      </c>
      <c r="N96" s="161">
        <v>1</v>
      </c>
      <c r="O96" s="161">
        <v>1</v>
      </c>
      <c r="P96" s="161">
        <v>1</v>
      </c>
      <c r="Q96" s="161">
        <v>1</v>
      </c>
      <c r="R96" s="161">
        <v>1</v>
      </c>
      <c r="S96" s="161">
        <v>1</v>
      </c>
      <c r="T96" s="161">
        <v>1</v>
      </c>
      <c r="U96" s="161">
        <v>1</v>
      </c>
      <c r="V96" s="161">
        <v>1</v>
      </c>
      <c r="W96" s="161">
        <v>1</v>
      </c>
      <c r="X96" s="161">
        <v>1</v>
      </c>
      <c r="Y96" s="161">
        <v>1</v>
      </c>
      <c r="Z96" s="44">
        <v>1</v>
      </c>
      <c r="AA96" s="69"/>
      <c r="AB96" s="69"/>
      <c r="AC96" s="69"/>
      <c r="AE96" s="69"/>
      <c r="AF96" s="69"/>
      <c r="BD96" s="160">
        <f t="shared" ref="BD96:BI101" si="48">K96*BD$3</f>
        <v>1</v>
      </c>
      <c r="BE96" s="160">
        <f t="shared" si="48"/>
        <v>29</v>
      </c>
      <c r="BF96" s="160">
        <f t="shared" si="48"/>
        <v>17</v>
      </c>
      <c r="BG96" s="160">
        <f t="shared" si="48"/>
        <v>4</v>
      </c>
      <c r="BH96" s="160">
        <f t="shared" si="48"/>
        <v>7</v>
      </c>
      <c r="BI96" s="160">
        <f t="shared" si="48"/>
        <v>1</v>
      </c>
      <c r="BJ96" s="160"/>
      <c r="BK96" s="160">
        <f t="shared" ref="BK96:BS101" si="49">R96*BK$3</f>
        <v>0</v>
      </c>
      <c r="BL96" s="160">
        <f t="shared" si="49"/>
        <v>20</v>
      </c>
      <c r="BM96" s="160">
        <f t="shared" si="49"/>
        <v>20</v>
      </c>
      <c r="BN96" s="160">
        <f t="shared" si="49"/>
        <v>0</v>
      </c>
      <c r="BO96" s="160">
        <f t="shared" si="49"/>
        <v>1</v>
      </c>
      <c r="BP96" s="160">
        <f t="shared" si="49"/>
        <v>1</v>
      </c>
      <c r="BQ96" s="160">
        <f t="shared" si="49"/>
        <v>0</v>
      </c>
      <c r="BR96" s="160">
        <f t="shared" si="49"/>
        <v>0</v>
      </c>
      <c r="BS96" s="160">
        <f t="shared" si="49"/>
        <v>0</v>
      </c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7">
        <f t="shared" ref="CN96:CN101" si="50">SUM(AU96:CL96)</f>
        <v>101</v>
      </c>
    </row>
    <row r="97" spans="1:92" ht="40.5" customHeight="1" x14ac:dyDescent="0.25">
      <c r="A97" s="21" t="s">
        <v>78</v>
      </c>
      <c r="K97" s="161"/>
      <c r="L97" s="161">
        <v>1</v>
      </c>
      <c r="M97" s="161">
        <v>1</v>
      </c>
      <c r="N97" s="161">
        <v>1</v>
      </c>
      <c r="O97" s="161">
        <v>1</v>
      </c>
      <c r="P97" s="161">
        <v>1</v>
      </c>
      <c r="Q97" s="161">
        <v>1</v>
      </c>
      <c r="R97" s="161">
        <v>1</v>
      </c>
      <c r="S97" s="161">
        <v>1</v>
      </c>
      <c r="T97" s="161">
        <v>1</v>
      </c>
      <c r="U97" s="161"/>
      <c r="V97" s="161">
        <v>1</v>
      </c>
      <c r="W97" s="161">
        <v>1</v>
      </c>
      <c r="X97" s="161">
        <v>1</v>
      </c>
      <c r="Y97" s="161">
        <v>1</v>
      </c>
      <c r="Z97" s="161">
        <v>1</v>
      </c>
      <c r="AA97" s="69"/>
      <c r="AB97" s="69"/>
      <c r="AC97" s="69"/>
      <c r="AE97" s="69"/>
      <c r="AF97" s="69"/>
      <c r="BD97" s="160">
        <f t="shared" si="48"/>
        <v>0</v>
      </c>
      <c r="BE97" s="160">
        <f t="shared" si="48"/>
        <v>29</v>
      </c>
      <c r="BF97" s="160">
        <f t="shared" si="48"/>
        <v>17</v>
      </c>
      <c r="BG97" s="160">
        <f t="shared" si="48"/>
        <v>4</v>
      </c>
      <c r="BH97" s="160">
        <f t="shared" si="48"/>
        <v>7</v>
      </c>
      <c r="BI97" s="160">
        <f t="shared" si="48"/>
        <v>1</v>
      </c>
      <c r="BJ97" s="160"/>
      <c r="BK97" s="160">
        <f t="shared" si="49"/>
        <v>0</v>
      </c>
      <c r="BL97" s="160">
        <f t="shared" si="49"/>
        <v>20</v>
      </c>
      <c r="BM97" s="160">
        <f t="shared" si="49"/>
        <v>20</v>
      </c>
      <c r="BN97" s="160">
        <f t="shared" si="49"/>
        <v>0</v>
      </c>
      <c r="BO97" s="160">
        <f t="shared" si="49"/>
        <v>1</v>
      </c>
      <c r="BP97" s="160">
        <f t="shared" si="49"/>
        <v>1</v>
      </c>
      <c r="BQ97" s="160">
        <f t="shared" si="49"/>
        <v>0</v>
      </c>
      <c r="BR97" s="160">
        <f t="shared" si="49"/>
        <v>0</v>
      </c>
      <c r="BS97" s="160">
        <f t="shared" si="49"/>
        <v>0</v>
      </c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7">
        <f t="shared" si="50"/>
        <v>100</v>
      </c>
    </row>
    <row r="98" spans="1:92" ht="43.5" customHeight="1" x14ac:dyDescent="0.25">
      <c r="A98" s="21" t="s">
        <v>79</v>
      </c>
      <c r="K98" s="1"/>
      <c r="L98" s="1"/>
      <c r="M98" s="161">
        <v>1</v>
      </c>
      <c r="N98" s="161">
        <v>1</v>
      </c>
      <c r="O98" s="161">
        <v>1</v>
      </c>
      <c r="P98" s="161">
        <v>1</v>
      </c>
      <c r="Q98" s="161">
        <v>1</v>
      </c>
      <c r="R98" s="161">
        <v>1</v>
      </c>
      <c r="S98" s="161">
        <v>1</v>
      </c>
      <c r="T98" s="161">
        <v>1</v>
      </c>
      <c r="U98" s="161"/>
      <c r="V98" s="161"/>
      <c r="W98" s="161">
        <v>1</v>
      </c>
      <c r="X98" s="161">
        <v>1</v>
      </c>
      <c r="Y98" s="161">
        <v>1</v>
      </c>
      <c r="Z98" s="161">
        <v>1</v>
      </c>
      <c r="AA98" s="69"/>
      <c r="AB98" s="69"/>
      <c r="AC98" s="69"/>
      <c r="AE98" s="69"/>
      <c r="AF98" s="69"/>
      <c r="BD98" s="160">
        <f t="shared" si="48"/>
        <v>0</v>
      </c>
      <c r="BE98" s="160">
        <f t="shared" si="48"/>
        <v>0</v>
      </c>
      <c r="BF98" s="160">
        <f t="shared" si="48"/>
        <v>17</v>
      </c>
      <c r="BG98" s="160">
        <f t="shared" si="48"/>
        <v>4</v>
      </c>
      <c r="BH98" s="160">
        <f t="shared" si="48"/>
        <v>7</v>
      </c>
      <c r="BI98" s="160">
        <f t="shared" si="48"/>
        <v>1</v>
      </c>
      <c r="BJ98" s="160"/>
      <c r="BK98" s="160">
        <f t="shared" si="49"/>
        <v>0</v>
      </c>
      <c r="BL98" s="160">
        <f t="shared" si="49"/>
        <v>20</v>
      </c>
      <c r="BM98" s="160">
        <f t="shared" si="49"/>
        <v>20</v>
      </c>
      <c r="BN98" s="160">
        <f t="shared" si="49"/>
        <v>0</v>
      </c>
      <c r="BO98" s="160">
        <f t="shared" si="49"/>
        <v>0</v>
      </c>
      <c r="BP98" s="160">
        <f t="shared" si="49"/>
        <v>1</v>
      </c>
      <c r="BQ98" s="160">
        <f t="shared" si="49"/>
        <v>0</v>
      </c>
      <c r="BR98" s="160">
        <f t="shared" si="49"/>
        <v>0</v>
      </c>
      <c r="BS98" s="160">
        <f t="shared" si="49"/>
        <v>0</v>
      </c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7">
        <f t="shared" si="50"/>
        <v>70</v>
      </c>
    </row>
    <row r="99" spans="1:92" ht="39" customHeight="1" x14ac:dyDescent="0.25">
      <c r="A99" s="21" t="s">
        <v>80</v>
      </c>
      <c r="K99" s="1"/>
      <c r="L99" s="1"/>
      <c r="M99" s="1"/>
      <c r="N99" s="161"/>
      <c r="O99" s="161">
        <v>1</v>
      </c>
      <c r="P99" s="161">
        <v>1</v>
      </c>
      <c r="Q99" s="161">
        <v>1</v>
      </c>
      <c r="R99" s="161">
        <v>1</v>
      </c>
      <c r="S99" s="161">
        <v>1</v>
      </c>
      <c r="T99" s="161">
        <v>1</v>
      </c>
      <c r="U99" s="161"/>
      <c r="V99" s="161"/>
      <c r="W99" s="161"/>
      <c r="X99" s="161"/>
      <c r="Y99" s="161">
        <v>1</v>
      </c>
      <c r="Z99" s="161">
        <v>1</v>
      </c>
      <c r="AA99" s="69"/>
      <c r="AB99" s="69"/>
      <c r="AC99" s="69"/>
      <c r="AE99" s="69"/>
      <c r="AF99" s="69"/>
      <c r="BD99" s="160">
        <f t="shared" si="48"/>
        <v>0</v>
      </c>
      <c r="BE99" s="160">
        <f t="shared" si="48"/>
        <v>0</v>
      </c>
      <c r="BF99" s="160">
        <f t="shared" si="48"/>
        <v>0</v>
      </c>
      <c r="BG99" s="160">
        <f t="shared" si="48"/>
        <v>0</v>
      </c>
      <c r="BH99" s="160">
        <f t="shared" si="48"/>
        <v>7</v>
      </c>
      <c r="BI99" s="160">
        <f t="shared" si="48"/>
        <v>1</v>
      </c>
      <c r="BJ99" s="160"/>
      <c r="BK99" s="160">
        <f t="shared" si="49"/>
        <v>0</v>
      </c>
      <c r="BL99" s="160">
        <f t="shared" si="49"/>
        <v>20</v>
      </c>
      <c r="BM99" s="160">
        <f t="shared" si="49"/>
        <v>20</v>
      </c>
      <c r="BN99" s="160">
        <f t="shared" si="49"/>
        <v>0</v>
      </c>
      <c r="BO99" s="160">
        <f t="shared" si="49"/>
        <v>0</v>
      </c>
      <c r="BP99" s="160">
        <f t="shared" si="49"/>
        <v>0</v>
      </c>
      <c r="BQ99" s="160">
        <f t="shared" si="49"/>
        <v>0</v>
      </c>
      <c r="BR99" s="160">
        <f t="shared" si="49"/>
        <v>0</v>
      </c>
      <c r="BS99" s="160">
        <f t="shared" si="49"/>
        <v>0</v>
      </c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7">
        <f t="shared" si="50"/>
        <v>48</v>
      </c>
    </row>
    <row r="100" spans="1:92" ht="40.5" customHeight="1" x14ac:dyDescent="0.25">
      <c r="A100" s="21" t="s">
        <v>81</v>
      </c>
      <c r="K100" s="1"/>
      <c r="L100" s="1"/>
      <c r="M100" s="1"/>
      <c r="N100" s="161"/>
      <c r="O100" s="161"/>
      <c r="P100" s="161"/>
      <c r="Q100" s="161">
        <v>1</v>
      </c>
      <c r="R100" s="161">
        <v>1</v>
      </c>
      <c r="S100" s="161">
        <v>1</v>
      </c>
      <c r="T100" s="161">
        <v>1</v>
      </c>
      <c r="U100" s="161"/>
      <c r="V100" s="161"/>
      <c r="W100" s="161"/>
      <c r="X100" s="161"/>
      <c r="Y100" s="161"/>
      <c r="Z100" s="161">
        <v>1</v>
      </c>
      <c r="AA100" s="69"/>
      <c r="AB100" s="69"/>
      <c r="AC100" s="69"/>
      <c r="AE100" s="69"/>
      <c r="AF100" s="69"/>
      <c r="BD100" s="160">
        <f t="shared" si="48"/>
        <v>0</v>
      </c>
      <c r="BE100" s="160">
        <f t="shared" si="48"/>
        <v>0</v>
      </c>
      <c r="BF100" s="160">
        <f t="shared" si="48"/>
        <v>0</v>
      </c>
      <c r="BG100" s="160">
        <f t="shared" si="48"/>
        <v>0</v>
      </c>
      <c r="BH100" s="160">
        <f t="shared" si="48"/>
        <v>0</v>
      </c>
      <c r="BI100" s="160">
        <f t="shared" si="48"/>
        <v>0</v>
      </c>
      <c r="BJ100" s="160"/>
      <c r="BK100" s="160">
        <f t="shared" si="49"/>
        <v>0</v>
      </c>
      <c r="BL100" s="160">
        <f t="shared" si="49"/>
        <v>20</v>
      </c>
      <c r="BM100" s="160">
        <f t="shared" si="49"/>
        <v>20</v>
      </c>
      <c r="BN100" s="160">
        <f t="shared" si="49"/>
        <v>0</v>
      </c>
      <c r="BO100" s="160">
        <f t="shared" si="49"/>
        <v>0</v>
      </c>
      <c r="BP100" s="160">
        <f t="shared" si="49"/>
        <v>0</v>
      </c>
      <c r="BQ100" s="160">
        <f t="shared" si="49"/>
        <v>0</v>
      </c>
      <c r="BR100" s="160">
        <f t="shared" si="49"/>
        <v>0</v>
      </c>
      <c r="BS100" s="160">
        <f t="shared" si="49"/>
        <v>0</v>
      </c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7">
        <f t="shared" si="50"/>
        <v>40</v>
      </c>
    </row>
    <row r="101" spans="1:92" ht="40.5" customHeight="1" x14ac:dyDescent="0.25">
      <c r="A101" s="21" t="s">
        <v>82</v>
      </c>
      <c r="K101" s="161">
        <v>1</v>
      </c>
      <c r="L101" s="161">
        <v>1</v>
      </c>
      <c r="M101" s="161">
        <v>1</v>
      </c>
      <c r="N101" s="161">
        <v>1</v>
      </c>
      <c r="O101" s="161">
        <v>1</v>
      </c>
      <c r="P101" s="161">
        <v>1</v>
      </c>
      <c r="Q101" s="161">
        <v>1</v>
      </c>
      <c r="R101" s="161">
        <v>1</v>
      </c>
      <c r="S101" s="161">
        <v>1</v>
      </c>
      <c r="T101" s="161">
        <v>1</v>
      </c>
      <c r="U101" s="161">
        <v>1</v>
      </c>
      <c r="V101" s="161">
        <v>1</v>
      </c>
      <c r="W101" s="161">
        <v>1</v>
      </c>
      <c r="X101" s="161">
        <v>1</v>
      </c>
      <c r="Y101" s="161">
        <v>1</v>
      </c>
      <c r="Z101" s="161">
        <v>1</v>
      </c>
      <c r="AA101" s="69"/>
      <c r="AB101" s="69"/>
      <c r="AC101" s="69"/>
      <c r="AE101" s="69"/>
      <c r="AF101" s="69"/>
      <c r="BD101" s="160">
        <f t="shared" si="48"/>
        <v>1</v>
      </c>
      <c r="BE101" s="160">
        <f t="shared" si="48"/>
        <v>29</v>
      </c>
      <c r="BF101" s="160">
        <f t="shared" si="48"/>
        <v>17</v>
      </c>
      <c r="BG101" s="160">
        <f t="shared" si="48"/>
        <v>4</v>
      </c>
      <c r="BH101" s="160">
        <f t="shared" si="48"/>
        <v>7</v>
      </c>
      <c r="BI101" s="160">
        <f t="shared" si="48"/>
        <v>1</v>
      </c>
      <c r="BJ101" s="160"/>
      <c r="BK101" s="160">
        <f t="shared" si="49"/>
        <v>0</v>
      </c>
      <c r="BL101" s="160">
        <f t="shared" si="49"/>
        <v>20</v>
      </c>
      <c r="BM101" s="160">
        <f t="shared" si="49"/>
        <v>20</v>
      </c>
      <c r="BN101" s="160">
        <f t="shared" si="49"/>
        <v>0</v>
      </c>
      <c r="BO101" s="160">
        <f t="shared" si="49"/>
        <v>1</v>
      </c>
      <c r="BP101" s="160">
        <f t="shared" si="49"/>
        <v>1</v>
      </c>
      <c r="BQ101" s="160">
        <f t="shared" si="49"/>
        <v>0</v>
      </c>
      <c r="BR101" s="160">
        <f t="shared" si="49"/>
        <v>0</v>
      </c>
      <c r="BS101" s="160">
        <f t="shared" si="49"/>
        <v>0</v>
      </c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7">
        <f t="shared" si="50"/>
        <v>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1"/>
  <sheetViews>
    <sheetView workbookViewId="0">
      <pane xSplit="1" ySplit="3" topLeftCell="CO85" activePane="bottomRight" state="frozen"/>
      <selection pane="topRight" activeCell="B1" sqref="B1"/>
      <selection pane="bottomLeft" activeCell="A4" sqref="A4"/>
      <selection pane="bottomRight" activeCell="A106" sqref="A106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4" width="11.42578125" style="107" customWidth="1"/>
    <col min="15" max="17" width="13.140625" style="107" customWidth="1"/>
    <col min="18" max="20" width="11.42578125" style="107" customWidth="1"/>
    <col min="21" max="22" width="10.7109375" style="107" customWidth="1"/>
    <col min="23" max="47" width="11.42578125" style="107" customWidth="1"/>
    <col min="48" max="48" width="11.7109375" style="107" customWidth="1"/>
    <col min="49" max="52" width="12.140625" style="107" customWidth="1"/>
    <col min="53" max="55" width="10.7109375" style="107" customWidth="1"/>
    <col min="56" max="92" width="10.85546875" style="107" customWidth="1"/>
    <col min="93" max="93" width="3.28515625" style="107" customWidth="1"/>
    <col min="94" max="95" width="9.140625" style="107"/>
    <col min="96" max="96" width="9.140625" style="108"/>
    <col min="97" max="16384" width="9.140625" style="107"/>
  </cols>
  <sheetData>
    <row r="1" spans="1:96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/>
      <c r="N1" s="37" t="s">
        <v>94</v>
      </c>
      <c r="O1" s="37" t="s">
        <v>94</v>
      </c>
      <c r="P1" s="37" t="s">
        <v>94</v>
      </c>
      <c r="Q1" s="37"/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 t="s">
        <v>94</v>
      </c>
      <c r="AI1" s="37" t="s">
        <v>94</v>
      </c>
      <c r="AJ1" s="37" t="s">
        <v>94</v>
      </c>
      <c r="AK1" s="37" t="s">
        <v>94</v>
      </c>
      <c r="AL1" s="37" t="s">
        <v>94</v>
      </c>
      <c r="AM1" s="37" t="s">
        <v>94</v>
      </c>
      <c r="AN1" s="37" t="s">
        <v>94</v>
      </c>
      <c r="AO1" s="37" t="s">
        <v>94</v>
      </c>
      <c r="AP1" s="37" t="s">
        <v>94</v>
      </c>
      <c r="AQ1" s="37" t="s">
        <v>94</v>
      </c>
      <c r="AR1" s="37" t="s">
        <v>94</v>
      </c>
      <c r="AS1" s="37" t="s">
        <v>94</v>
      </c>
      <c r="AT1" s="37" t="s">
        <v>94</v>
      </c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R1" s="54"/>
    </row>
    <row r="2" spans="1:96" s="39" customFormat="1" ht="72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240</v>
      </c>
      <c r="L2" s="71" t="s">
        <v>142</v>
      </c>
      <c r="M2" s="71" t="s">
        <v>351</v>
      </c>
      <c r="N2" s="71" t="s">
        <v>146</v>
      </c>
      <c r="O2" s="71" t="s">
        <v>102</v>
      </c>
      <c r="P2" s="71" t="s">
        <v>147</v>
      </c>
      <c r="Q2" s="71" t="s">
        <v>400</v>
      </c>
      <c r="R2" s="71" t="s">
        <v>103</v>
      </c>
      <c r="S2" s="71" t="s">
        <v>149</v>
      </c>
      <c r="T2" s="71" t="s">
        <v>150</v>
      </c>
      <c r="U2" s="72" t="s">
        <v>101</v>
      </c>
      <c r="V2" s="72" t="s">
        <v>145</v>
      </c>
      <c r="W2" s="72" t="s">
        <v>106</v>
      </c>
      <c r="X2" s="38" t="s">
        <v>104</v>
      </c>
      <c r="Y2" s="38" t="s">
        <v>401</v>
      </c>
      <c r="Z2" s="38" t="s">
        <v>105</v>
      </c>
      <c r="AA2" s="38" t="s">
        <v>148</v>
      </c>
      <c r="AB2" s="38" t="s">
        <v>140</v>
      </c>
      <c r="AC2" s="38" t="s">
        <v>143</v>
      </c>
      <c r="AD2" s="38" t="s">
        <v>141</v>
      </c>
      <c r="AE2" s="38" t="s">
        <v>144</v>
      </c>
      <c r="AF2" s="70" t="s">
        <v>387</v>
      </c>
      <c r="AG2" s="70" t="s">
        <v>388</v>
      </c>
      <c r="AH2" s="110" t="s">
        <v>213</v>
      </c>
      <c r="AI2" s="110" t="s">
        <v>214</v>
      </c>
      <c r="AJ2" s="111" t="s">
        <v>215</v>
      </c>
      <c r="AK2" s="111" t="s">
        <v>216</v>
      </c>
      <c r="AL2" s="111" t="s">
        <v>217</v>
      </c>
      <c r="AM2" s="111" t="s">
        <v>218</v>
      </c>
      <c r="AN2" s="71" t="s">
        <v>389</v>
      </c>
      <c r="AO2" s="71" t="s">
        <v>390</v>
      </c>
      <c r="AP2" s="71" t="s">
        <v>391</v>
      </c>
      <c r="AQ2" s="71" t="s">
        <v>392</v>
      </c>
      <c r="AR2" s="71" t="s">
        <v>393</v>
      </c>
      <c r="AS2" s="71" t="s">
        <v>394</v>
      </c>
      <c r="AT2" s="71" t="s">
        <v>395</v>
      </c>
      <c r="AU2" s="38"/>
      <c r="AV2" s="70" t="s">
        <v>107</v>
      </c>
      <c r="AW2" s="70" t="s">
        <v>108</v>
      </c>
      <c r="AX2" s="70" t="s">
        <v>212</v>
      </c>
      <c r="AY2" s="70" t="s">
        <v>211</v>
      </c>
      <c r="AZ2" s="70" t="s">
        <v>138</v>
      </c>
      <c r="BA2" s="38" t="s">
        <v>109</v>
      </c>
      <c r="BB2" s="38" t="s">
        <v>139</v>
      </c>
      <c r="BC2" s="38" t="s">
        <v>137</v>
      </c>
      <c r="BD2" s="38" t="s">
        <v>110</v>
      </c>
      <c r="BE2" s="71" t="s">
        <v>240</v>
      </c>
      <c r="BF2" s="71" t="s">
        <v>142</v>
      </c>
      <c r="BG2" s="71" t="s">
        <v>351</v>
      </c>
      <c r="BH2" s="71" t="s">
        <v>146</v>
      </c>
      <c r="BI2" s="71" t="s">
        <v>102</v>
      </c>
      <c r="BJ2" s="71" t="s">
        <v>147</v>
      </c>
      <c r="BK2" s="71" t="s">
        <v>400</v>
      </c>
      <c r="BL2" s="71" t="s">
        <v>103</v>
      </c>
      <c r="BM2" s="71" t="s">
        <v>149</v>
      </c>
      <c r="BN2" s="71" t="s">
        <v>150</v>
      </c>
      <c r="BO2" s="72" t="s">
        <v>101</v>
      </c>
      <c r="BP2" s="72" t="s">
        <v>145</v>
      </c>
      <c r="BQ2" s="72" t="s">
        <v>106</v>
      </c>
      <c r="BR2" s="38" t="s">
        <v>104</v>
      </c>
      <c r="BS2" s="38" t="s">
        <v>401</v>
      </c>
      <c r="BT2" s="38" t="s">
        <v>105</v>
      </c>
      <c r="BU2" s="38" t="s">
        <v>148</v>
      </c>
      <c r="BV2" s="38" t="s">
        <v>140</v>
      </c>
      <c r="BW2" s="38" t="s">
        <v>143</v>
      </c>
      <c r="BX2" s="38" t="s">
        <v>141</v>
      </c>
      <c r="BY2" s="38" t="s">
        <v>144</v>
      </c>
      <c r="BZ2" s="70" t="s">
        <v>387</v>
      </c>
      <c r="CA2" s="70" t="s">
        <v>388</v>
      </c>
      <c r="CB2" s="110" t="s">
        <v>213</v>
      </c>
      <c r="CC2" s="110" t="s">
        <v>214</v>
      </c>
      <c r="CD2" s="111" t="s">
        <v>215</v>
      </c>
      <c r="CE2" s="111" t="s">
        <v>216</v>
      </c>
      <c r="CF2" s="111" t="s">
        <v>217</v>
      </c>
      <c r="CG2" s="111" t="s">
        <v>218</v>
      </c>
      <c r="CH2" s="71" t="s">
        <v>389</v>
      </c>
      <c r="CI2" s="71" t="s">
        <v>390</v>
      </c>
      <c r="CJ2" s="71" t="s">
        <v>391</v>
      </c>
      <c r="CK2" s="71" t="s">
        <v>392</v>
      </c>
      <c r="CL2" s="71" t="s">
        <v>393</v>
      </c>
      <c r="CM2" s="71" t="s">
        <v>394</v>
      </c>
      <c r="CN2" s="71" t="s">
        <v>395</v>
      </c>
      <c r="CO2" s="38"/>
      <c r="CP2" s="38" t="s">
        <v>95</v>
      </c>
      <c r="CQ2" s="40"/>
      <c r="CR2" s="55" t="s">
        <v>96</v>
      </c>
    </row>
    <row r="3" spans="1:96" x14ac:dyDescent="0.25">
      <c r="A3" s="107" t="s">
        <v>100</v>
      </c>
      <c r="B3" s="160">
        <v>1</v>
      </c>
      <c r="C3" s="160">
        <v>1</v>
      </c>
      <c r="D3" s="160">
        <v>1</v>
      </c>
      <c r="E3" s="160">
        <v>1</v>
      </c>
      <c r="F3" s="160">
        <v>1</v>
      </c>
      <c r="G3" s="160">
        <v>1</v>
      </c>
      <c r="H3" s="160">
        <v>1</v>
      </c>
      <c r="I3" s="160">
        <v>1</v>
      </c>
      <c r="J3" s="160">
        <v>1</v>
      </c>
      <c r="K3" s="160">
        <v>1</v>
      </c>
      <c r="L3" s="160">
        <v>1</v>
      </c>
      <c r="M3" s="160">
        <v>1</v>
      </c>
      <c r="N3" s="160">
        <v>1</v>
      </c>
      <c r="O3" s="160">
        <v>1</v>
      </c>
      <c r="P3" s="160">
        <v>1</v>
      </c>
      <c r="Q3" s="160"/>
      <c r="R3" s="160">
        <v>1</v>
      </c>
      <c r="S3" s="160">
        <v>1</v>
      </c>
      <c r="T3" s="160">
        <v>1</v>
      </c>
      <c r="U3" s="160">
        <v>1</v>
      </c>
      <c r="V3" s="160">
        <v>1</v>
      </c>
      <c r="W3" s="160">
        <v>1</v>
      </c>
      <c r="X3" s="160">
        <v>1</v>
      </c>
      <c r="Y3" s="160">
        <v>1</v>
      </c>
      <c r="Z3" s="160">
        <v>1</v>
      </c>
      <c r="AA3" s="160">
        <v>1</v>
      </c>
      <c r="AB3" s="160">
        <v>1</v>
      </c>
      <c r="AC3" s="160">
        <v>1</v>
      </c>
      <c r="AD3" s="160">
        <v>1</v>
      </c>
      <c r="AE3" s="160">
        <v>1</v>
      </c>
      <c r="AF3" s="160">
        <v>1</v>
      </c>
      <c r="AG3" s="160">
        <v>1</v>
      </c>
      <c r="AH3" s="10">
        <v>1</v>
      </c>
      <c r="AI3" s="10">
        <v>1</v>
      </c>
      <c r="AJ3" s="159">
        <v>1</v>
      </c>
      <c r="AK3" s="159">
        <v>1</v>
      </c>
      <c r="AL3" s="159">
        <v>1</v>
      </c>
      <c r="AM3" s="159">
        <v>1</v>
      </c>
      <c r="AN3" s="159">
        <v>1</v>
      </c>
      <c r="AO3" s="159">
        <v>1</v>
      </c>
      <c r="AP3" s="159">
        <v>1</v>
      </c>
      <c r="AQ3" s="159">
        <v>1</v>
      </c>
      <c r="AR3" s="159">
        <v>1</v>
      </c>
      <c r="AS3" s="159">
        <v>1</v>
      </c>
      <c r="AT3" s="159">
        <v>1</v>
      </c>
      <c r="AU3" s="159"/>
      <c r="AV3" s="160">
        <v>5</v>
      </c>
      <c r="AW3" s="160">
        <v>1</v>
      </c>
      <c r="AX3" s="160"/>
      <c r="AY3" s="160"/>
      <c r="AZ3" s="160">
        <v>24</v>
      </c>
      <c r="BA3" s="160"/>
      <c r="BB3" s="160"/>
      <c r="BC3" s="160">
        <v>8</v>
      </c>
      <c r="BD3" s="160"/>
      <c r="BE3" s="160">
        <v>2</v>
      </c>
      <c r="BF3" s="160">
        <v>2</v>
      </c>
      <c r="BG3" s="160"/>
      <c r="BH3" s="160"/>
      <c r="BI3" s="160"/>
      <c r="BJ3" s="160"/>
      <c r="BK3" s="160"/>
      <c r="BL3" s="160"/>
      <c r="BM3" s="160">
        <v>1</v>
      </c>
      <c r="BN3" s="160">
        <v>1</v>
      </c>
      <c r="BO3" s="160"/>
      <c r="BP3" s="160">
        <v>4</v>
      </c>
      <c r="BQ3" s="160"/>
      <c r="BR3" s="160"/>
      <c r="BS3" s="160">
        <v>8</v>
      </c>
      <c r="BT3" s="160"/>
      <c r="BU3" s="160"/>
      <c r="BV3" s="160"/>
      <c r="BW3" s="160">
        <v>2</v>
      </c>
      <c r="BX3" s="160"/>
      <c r="BY3" s="160">
        <v>2</v>
      </c>
      <c r="BZ3" s="160">
        <v>6</v>
      </c>
      <c r="CA3" s="160">
        <v>6</v>
      </c>
      <c r="CB3" s="160"/>
      <c r="CC3" s="160"/>
      <c r="CD3" s="160"/>
      <c r="CE3" s="160"/>
      <c r="CF3" s="160"/>
      <c r="CG3" s="160"/>
      <c r="CH3" s="160"/>
      <c r="CI3" s="160"/>
      <c r="CJ3" s="160"/>
      <c r="CK3" s="160"/>
      <c r="CL3" s="160"/>
      <c r="CM3" s="160"/>
      <c r="CN3" s="160"/>
      <c r="CO3" s="10"/>
    </row>
    <row r="4" spans="1:96" x14ac:dyDescent="0.25"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</row>
    <row r="5" spans="1:96" x14ac:dyDescent="0.25"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159"/>
      <c r="CJ5" s="159"/>
      <c r="CK5" s="159"/>
      <c r="CL5" s="159"/>
      <c r="CM5" s="159"/>
      <c r="CN5" s="159"/>
      <c r="CO5" s="159"/>
    </row>
    <row r="6" spans="1:96" x14ac:dyDescent="0.25"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/>
      <c r="BQ6" s="159"/>
      <c r="BR6" s="159"/>
      <c r="BS6" s="159"/>
      <c r="BT6" s="159"/>
      <c r="BU6" s="159"/>
      <c r="BV6" s="159"/>
      <c r="BW6" s="159"/>
      <c r="BX6" s="159"/>
      <c r="BY6" s="159"/>
      <c r="BZ6" s="159"/>
      <c r="CA6" s="159"/>
      <c r="CB6" s="159"/>
      <c r="CC6" s="159"/>
      <c r="CD6" s="159"/>
      <c r="CE6" s="159"/>
      <c r="CF6" s="159"/>
      <c r="CG6" s="159"/>
      <c r="CH6" s="159"/>
      <c r="CI6" s="159"/>
      <c r="CJ6" s="159"/>
      <c r="CK6" s="159"/>
      <c r="CL6" s="159"/>
      <c r="CM6" s="159"/>
      <c r="CN6" s="159"/>
      <c r="CO6" s="159"/>
    </row>
    <row r="7" spans="1:96" x14ac:dyDescent="0.25">
      <c r="A7" s="50" t="s">
        <v>52</v>
      </c>
      <c r="B7" s="160">
        <f>2*B3</f>
        <v>2</v>
      </c>
      <c r="C7" s="160">
        <f>2*C3</f>
        <v>2</v>
      </c>
      <c r="D7" s="160">
        <f>2*D3</f>
        <v>2</v>
      </c>
      <c r="E7" s="160">
        <f>2*E3</f>
        <v>2</v>
      </c>
      <c r="F7" s="160">
        <v>2</v>
      </c>
      <c r="G7" s="160">
        <f>2*G3</f>
        <v>2</v>
      </c>
      <c r="H7" s="160">
        <v>2</v>
      </c>
      <c r="I7" s="160">
        <v>2</v>
      </c>
      <c r="J7" s="160">
        <f>2*J3</f>
        <v>2</v>
      </c>
      <c r="K7" s="10"/>
      <c r="L7" s="10"/>
      <c r="M7" s="10"/>
      <c r="N7" s="10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60">
        <f t="shared" ref="AV7:BD7" si="0">B7*AV3</f>
        <v>10</v>
      </c>
      <c r="AW7" s="160">
        <f t="shared" si="0"/>
        <v>2</v>
      </c>
      <c r="AX7" s="160">
        <f t="shared" si="0"/>
        <v>0</v>
      </c>
      <c r="AY7" s="160">
        <f t="shared" si="0"/>
        <v>0</v>
      </c>
      <c r="AZ7" s="160">
        <f t="shared" si="0"/>
        <v>48</v>
      </c>
      <c r="BA7" s="160">
        <f t="shared" si="0"/>
        <v>0</v>
      </c>
      <c r="BB7" s="160">
        <f t="shared" si="0"/>
        <v>0</v>
      </c>
      <c r="BC7" s="160">
        <f t="shared" si="0"/>
        <v>16</v>
      </c>
      <c r="BD7" s="160">
        <f t="shared" si="0"/>
        <v>0</v>
      </c>
      <c r="BE7" s="10"/>
      <c r="BF7" s="10"/>
      <c r="BG7" s="10"/>
      <c r="BH7" s="10"/>
      <c r="BI7" s="159"/>
      <c r="BJ7" s="159"/>
      <c r="BK7" s="159"/>
      <c r="BL7" s="159"/>
      <c r="BM7" s="159"/>
      <c r="BN7" s="159"/>
      <c r="BO7" s="159"/>
      <c r="BP7" s="159"/>
      <c r="BQ7" s="159"/>
      <c r="BR7" s="159"/>
      <c r="BS7" s="159"/>
      <c r="BT7" s="159"/>
      <c r="BU7" s="159"/>
      <c r="BV7" s="159"/>
      <c r="BW7" s="159"/>
      <c r="BX7" s="159"/>
      <c r="BY7" s="159"/>
      <c r="BZ7" s="159"/>
      <c r="CA7" s="159"/>
      <c r="CB7" s="159"/>
      <c r="CC7" s="159"/>
      <c r="CD7" s="159"/>
      <c r="CE7" s="159"/>
      <c r="CF7" s="159"/>
      <c r="CG7" s="159"/>
      <c r="CH7" s="159"/>
      <c r="CI7" s="159"/>
      <c r="CJ7" s="159"/>
      <c r="CK7" s="159"/>
      <c r="CL7" s="159"/>
      <c r="CM7" s="159"/>
      <c r="CN7" s="159"/>
      <c r="CO7" s="159"/>
      <c r="CP7" s="107">
        <f>SUM(AV7:BY7)</f>
        <v>76</v>
      </c>
      <c r="CQ7" s="107" t="s">
        <v>1</v>
      </c>
    </row>
    <row r="8" spans="1:96" x14ac:dyDescent="0.25">
      <c r="A8" s="50"/>
      <c r="B8" s="160"/>
      <c r="C8" s="160"/>
      <c r="D8" s="160"/>
      <c r="E8" s="160"/>
      <c r="F8" s="160"/>
      <c r="G8" s="160"/>
      <c r="H8" s="160"/>
      <c r="I8" s="160"/>
      <c r="J8" s="160"/>
      <c r="K8" s="10"/>
      <c r="L8" s="10"/>
      <c r="M8" s="10"/>
      <c r="N8" s="10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60"/>
      <c r="AW8" s="160"/>
      <c r="AX8" s="160"/>
      <c r="AY8" s="160"/>
      <c r="AZ8" s="160"/>
      <c r="BA8" s="160"/>
      <c r="BB8" s="160"/>
      <c r="BC8" s="160"/>
      <c r="BD8" s="160"/>
      <c r="BE8" s="10"/>
      <c r="BF8" s="10"/>
      <c r="BG8" s="10"/>
      <c r="BH8" s="10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59"/>
      <c r="CI8" s="159"/>
      <c r="CJ8" s="159"/>
      <c r="CK8" s="159"/>
      <c r="CL8" s="159"/>
      <c r="CM8" s="159"/>
      <c r="CN8" s="159"/>
      <c r="CO8" s="159"/>
    </row>
    <row r="9" spans="1:96" x14ac:dyDescent="0.25">
      <c r="A9" s="50" t="s">
        <v>51</v>
      </c>
      <c r="B9" s="160">
        <f>0.61*B3</f>
        <v>0.61</v>
      </c>
      <c r="C9" s="160">
        <f>1.11*C3</f>
        <v>1.1100000000000001</v>
      </c>
      <c r="D9" s="160">
        <v>1.41</v>
      </c>
      <c r="E9" s="160">
        <v>0.31</v>
      </c>
      <c r="F9" s="160">
        <v>0.46</v>
      </c>
      <c r="G9" s="160"/>
      <c r="H9" s="160"/>
      <c r="I9" s="160"/>
      <c r="J9" s="160"/>
      <c r="K9" s="10"/>
      <c r="L9" s="10"/>
      <c r="M9" s="10"/>
      <c r="N9" s="10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60">
        <f>B9*AV3</f>
        <v>3.05</v>
      </c>
      <c r="AW9" s="160">
        <f>C9*AW3</f>
        <v>1.1100000000000001</v>
      </c>
      <c r="AX9" s="160">
        <f>D9*AX3</f>
        <v>0</v>
      </c>
      <c r="AY9" s="160">
        <f>E9*AY3</f>
        <v>0</v>
      </c>
      <c r="AZ9" s="160">
        <f>F9*AZ3</f>
        <v>11.040000000000001</v>
      </c>
      <c r="BA9" s="160"/>
      <c r="BB9" s="160"/>
      <c r="BC9" s="160"/>
      <c r="BD9" s="160"/>
      <c r="BE9" s="10"/>
      <c r="BF9" s="10"/>
      <c r="BG9" s="10"/>
      <c r="BH9" s="10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59"/>
      <c r="BV9" s="159"/>
      <c r="BW9" s="159"/>
      <c r="BX9" s="159"/>
      <c r="BY9" s="159"/>
      <c r="BZ9" s="159"/>
      <c r="CA9" s="159"/>
      <c r="CB9" s="159"/>
      <c r="CC9" s="159"/>
      <c r="CD9" s="159"/>
      <c r="CE9" s="159"/>
      <c r="CF9" s="159"/>
      <c r="CG9" s="159"/>
      <c r="CH9" s="159"/>
      <c r="CI9" s="159"/>
      <c r="CJ9" s="159"/>
      <c r="CK9" s="159"/>
      <c r="CL9" s="159"/>
      <c r="CM9" s="159"/>
      <c r="CN9" s="159"/>
      <c r="CO9" s="159"/>
      <c r="CP9" s="107">
        <f>SUM(AV9:BY9)</f>
        <v>15.200000000000001</v>
      </c>
      <c r="CQ9" s="107" t="s">
        <v>0</v>
      </c>
      <c r="CR9" s="91"/>
    </row>
    <row r="10" spans="1:96" x14ac:dyDescent="0.25">
      <c r="A10" s="51" t="s">
        <v>53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0"/>
      <c r="L10" s="10"/>
      <c r="M10" s="10"/>
      <c r="N10" s="10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60"/>
      <c r="AW10" s="160"/>
      <c r="AX10" s="160"/>
      <c r="AY10" s="160"/>
      <c r="AZ10" s="160"/>
      <c r="BA10" s="160"/>
      <c r="BB10" s="160"/>
      <c r="BC10" s="160"/>
      <c r="BD10" s="160"/>
      <c r="BE10" s="10"/>
      <c r="BF10" s="10"/>
      <c r="BG10" s="10"/>
      <c r="BH10" s="10"/>
      <c r="BI10" s="159"/>
      <c r="BJ10" s="159"/>
      <c r="BK10" s="159"/>
      <c r="BL10" s="159"/>
      <c r="BM10" s="159"/>
      <c r="BN10" s="159"/>
      <c r="BO10" s="159"/>
      <c r="BP10" s="159"/>
      <c r="BQ10" s="159"/>
      <c r="BR10" s="159"/>
      <c r="BS10" s="159"/>
      <c r="BT10" s="159"/>
      <c r="BU10" s="159"/>
      <c r="BV10" s="159"/>
      <c r="BW10" s="159"/>
      <c r="BX10" s="159"/>
      <c r="BY10" s="159"/>
      <c r="BZ10" s="159"/>
      <c r="CA10" s="159"/>
      <c r="CB10" s="159"/>
      <c r="CC10" s="159"/>
      <c r="CD10" s="159"/>
      <c r="CE10" s="159"/>
      <c r="CF10" s="159"/>
      <c r="CG10" s="159"/>
      <c r="CH10" s="159"/>
      <c r="CI10" s="159"/>
      <c r="CJ10" s="159"/>
      <c r="CK10" s="159"/>
      <c r="CL10" s="159"/>
      <c r="CM10" s="159"/>
      <c r="CN10" s="159"/>
      <c r="CO10" s="159"/>
    </row>
    <row r="11" spans="1:96" x14ac:dyDescent="0.25">
      <c r="A11" s="52" t="s">
        <v>97</v>
      </c>
      <c r="B11" s="160"/>
      <c r="C11" s="160"/>
      <c r="D11" s="160"/>
      <c r="E11" s="160"/>
      <c r="F11" s="160"/>
      <c r="G11" s="160"/>
      <c r="H11" s="160"/>
      <c r="I11" s="160"/>
      <c r="J11" s="160"/>
      <c r="K11" s="10"/>
      <c r="L11" s="10"/>
      <c r="M11" s="10"/>
      <c r="N11" s="10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60"/>
      <c r="AW11" s="160"/>
      <c r="AX11" s="160"/>
      <c r="AY11" s="160"/>
      <c r="AZ11" s="160"/>
      <c r="BA11" s="160"/>
      <c r="BB11" s="160"/>
      <c r="BC11" s="160"/>
      <c r="BD11" s="160"/>
      <c r="BE11" s="10"/>
      <c r="BF11" s="10"/>
      <c r="BG11" s="10"/>
      <c r="BH11" s="10"/>
      <c r="BI11" s="159"/>
      <c r="BJ11" s="159"/>
      <c r="BK11" s="159"/>
      <c r="BL11" s="159"/>
      <c r="BM11" s="159"/>
      <c r="BN11" s="159"/>
      <c r="BO11" s="159"/>
      <c r="BP11" s="159"/>
      <c r="BQ11" s="159"/>
      <c r="BR11" s="159"/>
      <c r="BS11" s="159"/>
      <c r="BT11" s="159"/>
      <c r="BU11" s="159"/>
      <c r="BV11" s="159"/>
      <c r="BW11" s="159"/>
      <c r="BX11" s="159"/>
      <c r="BY11" s="159"/>
      <c r="BZ11" s="159"/>
      <c r="CA11" s="159"/>
      <c r="CB11" s="159"/>
      <c r="CC11" s="159"/>
      <c r="CD11" s="159"/>
      <c r="CE11" s="159"/>
      <c r="CF11" s="159"/>
      <c r="CG11" s="159"/>
      <c r="CH11" s="159"/>
      <c r="CI11" s="159"/>
      <c r="CJ11" s="159"/>
      <c r="CK11" s="159"/>
      <c r="CL11" s="159"/>
      <c r="CM11" s="159"/>
      <c r="CN11" s="159"/>
      <c r="CO11" s="159"/>
    </row>
    <row r="12" spans="1:96" ht="22.5" x14ac:dyDescent="0.25">
      <c r="A12" s="53" t="s">
        <v>98</v>
      </c>
      <c r="B12" s="160">
        <f>0.05*B3</f>
        <v>0.05</v>
      </c>
      <c r="C12" s="160">
        <f>0.05*C3</f>
        <v>0.05</v>
      </c>
      <c r="D12" s="160">
        <f>0.05*D3</f>
        <v>0.05</v>
      </c>
      <c r="E12" s="160">
        <f>0.05*E3</f>
        <v>0.05</v>
      </c>
      <c r="F12" s="160">
        <v>0.05</v>
      </c>
      <c r="G12" s="160">
        <f>0.05*G3</f>
        <v>0.05</v>
      </c>
      <c r="H12" s="160">
        <v>0.05</v>
      </c>
      <c r="I12" s="160">
        <f>0.05*I3</f>
        <v>0.05</v>
      </c>
      <c r="J12" s="160">
        <f>0.05*J3</f>
        <v>0.05</v>
      </c>
      <c r="K12" s="10"/>
      <c r="L12" s="10"/>
      <c r="M12" s="10"/>
      <c r="N12" s="10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60">
        <f t="shared" ref="AV12:BD12" si="1">B12*AV3</f>
        <v>0.25</v>
      </c>
      <c r="AW12" s="160">
        <f t="shared" si="1"/>
        <v>0.05</v>
      </c>
      <c r="AX12" s="160">
        <f t="shared" si="1"/>
        <v>0</v>
      </c>
      <c r="AY12" s="160">
        <f t="shared" si="1"/>
        <v>0</v>
      </c>
      <c r="AZ12" s="160">
        <f t="shared" si="1"/>
        <v>1.2000000000000002</v>
      </c>
      <c r="BA12" s="160">
        <f t="shared" si="1"/>
        <v>0</v>
      </c>
      <c r="BB12" s="160">
        <f t="shared" si="1"/>
        <v>0</v>
      </c>
      <c r="BC12" s="160">
        <f t="shared" si="1"/>
        <v>0.4</v>
      </c>
      <c r="BD12" s="160">
        <f t="shared" si="1"/>
        <v>0</v>
      </c>
      <c r="BE12" s="10"/>
      <c r="BF12" s="10"/>
      <c r="BG12" s="10"/>
      <c r="BH12" s="10"/>
      <c r="BI12" s="159"/>
      <c r="BJ12" s="159"/>
      <c r="BK12" s="159"/>
      <c r="BL12" s="159"/>
      <c r="BM12" s="159"/>
      <c r="BN12" s="159"/>
      <c r="BO12" s="159"/>
      <c r="BP12" s="159"/>
      <c r="BQ12" s="159"/>
      <c r="BR12" s="159"/>
      <c r="BS12" s="159"/>
      <c r="BT12" s="159"/>
      <c r="BU12" s="159"/>
      <c r="BV12" s="159"/>
      <c r="BW12" s="159"/>
      <c r="BX12" s="159"/>
      <c r="BY12" s="159"/>
      <c r="BZ12" s="159"/>
      <c r="CA12" s="159"/>
      <c r="CB12" s="159"/>
      <c r="CC12" s="159"/>
      <c r="CD12" s="159"/>
      <c r="CE12" s="159"/>
      <c r="CF12" s="159"/>
      <c r="CG12" s="159"/>
      <c r="CH12" s="159"/>
      <c r="CI12" s="159"/>
      <c r="CJ12" s="159"/>
      <c r="CK12" s="159"/>
      <c r="CL12" s="159"/>
      <c r="CM12" s="159"/>
      <c r="CN12" s="159"/>
      <c r="CO12" s="159"/>
      <c r="CP12" s="107">
        <f>SUM(AV12:CN12)</f>
        <v>1.9000000000000004</v>
      </c>
      <c r="CQ12" s="107" t="s">
        <v>0</v>
      </c>
    </row>
    <row r="13" spans="1:96" x14ac:dyDescent="0.25">
      <c r="B13" s="160"/>
      <c r="C13" s="160"/>
      <c r="D13" s="160"/>
      <c r="E13" s="160"/>
      <c r="F13" s="160"/>
      <c r="G13" s="160"/>
      <c r="H13" s="160"/>
      <c r="I13" s="160"/>
      <c r="J13" s="160"/>
      <c r="K13" s="10"/>
      <c r="L13" s="10"/>
      <c r="M13" s="10"/>
      <c r="N13" s="10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60"/>
      <c r="AW13" s="160"/>
      <c r="AX13" s="160"/>
      <c r="AY13" s="160"/>
      <c r="AZ13" s="160"/>
      <c r="BA13" s="160"/>
      <c r="BB13" s="160"/>
      <c r="BC13" s="160"/>
      <c r="BD13" s="160"/>
      <c r="BE13" s="10"/>
      <c r="BF13" s="10"/>
      <c r="BG13" s="10"/>
      <c r="BH13" s="10"/>
      <c r="BI13" s="159"/>
      <c r="BJ13" s="159"/>
      <c r="BK13" s="159"/>
      <c r="BL13" s="159"/>
      <c r="BM13" s="159"/>
      <c r="BN13" s="159"/>
      <c r="BO13" s="159"/>
      <c r="BP13" s="159"/>
      <c r="BQ13" s="159"/>
      <c r="BR13" s="159"/>
      <c r="BS13" s="159"/>
      <c r="BT13" s="159"/>
      <c r="BU13" s="159"/>
      <c r="BV13" s="159"/>
      <c r="BW13" s="159"/>
      <c r="BX13" s="159"/>
      <c r="BY13" s="159"/>
      <c r="BZ13" s="159"/>
      <c r="CA13" s="159"/>
      <c r="CB13" s="159"/>
      <c r="CC13" s="159"/>
      <c r="CD13" s="159"/>
      <c r="CE13" s="159"/>
      <c r="CF13" s="159"/>
      <c r="CG13" s="159"/>
      <c r="CH13" s="159"/>
      <c r="CI13" s="159"/>
      <c r="CJ13" s="159"/>
      <c r="CK13" s="159"/>
      <c r="CL13" s="159"/>
      <c r="CM13" s="159"/>
      <c r="CN13" s="159"/>
      <c r="CO13" s="159"/>
    </row>
    <row r="14" spans="1:96" x14ac:dyDescent="0.25">
      <c r="B14" s="160"/>
      <c r="C14" s="160"/>
      <c r="D14" s="160"/>
      <c r="E14" s="160"/>
      <c r="F14" s="160"/>
      <c r="G14" s="160"/>
      <c r="H14" s="160"/>
      <c r="I14" s="160"/>
      <c r="J14" s="160"/>
      <c r="K14" s="10"/>
      <c r="L14" s="10"/>
      <c r="M14" s="10"/>
      <c r="N14" s="10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60"/>
      <c r="AW14" s="160"/>
      <c r="AX14" s="160"/>
      <c r="AY14" s="160"/>
      <c r="AZ14" s="160"/>
      <c r="BA14" s="160"/>
      <c r="BB14" s="160"/>
      <c r="BC14" s="160"/>
      <c r="BD14" s="160"/>
      <c r="BE14" s="10"/>
      <c r="BF14" s="10"/>
      <c r="BG14" s="10"/>
      <c r="BH14" s="10"/>
      <c r="BI14" s="159"/>
      <c r="BJ14" s="159"/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159"/>
      <c r="CA14" s="159"/>
      <c r="CB14" s="159"/>
      <c r="CC14" s="159"/>
      <c r="CD14" s="159"/>
      <c r="CE14" s="159"/>
      <c r="CF14" s="159"/>
      <c r="CG14" s="159"/>
      <c r="CH14" s="159"/>
      <c r="CI14" s="159"/>
      <c r="CJ14" s="159"/>
      <c r="CK14" s="159"/>
      <c r="CL14" s="159"/>
      <c r="CM14" s="159"/>
      <c r="CN14" s="159"/>
      <c r="CO14" s="159"/>
    </row>
    <row r="15" spans="1:96" x14ac:dyDescent="0.25">
      <c r="A15" s="50"/>
      <c r="B15" s="160"/>
      <c r="C15" s="160"/>
      <c r="D15" s="160"/>
      <c r="E15" s="160"/>
      <c r="F15" s="160"/>
      <c r="G15" s="160"/>
      <c r="H15" s="160"/>
      <c r="I15" s="160"/>
      <c r="J15" s="160"/>
      <c r="K15" s="10"/>
      <c r="L15" s="10"/>
      <c r="M15" s="10"/>
      <c r="N15" s="10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60"/>
      <c r="AW15" s="160"/>
      <c r="AX15" s="160"/>
      <c r="AY15" s="160"/>
      <c r="AZ15" s="160"/>
      <c r="BA15" s="160"/>
      <c r="BB15" s="160"/>
      <c r="BC15" s="160"/>
      <c r="BD15" s="160"/>
      <c r="BE15" s="10"/>
      <c r="BF15" s="10"/>
      <c r="BG15" s="10"/>
      <c r="BH15" s="10"/>
      <c r="BI15" s="159"/>
      <c r="BJ15" s="159"/>
      <c r="BK15" s="159"/>
      <c r="BL15" s="159"/>
      <c r="BM15" s="159"/>
      <c r="BN15" s="159"/>
      <c r="BO15" s="159"/>
      <c r="BP15" s="159"/>
      <c r="BQ15" s="159"/>
      <c r="BR15" s="159"/>
      <c r="BS15" s="159"/>
      <c r="BT15" s="159"/>
      <c r="BU15" s="159"/>
      <c r="BV15" s="159"/>
      <c r="BW15" s="159"/>
      <c r="BX15" s="159"/>
      <c r="BY15" s="159"/>
      <c r="BZ15" s="159"/>
      <c r="CA15" s="159"/>
      <c r="CB15" s="159"/>
      <c r="CC15" s="159"/>
      <c r="CD15" s="159"/>
      <c r="CE15" s="159"/>
      <c r="CF15" s="159"/>
      <c r="CG15" s="159"/>
      <c r="CH15" s="159"/>
      <c r="CI15" s="159"/>
      <c r="CJ15" s="159"/>
      <c r="CK15" s="159"/>
      <c r="CL15" s="159"/>
      <c r="CM15" s="159"/>
      <c r="CN15" s="159"/>
      <c r="CO15" s="159"/>
    </row>
    <row r="16" spans="1:96" x14ac:dyDescent="0.25">
      <c r="A16" s="50" t="s">
        <v>68</v>
      </c>
      <c r="B16" s="160"/>
      <c r="C16" s="160"/>
      <c r="D16" s="160"/>
      <c r="E16" s="160"/>
      <c r="F16" s="160"/>
      <c r="G16" s="160">
        <v>0.71</v>
      </c>
      <c r="H16" s="160">
        <v>0.33</v>
      </c>
      <c r="I16" s="160">
        <v>0.09</v>
      </c>
      <c r="J16" s="160">
        <f>0.51*J3</f>
        <v>0.51</v>
      </c>
      <c r="K16" s="10"/>
      <c r="L16" s="10"/>
      <c r="M16" s="10"/>
      <c r="N16" s="10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60"/>
      <c r="AW16" s="160"/>
      <c r="AX16" s="160"/>
      <c r="AY16" s="160"/>
      <c r="AZ16" s="160"/>
      <c r="BA16" s="160">
        <f>G16*BA3</f>
        <v>0</v>
      </c>
      <c r="BB16" s="160">
        <f>H16*BB3</f>
        <v>0</v>
      </c>
      <c r="BC16" s="160">
        <f>I16*BC3</f>
        <v>0.72</v>
      </c>
      <c r="BD16" s="160">
        <f>J16*BD3</f>
        <v>0</v>
      </c>
      <c r="BE16" s="10"/>
      <c r="BF16" s="10"/>
      <c r="BG16" s="10"/>
      <c r="BH16" s="10"/>
      <c r="BI16" s="159"/>
      <c r="BJ16" s="159"/>
      <c r="BK16" s="159"/>
      <c r="BL16" s="159"/>
      <c r="BM16" s="159"/>
      <c r="BN16" s="159"/>
      <c r="BO16" s="159"/>
      <c r="BP16" s="159"/>
      <c r="BQ16" s="159"/>
      <c r="BR16" s="159"/>
      <c r="BS16" s="159"/>
      <c r="BT16" s="159"/>
      <c r="BU16" s="159"/>
      <c r="BV16" s="159"/>
      <c r="BW16" s="159"/>
      <c r="BX16" s="159"/>
      <c r="BY16" s="159"/>
      <c r="BZ16" s="159"/>
      <c r="CA16" s="159"/>
      <c r="CB16" s="159"/>
      <c r="CC16" s="159"/>
      <c r="CD16" s="159"/>
      <c r="CE16" s="159"/>
      <c r="CF16" s="159"/>
      <c r="CG16" s="159"/>
      <c r="CH16" s="159"/>
      <c r="CI16" s="159"/>
      <c r="CJ16" s="159"/>
      <c r="CK16" s="159"/>
      <c r="CL16" s="159"/>
      <c r="CM16" s="159"/>
      <c r="CN16" s="159"/>
      <c r="CO16" s="159"/>
      <c r="CP16" s="107">
        <f>SUM(AV16:CN16)</f>
        <v>0.72</v>
      </c>
      <c r="CQ16" s="107" t="s">
        <v>0</v>
      </c>
    </row>
    <row r="17" spans="1:96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59"/>
      <c r="BJ17" s="159"/>
      <c r="BK17" s="159"/>
      <c r="BL17" s="159"/>
      <c r="BM17" s="159"/>
      <c r="BN17" s="159"/>
      <c r="BO17" s="159"/>
      <c r="BP17" s="159"/>
      <c r="BQ17" s="159"/>
      <c r="BR17" s="159"/>
      <c r="BS17" s="159"/>
      <c r="BT17" s="159"/>
      <c r="BU17" s="159"/>
      <c r="BV17" s="159"/>
      <c r="BW17" s="159"/>
      <c r="BX17" s="159"/>
      <c r="BY17" s="159"/>
      <c r="BZ17" s="159"/>
      <c r="CA17" s="159"/>
      <c r="CB17" s="159"/>
      <c r="CC17" s="159"/>
      <c r="CD17" s="159"/>
      <c r="CE17" s="159"/>
      <c r="CF17" s="159"/>
      <c r="CG17" s="159"/>
      <c r="CH17" s="159"/>
      <c r="CI17" s="159"/>
      <c r="CJ17" s="159"/>
      <c r="CK17" s="159"/>
      <c r="CL17" s="159"/>
      <c r="CM17" s="159"/>
      <c r="CN17" s="159"/>
      <c r="CO17" s="159"/>
    </row>
    <row r="18" spans="1:96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R18" s="108"/>
    </row>
    <row r="19" spans="1:96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59"/>
      <c r="BJ19" s="159"/>
      <c r="BK19" s="159"/>
      <c r="BL19" s="159"/>
      <c r="BM19" s="159"/>
      <c r="BN19" s="159"/>
      <c r="BO19" s="159"/>
      <c r="BP19" s="159"/>
      <c r="BQ19" s="159"/>
      <c r="BR19" s="159"/>
      <c r="BS19" s="159"/>
      <c r="BT19" s="159"/>
      <c r="BU19" s="159"/>
      <c r="BV19" s="159"/>
      <c r="BW19" s="159"/>
      <c r="BX19" s="159"/>
      <c r="BY19" s="159"/>
      <c r="BZ19" s="159"/>
      <c r="CA19" s="159"/>
      <c r="CB19" s="159"/>
      <c r="CC19" s="159"/>
      <c r="CD19" s="159"/>
      <c r="CE19" s="159"/>
      <c r="CF19" s="159"/>
      <c r="CG19" s="159"/>
      <c r="CH19" s="159"/>
      <c r="CI19" s="159"/>
      <c r="CJ19" s="159"/>
      <c r="CK19" s="159"/>
      <c r="CL19" s="159"/>
      <c r="CM19" s="159"/>
      <c r="CN19" s="159"/>
      <c r="CO19" s="159"/>
    </row>
    <row r="20" spans="1:96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60"/>
      <c r="AC20" s="160"/>
      <c r="AD20" s="160"/>
      <c r="AE20" s="160"/>
      <c r="AF20" s="160"/>
      <c r="AG20" s="160"/>
      <c r="AH20" s="160"/>
      <c r="AI20" s="160">
        <v>4</v>
      </c>
      <c r="AJ20" s="160"/>
      <c r="AK20" s="160"/>
      <c r="AL20" s="160"/>
      <c r="AM20" s="160"/>
      <c r="AN20" s="10"/>
      <c r="AO20" s="10"/>
      <c r="AP20" s="10"/>
      <c r="AQ20" s="10"/>
      <c r="AR20" s="10"/>
      <c r="AS20" s="10"/>
      <c r="AT20" s="10"/>
      <c r="AU20" s="159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59"/>
      <c r="BJ20" s="159"/>
      <c r="BK20" s="159"/>
      <c r="BL20" s="159"/>
      <c r="BM20" s="159"/>
      <c r="BN20" s="159"/>
      <c r="BO20" s="159"/>
      <c r="BP20" s="159"/>
      <c r="BQ20" s="159"/>
      <c r="BR20" s="159"/>
      <c r="BS20" s="159"/>
      <c r="BT20" s="159"/>
      <c r="BV20" s="160">
        <f t="shared" ref="BV20:CN20" si="2">AB20*BV$3</f>
        <v>0</v>
      </c>
      <c r="BW20" s="160">
        <f t="shared" si="2"/>
        <v>0</v>
      </c>
      <c r="BX20" s="160">
        <f t="shared" si="2"/>
        <v>0</v>
      </c>
      <c r="BY20" s="160">
        <f t="shared" si="2"/>
        <v>0</v>
      </c>
      <c r="BZ20" s="160">
        <f t="shared" si="2"/>
        <v>0</v>
      </c>
      <c r="CA20" s="160">
        <f t="shared" si="2"/>
        <v>0</v>
      </c>
      <c r="CB20" s="160">
        <f t="shared" si="2"/>
        <v>0</v>
      </c>
      <c r="CC20" s="160">
        <f t="shared" si="2"/>
        <v>0</v>
      </c>
      <c r="CD20" s="160">
        <f t="shared" si="2"/>
        <v>0</v>
      </c>
      <c r="CE20" s="160">
        <f t="shared" si="2"/>
        <v>0</v>
      </c>
      <c r="CF20" s="160">
        <f t="shared" si="2"/>
        <v>0</v>
      </c>
      <c r="CG20" s="160">
        <f t="shared" si="2"/>
        <v>0</v>
      </c>
      <c r="CH20" s="160">
        <f t="shared" si="2"/>
        <v>0</v>
      </c>
      <c r="CI20" s="160">
        <f t="shared" si="2"/>
        <v>0</v>
      </c>
      <c r="CJ20" s="160">
        <f t="shared" si="2"/>
        <v>0</v>
      </c>
      <c r="CK20" s="160">
        <f t="shared" si="2"/>
        <v>0</v>
      </c>
      <c r="CL20" s="160">
        <f t="shared" si="2"/>
        <v>0</v>
      </c>
      <c r="CM20" s="160">
        <f t="shared" si="2"/>
        <v>0</v>
      </c>
      <c r="CN20" s="160">
        <f t="shared" si="2"/>
        <v>0</v>
      </c>
      <c r="CO20" s="160"/>
      <c r="CP20" s="107">
        <f>SUM(AV20:CN20)</f>
        <v>0</v>
      </c>
    </row>
    <row r="21" spans="1:96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0"/>
      <c r="AO21" s="10"/>
      <c r="AP21" s="10"/>
      <c r="AQ21" s="10"/>
      <c r="AR21" s="10"/>
      <c r="AS21" s="10"/>
      <c r="AT21" s="10"/>
      <c r="AU21" s="159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59"/>
      <c r="BJ21" s="159"/>
      <c r="BK21" s="159"/>
      <c r="BL21" s="159"/>
      <c r="BM21" s="159"/>
      <c r="BN21" s="159"/>
      <c r="BO21" s="159"/>
      <c r="BP21" s="159"/>
      <c r="BQ21" s="159"/>
      <c r="BR21" s="159"/>
      <c r="BS21" s="159"/>
      <c r="BT21" s="159"/>
      <c r="BV21" s="160">
        <f t="shared" ref="BV21:CG25" si="3">AB21*BV$3</f>
        <v>0</v>
      </c>
      <c r="BW21" s="160">
        <f t="shared" si="3"/>
        <v>0</v>
      </c>
      <c r="BX21" s="160">
        <f t="shared" si="3"/>
        <v>0</v>
      </c>
      <c r="BY21" s="160">
        <f t="shared" si="3"/>
        <v>0</v>
      </c>
      <c r="BZ21" s="160">
        <f t="shared" si="3"/>
        <v>0</v>
      </c>
      <c r="CA21" s="160">
        <f t="shared" si="3"/>
        <v>0</v>
      </c>
      <c r="CB21" s="160">
        <f t="shared" si="3"/>
        <v>0</v>
      </c>
      <c r="CC21" s="160">
        <f t="shared" si="3"/>
        <v>0</v>
      </c>
      <c r="CD21" s="160">
        <f t="shared" si="3"/>
        <v>0</v>
      </c>
      <c r="CE21" s="160">
        <f t="shared" si="3"/>
        <v>0</v>
      </c>
      <c r="CF21" s="160">
        <f t="shared" si="3"/>
        <v>0</v>
      </c>
      <c r="CG21" s="160">
        <f t="shared" si="3"/>
        <v>0</v>
      </c>
      <c r="CH21" s="160">
        <f t="shared" ref="CH21:CH34" si="4">AN21*CH$3</f>
        <v>0</v>
      </c>
      <c r="CI21" s="160">
        <f t="shared" ref="CI21:CI34" si="5">AO21*CI$3</f>
        <v>0</v>
      </c>
      <c r="CJ21" s="160">
        <f t="shared" ref="CJ21:CJ34" si="6">AP21*CJ$3</f>
        <v>0</v>
      </c>
      <c r="CK21" s="160">
        <f t="shared" ref="CK21:CK34" si="7">AQ21*CK$3</f>
        <v>0</v>
      </c>
      <c r="CL21" s="160">
        <f t="shared" ref="CL21:CL34" si="8">AR21*CL$3</f>
        <v>0</v>
      </c>
      <c r="CM21" s="160">
        <f t="shared" ref="CM21:CM34" si="9">AS21*CM$3</f>
        <v>0</v>
      </c>
      <c r="CN21" s="160">
        <f t="shared" ref="CN21:CN34" si="10">AT21*CN$3</f>
        <v>0</v>
      </c>
      <c r="CO21" s="160"/>
    </row>
    <row r="22" spans="1:96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>
        <v>4</v>
      </c>
      <c r="AO22" s="160"/>
      <c r="AP22" s="160"/>
      <c r="AQ22" s="160"/>
      <c r="AR22" s="160"/>
      <c r="AS22" s="160"/>
      <c r="AT22" s="160"/>
      <c r="AU22" s="159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59"/>
      <c r="BJ22" s="159"/>
      <c r="BK22" s="159"/>
      <c r="BL22" s="159"/>
      <c r="BM22" s="159"/>
      <c r="BN22" s="159"/>
      <c r="BO22" s="159"/>
      <c r="BP22" s="159"/>
      <c r="BQ22" s="159"/>
      <c r="BR22" s="159"/>
      <c r="BS22" s="159"/>
      <c r="BT22" s="159"/>
      <c r="BV22" s="160">
        <f t="shared" si="3"/>
        <v>0</v>
      </c>
      <c r="BW22" s="160">
        <f t="shared" si="3"/>
        <v>0</v>
      </c>
      <c r="BX22" s="160">
        <f t="shared" si="3"/>
        <v>0</v>
      </c>
      <c r="BY22" s="160">
        <f t="shared" si="3"/>
        <v>0</v>
      </c>
      <c r="BZ22" s="160">
        <f t="shared" si="3"/>
        <v>0</v>
      </c>
      <c r="CA22" s="160">
        <f t="shared" si="3"/>
        <v>0</v>
      </c>
      <c r="CB22" s="160">
        <f t="shared" si="3"/>
        <v>0</v>
      </c>
      <c r="CC22" s="160">
        <f t="shared" si="3"/>
        <v>0</v>
      </c>
      <c r="CD22" s="160">
        <f t="shared" si="3"/>
        <v>0</v>
      </c>
      <c r="CE22" s="160">
        <f t="shared" si="3"/>
        <v>0</v>
      </c>
      <c r="CF22" s="160">
        <f t="shared" si="3"/>
        <v>0</v>
      </c>
      <c r="CG22" s="160">
        <f t="shared" si="3"/>
        <v>0</v>
      </c>
      <c r="CH22" s="160">
        <f t="shared" si="4"/>
        <v>0</v>
      </c>
      <c r="CI22" s="160">
        <f t="shared" si="5"/>
        <v>0</v>
      </c>
      <c r="CJ22" s="160">
        <f t="shared" si="6"/>
        <v>0</v>
      </c>
      <c r="CK22" s="160">
        <f t="shared" si="7"/>
        <v>0</v>
      </c>
      <c r="CL22" s="160">
        <f t="shared" si="8"/>
        <v>0</v>
      </c>
      <c r="CM22" s="160">
        <f t="shared" si="9"/>
        <v>0</v>
      </c>
      <c r="CN22" s="160">
        <f t="shared" si="10"/>
        <v>0</v>
      </c>
      <c r="CO22" s="160"/>
      <c r="CP22" s="107">
        <f t="shared" ref="CP22:CP34" si="11">SUM(AV22:CN22)</f>
        <v>0</v>
      </c>
    </row>
    <row r="23" spans="1:96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60">
        <v>4</v>
      </c>
      <c r="AC23" s="160">
        <v>4</v>
      </c>
      <c r="AD23" s="160"/>
      <c r="AE23" s="160"/>
      <c r="AF23" s="160">
        <v>4</v>
      </c>
      <c r="AG23" s="160"/>
      <c r="AH23" s="160">
        <v>4</v>
      </c>
      <c r="AI23" s="160"/>
      <c r="AJ23" s="160">
        <v>4</v>
      </c>
      <c r="AK23" s="160">
        <v>4</v>
      </c>
      <c r="AL23" s="160"/>
      <c r="AM23" s="160"/>
      <c r="AN23" s="160"/>
      <c r="AO23" s="160">
        <v>2</v>
      </c>
      <c r="AP23" s="160">
        <v>2</v>
      </c>
      <c r="AQ23" s="160">
        <v>2</v>
      </c>
      <c r="AR23" s="160">
        <v>4</v>
      </c>
      <c r="AS23" s="160">
        <v>2</v>
      </c>
      <c r="AT23" s="160">
        <v>2</v>
      </c>
      <c r="AU23" s="159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59"/>
      <c r="BJ23" s="159"/>
      <c r="BK23" s="159"/>
      <c r="BL23" s="159"/>
      <c r="BM23" s="159"/>
      <c r="BN23" s="159"/>
      <c r="BO23" s="159"/>
      <c r="BP23" s="159"/>
      <c r="BQ23" s="159"/>
      <c r="BR23" s="159"/>
      <c r="BS23" s="159"/>
      <c r="BT23" s="159"/>
      <c r="BV23" s="160">
        <f t="shared" si="3"/>
        <v>0</v>
      </c>
      <c r="BW23" s="160">
        <f t="shared" si="3"/>
        <v>8</v>
      </c>
      <c r="BX23" s="160">
        <f t="shared" si="3"/>
        <v>0</v>
      </c>
      <c r="BY23" s="160">
        <f t="shared" si="3"/>
        <v>0</v>
      </c>
      <c r="BZ23" s="160">
        <f t="shared" si="3"/>
        <v>24</v>
      </c>
      <c r="CA23" s="160">
        <f t="shared" si="3"/>
        <v>0</v>
      </c>
      <c r="CB23" s="160">
        <f t="shared" si="3"/>
        <v>0</v>
      </c>
      <c r="CC23" s="160">
        <f t="shared" si="3"/>
        <v>0</v>
      </c>
      <c r="CD23" s="160">
        <f t="shared" si="3"/>
        <v>0</v>
      </c>
      <c r="CE23" s="160">
        <f t="shared" si="3"/>
        <v>0</v>
      </c>
      <c r="CF23" s="160">
        <f t="shared" si="3"/>
        <v>0</v>
      </c>
      <c r="CG23" s="160">
        <f t="shared" si="3"/>
        <v>0</v>
      </c>
      <c r="CH23" s="160">
        <f t="shared" si="4"/>
        <v>0</v>
      </c>
      <c r="CI23" s="160">
        <f t="shared" si="5"/>
        <v>0</v>
      </c>
      <c r="CJ23" s="160">
        <f t="shared" si="6"/>
        <v>0</v>
      </c>
      <c r="CK23" s="160">
        <f t="shared" si="7"/>
        <v>0</v>
      </c>
      <c r="CL23" s="160">
        <f t="shared" si="8"/>
        <v>0</v>
      </c>
      <c r="CM23" s="160">
        <f t="shared" si="9"/>
        <v>0</v>
      </c>
      <c r="CN23" s="160">
        <f t="shared" si="10"/>
        <v>0</v>
      </c>
      <c r="CO23" s="160"/>
      <c r="CP23" s="107">
        <f t="shared" si="11"/>
        <v>32</v>
      </c>
    </row>
    <row r="24" spans="1:96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1"/>
      <c r="AP24" s="161"/>
      <c r="AQ24" s="161"/>
      <c r="AR24" s="160"/>
      <c r="AS24" s="160"/>
      <c r="AT24" s="160"/>
      <c r="AU24" s="159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59"/>
      <c r="BJ24" s="159"/>
      <c r="BK24" s="159"/>
      <c r="BL24" s="159"/>
      <c r="BM24" s="159"/>
      <c r="BN24" s="159"/>
      <c r="BO24" s="159"/>
      <c r="BP24" s="159"/>
      <c r="BQ24" s="159"/>
      <c r="BR24" s="159"/>
      <c r="BS24" s="159"/>
      <c r="BT24" s="159"/>
      <c r="BV24" s="160">
        <f t="shared" si="3"/>
        <v>0</v>
      </c>
      <c r="BW24" s="160">
        <f t="shared" si="3"/>
        <v>0</v>
      </c>
      <c r="BX24" s="160">
        <f t="shared" si="3"/>
        <v>0</v>
      </c>
      <c r="BY24" s="160">
        <f t="shared" si="3"/>
        <v>0</v>
      </c>
      <c r="BZ24" s="160">
        <f t="shared" si="3"/>
        <v>0</v>
      </c>
      <c r="CA24" s="160">
        <f t="shared" si="3"/>
        <v>0</v>
      </c>
      <c r="CB24" s="160">
        <f t="shared" si="3"/>
        <v>0</v>
      </c>
      <c r="CC24" s="160">
        <f t="shared" si="3"/>
        <v>0</v>
      </c>
      <c r="CD24" s="160">
        <f t="shared" si="3"/>
        <v>0</v>
      </c>
      <c r="CE24" s="160">
        <f t="shared" si="3"/>
        <v>0</v>
      </c>
      <c r="CF24" s="160">
        <f t="shared" si="3"/>
        <v>0</v>
      </c>
      <c r="CG24" s="160">
        <f t="shared" si="3"/>
        <v>0</v>
      </c>
      <c r="CH24" s="160">
        <f t="shared" si="4"/>
        <v>0</v>
      </c>
      <c r="CI24" s="160">
        <f t="shared" si="5"/>
        <v>0</v>
      </c>
      <c r="CJ24" s="160">
        <f t="shared" si="6"/>
        <v>0</v>
      </c>
      <c r="CK24" s="160">
        <f t="shared" si="7"/>
        <v>0</v>
      </c>
      <c r="CL24" s="160">
        <f t="shared" si="8"/>
        <v>0</v>
      </c>
      <c r="CM24" s="160">
        <f t="shared" si="9"/>
        <v>0</v>
      </c>
      <c r="CN24" s="160">
        <f t="shared" si="10"/>
        <v>0</v>
      </c>
      <c r="CO24" s="160"/>
    </row>
    <row r="25" spans="1:96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60"/>
      <c r="AC25" s="160"/>
      <c r="AD25" s="160">
        <v>1.7</v>
      </c>
      <c r="AE25" s="160">
        <v>0.4</v>
      </c>
      <c r="AF25" s="160"/>
      <c r="AG25" s="160">
        <v>2.9</v>
      </c>
      <c r="AH25" s="160"/>
      <c r="AI25" s="160">
        <v>0.2</v>
      </c>
      <c r="AJ25" s="160"/>
      <c r="AK25" s="160"/>
      <c r="AL25" s="160">
        <v>2.2000000000000002</v>
      </c>
      <c r="AM25" s="160"/>
      <c r="AN25" s="160"/>
      <c r="AO25" s="161"/>
      <c r="AP25" s="161"/>
      <c r="AQ25" s="161"/>
      <c r="AR25" s="160"/>
      <c r="AS25" s="160"/>
      <c r="AT25" s="160"/>
      <c r="AU25" s="159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59"/>
      <c r="BJ25" s="159"/>
      <c r="BK25" s="159"/>
      <c r="BL25" s="159"/>
      <c r="BM25" s="159"/>
      <c r="BN25" s="159"/>
      <c r="BO25" s="159"/>
      <c r="BP25" s="159"/>
      <c r="BQ25" s="159"/>
      <c r="BR25" s="159"/>
      <c r="BS25" s="159"/>
      <c r="BT25" s="159"/>
      <c r="BV25" s="160">
        <f t="shared" si="3"/>
        <v>0</v>
      </c>
      <c r="BW25" s="160">
        <f t="shared" si="3"/>
        <v>0</v>
      </c>
      <c r="BX25" s="160">
        <f t="shared" si="3"/>
        <v>0</v>
      </c>
      <c r="BY25" s="160">
        <f t="shared" si="3"/>
        <v>0.8</v>
      </c>
      <c r="BZ25" s="160">
        <f t="shared" si="3"/>
        <v>0</v>
      </c>
      <c r="CA25" s="160">
        <f t="shared" si="3"/>
        <v>17.399999999999999</v>
      </c>
      <c r="CB25" s="160">
        <f t="shared" si="3"/>
        <v>0</v>
      </c>
      <c r="CC25" s="160">
        <f t="shared" si="3"/>
        <v>0</v>
      </c>
      <c r="CD25" s="160">
        <f t="shared" si="3"/>
        <v>0</v>
      </c>
      <c r="CE25" s="160">
        <f t="shared" si="3"/>
        <v>0</v>
      </c>
      <c r="CF25" s="160">
        <f t="shared" si="3"/>
        <v>0</v>
      </c>
      <c r="CG25" s="160">
        <f t="shared" si="3"/>
        <v>0</v>
      </c>
      <c r="CH25" s="160">
        <f t="shared" si="4"/>
        <v>0</v>
      </c>
      <c r="CI25" s="160">
        <f t="shared" si="5"/>
        <v>0</v>
      </c>
      <c r="CJ25" s="160">
        <f t="shared" si="6"/>
        <v>0</v>
      </c>
      <c r="CK25" s="160">
        <f t="shared" si="7"/>
        <v>0</v>
      </c>
      <c r="CL25" s="160">
        <f t="shared" si="8"/>
        <v>0</v>
      </c>
      <c r="CM25" s="160">
        <f t="shared" si="9"/>
        <v>0</v>
      </c>
      <c r="CN25" s="160">
        <f t="shared" si="10"/>
        <v>0</v>
      </c>
      <c r="CO25" s="160"/>
      <c r="CP25" s="107">
        <f t="shared" si="11"/>
        <v>18.2</v>
      </c>
    </row>
    <row r="26" spans="1:96" x14ac:dyDescent="0.25">
      <c r="A26" s="18" t="s">
        <v>396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>
        <v>0.8</v>
      </c>
      <c r="AO26" s="161"/>
      <c r="AP26" s="161"/>
      <c r="AQ26" s="161"/>
      <c r="AR26" s="160"/>
      <c r="AS26" s="160"/>
      <c r="AT26" s="160"/>
      <c r="AU26" s="159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59"/>
      <c r="BJ26" s="159"/>
      <c r="BK26" s="159"/>
      <c r="BL26" s="159"/>
      <c r="BM26" s="159"/>
      <c r="BN26" s="159"/>
      <c r="BO26" s="159"/>
      <c r="BP26" s="159"/>
      <c r="BQ26" s="159"/>
      <c r="BR26" s="159"/>
      <c r="BS26" s="159"/>
      <c r="BT26" s="159"/>
      <c r="BV26" s="160"/>
      <c r="BW26" s="160"/>
      <c r="BX26" s="160"/>
      <c r="BY26" s="160"/>
      <c r="BZ26" s="160"/>
      <c r="CA26" s="160"/>
      <c r="CB26" s="160"/>
      <c r="CC26" s="160"/>
      <c r="CD26" s="160"/>
      <c r="CE26" s="160"/>
      <c r="CF26" s="160"/>
      <c r="CG26" s="160"/>
      <c r="CH26" s="160">
        <f t="shared" si="4"/>
        <v>0</v>
      </c>
      <c r="CI26" s="160">
        <f t="shared" si="5"/>
        <v>0</v>
      </c>
      <c r="CJ26" s="160">
        <f t="shared" si="6"/>
        <v>0</v>
      </c>
      <c r="CK26" s="160">
        <f t="shared" si="7"/>
        <v>0</v>
      </c>
      <c r="CL26" s="160">
        <f t="shared" si="8"/>
        <v>0</v>
      </c>
      <c r="CM26" s="160">
        <f t="shared" si="9"/>
        <v>0</v>
      </c>
      <c r="CN26" s="160">
        <f t="shared" si="10"/>
        <v>0</v>
      </c>
      <c r="CO26" s="160"/>
      <c r="CP26" s="107">
        <f t="shared" si="11"/>
        <v>0</v>
      </c>
    </row>
    <row r="27" spans="1:96" x14ac:dyDescent="0.25">
      <c r="A27" s="18" t="s">
        <v>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60">
        <v>1.7</v>
      </c>
      <c r="AC27" s="160">
        <v>0.4</v>
      </c>
      <c r="AD27" s="160"/>
      <c r="AE27" s="160"/>
      <c r="AF27" s="160">
        <v>2.9</v>
      </c>
      <c r="AG27" s="160"/>
      <c r="AH27" s="160">
        <v>0.2</v>
      </c>
      <c r="AI27" s="160"/>
      <c r="AJ27" s="160">
        <v>0.2</v>
      </c>
      <c r="AK27" s="160">
        <v>2.2000000000000002</v>
      </c>
      <c r="AL27" s="160"/>
      <c r="AM27" s="160">
        <v>0.2</v>
      </c>
      <c r="AN27" s="160"/>
      <c r="AO27" s="161"/>
      <c r="AP27" s="161"/>
      <c r="AQ27" s="161"/>
      <c r="AR27" s="160"/>
      <c r="AS27" s="160"/>
      <c r="AT27" s="160"/>
      <c r="AU27" s="159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59"/>
      <c r="BV27" s="160">
        <f t="shared" ref="BV27:CG27" si="12">AB27*BV$3</f>
        <v>0</v>
      </c>
      <c r="BW27" s="160">
        <f t="shared" si="12"/>
        <v>0.8</v>
      </c>
      <c r="BX27" s="160">
        <f t="shared" si="12"/>
        <v>0</v>
      </c>
      <c r="BY27" s="160">
        <f t="shared" si="12"/>
        <v>0</v>
      </c>
      <c r="BZ27" s="160">
        <f t="shared" si="12"/>
        <v>17.399999999999999</v>
      </c>
      <c r="CA27" s="160">
        <f t="shared" si="12"/>
        <v>0</v>
      </c>
      <c r="CB27" s="160">
        <f t="shared" si="12"/>
        <v>0</v>
      </c>
      <c r="CC27" s="160">
        <f t="shared" si="12"/>
        <v>0</v>
      </c>
      <c r="CD27" s="160">
        <f t="shared" si="12"/>
        <v>0</v>
      </c>
      <c r="CE27" s="160">
        <f t="shared" si="12"/>
        <v>0</v>
      </c>
      <c r="CF27" s="160">
        <f t="shared" si="12"/>
        <v>0</v>
      </c>
      <c r="CG27" s="160">
        <f t="shared" si="12"/>
        <v>0</v>
      </c>
      <c r="CH27" s="160">
        <f t="shared" si="4"/>
        <v>0</v>
      </c>
      <c r="CI27" s="160">
        <f t="shared" si="5"/>
        <v>0</v>
      </c>
      <c r="CJ27" s="160">
        <f t="shared" si="6"/>
        <v>0</v>
      </c>
      <c r="CK27" s="160">
        <f t="shared" si="7"/>
        <v>0</v>
      </c>
      <c r="CL27" s="160">
        <f t="shared" si="8"/>
        <v>0</v>
      </c>
      <c r="CM27" s="160">
        <f t="shared" si="9"/>
        <v>0</v>
      </c>
      <c r="CN27" s="160">
        <f t="shared" si="10"/>
        <v>0</v>
      </c>
      <c r="CO27" s="160"/>
      <c r="CP27" s="107">
        <f t="shared" si="11"/>
        <v>18.2</v>
      </c>
    </row>
    <row r="28" spans="1:96" x14ac:dyDescent="0.25">
      <c r="A28" s="18" t="s">
        <v>83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1"/>
      <c r="AP28" s="161"/>
      <c r="AQ28" s="161"/>
      <c r="AR28" s="160">
        <v>0.9</v>
      </c>
      <c r="AS28" s="160"/>
      <c r="AT28" s="160"/>
      <c r="AU28" s="159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59"/>
      <c r="BT28" s="159"/>
      <c r="BV28" s="160"/>
      <c r="BW28" s="160"/>
      <c r="BX28" s="160"/>
      <c r="BY28" s="160"/>
      <c r="BZ28" s="160"/>
      <c r="CA28" s="160"/>
      <c r="CB28" s="160"/>
      <c r="CC28" s="160"/>
      <c r="CD28" s="160"/>
      <c r="CE28" s="160"/>
      <c r="CF28" s="160"/>
      <c r="CG28" s="160"/>
      <c r="CH28" s="160">
        <f t="shared" si="4"/>
        <v>0</v>
      </c>
      <c r="CI28" s="160">
        <f t="shared" si="5"/>
        <v>0</v>
      </c>
      <c r="CJ28" s="160">
        <f t="shared" si="6"/>
        <v>0</v>
      </c>
      <c r="CK28" s="160">
        <f t="shared" si="7"/>
        <v>0</v>
      </c>
      <c r="CL28" s="160">
        <f t="shared" si="8"/>
        <v>0</v>
      </c>
      <c r="CM28" s="160">
        <f t="shared" si="9"/>
        <v>0</v>
      </c>
      <c r="CN28" s="160">
        <f t="shared" si="10"/>
        <v>0</v>
      </c>
      <c r="CO28" s="160"/>
      <c r="CP28" s="107">
        <f t="shared" si="11"/>
        <v>0</v>
      </c>
    </row>
    <row r="29" spans="1:96" x14ac:dyDescent="0.25">
      <c r="A29" s="18" t="s">
        <v>398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1"/>
      <c r="AP29" s="161"/>
      <c r="AQ29" s="161"/>
      <c r="AR29" s="160"/>
      <c r="AS29" s="160">
        <v>0.2</v>
      </c>
      <c r="AT29" s="160">
        <v>1</v>
      </c>
      <c r="AU29" s="159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V29" s="160"/>
      <c r="BW29" s="160"/>
      <c r="BX29" s="160"/>
      <c r="BY29" s="160"/>
      <c r="BZ29" s="160"/>
      <c r="CA29" s="160"/>
      <c r="CB29" s="160"/>
      <c r="CC29" s="160"/>
      <c r="CD29" s="160"/>
      <c r="CE29" s="160"/>
      <c r="CF29" s="160"/>
      <c r="CG29" s="160"/>
      <c r="CH29" s="160">
        <f t="shared" si="4"/>
        <v>0</v>
      </c>
      <c r="CI29" s="160">
        <f t="shared" si="5"/>
        <v>0</v>
      </c>
      <c r="CJ29" s="160">
        <f t="shared" si="6"/>
        <v>0</v>
      </c>
      <c r="CK29" s="160">
        <f t="shared" si="7"/>
        <v>0</v>
      </c>
      <c r="CL29" s="160">
        <f t="shared" si="8"/>
        <v>0</v>
      </c>
      <c r="CM29" s="160">
        <f t="shared" si="9"/>
        <v>0</v>
      </c>
      <c r="CN29" s="160">
        <f t="shared" si="10"/>
        <v>0</v>
      </c>
      <c r="CO29" s="160"/>
      <c r="CP29" s="107">
        <f t="shared" si="11"/>
        <v>0</v>
      </c>
    </row>
    <row r="30" spans="1:96" x14ac:dyDescent="0.25">
      <c r="A30" s="18" t="s">
        <v>399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1">
        <v>0.6</v>
      </c>
      <c r="AP30" s="161">
        <v>0.4</v>
      </c>
      <c r="AQ30" s="161">
        <v>1.1000000000000001</v>
      </c>
      <c r="AR30" s="160"/>
      <c r="AS30" s="160"/>
      <c r="AT30" s="160"/>
      <c r="AU30" s="159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V30" s="160"/>
      <c r="BW30" s="160"/>
      <c r="BX30" s="160"/>
      <c r="BY30" s="160"/>
      <c r="BZ30" s="160"/>
      <c r="CA30" s="160"/>
      <c r="CB30" s="160"/>
      <c r="CC30" s="160"/>
      <c r="CD30" s="160"/>
      <c r="CE30" s="160"/>
      <c r="CF30" s="160"/>
      <c r="CG30" s="160"/>
      <c r="CH30" s="160">
        <f t="shared" si="4"/>
        <v>0</v>
      </c>
      <c r="CI30" s="160">
        <f t="shared" si="5"/>
        <v>0</v>
      </c>
      <c r="CJ30" s="160">
        <f t="shared" si="6"/>
        <v>0</v>
      </c>
      <c r="CK30" s="160">
        <f t="shared" si="7"/>
        <v>0</v>
      </c>
      <c r="CL30" s="160">
        <f t="shared" si="8"/>
        <v>0</v>
      </c>
      <c r="CM30" s="160">
        <f t="shared" si="9"/>
        <v>0</v>
      </c>
      <c r="CN30" s="160">
        <f t="shared" si="10"/>
        <v>0</v>
      </c>
      <c r="CO30" s="160"/>
      <c r="CP30" s="107">
        <f t="shared" si="11"/>
        <v>0</v>
      </c>
    </row>
    <row r="31" spans="1:96" x14ac:dyDescent="0.25">
      <c r="A31" s="18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59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59"/>
      <c r="BJ31" s="159"/>
      <c r="BK31" s="159"/>
      <c r="BL31" s="159"/>
      <c r="BM31" s="159"/>
      <c r="BN31" s="159"/>
      <c r="BO31" s="159"/>
      <c r="BP31" s="159"/>
      <c r="BQ31" s="159"/>
      <c r="BR31" s="159"/>
      <c r="BS31" s="159"/>
      <c r="BT31" s="159"/>
      <c r="BV31" s="160">
        <f t="shared" ref="BV31:CG32" si="13">AB31*BV$3</f>
        <v>0</v>
      </c>
      <c r="BW31" s="160">
        <f t="shared" si="13"/>
        <v>0</v>
      </c>
      <c r="BX31" s="160">
        <f t="shared" si="13"/>
        <v>0</v>
      </c>
      <c r="BY31" s="160">
        <f t="shared" si="13"/>
        <v>0</v>
      </c>
      <c r="BZ31" s="160">
        <f t="shared" si="13"/>
        <v>0</v>
      </c>
      <c r="CA31" s="160">
        <f t="shared" si="13"/>
        <v>0</v>
      </c>
      <c r="CB31" s="160">
        <f t="shared" si="13"/>
        <v>0</v>
      </c>
      <c r="CC31" s="160">
        <f t="shared" si="13"/>
        <v>0</v>
      </c>
      <c r="CD31" s="160">
        <f t="shared" si="13"/>
        <v>0</v>
      </c>
      <c r="CE31" s="160">
        <f t="shared" si="13"/>
        <v>0</v>
      </c>
      <c r="CF31" s="160">
        <f t="shared" si="13"/>
        <v>0</v>
      </c>
      <c r="CG31" s="160">
        <f t="shared" si="13"/>
        <v>0</v>
      </c>
      <c r="CH31" s="160">
        <f t="shared" si="4"/>
        <v>0</v>
      </c>
      <c r="CI31" s="160">
        <f t="shared" si="5"/>
        <v>0</v>
      </c>
      <c r="CJ31" s="160">
        <f t="shared" si="6"/>
        <v>0</v>
      </c>
      <c r="CK31" s="160">
        <f t="shared" si="7"/>
        <v>0</v>
      </c>
      <c r="CL31" s="160">
        <f t="shared" si="8"/>
        <v>0</v>
      </c>
      <c r="CM31" s="160">
        <f t="shared" si="9"/>
        <v>0</v>
      </c>
      <c r="CN31" s="160">
        <f t="shared" si="10"/>
        <v>0</v>
      </c>
      <c r="CO31" s="160"/>
      <c r="CP31" s="107">
        <f t="shared" si="11"/>
        <v>0</v>
      </c>
    </row>
    <row r="32" spans="1:96" ht="25.5" x14ac:dyDescent="0.25">
      <c r="A32" s="86" t="s">
        <v>151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60">
        <v>0.1</v>
      </c>
      <c r="AC32" s="160">
        <v>0.1</v>
      </c>
      <c r="AD32" s="160">
        <v>0.1</v>
      </c>
      <c r="AE32" s="160">
        <v>0.1</v>
      </c>
      <c r="AF32" s="160">
        <v>0.1</v>
      </c>
      <c r="AG32" s="160">
        <v>0.15</v>
      </c>
      <c r="AH32" s="160">
        <v>0.15</v>
      </c>
      <c r="AI32" s="160"/>
      <c r="AJ32" s="160">
        <v>0.1</v>
      </c>
      <c r="AK32" s="160">
        <v>0.1</v>
      </c>
      <c r="AL32" s="160">
        <v>0.1</v>
      </c>
      <c r="AM32" s="160">
        <v>0.1</v>
      </c>
      <c r="AN32" s="1"/>
      <c r="AO32" s="160"/>
      <c r="AP32" s="160"/>
      <c r="AQ32" s="160"/>
      <c r="AR32" s="160">
        <v>0.05</v>
      </c>
      <c r="AS32" s="160"/>
      <c r="AT32" s="160"/>
      <c r="AU32" s="159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59"/>
      <c r="BJ32" s="159"/>
      <c r="BK32" s="159"/>
      <c r="BL32" s="159"/>
      <c r="BM32" s="159"/>
      <c r="BN32" s="159"/>
      <c r="BO32" s="159"/>
      <c r="BP32" s="159"/>
      <c r="BQ32" s="159"/>
      <c r="BR32" s="159"/>
      <c r="BS32" s="159"/>
      <c r="BT32" s="159"/>
      <c r="BV32" s="160">
        <f t="shared" si="13"/>
        <v>0</v>
      </c>
      <c r="BW32" s="160">
        <f t="shared" si="13"/>
        <v>0.2</v>
      </c>
      <c r="BX32" s="160">
        <f t="shared" si="13"/>
        <v>0</v>
      </c>
      <c r="BY32" s="160">
        <f t="shared" si="13"/>
        <v>0.2</v>
      </c>
      <c r="BZ32" s="160">
        <f t="shared" si="13"/>
        <v>0.60000000000000009</v>
      </c>
      <c r="CA32" s="160">
        <f t="shared" si="13"/>
        <v>0.89999999999999991</v>
      </c>
      <c r="CB32" s="160">
        <f t="shared" si="13"/>
        <v>0</v>
      </c>
      <c r="CC32" s="160">
        <f t="shared" si="13"/>
        <v>0</v>
      </c>
      <c r="CD32" s="160">
        <f t="shared" si="13"/>
        <v>0</v>
      </c>
      <c r="CE32" s="160">
        <f t="shared" si="13"/>
        <v>0</v>
      </c>
      <c r="CF32" s="160">
        <f t="shared" si="13"/>
        <v>0</v>
      </c>
      <c r="CG32" s="160">
        <f t="shared" si="13"/>
        <v>0</v>
      </c>
      <c r="CH32" s="160">
        <f t="shared" si="4"/>
        <v>0</v>
      </c>
      <c r="CI32" s="160">
        <f t="shared" si="5"/>
        <v>0</v>
      </c>
      <c r="CJ32" s="160">
        <f t="shared" si="6"/>
        <v>0</v>
      </c>
      <c r="CK32" s="160">
        <f t="shared" si="7"/>
        <v>0</v>
      </c>
      <c r="CL32" s="160">
        <f t="shared" si="8"/>
        <v>0</v>
      </c>
      <c r="CM32" s="160">
        <f t="shared" si="9"/>
        <v>0</v>
      </c>
      <c r="CN32" s="160">
        <f t="shared" si="10"/>
        <v>0</v>
      </c>
      <c r="CO32" s="160"/>
      <c r="CP32" s="107">
        <f t="shared" si="11"/>
        <v>1.9</v>
      </c>
    </row>
    <row r="33" spans="1:96" ht="25.5" x14ac:dyDescent="0.25">
      <c r="A33" s="86" t="s">
        <v>397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>
        <v>0.04</v>
      </c>
      <c r="AO33" s="160"/>
      <c r="AP33" s="160"/>
      <c r="AQ33" s="160"/>
      <c r="AR33" s="160"/>
      <c r="AS33" s="160"/>
      <c r="AT33" s="160"/>
      <c r="AU33" s="159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59"/>
      <c r="BJ33" s="159"/>
      <c r="BK33" s="159"/>
      <c r="BL33" s="159"/>
      <c r="BM33" s="159"/>
      <c r="BN33" s="159"/>
      <c r="BO33" s="159"/>
      <c r="BP33" s="159"/>
      <c r="BQ33" s="159"/>
      <c r="BR33" s="159"/>
      <c r="BS33" s="159"/>
      <c r="BT33" s="159"/>
      <c r="BV33" s="160"/>
      <c r="BW33" s="160"/>
      <c r="BX33" s="160"/>
      <c r="BY33" s="160"/>
      <c r="BZ33" s="160"/>
      <c r="CA33" s="160"/>
      <c r="CB33" s="160"/>
      <c r="CC33" s="160"/>
      <c r="CD33" s="160"/>
      <c r="CE33" s="160"/>
      <c r="CF33" s="160"/>
      <c r="CG33" s="160"/>
      <c r="CH33" s="160">
        <f t="shared" si="4"/>
        <v>0</v>
      </c>
      <c r="CI33" s="160">
        <f t="shared" si="5"/>
        <v>0</v>
      </c>
      <c r="CJ33" s="160">
        <f t="shared" si="6"/>
        <v>0</v>
      </c>
      <c r="CK33" s="160">
        <f t="shared" si="7"/>
        <v>0</v>
      </c>
      <c r="CL33" s="160">
        <f t="shared" si="8"/>
        <v>0</v>
      </c>
      <c r="CM33" s="160">
        <f t="shared" si="9"/>
        <v>0</v>
      </c>
      <c r="CN33" s="160">
        <f t="shared" si="10"/>
        <v>0</v>
      </c>
      <c r="CO33" s="160"/>
      <c r="CP33" s="107">
        <f t="shared" si="11"/>
        <v>0</v>
      </c>
    </row>
    <row r="34" spans="1:96" x14ac:dyDescent="0.25">
      <c r="A34" s="18" t="s">
        <v>45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60">
        <v>1</v>
      </c>
      <c r="AC34" s="160">
        <v>1</v>
      </c>
      <c r="AD34" s="160">
        <v>1</v>
      </c>
      <c r="AE34" s="160">
        <v>1</v>
      </c>
      <c r="AF34" s="160">
        <v>1</v>
      </c>
      <c r="AG34" s="160">
        <v>1</v>
      </c>
      <c r="AH34" s="160">
        <v>1</v>
      </c>
      <c r="AI34" s="160">
        <v>1</v>
      </c>
      <c r="AJ34" s="160">
        <v>1</v>
      </c>
      <c r="AK34" s="160">
        <v>1</v>
      </c>
      <c r="AL34" s="160">
        <v>1</v>
      </c>
      <c r="AM34" s="160">
        <v>1</v>
      </c>
      <c r="AN34" s="160">
        <v>1</v>
      </c>
      <c r="AO34" s="160">
        <v>1</v>
      </c>
      <c r="AP34" s="160">
        <v>1</v>
      </c>
      <c r="AQ34" s="160">
        <v>1</v>
      </c>
      <c r="AR34" s="160">
        <v>1</v>
      </c>
      <c r="AS34" s="160">
        <v>1</v>
      </c>
      <c r="AT34" s="160">
        <v>1</v>
      </c>
      <c r="AU34" s="159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V34" s="160">
        <f t="shared" ref="BV34:CG34" si="14">AB34*BV$3</f>
        <v>0</v>
      </c>
      <c r="BW34" s="160">
        <f t="shared" si="14"/>
        <v>2</v>
      </c>
      <c r="BX34" s="160">
        <f t="shared" si="14"/>
        <v>0</v>
      </c>
      <c r="BY34" s="160">
        <f t="shared" si="14"/>
        <v>2</v>
      </c>
      <c r="BZ34" s="160">
        <f t="shared" si="14"/>
        <v>6</v>
      </c>
      <c r="CA34" s="160">
        <f t="shared" si="14"/>
        <v>6</v>
      </c>
      <c r="CB34" s="160">
        <f t="shared" si="14"/>
        <v>0</v>
      </c>
      <c r="CC34" s="160">
        <f t="shared" si="14"/>
        <v>0</v>
      </c>
      <c r="CD34" s="160">
        <f t="shared" si="14"/>
        <v>0</v>
      </c>
      <c r="CE34" s="160">
        <f t="shared" si="14"/>
        <v>0</v>
      </c>
      <c r="CF34" s="160">
        <f t="shared" si="14"/>
        <v>0</v>
      </c>
      <c r="CG34" s="160">
        <f t="shared" si="14"/>
        <v>0</v>
      </c>
      <c r="CH34" s="160">
        <f t="shared" si="4"/>
        <v>0</v>
      </c>
      <c r="CI34" s="160">
        <f t="shared" si="5"/>
        <v>0</v>
      </c>
      <c r="CJ34" s="160">
        <f t="shared" si="6"/>
        <v>0</v>
      </c>
      <c r="CK34" s="160">
        <f t="shared" si="7"/>
        <v>0</v>
      </c>
      <c r="CL34" s="160">
        <f t="shared" si="8"/>
        <v>0</v>
      </c>
      <c r="CM34" s="160">
        <f t="shared" si="9"/>
        <v>0</v>
      </c>
      <c r="CN34" s="160">
        <f t="shared" si="10"/>
        <v>0</v>
      </c>
      <c r="CO34" s="160"/>
      <c r="CP34" s="107">
        <f t="shared" si="11"/>
        <v>16</v>
      </c>
    </row>
    <row r="35" spans="1:96" x14ac:dyDescent="0.25">
      <c r="A35" s="5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59"/>
      <c r="BJ35" s="159"/>
      <c r="BK35" s="159"/>
      <c r="BL35" s="159"/>
      <c r="BM35" s="159"/>
      <c r="BN35" s="159"/>
      <c r="BO35" s="159"/>
      <c r="BP35" s="159"/>
      <c r="BQ35" s="159"/>
      <c r="BR35" s="159"/>
      <c r="BS35" s="159"/>
      <c r="BT35" s="159"/>
      <c r="BU35" s="159"/>
      <c r="BV35" s="159"/>
      <c r="BW35" s="159"/>
      <c r="BX35" s="159"/>
      <c r="BY35" s="159"/>
      <c r="BZ35" s="159"/>
      <c r="CA35" s="159"/>
      <c r="CB35" s="159"/>
      <c r="CC35" s="159"/>
      <c r="CD35" s="159"/>
      <c r="CE35" s="159"/>
      <c r="CF35" s="159"/>
      <c r="CG35" s="159"/>
      <c r="CH35" s="159"/>
      <c r="CI35" s="159"/>
      <c r="CJ35" s="159"/>
      <c r="CK35" s="159"/>
      <c r="CL35" s="159"/>
      <c r="CM35" s="159"/>
      <c r="CN35" s="159"/>
      <c r="CO35" s="159"/>
    </row>
    <row r="36" spans="1:96" s="85" customFormat="1" x14ac:dyDescent="0.25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R36" s="108"/>
    </row>
    <row r="37" spans="1:96" x14ac:dyDescent="0.25">
      <c r="A37" s="34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  <c r="BM37" s="159"/>
      <c r="BN37" s="159"/>
      <c r="BO37" s="159"/>
      <c r="BP37" s="159"/>
      <c r="BQ37" s="159"/>
      <c r="BR37" s="159"/>
      <c r="BS37" s="159"/>
      <c r="BT37" s="159"/>
      <c r="BU37" s="159"/>
      <c r="BV37" s="159"/>
      <c r="BW37" s="159"/>
      <c r="BX37" s="159"/>
      <c r="BY37" s="159"/>
      <c r="BZ37" s="159"/>
      <c r="CA37" s="159"/>
      <c r="CB37" s="159"/>
      <c r="CC37" s="159"/>
      <c r="CD37" s="159"/>
      <c r="CE37" s="159"/>
      <c r="CF37" s="159"/>
      <c r="CG37" s="159"/>
      <c r="CH37" s="159"/>
      <c r="CI37" s="159"/>
      <c r="CJ37" s="159"/>
      <c r="CK37" s="159"/>
      <c r="CL37" s="159"/>
      <c r="CM37" s="159"/>
      <c r="CN37" s="159"/>
      <c r="CO37" s="159"/>
    </row>
    <row r="38" spans="1:96" x14ac:dyDescent="0.25">
      <c r="A38" s="33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  <c r="BM38" s="159"/>
      <c r="BN38" s="159"/>
      <c r="BO38" s="159"/>
      <c r="BP38" s="159"/>
      <c r="BQ38" s="159"/>
      <c r="BR38" s="159"/>
      <c r="BS38" s="159"/>
      <c r="BT38" s="159"/>
      <c r="BU38" s="159"/>
      <c r="BV38" s="159"/>
      <c r="BW38" s="159"/>
      <c r="BX38" s="159"/>
      <c r="BY38" s="159"/>
      <c r="BZ38" s="159"/>
      <c r="CA38" s="159"/>
      <c r="CB38" s="159"/>
      <c r="CC38" s="159"/>
      <c r="CD38" s="159"/>
      <c r="CE38" s="159"/>
      <c r="CF38" s="159"/>
      <c r="CG38" s="159"/>
      <c r="CH38" s="159"/>
      <c r="CI38" s="159"/>
      <c r="CJ38" s="159"/>
      <c r="CK38" s="159"/>
      <c r="CL38" s="159"/>
      <c r="CM38" s="159"/>
      <c r="CN38" s="159"/>
      <c r="CO38" s="159"/>
    </row>
    <row r="39" spans="1:96" x14ac:dyDescent="0.25">
      <c r="A39" s="18" t="s">
        <v>55</v>
      </c>
      <c r="B39" s="159"/>
      <c r="C39" s="159"/>
      <c r="D39" s="159"/>
      <c r="E39" s="159"/>
      <c r="F39" s="159"/>
      <c r="G39" s="159"/>
      <c r="H39" s="159"/>
      <c r="I39" s="159"/>
      <c r="J39" s="159"/>
      <c r="K39" s="44">
        <v>1</v>
      </c>
      <c r="L39" s="44">
        <v>2</v>
      </c>
      <c r="M39" s="44">
        <v>3</v>
      </c>
      <c r="N39" s="44">
        <v>3</v>
      </c>
      <c r="O39" s="44">
        <v>4</v>
      </c>
      <c r="P39" s="44">
        <v>4</v>
      </c>
      <c r="Q39" s="44">
        <v>5</v>
      </c>
      <c r="R39" s="44">
        <v>5</v>
      </c>
      <c r="S39" s="44">
        <v>5</v>
      </c>
      <c r="T39" s="44">
        <v>5</v>
      </c>
      <c r="U39" s="44">
        <v>1</v>
      </c>
      <c r="V39" s="45">
        <v>2</v>
      </c>
      <c r="W39" s="44">
        <v>3</v>
      </c>
      <c r="X39" s="44">
        <v>3</v>
      </c>
      <c r="Y39" s="44">
        <v>3</v>
      </c>
      <c r="Z39" s="44">
        <v>4</v>
      </c>
      <c r="AA39" s="74">
        <v>5</v>
      </c>
      <c r="AB39" s="63"/>
      <c r="AC39" s="63"/>
      <c r="AD39" s="63"/>
      <c r="AE39" s="159"/>
      <c r="AF39" s="63"/>
      <c r="AG39" s="63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60">
        <f t="shared" ref="BE39:BJ39" si="15">K39*BE$3</f>
        <v>2</v>
      </c>
      <c r="BF39" s="160">
        <f t="shared" si="15"/>
        <v>4</v>
      </c>
      <c r="BG39" s="160">
        <f t="shared" si="15"/>
        <v>0</v>
      </c>
      <c r="BH39" s="160">
        <f t="shared" si="15"/>
        <v>0</v>
      </c>
      <c r="BI39" s="160">
        <f t="shared" si="15"/>
        <v>0</v>
      </c>
      <c r="BJ39" s="160">
        <f t="shared" si="15"/>
        <v>0</v>
      </c>
      <c r="BK39" s="160"/>
      <c r="BL39" s="160">
        <f t="shared" ref="BL39:BU39" si="16">R39*BL$3</f>
        <v>0</v>
      </c>
      <c r="BM39" s="160">
        <f t="shared" si="16"/>
        <v>5</v>
      </c>
      <c r="BN39" s="160">
        <f t="shared" si="16"/>
        <v>5</v>
      </c>
      <c r="BO39" s="160">
        <f t="shared" si="16"/>
        <v>0</v>
      </c>
      <c r="BP39" s="160">
        <f t="shared" si="16"/>
        <v>8</v>
      </c>
      <c r="BQ39" s="160">
        <f t="shared" si="16"/>
        <v>0</v>
      </c>
      <c r="BR39" s="160">
        <f t="shared" si="16"/>
        <v>0</v>
      </c>
      <c r="BS39" s="160">
        <f t="shared" si="16"/>
        <v>24</v>
      </c>
      <c r="BT39" s="160">
        <f t="shared" si="16"/>
        <v>0</v>
      </c>
      <c r="BU39" s="160">
        <f t="shared" si="16"/>
        <v>0</v>
      </c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7">
        <f>SUM(AV39:CN39)</f>
        <v>48</v>
      </c>
    </row>
    <row r="40" spans="1:96" x14ac:dyDescent="0.25">
      <c r="A40" s="34" t="s">
        <v>97</v>
      </c>
      <c r="B40" s="159"/>
      <c r="C40" s="159"/>
      <c r="D40" s="159"/>
      <c r="E40" s="159"/>
      <c r="F40" s="159"/>
      <c r="G40" s="159"/>
      <c r="H40" s="159"/>
      <c r="I40" s="159"/>
      <c r="J40" s="159"/>
      <c r="K40" s="44"/>
      <c r="L40" s="44"/>
      <c r="M40" s="44"/>
      <c r="N40" s="44"/>
      <c r="O40" s="44"/>
      <c r="P40" s="44"/>
      <c r="Q40" s="44"/>
      <c r="R40" s="44"/>
      <c r="S40" s="73"/>
      <c r="T40" s="74"/>
      <c r="U40" s="44"/>
      <c r="V40" s="44"/>
      <c r="W40" s="44"/>
      <c r="X40" s="44"/>
      <c r="Y40" s="44"/>
      <c r="Z40" s="44"/>
      <c r="AA40" s="74"/>
      <c r="AB40" s="63"/>
      <c r="AC40" s="63"/>
      <c r="AD40" s="63"/>
      <c r="AE40" s="159"/>
      <c r="AF40" s="63"/>
      <c r="AG40" s="63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59"/>
      <c r="BK40" s="159"/>
      <c r="BL40" s="159"/>
      <c r="BM40" s="159"/>
      <c r="BN40" s="159"/>
      <c r="BO40" s="159"/>
      <c r="BP40" s="159"/>
      <c r="BQ40" s="159"/>
      <c r="BR40" s="159"/>
      <c r="BS40" s="159"/>
      <c r="BT40" s="159"/>
      <c r="BU40" s="159"/>
      <c r="BV40" s="159"/>
      <c r="BW40" s="159"/>
      <c r="BX40" s="159"/>
      <c r="BY40" s="159"/>
      <c r="BZ40" s="159"/>
      <c r="CA40" s="159"/>
      <c r="CB40" s="159"/>
      <c r="CC40" s="159"/>
      <c r="CD40" s="159"/>
      <c r="CE40" s="159"/>
      <c r="CF40" s="159"/>
      <c r="CG40" s="159"/>
      <c r="CH40" s="159"/>
      <c r="CI40" s="159"/>
      <c r="CJ40" s="159"/>
      <c r="CK40" s="159"/>
      <c r="CL40" s="159"/>
      <c r="CM40" s="159"/>
      <c r="CN40" s="159"/>
      <c r="CO40" s="159"/>
    </row>
    <row r="41" spans="1:96" x14ac:dyDescent="0.25">
      <c r="A41" s="34" t="s">
        <v>111</v>
      </c>
      <c r="B41" s="159"/>
      <c r="C41" s="159"/>
      <c r="D41" s="159"/>
      <c r="E41" s="159"/>
      <c r="F41" s="159"/>
      <c r="G41" s="159"/>
      <c r="H41" s="159"/>
      <c r="I41" s="159"/>
      <c r="J41" s="159"/>
      <c r="K41" s="44">
        <v>0.01</v>
      </c>
      <c r="L41" s="44">
        <v>0.01</v>
      </c>
      <c r="M41" s="44">
        <v>0.03</v>
      </c>
      <c r="N41" s="44">
        <v>0.03</v>
      </c>
      <c r="O41" s="44">
        <v>0.04</v>
      </c>
      <c r="P41" s="44">
        <v>0.04</v>
      </c>
      <c r="Q41" s="44">
        <v>0.05</v>
      </c>
      <c r="R41" s="44">
        <v>0.05</v>
      </c>
      <c r="S41" s="44">
        <v>0.05</v>
      </c>
      <c r="T41" s="44">
        <v>0.05</v>
      </c>
      <c r="U41" s="44">
        <v>0.01</v>
      </c>
      <c r="V41" s="44">
        <v>0.02</v>
      </c>
      <c r="W41" s="44">
        <v>0.03</v>
      </c>
      <c r="X41" s="44">
        <v>0.03</v>
      </c>
      <c r="Y41" s="44">
        <v>0.03</v>
      </c>
      <c r="Z41" s="44">
        <v>0.04</v>
      </c>
      <c r="AA41" s="46">
        <v>0.05</v>
      </c>
      <c r="AB41" s="63"/>
      <c r="AC41" s="63"/>
      <c r="AD41" s="63"/>
      <c r="AE41" s="159"/>
      <c r="AF41" s="63"/>
      <c r="AG41" s="63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60">
        <f t="shared" ref="BE41:BJ41" si="17">K41*BE$3</f>
        <v>0.02</v>
      </c>
      <c r="BF41" s="160">
        <f t="shared" si="17"/>
        <v>0.02</v>
      </c>
      <c r="BG41" s="160">
        <f t="shared" si="17"/>
        <v>0</v>
      </c>
      <c r="BH41" s="160">
        <f t="shared" si="17"/>
        <v>0</v>
      </c>
      <c r="BI41" s="160">
        <f t="shared" si="17"/>
        <v>0</v>
      </c>
      <c r="BJ41" s="160">
        <f t="shared" si="17"/>
        <v>0</v>
      </c>
      <c r="BK41" s="160"/>
      <c r="BL41" s="160">
        <f t="shared" ref="BL41:BU41" si="18">R41*BL$3</f>
        <v>0</v>
      </c>
      <c r="BM41" s="160">
        <f t="shared" si="18"/>
        <v>0.05</v>
      </c>
      <c r="BN41" s="160">
        <f t="shared" si="18"/>
        <v>0.05</v>
      </c>
      <c r="BO41" s="160">
        <f t="shared" si="18"/>
        <v>0</v>
      </c>
      <c r="BP41" s="160">
        <f t="shared" si="18"/>
        <v>0.08</v>
      </c>
      <c r="BQ41" s="160">
        <f t="shared" si="18"/>
        <v>0</v>
      </c>
      <c r="BR41" s="160">
        <f t="shared" si="18"/>
        <v>0</v>
      </c>
      <c r="BS41" s="160">
        <f t="shared" si="18"/>
        <v>0.24</v>
      </c>
      <c r="BT41" s="160">
        <f t="shared" si="18"/>
        <v>0</v>
      </c>
      <c r="BU41" s="160">
        <f t="shared" si="18"/>
        <v>0</v>
      </c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</row>
    <row r="42" spans="1:96" x14ac:dyDescent="0.25">
      <c r="A42" s="34"/>
      <c r="B42" s="159"/>
      <c r="C42" s="159"/>
      <c r="D42" s="159"/>
      <c r="E42" s="159"/>
      <c r="F42" s="159"/>
      <c r="G42" s="159"/>
      <c r="H42" s="159"/>
      <c r="I42" s="159"/>
      <c r="J42" s="159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6"/>
      <c r="AB42" s="63"/>
      <c r="AC42" s="63"/>
      <c r="AD42" s="63"/>
      <c r="AE42" s="159"/>
      <c r="AF42" s="63"/>
      <c r="AG42" s="63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  <c r="BM42" s="159"/>
      <c r="BN42" s="159"/>
      <c r="BO42" s="159"/>
      <c r="BP42" s="159"/>
      <c r="BQ42" s="159"/>
      <c r="BR42" s="159"/>
      <c r="BS42" s="159"/>
      <c r="BT42" s="159"/>
      <c r="BU42" s="159"/>
      <c r="BV42" s="159"/>
      <c r="BW42" s="159"/>
      <c r="BX42" s="159"/>
      <c r="BY42" s="159"/>
      <c r="BZ42" s="159"/>
      <c r="CA42" s="159"/>
      <c r="CB42" s="159"/>
      <c r="CC42" s="159"/>
      <c r="CD42" s="159"/>
      <c r="CE42" s="159"/>
      <c r="CF42" s="159"/>
      <c r="CG42" s="159"/>
      <c r="CH42" s="159"/>
      <c r="CI42" s="159"/>
      <c r="CJ42" s="159"/>
      <c r="CK42" s="159"/>
      <c r="CL42" s="159"/>
      <c r="CM42" s="159"/>
      <c r="CN42" s="159"/>
      <c r="CO42" s="159"/>
    </row>
    <row r="43" spans="1:96" x14ac:dyDescent="0.25">
      <c r="A43" s="18" t="s">
        <v>52</v>
      </c>
      <c r="B43" s="159"/>
      <c r="C43" s="159"/>
      <c r="D43" s="159"/>
      <c r="E43" s="159"/>
      <c r="F43" s="159"/>
      <c r="G43" s="159"/>
      <c r="H43" s="159"/>
      <c r="I43" s="159"/>
      <c r="J43" s="159"/>
      <c r="K43" s="44">
        <v>1</v>
      </c>
      <c r="L43" s="44">
        <v>1</v>
      </c>
      <c r="M43" s="44">
        <v>1</v>
      </c>
      <c r="N43" s="44">
        <v>1</v>
      </c>
      <c r="O43" s="44">
        <v>1</v>
      </c>
      <c r="P43" s="44">
        <v>1</v>
      </c>
      <c r="Q43" s="44">
        <v>1</v>
      </c>
      <c r="R43" s="44">
        <v>1</v>
      </c>
      <c r="S43" s="44">
        <v>1</v>
      </c>
      <c r="T43" s="44">
        <v>1</v>
      </c>
      <c r="U43" s="44">
        <v>1</v>
      </c>
      <c r="V43" s="44">
        <v>1</v>
      </c>
      <c r="W43" s="44">
        <v>1</v>
      </c>
      <c r="X43" s="44">
        <v>1</v>
      </c>
      <c r="Y43" s="44">
        <v>1</v>
      </c>
      <c r="Z43" s="44">
        <v>1</v>
      </c>
      <c r="AA43" s="74">
        <v>1</v>
      </c>
      <c r="AB43" s="63"/>
      <c r="AC43" s="63"/>
      <c r="AD43" s="63"/>
      <c r="AE43" s="159"/>
      <c r="AF43" s="63"/>
      <c r="AG43" s="63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60">
        <f t="shared" ref="BE43:BJ43" si="19">K43*BE$3</f>
        <v>2</v>
      </c>
      <c r="BF43" s="160">
        <f t="shared" si="19"/>
        <v>2</v>
      </c>
      <c r="BG43" s="160">
        <f t="shared" si="19"/>
        <v>0</v>
      </c>
      <c r="BH43" s="160">
        <f t="shared" si="19"/>
        <v>0</v>
      </c>
      <c r="BI43" s="160">
        <f t="shared" si="19"/>
        <v>0</v>
      </c>
      <c r="BJ43" s="160">
        <f t="shared" si="19"/>
        <v>0</v>
      </c>
      <c r="BK43" s="160"/>
      <c r="BL43" s="160">
        <f t="shared" ref="BL43:BU43" si="20">R43*BL$3</f>
        <v>0</v>
      </c>
      <c r="BM43" s="160">
        <f t="shared" si="20"/>
        <v>1</v>
      </c>
      <c r="BN43" s="160">
        <f t="shared" si="20"/>
        <v>1</v>
      </c>
      <c r="BO43" s="160">
        <f t="shared" si="20"/>
        <v>0</v>
      </c>
      <c r="BP43" s="160">
        <f t="shared" si="20"/>
        <v>4</v>
      </c>
      <c r="BQ43" s="160">
        <f t="shared" si="20"/>
        <v>0</v>
      </c>
      <c r="BR43" s="160">
        <f t="shared" si="20"/>
        <v>0</v>
      </c>
      <c r="BS43" s="160">
        <f t="shared" si="20"/>
        <v>8</v>
      </c>
      <c r="BT43" s="160">
        <f t="shared" si="20"/>
        <v>0</v>
      </c>
      <c r="BU43" s="160">
        <f t="shared" si="20"/>
        <v>0</v>
      </c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7">
        <f>SUM(AV43:CN43)</f>
        <v>18</v>
      </c>
    </row>
    <row r="44" spans="1:96" x14ac:dyDescent="0.25">
      <c r="A44" s="18"/>
      <c r="K44" s="44"/>
      <c r="L44" s="44"/>
      <c r="M44" s="44"/>
      <c r="N44" s="44"/>
      <c r="O44" s="44"/>
      <c r="P44" s="44"/>
      <c r="Q44" s="44"/>
      <c r="R44" s="44"/>
      <c r="S44" s="73"/>
      <c r="T44" s="74"/>
      <c r="U44" s="44"/>
      <c r="V44" s="44"/>
      <c r="W44" s="44"/>
      <c r="X44" s="44"/>
      <c r="Y44" s="44"/>
      <c r="Z44" s="44"/>
      <c r="AA44" s="74"/>
      <c r="AB44" s="63"/>
      <c r="AC44" s="63"/>
      <c r="AD44" s="63"/>
      <c r="AF44" s="63"/>
      <c r="AG44" s="63"/>
    </row>
    <row r="45" spans="1:96" x14ac:dyDescent="0.25">
      <c r="A45" s="18" t="s">
        <v>56</v>
      </c>
      <c r="K45" s="44"/>
      <c r="L45" s="44"/>
      <c r="M45" s="44"/>
      <c r="N45" s="44"/>
      <c r="O45" s="44"/>
      <c r="P45" s="44"/>
      <c r="Q45" s="44"/>
      <c r="R45" s="44"/>
      <c r="S45" s="73"/>
      <c r="T45" s="74"/>
      <c r="U45" s="44"/>
      <c r="V45" s="44"/>
      <c r="W45" s="44"/>
      <c r="X45" s="44"/>
      <c r="Y45" s="44"/>
      <c r="Z45" s="44"/>
      <c r="AA45" s="74"/>
      <c r="AB45" s="63"/>
      <c r="AC45" s="63"/>
      <c r="AD45" s="63"/>
      <c r="AF45" s="63"/>
      <c r="AG45" s="63"/>
    </row>
    <row r="46" spans="1:96" x14ac:dyDescent="0.25">
      <c r="A46" s="34" t="s">
        <v>97</v>
      </c>
      <c r="K46" s="44"/>
      <c r="L46" s="44"/>
      <c r="M46" s="44"/>
      <c r="N46" s="44"/>
      <c r="O46" s="44"/>
      <c r="P46" s="44"/>
      <c r="Q46" s="44"/>
      <c r="R46" s="44"/>
      <c r="S46" s="49"/>
      <c r="T46" s="46"/>
      <c r="U46" s="44"/>
      <c r="V46" s="44"/>
      <c r="W46" s="44"/>
      <c r="X46" s="44"/>
      <c r="Y46" s="44"/>
      <c r="Z46" s="44"/>
      <c r="AA46" s="77"/>
      <c r="AB46" s="63"/>
      <c r="AC46" s="63"/>
      <c r="AD46" s="63"/>
      <c r="AF46" s="63"/>
      <c r="AG46" s="63"/>
    </row>
    <row r="47" spans="1:96" x14ac:dyDescent="0.25">
      <c r="A47" s="41" t="s">
        <v>57</v>
      </c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63"/>
      <c r="AC47" s="63"/>
      <c r="AD47" s="63"/>
      <c r="AF47" s="63"/>
      <c r="AG47" s="63"/>
    </row>
    <row r="48" spans="1:96" x14ac:dyDescent="0.25">
      <c r="A48" s="41" t="s">
        <v>58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63"/>
      <c r="AC48" s="63"/>
      <c r="AD48" s="63"/>
      <c r="AF48" s="63"/>
      <c r="AG48" s="63"/>
    </row>
    <row r="49" spans="1:94" x14ac:dyDescent="0.25">
      <c r="A49" s="41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63"/>
      <c r="AC49" s="63"/>
      <c r="AD49" s="63"/>
      <c r="AF49" s="63"/>
      <c r="AG49" s="63"/>
    </row>
    <row r="50" spans="1:94" x14ac:dyDescent="0.25">
      <c r="A50" s="18" t="s">
        <v>59</v>
      </c>
      <c r="K50" s="44">
        <v>1</v>
      </c>
      <c r="L50" s="44">
        <v>1</v>
      </c>
      <c r="M50" s="44">
        <v>1</v>
      </c>
      <c r="N50" s="44">
        <v>1</v>
      </c>
      <c r="O50" s="44">
        <v>1</v>
      </c>
      <c r="P50" s="44">
        <v>1</v>
      </c>
      <c r="Q50" s="44">
        <v>1</v>
      </c>
      <c r="R50" s="44">
        <v>1</v>
      </c>
      <c r="S50" s="44">
        <v>1</v>
      </c>
      <c r="T50" s="44">
        <v>1</v>
      </c>
      <c r="U50" s="44">
        <v>1</v>
      </c>
      <c r="V50" s="44">
        <v>1</v>
      </c>
      <c r="W50" s="44">
        <v>1</v>
      </c>
      <c r="X50" s="44">
        <v>1</v>
      </c>
      <c r="Y50" s="44">
        <v>1</v>
      </c>
      <c r="Z50" s="44">
        <v>1</v>
      </c>
      <c r="AA50" s="74">
        <v>1</v>
      </c>
      <c r="AB50" s="63"/>
      <c r="AC50" s="63"/>
      <c r="AD50" s="63"/>
      <c r="AF50" s="63"/>
      <c r="AG50" s="63"/>
      <c r="BE50" s="160">
        <f t="shared" ref="BE50:BJ54" si="21">K50*BE$3</f>
        <v>2</v>
      </c>
      <c r="BF50" s="160">
        <f t="shared" si="21"/>
        <v>2</v>
      </c>
      <c r="BG50" s="160">
        <f t="shared" si="21"/>
        <v>0</v>
      </c>
      <c r="BH50" s="160">
        <f t="shared" si="21"/>
        <v>0</v>
      </c>
      <c r="BI50" s="160">
        <f t="shared" si="21"/>
        <v>0</v>
      </c>
      <c r="BJ50" s="160">
        <f t="shared" si="21"/>
        <v>0</v>
      </c>
      <c r="BK50" s="160"/>
      <c r="BL50" s="160">
        <f t="shared" ref="BL50:BU54" si="22">R50*BL$3</f>
        <v>0</v>
      </c>
      <c r="BM50" s="160">
        <f t="shared" si="22"/>
        <v>1</v>
      </c>
      <c r="BN50" s="160">
        <f t="shared" si="22"/>
        <v>1</v>
      </c>
      <c r="BO50" s="160">
        <f t="shared" si="22"/>
        <v>0</v>
      </c>
      <c r="BP50" s="160">
        <f t="shared" si="22"/>
        <v>4</v>
      </c>
      <c r="BQ50" s="160">
        <f t="shared" si="22"/>
        <v>0</v>
      </c>
      <c r="BR50" s="160">
        <f t="shared" si="22"/>
        <v>0</v>
      </c>
      <c r="BS50" s="160">
        <f t="shared" si="22"/>
        <v>8</v>
      </c>
      <c r="BT50" s="160">
        <f t="shared" si="22"/>
        <v>0</v>
      </c>
      <c r="BU50" s="160">
        <f t="shared" si="22"/>
        <v>0</v>
      </c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7">
        <f>SUM(AV50:CN50)</f>
        <v>18</v>
      </c>
    </row>
    <row r="51" spans="1:94" x14ac:dyDescent="0.25">
      <c r="A51" s="18" t="s">
        <v>124</v>
      </c>
      <c r="K51" s="44"/>
      <c r="L51" s="44">
        <v>2</v>
      </c>
      <c r="M51" s="44">
        <v>3</v>
      </c>
      <c r="N51" s="44">
        <v>3</v>
      </c>
      <c r="O51" s="44">
        <v>3</v>
      </c>
      <c r="P51" s="44">
        <v>3</v>
      </c>
      <c r="Q51" s="44">
        <v>3</v>
      </c>
      <c r="R51" s="44">
        <v>3</v>
      </c>
      <c r="S51" s="73">
        <v>3</v>
      </c>
      <c r="T51" s="74">
        <v>3</v>
      </c>
      <c r="U51" s="44">
        <v>1</v>
      </c>
      <c r="V51" s="44">
        <v>2</v>
      </c>
      <c r="W51" s="44">
        <v>3</v>
      </c>
      <c r="X51" s="44">
        <v>3</v>
      </c>
      <c r="Y51" s="44">
        <v>3</v>
      </c>
      <c r="Z51" s="44">
        <v>3</v>
      </c>
      <c r="AA51" s="74">
        <v>3</v>
      </c>
      <c r="AB51" s="63"/>
      <c r="AC51" s="63"/>
      <c r="AD51" s="63"/>
      <c r="AF51" s="63"/>
      <c r="AG51" s="63"/>
      <c r="BE51" s="160">
        <f t="shared" si="21"/>
        <v>0</v>
      </c>
      <c r="BF51" s="160">
        <f t="shared" si="21"/>
        <v>4</v>
      </c>
      <c r="BG51" s="160">
        <f t="shared" si="21"/>
        <v>0</v>
      </c>
      <c r="BH51" s="160">
        <f t="shared" si="21"/>
        <v>0</v>
      </c>
      <c r="BI51" s="160">
        <f t="shared" si="21"/>
        <v>0</v>
      </c>
      <c r="BJ51" s="160">
        <f t="shared" si="21"/>
        <v>0</v>
      </c>
      <c r="BK51" s="160"/>
      <c r="BL51" s="160">
        <f t="shared" si="22"/>
        <v>0</v>
      </c>
      <c r="BM51" s="160">
        <f t="shared" si="22"/>
        <v>3</v>
      </c>
      <c r="BN51" s="160">
        <f t="shared" si="22"/>
        <v>3</v>
      </c>
      <c r="BO51" s="160">
        <f t="shared" si="22"/>
        <v>0</v>
      </c>
      <c r="BP51" s="160">
        <f t="shared" si="22"/>
        <v>8</v>
      </c>
      <c r="BQ51" s="160">
        <f t="shared" si="22"/>
        <v>0</v>
      </c>
      <c r="BR51" s="160">
        <f t="shared" si="22"/>
        <v>0</v>
      </c>
      <c r="BS51" s="160">
        <f t="shared" si="22"/>
        <v>24</v>
      </c>
      <c r="BT51" s="160">
        <f t="shared" si="22"/>
        <v>0</v>
      </c>
      <c r="BU51" s="160">
        <f t="shared" si="22"/>
        <v>0</v>
      </c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7">
        <f t="shared" ref="CP51:CP56" si="23">SUM(AV51:CN51)</f>
        <v>42</v>
      </c>
    </row>
    <row r="52" spans="1:94" x14ac:dyDescent="0.25">
      <c r="A52" s="18" t="s">
        <v>60</v>
      </c>
      <c r="K52" s="44">
        <v>0</v>
      </c>
      <c r="L52" s="44">
        <v>0</v>
      </c>
      <c r="M52" s="44">
        <v>0</v>
      </c>
      <c r="N52" s="44">
        <v>0</v>
      </c>
      <c r="O52" s="44">
        <v>1</v>
      </c>
      <c r="P52" s="44">
        <v>1</v>
      </c>
      <c r="Q52" s="44">
        <v>1</v>
      </c>
      <c r="R52" s="44">
        <v>1</v>
      </c>
      <c r="S52" s="44">
        <v>1</v>
      </c>
      <c r="T52" s="44">
        <v>1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1</v>
      </c>
      <c r="AA52" s="74">
        <v>1</v>
      </c>
      <c r="AB52" s="63"/>
      <c r="AC52" s="63"/>
      <c r="AD52" s="63"/>
      <c r="AF52" s="63"/>
      <c r="AG52" s="63"/>
      <c r="BE52" s="160">
        <f t="shared" si="21"/>
        <v>0</v>
      </c>
      <c r="BF52" s="160">
        <f t="shared" si="21"/>
        <v>0</v>
      </c>
      <c r="BG52" s="160">
        <f t="shared" si="21"/>
        <v>0</v>
      </c>
      <c r="BH52" s="160">
        <f t="shared" si="21"/>
        <v>0</v>
      </c>
      <c r="BI52" s="160">
        <f t="shared" si="21"/>
        <v>0</v>
      </c>
      <c r="BJ52" s="160">
        <f t="shared" si="21"/>
        <v>0</v>
      </c>
      <c r="BK52" s="160"/>
      <c r="BL52" s="160">
        <f t="shared" si="22"/>
        <v>0</v>
      </c>
      <c r="BM52" s="160">
        <f t="shared" si="22"/>
        <v>1</v>
      </c>
      <c r="BN52" s="160">
        <f t="shared" si="22"/>
        <v>1</v>
      </c>
      <c r="BO52" s="160">
        <f t="shared" si="22"/>
        <v>0</v>
      </c>
      <c r="BP52" s="160">
        <f t="shared" si="22"/>
        <v>0</v>
      </c>
      <c r="BQ52" s="160">
        <f t="shared" si="22"/>
        <v>0</v>
      </c>
      <c r="BR52" s="160">
        <f t="shared" si="22"/>
        <v>0</v>
      </c>
      <c r="BS52" s="160">
        <f t="shared" si="22"/>
        <v>0</v>
      </c>
      <c r="BT52" s="160">
        <f t="shared" si="22"/>
        <v>0</v>
      </c>
      <c r="BU52" s="160">
        <f t="shared" si="22"/>
        <v>0</v>
      </c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7">
        <f t="shared" si="23"/>
        <v>2</v>
      </c>
    </row>
    <row r="53" spans="1:94" x14ac:dyDescent="0.25">
      <c r="A53" s="18" t="s">
        <v>125</v>
      </c>
      <c r="K53" s="44"/>
      <c r="L53" s="44">
        <v>0</v>
      </c>
      <c r="M53" s="44">
        <v>0</v>
      </c>
      <c r="N53" s="44">
        <v>0</v>
      </c>
      <c r="O53" s="44">
        <v>1</v>
      </c>
      <c r="P53" s="44">
        <v>1</v>
      </c>
      <c r="Q53" s="44">
        <v>2</v>
      </c>
      <c r="R53" s="44">
        <v>2</v>
      </c>
      <c r="S53" s="73">
        <v>2</v>
      </c>
      <c r="T53" s="74">
        <v>2</v>
      </c>
      <c r="U53" s="44"/>
      <c r="V53" s="44">
        <v>0</v>
      </c>
      <c r="W53" s="44"/>
      <c r="X53" s="44"/>
      <c r="Y53" s="44"/>
      <c r="Z53" s="44">
        <v>1</v>
      </c>
      <c r="AA53" s="74">
        <v>2</v>
      </c>
      <c r="AB53" s="63"/>
      <c r="AC53" s="63"/>
      <c r="AD53" s="63"/>
      <c r="AF53" s="63"/>
      <c r="AG53" s="63"/>
      <c r="BE53" s="160">
        <f t="shared" si="21"/>
        <v>0</v>
      </c>
      <c r="BF53" s="160">
        <f t="shared" si="21"/>
        <v>0</v>
      </c>
      <c r="BG53" s="160">
        <f t="shared" si="21"/>
        <v>0</v>
      </c>
      <c r="BH53" s="160">
        <f t="shared" si="21"/>
        <v>0</v>
      </c>
      <c r="BI53" s="160">
        <f t="shared" si="21"/>
        <v>0</v>
      </c>
      <c r="BJ53" s="160">
        <f t="shared" si="21"/>
        <v>0</v>
      </c>
      <c r="BK53" s="160"/>
      <c r="BL53" s="160">
        <f t="shared" si="22"/>
        <v>0</v>
      </c>
      <c r="BM53" s="160">
        <f t="shared" si="22"/>
        <v>2</v>
      </c>
      <c r="BN53" s="160">
        <f t="shared" si="22"/>
        <v>2</v>
      </c>
      <c r="BO53" s="160">
        <f t="shared" si="22"/>
        <v>0</v>
      </c>
      <c r="BP53" s="160">
        <f t="shared" si="22"/>
        <v>0</v>
      </c>
      <c r="BQ53" s="160">
        <f t="shared" si="22"/>
        <v>0</v>
      </c>
      <c r="BR53" s="160">
        <f t="shared" si="22"/>
        <v>0</v>
      </c>
      <c r="BS53" s="160">
        <f t="shared" si="22"/>
        <v>0</v>
      </c>
      <c r="BT53" s="160">
        <f t="shared" si="22"/>
        <v>0</v>
      </c>
      <c r="BU53" s="160">
        <f t="shared" si="22"/>
        <v>0</v>
      </c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7">
        <f t="shared" si="23"/>
        <v>4</v>
      </c>
    </row>
    <row r="54" spans="1:94" x14ac:dyDescent="0.25">
      <c r="A54" s="18" t="s">
        <v>61</v>
      </c>
      <c r="K54" s="44">
        <v>1</v>
      </c>
      <c r="L54" s="44">
        <v>1</v>
      </c>
      <c r="M54" s="44">
        <v>1</v>
      </c>
      <c r="N54" s="44">
        <v>1</v>
      </c>
      <c r="O54" s="44">
        <v>1</v>
      </c>
      <c r="P54" s="44">
        <v>1</v>
      </c>
      <c r="Q54" s="44">
        <v>1</v>
      </c>
      <c r="R54" s="44">
        <v>1</v>
      </c>
      <c r="S54" s="44">
        <v>1</v>
      </c>
      <c r="T54" s="44">
        <v>1</v>
      </c>
      <c r="U54" s="44">
        <v>1</v>
      </c>
      <c r="V54" s="44">
        <v>1</v>
      </c>
      <c r="W54" s="44">
        <v>1</v>
      </c>
      <c r="X54" s="44">
        <v>1</v>
      </c>
      <c r="Y54" s="44">
        <v>1</v>
      </c>
      <c r="Z54" s="44">
        <v>1</v>
      </c>
      <c r="AA54" s="74">
        <v>1</v>
      </c>
      <c r="AB54" s="63"/>
      <c r="AC54" s="63"/>
      <c r="AD54" s="63"/>
      <c r="AF54" s="63"/>
      <c r="AG54" s="63"/>
      <c r="BE54" s="160">
        <f t="shared" si="21"/>
        <v>2</v>
      </c>
      <c r="BF54" s="160">
        <f t="shared" si="21"/>
        <v>2</v>
      </c>
      <c r="BG54" s="160">
        <f t="shared" si="21"/>
        <v>0</v>
      </c>
      <c r="BH54" s="160">
        <f t="shared" si="21"/>
        <v>0</v>
      </c>
      <c r="BI54" s="160">
        <f t="shared" si="21"/>
        <v>0</v>
      </c>
      <c r="BJ54" s="160">
        <f t="shared" si="21"/>
        <v>0</v>
      </c>
      <c r="BK54" s="160"/>
      <c r="BL54" s="160">
        <f t="shared" si="22"/>
        <v>0</v>
      </c>
      <c r="BM54" s="160">
        <f t="shared" si="22"/>
        <v>1</v>
      </c>
      <c r="BN54" s="160">
        <f t="shared" si="22"/>
        <v>1</v>
      </c>
      <c r="BO54" s="160">
        <f t="shared" si="22"/>
        <v>0</v>
      </c>
      <c r="BP54" s="160">
        <f t="shared" si="22"/>
        <v>4</v>
      </c>
      <c r="BQ54" s="160">
        <f t="shared" si="22"/>
        <v>0</v>
      </c>
      <c r="BR54" s="160">
        <f t="shared" si="22"/>
        <v>0</v>
      </c>
      <c r="BS54" s="160">
        <f t="shared" si="22"/>
        <v>8</v>
      </c>
      <c r="BT54" s="160">
        <f t="shared" si="22"/>
        <v>0</v>
      </c>
      <c r="BU54" s="160">
        <f t="shared" si="22"/>
        <v>0</v>
      </c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7">
        <f t="shared" si="23"/>
        <v>18</v>
      </c>
    </row>
    <row r="55" spans="1:94" x14ac:dyDescent="0.25">
      <c r="A55" s="18"/>
      <c r="K55" s="44"/>
      <c r="L55" s="44"/>
      <c r="M55" s="44"/>
      <c r="N55" s="44"/>
      <c r="O55" s="44"/>
      <c r="P55" s="44"/>
      <c r="Q55" s="44"/>
      <c r="R55" s="44"/>
      <c r="S55" s="73"/>
      <c r="T55" s="74"/>
      <c r="U55" s="44"/>
      <c r="V55" s="44"/>
      <c r="W55" s="44"/>
      <c r="X55" s="44"/>
      <c r="Y55" s="44"/>
      <c r="Z55" s="44"/>
      <c r="AA55" s="74"/>
      <c r="AB55" s="63"/>
      <c r="AC55" s="63"/>
      <c r="AD55" s="63"/>
      <c r="AF55" s="63"/>
      <c r="AG55" s="63"/>
    </row>
    <row r="56" spans="1:94" x14ac:dyDescent="0.25">
      <c r="A56" s="18" t="s">
        <v>62</v>
      </c>
      <c r="K56" s="44">
        <v>1</v>
      </c>
      <c r="L56" s="44">
        <v>1</v>
      </c>
      <c r="M56" s="44">
        <v>1</v>
      </c>
      <c r="N56" s="44">
        <v>1</v>
      </c>
      <c r="O56" s="44">
        <v>1</v>
      </c>
      <c r="P56" s="44">
        <v>1</v>
      </c>
      <c r="Q56" s="44">
        <v>1</v>
      </c>
      <c r="R56" s="44">
        <v>1</v>
      </c>
      <c r="S56" s="44">
        <v>1</v>
      </c>
      <c r="T56" s="44">
        <v>1</v>
      </c>
      <c r="U56" s="44">
        <v>1</v>
      </c>
      <c r="V56" s="44">
        <v>1</v>
      </c>
      <c r="W56" s="44">
        <v>1</v>
      </c>
      <c r="X56" s="44">
        <v>1</v>
      </c>
      <c r="Y56" s="44">
        <v>1</v>
      </c>
      <c r="Z56" s="44">
        <v>1</v>
      </c>
      <c r="AA56" s="74">
        <v>1</v>
      </c>
      <c r="AB56" s="63"/>
      <c r="AC56" s="63"/>
      <c r="AD56" s="63"/>
      <c r="AF56" s="63"/>
      <c r="AG56" s="63"/>
      <c r="BE56" s="160">
        <f t="shared" ref="BE56:BJ56" si="24">K56*BE$3</f>
        <v>2</v>
      </c>
      <c r="BF56" s="160">
        <f t="shared" si="24"/>
        <v>2</v>
      </c>
      <c r="BG56" s="160">
        <f t="shared" si="24"/>
        <v>0</v>
      </c>
      <c r="BH56" s="160">
        <f t="shared" si="24"/>
        <v>0</v>
      </c>
      <c r="BI56" s="160">
        <f t="shared" si="24"/>
        <v>0</v>
      </c>
      <c r="BJ56" s="160">
        <f t="shared" si="24"/>
        <v>0</v>
      </c>
      <c r="BK56" s="160"/>
      <c r="BL56" s="160">
        <f t="shared" ref="BL56:BU56" si="25">R56*BL$3</f>
        <v>0</v>
      </c>
      <c r="BM56" s="160">
        <f t="shared" si="25"/>
        <v>1</v>
      </c>
      <c r="BN56" s="160">
        <f t="shared" si="25"/>
        <v>1</v>
      </c>
      <c r="BO56" s="160">
        <f t="shared" si="25"/>
        <v>0</v>
      </c>
      <c r="BP56" s="160">
        <f t="shared" si="25"/>
        <v>4</v>
      </c>
      <c r="BQ56" s="160">
        <f t="shared" si="25"/>
        <v>0</v>
      </c>
      <c r="BR56" s="160">
        <f t="shared" si="25"/>
        <v>0</v>
      </c>
      <c r="BS56" s="160">
        <f t="shared" si="25"/>
        <v>8</v>
      </c>
      <c r="BT56" s="160">
        <f t="shared" si="25"/>
        <v>0</v>
      </c>
      <c r="BU56" s="160">
        <f t="shared" si="25"/>
        <v>0</v>
      </c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7">
        <f t="shared" si="23"/>
        <v>18</v>
      </c>
    </row>
    <row r="57" spans="1:94" x14ac:dyDescent="0.25">
      <c r="A57" s="18"/>
      <c r="K57" s="44"/>
      <c r="L57" s="44"/>
      <c r="M57" s="44"/>
      <c r="N57" s="44"/>
      <c r="O57" s="44"/>
      <c r="P57" s="44"/>
      <c r="Q57" s="44"/>
      <c r="R57" s="44"/>
      <c r="S57" s="73"/>
      <c r="T57" s="74"/>
      <c r="U57" s="44"/>
      <c r="V57" s="44"/>
      <c r="W57" s="44"/>
      <c r="X57" s="44"/>
      <c r="Y57" s="44"/>
      <c r="Z57" s="44"/>
      <c r="AA57" s="74"/>
      <c r="AB57" s="63"/>
      <c r="AC57" s="63"/>
      <c r="AD57" s="63"/>
      <c r="AF57" s="63"/>
      <c r="AG57" s="63"/>
    </row>
    <row r="58" spans="1:94" x14ac:dyDescent="0.25">
      <c r="A58" s="18" t="s">
        <v>112</v>
      </c>
      <c r="K58" s="44"/>
      <c r="L58" s="44"/>
      <c r="M58" s="44"/>
      <c r="N58" s="44"/>
      <c r="O58" s="44">
        <v>1</v>
      </c>
      <c r="P58" s="44"/>
      <c r="Q58" s="44">
        <v>1</v>
      </c>
      <c r="R58" s="44">
        <v>1</v>
      </c>
      <c r="S58" s="44"/>
      <c r="T58" s="44"/>
      <c r="U58" s="44">
        <v>1</v>
      </c>
      <c r="V58" s="44">
        <v>1</v>
      </c>
      <c r="W58" s="44">
        <v>1</v>
      </c>
      <c r="X58" s="44">
        <v>1</v>
      </c>
      <c r="Y58" s="44">
        <v>1</v>
      </c>
      <c r="Z58" s="44">
        <v>1</v>
      </c>
      <c r="AA58" s="74">
        <v>1</v>
      </c>
      <c r="AB58" s="63"/>
      <c r="AC58" s="63"/>
      <c r="AD58" s="63"/>
      <c r="AF58" s="63"/>
      <c r="AG58" s="63"/>
      <c r="BE58" s="160">
        <f t="shared" ref="BE58:BJ58" si="26">K58*BE$3</f>
        <v>0</v>
      </c>
      <c r="BF58" s="160">
        <f t="shared" si="26"/>
        <v>0</v>
      </c>
      <c r="BG58" s="160">
        <f t="shared" si="26"/>
        <v>0</v>
      </c>
      <c r="BH58" s="160">
        <f t="shared" si="26"/>
        <v>0</v>
      </c>
      <c r="BI58" s="160">
        <f t="shared" si="26"/>
        <v>0</v>
      </c>
      <c r="BJ58" s="160">
        <f t="shared" si="26"/>
        <v>0</v>
      </c>
      <c r="BK58" s="160"/>
      <c r="BL58" s="160">
        <f t="shared" ref="BL58:BU58" si="27">R58*BL$3</f>
        <v>0</v>
      </c>
      <c r="BM58" s="160">
        <f t="shared" si="27"/>
        <v>0</v>
      </c>
      <c r="BN58" s="160">
        <f t="shared" si="27"/>
        <v>0</v>
      </c>
      <c r="BO58" s="160">
        <f t="shared" si="27"/>
        <v>0</v>
      </c>
      <c r="BP58" s="160">
        <f t="shared" si="27"/>
        <v>4</v>
      </c>
      <c r="BQ58" s="160">
        <f t="shared" si="27"/>
        <v>0</v>
      </c>
      <c r="BR58" s="160">
        <f t="shared" si="27"/>
        <v>0</v>
      </c>
      <c r="BS58" s="160">
        <f t="shared" si="27"/>
        <v>8</v>
      </c>
      <c r="BT58" s="160">
        <f t="shared" si="27"/>
        <v>0</v>
      </c>
      <c r="BU58" s="160">
        <f t="shared" si="27"/>
        <v>0</v>
      </c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</row>
    <row r="59" spans="1:94" x14ac:dyDescent="0.25">
      <c r="A59" s="34" t="s">
        <v>97</v>
      </c>
      <c r="K59" s="44"/>
      <c r="L59" s="44"/>
      <c r="M59" s="44"/>
      <c r="N59" s="44"/>
      <c r="O59" s="44"/>
      <c r="P59" s="44"/>
      <c r="Q59" s="44"/>
      <c r="R59" s="44"/>
      <c r="S59" s="73"/>
      <c r="T59" s="74"/>
      <c r="U59" s="44"/>
      <c r="V59" s="44"/>
      <c r="W59" s="44"/>
      <c r="X59" s="44"/>
      <c r="Y59" s="44"/>
      <c r="Z59" s="44"/>
      <c r="AA59" s="74"/>
      <c r="AB59" s="63"/>
      <c r="AC59" s="63"/>
      <c r="AD59" s="63"/>
      <c r="AF59" s="63"/>
      <c r="AG59" s="63"/>
    </row>
    <row r="60" spans="1:94" x14ac:dyDescent="0.25">
      <c r="A60" s="34" t="s">
        <v>63</v>
      </c>
      <c r="K60" s="44">
        <v>1</v>
      </c>
      <c r="L60" s="44">
        <v>1</v>
      </c>
      <c r="M60" s="44">
        <v>1</v>
      </c>
      <c r="N60" s="44">
        <v>1</v>
      </c>
      <c r="O60" s="44">
        <v>1</v>
      </c>
      <c r="P60" s="44">
        <v>1</v>
      </c>
      <c r="Q60" s="44">
        <v>1</v>
      </c>
      <c r="R60" s="44">
        <v>1</v>
      </c>
      <c r="S60" s="44">
        <v>1</v>
      </c>
      <c r="T60" s="44">
        <v>1</v>
      </c>
      <c r="U60" s="44">
        <v>1</v>
      </c>
      <c r="V60" s="44">
        <v>1</v>
      </c>
      <c r="W60" s="44">
        <v>1</v>
      </c>
      <c r="X60" s="44">
        <v>1</v>
      </c>
      <c r="Y60" s="44">
        <v>1</v>
      </c>
      <c r="Z60" s="44">
        <v>1</v>
      </c>
      <c r="AA60" s="74">
        <v>1</v>
      </c>
      <c r="AB60" s="63"/>
      <c r="AC60" s="63"/>
      <c r="AD60" s="63"/>
      <c r="AF60" s="63"/>
      <c r="AG60" s="63"/>
      <c r="BE60" s="160">
        <f t="shared" ref="BE60:BJ60" si="28">K60*BE$3</f>
        <v>2</v>
      </c>
      <c r="BF60" s="160">
        <f t="shared" si="28"/>
        <v>2</v>
      </c>
      <c r="BG60" s="160">
        <f t="shared" si="28"/>
        <v>0</v>
      </c>
      <c r="BH60" s="160">
        <f t="shared" si="28"/>
        <v>0</v>
      </c>
      <c r="BI60" s="160">
        <f t="shared" si="28"/>
        <v>0</v>
      </c>
      <c r="BJ60" s="160">
        <f t="shared" si="28"/>
        <v>0</v>
      </c>
      <c r="BK60" s="160"/>
      <c r="BL60" s="160">
        <f t="shared" ref="BL60:BU60" si="29">R60*BL$3</f>
        <v>0</v>
      </c>
      <c r="BM60" s="160">
        <f t="shared" si="29"/>
        <v>1</v>
      </c>
      <c r="BN60" s="160">
        <f t="shared" si="29"/>
        <v>1</v>
      </c>
      <c r="BO60" s="160">
        <f t="shared" si="29"/>
        <v>0</v>
      </c>
      <c r="BP60" s="160">
        <f t="shared" si="29"/>
        <v>4</v>
      </c>
      <c r="BQ60" s="160">
        <f t="shared" si="29"/>
        <v>0</v>
      </c>
      <c r="BR60" s="160">
        <f t="shared" si="29"/>
        <v>0</v>
      </c>
      <c r="BS60" s="160">
        <f t="shared" si="29"/>
        <v>8</v>
      </c>
      <c r="BT60" s="160">
        <f t="shared" si="29"/>
        <v>0</v>
      </c>
      <c r="BU60" s="160">
        <f t="shared" si="29"/>
        <v>0</v>
      </c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7">
        <f>SUM(AV60:CN60)</f>
        <v>18</v>
      </c>
    </row>
    <row r="61" spans="1:94" x14ac:dyDescent="0.25">
      <c r="A61" s="34"/>
      <c r="K61" s="44"/>
      <c r="L61" s="44"/>
      <c r="M61" s="44"/>
      <c r="N61" s="44"/>
      <c r="O61" s="44"/>
      <c r="P61" s="44"/>
      <c r="Q61" s="44"/>
      <c r="R61" s="44"/>
      <c r="S61" s="73"/>
      <c r="T61" s="74"/>
      <c r="U61" s="44"/>
      <c r="V61" s="44"/>
      <c r="W61" s="44"/>
      <c r="X61" s="44"/>
      <c r="Y61" s="44"/>
      <c r="Z61" s="44"/>
      <c r="AA61" s="74"/>
      <c r="AB61" s="63"/>
      <c r="AC61" s="63"/>
      <c r="AD61" s="63"/>
      <c r="AF61" s="63"/>
      <c r="AG61" s="63"/>
    </row>
    <row r="62" spans="1:94" x14ac:dyDescent="0.25">
      <c r="A62" s="18" t="s">
        <v>113</v>
      </c>
      <c r="K62" s="44">
        <v>1</v>
      </c>
      <c r="L62" s="44">
        <v>1</v>
      </c>
      <c r="M62" s="44">
        <v>1</v>
      </c>
      <c r="N62" s="44">
        <v>1</v>
      </c>
      <c r="O62" s="44">
        <v>1</v>
      </c>
      <c r="P62" s="44">
        <v>1</v>
      </c>
      <c r="Q62" s="44">
        <v>1</v>
      </c>
      <c r="R62" s="44">
        <v>0</v>
      </c>
      <c r="S62" s="44">
        <v>0</v>
      </c>
      <c r="T62" s="44">
        <v>0</v>
      </c>
      <c r="U62" s="1">
        <v>0</v>
      </c>
      <c r="V62" s="44"/>
      <c r="W62" s="1">
        <v>0</v>
      </c>
      <c r="X62" s="1">
        <v>0</v>
      </c>
      <c r="Y62" s="44">
        <v>0</v>
      </c>
      <c r="Z62" s="1">
        <v>0</v>
      </c>
      <c r="AA62" s="74"/>
      <c r="AB62" s="7"/>
      <c r="AC62" s="7"/>
      <c r="AD62" s="7"/>
      <c r="AF62" s="7"/>
      <c r="AG62" s="7"/>
      <c r="BE62" s="160">
        <f t="shared" ref="BE62:BJ62" si="30">K62*BE$3</f>
        <v>2</v>
      </c>
      <c r="BF62" s="160">
        <f t="shared" si="30"/>
        <v>2</v>
      </c>
      <c r="BG62" s="160">
        <f t="shared" si="30"/>
        <v>0</v>
      </c>
      <c r="BH62" s="160">
        <f t="shared" si="30"/>
        <v>0</v>
      </c>
      <c r="BI62" s="160">
        <f t="shared" si="30"/>
        <v>0</v>
      </c>
      <c r="BJ62" s="160">
        <f t="shared" si="30"/>
        <v>0</v>
      </c>
      <c r="BK62" s="160"/>
      <c r="BL62" s="160">
        <f t="shared" ref="BL62:BU62" si="31">R62*BL$3</f>
        <v>0</v>
      </c>
      <c r="BM62" s="160">
        <f t="shared" si="31"/>
        <v>0</v>
      </c>
      <c r="BN62" s="160">
        <f t="shared" si="31"/>
        <v>0</v>
      </c>
      <c r="BO62" s="160">
        <f t="shared" si="31"/>
        <v>0</v>
      </c>
      <c r="BP62" s="160">
        <f t="shared" si="31"/>
        <v>0</v>
      </c>
      <c r="BQ62" s="160">
        <f t="shared" si="31"/>
        <v>0</v>
      </c>
      <c r="BR62" s="160">
        <f t="shared" si="31"/>
        <v>0</v>
      </c>
      <c r="BS62" s="160">
        <f t="shared" si="31"/>
        <v>0</v>
      </c>
      <c r="BT62" s="160">
        <f t="shared" si="31"/>
        <v>0</v>
      </c>
      <c r="BU62" s="160">
        <f t="shared" si="31"/>
        <v>0</v>
      </c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7">
        <f>SUM(AV62:CN62)</f>
        <v>4</v>
      </c>
    </row>
    <row r="63" spans="1:94" x14ac:dyDescent="0.25">
      <c r="A63" s="34"/>
      <c r="K63" s="44"/>
      <c r="L63" s="44"/>
      <c r="M63" s="44"/>
      <c r="N63" s="44"/>
      <c r="O63" s="44"/>
      <c r="P63" s="44"/>
      <c r="Q63" s="44"/>
      <c r="R63" s="44"/>
      <c r="S63" s="73"/>
      <c r="T63" s="74"/>
      <c r="V63" s="44"/>
      <c r="Y63" s="44"/>
      <c r="AA63" s="74"/>
    </row>
    <row r="64" spans="1:94" x14ac:dyDescent="0.25">
      <c r="A64" s="18" t="s">
        <v>51</v>
      </c>
      <c r="K64" s="45">
        <v>0.8</v>
      </c>
      <c r="L64" s="45">
        <v>0.8</v>
      </c>
      <c r="M64" s="45">
        <v>0.8</v>
      </c>
      <c r="N64" s="45">
        <v>0.9</v>
      </c>
      <c r="O64" s="45">
        <v>0.8</v>
      </c>
      <c r="P64" s="45">
        <v>0.9</v>
      </c>
      <c r="Q64" s="45">
        <v>0.9</v>
      </c>
      <c r="R64" s="45">
        <v>0.7</v>
      </c>
      <c r="S64" s="44">
        <v>1.35</v>
      </c>
      <c r="T64" s="44">
        <v>1.45</v>
      </c>
      <c r="U64" s="45">
        <v>0.75</v>
      </c>
      <c r="V64" s="45">
        <v>0.55000000000000004</v>
      </c>
      <c r="W64" s="45">
        <v>0.55000000000000004</v>
      </c>
      <c r="X64" s="45">
        <v>1.4</v>
      </c>
      <c r="Y64" s="45">
        <v>1.5</v>
      </c>
      <c r="Z64" s="45">
        <v>1.4</v>
      </c>
      <c r="AA64" s="46">
        <v>1.85</v>
      </c>
      <c r="AB64" s="64"/>
      <c r="AC64" s="64"/>
      <c r="AD64" s="64"/>
      <c r="AF64" s="64"/>
      <c r="AG64" s="64"/>
      <c r="BE64" s="160">
        <f t="shared" ref="BE64:BJ64" si="32">K64*BE$3</f>
        <v>1.6</v>
      </c>
      <c r="BF64" s="160">
        <f t="shared" si="32"/>
        <v>1.6</v>
      </c>
      <c r="BG64" s="160">
        <f t="shared" si="32"/>
        <v>0</v>
      </c>
      <c r="BH64" s="160">
        <f t="shared" si="32"/>
        <v>0</v>
      </c>
      <c r="BI64" s="160">
        <f t="shared" si="32"/>
        <v>0</v>
      </c>
      <c r="BJ64" s="160">
        <f t="shared" si="32"/>
        <v>0</v>
      </c>
      <c r="BK64" s="160"/>
      <c r="BL64" s="160">
        <f t="shared" ref="BL64:BU64" si="33">R64*BL$3</f>
        <v>0</v>
      </c>
      <c r="BM64" s="160">
        <f t="shared" si="33"/>
        <v>1.35</v>
      </c>
      <c r="BN64" s="160">
        <f t="shared" si="33"/>
        <v>1.45</v>
      </c>
      <c r="BO64" s="160">
        <f t="shared" si="33"/>
        <v>0</v>
      </c>
      <c r="BP64" s="160">
        <f t="shared" si="33"/>
        <v>2.2000000000000002</v>
      </c>
      <c r="BQ64" s="160">
        <f t="shared" si="33"/>
        <v>0</v>
      </c>
      <c r="BR64" s="160">
        <f t="shared" si="33"/>
        <v>0</v>
      </c>
      <c r="BS64" s="160">
        <f t="shared" si="33"/>
        <v>12</v>
      </c>
      <c r="BT64" s="160">
        <f t="shared" si="33"/>
        <v>0</v>
      </c>
      <c r="BU64" s="160">
        <f t="shared" si="33"/>
        <v>0</v>
      </c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7">
        <f>SUM(AV64:CN64)</f>
        <v>20.200000000000003</v>
      </c>
    </row>
    <row r="65" spans="1:94" x14ac:dyDescent="0.25">
      <c r="A65" s="34" t="s">
        <v>97</v>
      </c>
      <c r="K65" s="45"/>
      <c r="L65" s="45"/>
      <c r="M65" s="45"/>
      <c r="N65" s="45"/>
      <c r="O65" s="45"/>
      <c r="P65" s="45"/>
      <c r="Q65" s="45"/>
      <c r="R65" s="45"/>
      <c r="S65" s="75"/>
      <c r="T65" s="46"/>
      <c r="U65" s="45"/>
      <c r="V65" s="45"/>
      <c r="W65" s="45"/>
      <c r="X65" s="45"/>
      <c r="Y65" s="45"/>
      <c r="Z65" s="45"/>
      <c r="AA65" s="46"/>
      <c r="AB65" s="64"/>
      <c r="AC65" s="64"/>
      <c r="AD65" s="64"/>
      <c r="AF65" s="64"/>
      <c r="AG65" s="64"/>
    </row>
    <row r="66" spans="1:94" x14ac:dyDescent="0.25">
      <c r="A66" s="34" t="s">
        <v>114</v>
      </c>
      <c r="K66" s="45"/>
      <c r="L66" s="45"/>
      <c r="M66" s="45"/>
      <c r="N66" s="45"/>
      <c r="O66" s="45"/>
      <c r="P66" s="45"/>
      <c r="Q66" s="45"/>
      <c r="R66" s="45"/>
      <c r="S66" s="75"/>
      <c r="T66" s="46"/>
      <c r="U66" s="45"/>
      <c r="V66" s="45"/>
      <c r="W66" s="45"/>
      <c r="X66" s="45"/>
      <c r="Y66" s="45"/>
      <c r="Z66" s="45"/>
      <c r="AA66" s="46"/>
      <c r="AB66" s="64"/>
      <c r="AC66" s="64"/>
      <c r="AD66" s="64"/>
      <c r="AF66" s="64"/>
      <c r="AG66" s="64"/>
      <c r="BE66" s="160">
        <f>K66*BE$3</f>
        <v>0</v>
      </c>
      <c r="BF66" s="160">
        <f>L66*BF$3</f>
        <v>0</v>
      </c>
      <c r="BG66" s="160">
        <f>M66*BG$3</f>
        <v>0</v>
      </c>
      <c r="BH66" s="160">
        <f>N66*BH$3</f>
        <v>0</v>
      </c>
      <c r="BI66" s="160"/>
      <c r="BJ66" s="160">
        <f>P66*BJ$3</f>
        <v>0</v>
      </c>
      <c r="BK66" s="160"/>
      <c r="BL66" s="160"/>
      <c r="BM66" s="160">
        <f>S66*BM$3</f>
        <v>0</v>
      </c>
      <c r="BN66" s="160">
        <f>T66*BN$3</f>
        <v>0</v>
      </c>
      <c r="BO66" s="160"/>
      <c r="BP66" s="160">
        <f>V66*BP$3</f>
        <v>0</v>
      </c>
      <c r="BQ66" s="160"/>
      <c r="BR66" s="160"/>
      <c r="BS66" s="160"/>
      <c r="BT66" s="160"/>
      <c r="BU66" s="16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</row>
    <row r="67" spans="1:94" x14ac:dyDescent="0.25">
      <c r="A67" s="34"/>
      <c r="K67" s="45"/>
      <c r="L67" s="45"/>
      <c r="M67" s="45"/>
      <c r="N67" s="45"/>
      <c r="O67" s="45"/>
      <c r="P67" s="45"/>
      <c r="Q67" s="45"/>
      <c r="R67" s="45"/>
      <c r="S67" s="75"/>
      <c r="T67" s="46"/>
      <c r="U67" s="45"/>
      <c r="V67" s="45"/>
      <c r="W67" s="45"/>
      <c r="X67" s="45"/>
      <c r="Y67" s="45"/>
      <c r="Z67" s="45"/>
      <c r="AA67" s="46"/>
      <c r="AB67" s="64"/>
      <c r="AC67" s="64"/>
      <c r="AD67" s="64"/>
      <c r="AF67" s="64"/>
      <c r="AG67" s="64"/>
    </row>
    <row r="68" spans="1:94" x14ac:dyDescent="0.25">
      <c r="A68" s="18" t="s">
        <v>115</v>
      </c>
      <c r="K68" s="44">
        <v>0.55000000000000004</v>
      </c>
      <c r="L68" s="44">
        <v>1.35</v>
      </c>
      <c r="M68" s="44">
        <v>2.5</v>
      </c>
      <c r="N68" s="44">
        <v>2.6</v>
      </c>
      <c r="O68" s="44">
        <v>3.9</v>
      </c>
      <c r="P68" s="44">
        <v>4.0999999999999996</v>
      </c>
      <c r="Q68" s="44">
        <v>5.9</v>
      </c>
      <c r="R68" s="44">
        <v>3.9</v>
      </c>
      <c r="S68" s="44">
        <v>8.9</v>
      </c>
      <c r="T68" s="44">
        <v>7.8</v>
      </c>
      <c r="U68" s="44">
        <v>1.2</v>
      </c>
      <c r="V68" s="45">
        <v>2.1</v>
      </c>
      <c r="W68" s="44">
        <v>3.7</v>
      </c>
      <c r="X68" s="44">
        <v>5.2</v>
      </c>
      <c r="Y68" s="44">
        <v>4.9000000000000004</v>
      </c>
      <c r="Z68" s="44">
        <v>7.1</v>
      </c>
      <c r="AA68" s="46">
        <v>9.5</v>
      </c>
      <c r="AB68" s="63"/>
      <c r="AC68" s="63"/>
      <c r="AD68" s="63"/>
      <c r="AF68" s="63"/>
      <c r="AG68" s="63"/>
      <c r="BE68" s="160">
        <f t="shared" ref="BE68:BJ68" si="34">K68*BE$3</f>
        <v>1.1000000000000001</v>
      </c>
      <c r="BF68" s="160">
        <f t="shared" si="34"/>
        <v>2.7</v>
      </c>
      <c r="BG68" s="160">
        <f t="shared" si="34"/>
        <v>0</v>
      </c>
      <c r="BH68" s="160">
        <f t="shared" si="34"/>
        <v>0</v>
      </c>
      <c r="BI68" s="160">
        <f t="shared" si="34"/>
        <v>0</v>
      </c>
      <c r="BJ68" s="160">
        <f t="shared" si="34"/>
        <v>0</v>
      </c>
      <c r="BK68" s="160"/>
      <c r="BL68" s="160">
        <f t="shared" ref="BL68:BU68" si="35">R68*BL$3</f>
        <v>0</v>
      </c>
      <c r="BM68" s="160">
        <f t="shared" si="35"/>
        <v>8.9</v>
      </c>
      <c r="BN68" s="160">
        <f t="shared" si="35"/>
        <v>7.8</v>
      </c>
      <c r="BO68" s="160">
        <f t="shared" si="35"/>
        <v>0</v>
      </c>
      <c r="BP68" s="160">
        <f t="shared" si="35"/>
        <v>8.4</v>
      </c>
      <c r="BQ68" s="160">
        <f t="shared" si="35"/>
        <v>0</v>
      </c>
      <c r="BR68" s="160">
        <f t="shared" si="35"/>
        <v>0</v>
      </c>
      <c r="BS68" s="160">
        <f t="shared" si="35"/>
        <v>39.200000000000003</v>
      </c>
      <c r="BT68" s="160">
        <f t="shared" si="35"/>
        <v>0</v>
      </c>
      <c r="BU68" s="160">
        <f t="shared" si="35"/>
        <v>0</v>
      </c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7">
        <f>SUM(AV68:CN68)</f>
        <v>68.099999999999994</v>
      </c>
    </row>
    <row r="69" spans="1:94" x14ac:dyDescent="0.25">
      <c r="A69" s="34" t="s">
        <v>97</v>
      </c>
      <c r="K69" s="44"/>
      <c r="L69" s="44"/>
      <c r="M69" s="44"/>
      <c r="N69" s="44"/>
      <c r="O69" s="44"/>
      <c r="P69" s="44"/>
      <c r="Q69" s="44"/>
      <c r="R69" s="44"/>
      <c r="S69" s="49"/>
      <c r="T69" s="46"/>
      <c r="U69" s="44"/>
      <c r="V69" s="44"/>
      <c r="W69" s="44"/>
      <c r="X69" s="44"/>
      <c r="Y69" s="44"/>
      <c r="Z69" s="44"/>
      <c r="AA69" s="46"/>
      <c r="AB69" s="63"/>
      <c r="AC69" s="63"/>
      <c r="AD69" s="63"/>
      <c r="AF69" s="63"/>
      <c r="AG69" s="63"/>
    </row>
    <row r="70" spans="1:94" x14ac:dyDescent="0.25">
      <c r="A70" s="34" t="s">
        <v>116</v>
      </c>
      <c r="K70" s="44"/>
      <c r="L70" s="44"/>
      <c r="M70" s="44"/>
      <c r="N70" s="44"/>
      <c r="O70" s="44"/>
      <c r="P70" s="44"/>
      <c r="Q70" s="44"/>
      <c r="R70" s="44"/>
      <c r="S70" s="49"/>
      <c r="T70" s="46"/>
      <c r="U70" s="44"/>
      <c r="V70" s="44"/>
      <c r="W70" s="44"/>
      <c r="X70" s="44"/>
      <c r="Y70" s="44"/>
      <c r="Z70" s="44"/>
      <c r="AA70" s="46"/>
      <c r="AB70" s="63"/>
      <c r="AC70" s="63"/>
      <c r="AD70" s="63"/>
      <c r="AF70" s="63"/>
      <c r="AG70" s="63"/>
    </row>
    <row r="71" spans="1:94" x14ac:dyDescent="0.25">
      <c r="A71" s="34" t="s">
        <v>117</v>
      </c>
      <c r="K71" s="44"/>
      <c r="L71" s="44"/>
      <c r="M71" s="44"/>
      <c r="N71" s="44"/>
      <c r="O71" s="44"/>
      <c r="P71" s="44"/>
      <c r="Q71" s="44"/>
      <c r="R71" s="44"/>
      <c r="S71" s="49"/>
      <c r="T71" s="46"/>
      <c r="U71" s="44"/>
      <c r="V71" s="44"/>
      <c r="W71" s="44"/>
      <c r="X71" s="44"/>
      <c r="Y71" s="44"/>
      <c r="Z71" s="44"/>
      <c r="AA71" s="46"/>
      <c r="AB71" s="63"/>
      <c r="AC71" s="63"/>
      <c r="AD71" s="63"/>
      <c r="AF71" s="63"/>
      <c r="AG71" s="63"/>
    </row>
    <row r="72" spans="1:94" x14ac:dyDescent="0.25">
      <c r="A72" s="34"/>
      <c r="K72" s="44"/>
      <c r="L72" s="44"/>
      <c r="M72" s="44"/>
      <c r="N72" s="44"/>
      <c r="O72" s="44"/>
      <c r="P72" s="44"/>
      <c r="Q72" s="44"/>
      <c r="R72" s="44"/>
      <c r="S72" s="49"/>
      <c r="T72" s="46"/>
      <c r="U72" s="44"/>
      <c r="V72" s="44"/>
      <c r="W72" s="44"/>
      <c r="X72" s="44"/>
      <c r="Y72" s="44"/>
      <c r="Z72" s="44"/>
      <c r="AA72" s="46"/>
      <c r="AB72" s="63"/>
      <c r="AC72" s="63"/>
      <c r="AD72" s="63"/>
      <c r="AF72" s="63"/>
      <c r="AG72" s="63"/>
    </row>
    <row r="73" spans="1:94" x14ac:dyDescent="0.25">
      <c r="A73" s="42" t="s">
        <v>118</v>
      </c>
      <c r="K73" s="44"/>
      <c r="L73" s="44"/>
      <c r="M73" s="44"/>
      <c r="N73" s="44"/>
      <c r="O73" s="44"/>
      <c r="P73" s="44"/>
      <c r="Q73" s="44"/>
      <c r="R73" s="44"/>
      <c r="S73" s="49"/>
      <c r="T73" s="49"/>
      <c r="U73" s="44"/>
      <c r="V73" s="44"/>
      <c r="W73" s="44"/>
      <c r="X73" s="44"/>
      <c r="Y73" s="44"/>
      <c r="Z73" s="44"/>
      <c r="AA73" s="49"/>
      <c r="AB73" s="63"/>
      <c r="AC73" s="63"/>
      <c r="AD73" s="63"/>
      <c r="AF73" s="63"/>
      <c r="AG73" s="63"/>
    </row>
    <row r="74" spans="1:94" x14ac:dyDescent="0.25">
      <c r="A74" s="34" t="s">
        <v>97</v>
      </c>
      <c r="K74" s="44"/>
      <c r="L74" s="44"/>
      <c r="M74" s="44"/>
      <c r="N74" s="44"/>
      <c r="O74" s="44"/>
      <c r="P74" s="44"/>
      <c r="Q74" s="44"/>
      <c r="R74" s="44"/>
      <c r="S74" s="49"/>
      <c r="T74" s="49"/>
      <c r="U74" s="44"/>
      <c r="V74" s="44"/>
      <c r="W74" s="44"/>
      <c r="X74" s="44"/>
      <c r="Y74" s="44"/>
      <c r="Z74" s="44"/>
      <c r="AA74" s="49"/>
      <c r="AB74" s="63"/>
      <c r="AC74" s="63"/>
      <c r="AD74" s="63"/>
      <c r="AF74" s="63"/>
      <c r="AG74" s="63"/>
      <c r="BE74" s="160">
        <f>K74*BE$3</f>
        <v>0</v>
      </c>
      <c r="BF74" s="160">
        <f>L74*BF$3</f>
        <v>0</v>
      </c>
      <c r="BG74" s="160">
        <f>M74*BG$3</f>
        <v>0</v>
      </c>
      <c r="BH74" s="160">
        <f>N74*BH$3</f>
        <v>0</v>
      </c>
      <c r="BI74" s="160"/>
      <c r="BJ74" s="160">
        <f>P74*BJ$3</f>
        <v>0</v>
      </c>
      <c r="BK74" s="160"/>
      <c r="BL74" s="160"/>
      <c r="BM74" s="160">
        <f>S74*BM$3</f>
        <v>0</v>
      </c>
      <c r="BN74" s="160">
        <f>T74*BN$3</f>
        <v>0</v>
      </c>
      <c r="BO74" s="160"/>
      <c r="BP74" s="160">
        <f>V74*BP$3</f>
        <v>0</v>
      </c>
      <c r="BQ74" s="160"/>
      <c r="BR74" s="160"/>
      <c r="BS74" s="160"/>
      <c r="BT74" s="160"/>
      <c r="BU74" s="16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</row>
    <row r="75" spans="1:94" ht="22.5" x14ac:dyDescent="0.25">
      <c r="A75" s="35" t="s">
        <v>88</v>
      </c>
      <c r="K75" s="44"/>
      <c r="L75" s="44"/>
      <c r="M75" s="44"/>
      <c r="N75" s="44"/>
      <c r="O75" s="44"/>
      <c r="P75" s="44"/>
      <c r="Q75" s="44"/>
      <c r="R75" s="44"/>
      <c r="S75" s="49"/>
      <c r="T75" s="49"/>
      <c r="U75" s="44"/>
      <c r="V75" s="44"/>
      <c r="W75" s="44"/>
      <c r="X75" s="44"/>
      <c r="Y75" s="44"/>
      <c r="Z75" s="44"/>
      <c r="AA75" s="49"/>
      <c r="AB75" s="63"/>
      <c r="AC75" s="63"/>
      <c r="AD75" s="63"/>
      <c r="AF75" s="63"/>
      <c r="AG75" s="63"/>
    </row>
    <row r="76" spans="1:94" ht="33.75" x14ac:dyDescent="0.25">
      <c r="A76" s="35" t="s">
        <v>119</v>
      </c>
      <c r="K76" s="44">
        <v>1</v>
      </c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5"/>
      <c r="W76" s="44"/>
      <c r="X76" s="44"/>
      <c r="Y76" s="44"/>
      <c r="Z76" s="44"/>
      <c r="AA76" s="73"/>
      <c r="AB76" s="63"/>
      <c r="AC76" s="63"/>
      <c r="AD76" s="63"/>
      <c r="AF76" s="63"/>
      <c r="AG76" s="63"/>
      <c r="BE76" s="160">
        <f t="shared" ref="BE76:BJ76" si="36">K76*BE$3</f>
        <v>2</v>
      </c>
      <c r="BF76" s="160">
        <f t="shared" si="36"/>
        <v>0</v>
      </c>
      <c r="BG76" s="160">
        <f t="shared" si="36"/>
        <v>0</v>
      </c>
      <c r="BH76" s="160">
        <f t="shared" si="36"/>
        <v>0</v>
      </c>
      <c r="BI76" s="160">
        <f t="shared" si="36"/>
        <v>0</v>
      </c>
      <c r="BJ76" s="160">
        <f t="shared" si="36"/>
        <v>0</v>
      </c>
      <c r="BK76" s="160"/>
      <c r="BL76" s="160">
        <f t="shared" ref="BL76:BU76" si="37">R76*BL$3</f>
        <v>0</v>
      </c>
      <c r="BM76" s="160">
        <f t="shared" si="37"/>
        <v>0</v>
      </c>
      <c r="BN76" s="160">
        <f t="shared" si="37"/>
        <v>0</v>
      </c>
      <c r="BO76" s="160">
        <f t="shared" si="37"/>
        <v>0</v>
      </c>
      <c r="BP76" s="160">
        <f t="shared" si="37"/>
        <v>0</v>
      </c>
      <c r="BQ76" s="160">
        <f t="shared" si="37"/>
        <v>0</v>
      </c>
      <c r="BR76" s="160">
        <f t="shared" si="37"/>
        <v>0</v>
      </c>
      <c r="BS76" s="160">
        <f t="shared" si="37"/>
        <v>0</v>
      </c>
      <c r="BT76" s="160">
        <f t="shared" si="37"/>
        <v>0</v>
      </c>
      <c r="BU76" s="160">
        <f t="shared" si="37"/>
        <v>0</v>
      </c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</row>
    <row r="77" spans="1:94" x14ac:dyDescent="0.25">
      <c r="A77" s="42" t="s">
        <v>53</v>
      </c>
      <c r="K77" s="44"/>
      <c r="L77" s="44"/>
      <c r="M77" s="44"/>
      <c r="N77" s="44"/>
      <c r="O77" s="44"/>
      <c r="P77" s="44"/>
      <c r="Q77" s="44"/>
      <c r="R77" s="44"/>
      <c r="S77" s="49"/>
      <c r="T77" s="49"/>
      <c r="U77" s="44"/>
      <c r="V77" s="44"/>
      <c r="W77" s="44"/>
      <c r="X77" s="44"/>
      <c r="Y77" s="44"/>
      <c r="Z77" s="44"/>
      <c r="AA77" s="49"/>
      <c r="AB77" s="63"/>
      <c r="AC77" s="63"/>
      <c r="AD77" s="63"/>
      <c r="AF77" s="63"/>
      <c r="AG77" s="63"/>
    </row>
    <row r="78" spans="1:94" x14ac:dyDescent="0.25">
      <c r="A78" s="34" t="s">
        <v>97</v>
      </c>
      <c r="K78" s="44"/>
      <c r="L78" s="44"/>
      <c r="M78" s="44"/>
      <c r="N78" s="44"/>
      <c r="O78" s="44"/>
      <c r="P78" s="44"/>
      <c r="Q78" s="44"/>
      <c r="R78" s="44"/>
      <c r="S78" s="49"/>
      <c r="T78" s="49"/>
      <c r="U78" s="44"/>
      <c r="V78" s="44"/>
      <c r="W78" s="44"/>
      <c r="X78" s="44"/>
      <c r="Y78" s="44"/>
      <c r="Z78" s="44"/>
      <c r="AA78" s="49"/>
      <c r="AB78" s="63"/>
      <c r="AC78" s="63"/>
      <c r="AD78" s="63"/>
      <c r="AF78" s="63"/>
      <c r="AG78" s="63"/>
      <c r="BE78" s="160">
        <f>K78*BE$3</f>
        <v>0</v>
      </c>
      <c r="BF78" s="160">
        <f>L78*BF$3</f>
        <v>0</v>
      </c>
      <c r="BG78" s="160">
        <f>M78*BG$3</f>
        <v>0</v>
      </c>
      <c r="BH78" s="160">
        <f>N78*BH$3</f>
        <v>0</v>
      </c>
      <c r="BI78" s="160"/>
      <c r="BJ78" s="160">
        <f>P78*BJ$3</f>
        <v>0</v>
      </c>
      <c r="BK78" s="160"/>
      <c r="BL78" s="160"/>
      <c r="BM78" s="160">
        <f>S78*BM$3</f>
        <v>0</v>
      </c>
      <c r="BN78" s="160">
        <f>T78*BN$3</f>
        <v>0</v>
      </c>
      <c r="BO78" s="160"/>
      <c r="BP78" s="160">
        <f>V78*BP$3</f>
        <v>0</v>
      </c>
      <c r="BQ78" s="160"/>
      <c r="BR78" s="160"/>
      <c r="BS78" s="160"/>
      <c r="BT78" s="160"/>
      <c r="BU78" s="16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</row>
    <row r="79" spans="1:94" ht="22.5" x14ac:dyDescent="0.25">
      <c r="A79" s="35" t="s">
        <v>54</v>
      </c>
      <c r="K79" s="44"/>
      <c r="L79" s="44"/>
      <c r="M79" s="44"/>
      <c r="N79" s="44"/>
      <c r="O79" s="44"/>
      <c r="P79" s="44"/>
      <c r="Q79" s="44"/>
      <c r="R79" s="44"/>
      <c r="S79" s="49"/>
      <c r="T79" s="49"/>
      <c r="U79" s="44"/>
      <c r="V79" s="44"/>
      <c r="W79" s="44"/>
      <c r="X79" s="44"/>
      <c r="Y79" s="44"/>
      <c r="Z79" s="44"/>
      <c r="AA79" s="49"/>
      <c r="AB79" s="63"/>
      <c r="AC79" s="63"/>
      <c r="AD79" s="63"/>
      <c r="AF79" s="63"/>
      <c r="AG79" s="63"/>
    </row>
    <row r="80" spans="1:94" ht="33.75" x14ac:dyDescent="0.25">
      <c r="A80" s="35" t="s">
        <v>119</v>
      </c>
      <c r="K80" s="44">
        <v>1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73"/>
      <c r="AB80" s="63"/>
      <c r="AC80" s="63"/>
      <c r="AD80" s="63"/>
      <c r="AF80" s="63"/>
      <c r="AG80" s="63"/>
      <c r="BE80" s="160">
        <f t="shared" ref="BE80:BJ80" si="38">K80*BE$3</f>
        <v>2</v>
      </c>
      <c r="BF80" s="160">
        <f t="shared" si="38"/>
        <v>0</v>
      </c>
      <c r="BG80" s="160">
        <f t="shared" si="38"/>
        <v>0</v>
      </c>
      <c r="BH80" s="160">
        <f t="shared" si="38"/>
        <v>0</v>
      </c>
      <c r="BI80" s="160">
        <f t="shared" si="38"/>
        <v>0</v>
      </c>
      <c r="BJ80" s="160">
        <f t="shared" si="38"/>
        <v>0</v>
      </c>
      <c r="BK80" s="160"/>
      <c r="BL80" s="160">
        <f t="shared" ref="BL80:BU80" si="39">R80*BL$3</f>
        <v>0</v>
      </c>
      <c r="BM80" s="160">
        <f t="shared" si="39"/>
        <v>0</v>
      </c>
      <c r="BN80" s="160">
        <f t="shared" si="39"/>
        <v>0</v>
      </c>
      <c r="BO80" s="160">
        <f t="shared" si="39"/>
        <v>0</v>
      </c>
      <c r="BP80" s="160">
        <f t="shared" si="39"/>
        <v>0</v>
      </c>
      <c r="BQ80" s="160">
        <f t="shared" si="39"/>
        <v>0</v>
      </c>
      <c r="BR80" s="160">
        <f t="shared" si="39"/>
        <v>0</v>
      </c>
      <c r="BS80" s="160">
        <f t="shared" si="39"/>
        <v>0</v>
      </c>
      <c r="BT80" s="160">
        <f t="shared" si="39"/>
        <v>0</v>
      </c>
      <c r="BU80" s="160">
        <f t="shared" si="39"/>
        <v>0</v>
      </c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</row>
    <row r="81" spans="1:94" x14ac:dyDescent="0.25">
      <c r="A81" s="35"/>
      <c r="K81" s="44"/>
      <c r="L81" s="44"/>
      <c r="M81" s="44"/>
      <c r="N81" s="44"/>
      <c r="O81" s="44"/>
      <c r="P81" s="44"/>
      <c r="Q81" s="44"/>
      <c r="R81" s="44"/>
      <c r="S81" s="49"/>
      <c r="T81" s="49"/>
      <c r="U81" s="44"/>
      <c r="V81" s="44"/>
      <c r="W81" s="44"/>
      <c r="X81" s="44"/>
      <c r="Y81" s="44"/>
      <c r="Z81" s="44"/>
      <c r="AA81" s="49"/>
      <c r="AB81" s="63"/>
      <c r="AC81" s="63"/>
      <c r="AD81" s="63"/>
      <c r="AF81" s="63"/>
      <c r="AG81" s="63"/>
    </row>
    <row r="82" spans="1:94" x14ac:dyDescent="0.25">
      <c r="A82" s="35"/>
      <c r="K82" s="44"/>
      <c r="L82" s="44"/>
      <c r="M82" s="44"/>
      <c r="N82" s="44"/>
      <c r="O82" s="44"/>
      <c r="P82" s="44"/>
      <c r="Q82" s="44"/>
      <c r="R82" s="44"/>
      <c r="S82" s="49"/>
      <c r="T82" s="49"/>
      <c r="U82" s="44"/>
      <c r="V82" s="44"/>
      <c r="W82" s="44"/>
      <c r="X82" s="44"/>
      <c r="Y82" s="44"/>
      <c r="Z82" s="44"/>
      <c r="AA82" s="49"/>
      <c r="AB82" s="63"/>
      <c r="AC82" s="63"/>
      <c r="AD82" s="63"/>
      <c r="AF82" s="63"/>
      <c r="AG82" s="63"/>
    </row>
    <row r="83" spans="1:94" x14ac:dyDescent="0.25">
      <c r="A83" s="18" t="s">
        <v>120</v>
      </c>
      <c r="K83" s="46"/>
      <c r="L83" s="46"/>
      <c r="M83" s="46"/>
      <c r="N83" s="46"/>
      <c r="O83" s="46"/>
      <c r="P83" s="46"/>
      <c r="Q83" s="44"/>
      <c r="R83" s="44"/>
      <c r="S83" s="49"/>
      <c r="T83" s="46"/>
      <c r="U83" s="46"/>
      <c r="V83" s="46"/>
      <c r="W83" s="46"/>
      <c r="X83" s="46"/>
      <c r="Y83" s="46"/>
      <c r="Z83" s="46"/>
      <c r="AA83" s="46"/>
      <c r="AB83" s="65"/>
      <c r="AC83" s="65"/>
      <c r="AD83" s="65"/>
      <c r="AF83" s="65"/>
      <c r="AG83" s="65"/>
      <c r="BE83" s="160">
        <f>K83*BE$3</f>
        <v>0</v>
      </c>
      <c r="BF83" s="160">
        <f>L83*BF$3</f>
        <v>0</v>
      </c>
      <c r="BG83" s="160">
        <f>M83*BG$3</f>
        <v>0</v>
      </c>
      <c r="BH83" s="160">
        <f>N83*BH$3</f>
        <v>0</v>
      </c>
      <c r="BI83" s="160"/>
      <c r="BJ83" s="160">
        <f>P83*BJ$3</f>
        <v>0</v>
      </c>
      <c r="BK83" s="160"/>
      <c r="BL83" s="160"/>
      <c r="BM83" s="160">
        <f>S83*BM$3</f>
        <v>0</v>
      </c>
      <c r="BN83" s="160">
        <f>T83*BN$3</f>
        <v>0</v>
      </c>
      <c r="BO83" s="160"/>
      <c r="BP83" s="160">
        <f>V83*BP$3</f>
        <v>0</v>
      </c>
      <c r="BQ83" s="160"/>
      <c r="BR83" s="160"/>
      <c r="BS83" s="160"/>
      <c r="BT83" s="160"/>
      <c r="BU83" s="16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</row>
    <row r="84" spans="1:94" x14ac:dyDescent="0.25">
      <c r="A84" s="34" t="s">
        <v>97</v>
      </c>
      <c r="K84" s="44"/>
      <c r="L84" s="44"/>
      <c r="M84" s="44"/>
      <c r="N84" s="44"/>
      <c r="O84" s="44"/>
      <c r="P84" s="44"/>
      <c r="Q84" s="44"/>
      <c r="R84" s="44"/>
      <c r="S84" s="49"/>
      <c r="T84" s="46"/>
      <c r="U84" s="44"/>
      <c r="V84" s="44"/>
      <c r="W84" s="44"/>
      <c r="X84" s="44"/>
      <c r="Y84" s="44"/>
      <c r="Z84" s="44"/>
      <c r="AA84" s="77"/>
      <c r="AB84" s="63"/>
      <c r="AC84" s="63"/>
      <c r="AD84" s="63"/>
      <c r="AF84" s="63"/>
      <c r="AG84" s="63"/>
    </row>
    <row r="85" spans="1:94" ht="22.5" x14ac:dyDescent="0.25">
      <c r="A85" s="41" t="s">
        <v>89</v>
      </c>
      <c r="K85" s="44">
        <v>0</v>
      </c>
      <c r="L85" s="44">
        <v>0</v>
      </c>
      <c r="M85" s="44">
        <v>0.36</v>
      </c>
      <c r="N85" s="44">
        <v>0.36</v>
      </c>
      <c r="O85" s="44">
        <v>0.62</v>
      </c>
      <c r="P85" s="44">
        <v>0.72</v>
      </c>
      <c r="Q85" s="44">
        <v>1.1000000000000001</v>
      </c>
      <c r="R85" s="44">
        <v>0.63</v>
      </c>
      <c r="S85" s="44">
        <v>0.63</v>
      </c>
      <c r="T85" s="44">
        <v>0.63</v>
      </c>
      <c r="U85" s="44">
        <v>0.41</v>
      </c>
      <c r="V85" s="45">
        <v>0.26</v>
      </c>
      <c r="W85" s="44">
        <v>0.76</v>
      </c>
      <c r="X85" s="49">
        <v>0</v>
      </c>
      <c r="Y85" s="49">
        <v>0</v>
      </c>
      <c r="Z85" s="49">
        <v>0</v>
      </c>
      <c r="AA85" s="49">
        <v>0.31</v>
      </c>
      <c r="AB85" s="66"/>
      <c r="AC85" s="66"/>
      <c r="AD85" s="66"/>
      <c r="AF85" s="66"/>
      <c r="AG85" s="66"/>
      <c r="BE85" s="160">
        <f t="shared" ref="BE85:BJ85" si="40">K85*BE$3</f>
        <v>0</v>
      </c>
      <c r="BF85" s="160">
        <f t="shared" si="40"/>
        <v>0</v>
      </c>
      <c r="BG85" s="160">
        <f t="shared" si="40"/>
        <v>0</v>
      </c>
      <c r="BH85" s="160">
        <f t="shared" si="40"/>
        <v>0</v>
      </c>
      <c r="BI85" s="160">
        <f t="shared" si="40"/>
        <v>0</v>
      </c>
      <c r="BJ85" s="160">
        <f t="shared" si="40"/>
        <v>0</v>
      </c>
      <c r="BK85" s="160"/>
      <c r="BL85" s="160">
        <f t="shared" ref="BL85:BU85" si="41">R85*BL$3</f>
        <v>0</v>
      </c>
      <c r="BM85" s="160">
        <f t="shared" si="41"/>
        <v>0.63</v>
      </c>
      <c r="BN85" s="160">
        <f t="shared" si="41"/>
        <v>0.63</v>
      </c>
      <c r="BO85" s="160">
        <f t="shared" si="41"/>
        <v>0</v>
      </c>
      <c r="BP85" s="160">
        <f t="shared" si="41"/>
        <v>1.04</v>
      </c>
      <c r="BQ85" s="160">
        <f t="shared" si="41"/>
        <v>0</v>
      </c>
      <c r="BR85" s="160">
        <f t="shared" si="41"/>
        <v>0</v>
      </c>
      <c r="BS85" s="160">
        <f t="shared" si="41"/>
        <v>0</v>
      </c>
      <c r="BT85" s="160">
        <f t="shared" si="41"/>
        <v>0</v>
      </c>
      <c r="BU85" s="160">
        <f t="shared" si="41"/>
        <v>0</v>
      </c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7">
        <f>SUM(AV85:CN85)</f>
        <v>2.2999999999999998</v>
      </c>
    </row>
    <row r="86" spans="1:94" x14ac:dyDescent="0.25">
      <c r="A86" s="41"/>
      <c r="K86" s="46"/>
      <c r="L86" s="46"/>
      <c r="M86" s="46"/>
      <c r="N86" s="46"/>
      <c r="O86" s="46"/>
      <c r="P86" s="46"/>
      <c r="Q86" s="44"/>
      <c r="R86" s="44"/>
      <c r="S86" s="49"/>
      <c r="T86" s="46"/>
      <c r="U86" s="46"/>
      <c r="V86" s="46"/>
      <c r="W86" s="46"/>
      <c r="X86" s="46"/>
      <c r="Y86" s="46"/>
      <c r="Z86" s="46"/>
      <c r="AA86" s="46"/>
      <c r="AB86" s="65"/>
      <c r="AC86" s="65"/>
      <c r="AD86" s="65"/>
      <c r="AF86" s="65"/>
      <c r="AG86" s="65"/>
    </row>
    <row r="87" spans="1:94" x14ac:dyDescent="0.25">
      <c r="A87" s="18" t="s">
        <v>121</v>
      </c>
      <c r="K87" s="44"/>
      <c r="L87" s="44"/>
      <c r="M87" s="44"/>
      <c r="N87" s="44"/>
      <c r="O87" s="44"/>
      <c r="P87" s="44"/>
      <c r="Q87" s="44"/>
      <c r="R87" s="44"/>
      <c r="S87" s="49"/>
      <c r="T87" s="46"/>
      <c r="U87" s="44"/>
      <c r="V87" s="44"/>
      <c r="W87" s="44"/>
      <c r="X87" s="44"/>
      <c r="Y87" s="44"/>
      <c r="Z87" s="44"/>
      <c r="AA87" s="46"/>
      <c r="AB87" s="63"/>
      <c r="AC87" s="63"/>
      <c r="AD87" s="63"/>
      <c r="AF87" s="63"/>
      <c r="AG87" s="63"/>
      <c r="BE87" s="160">
        <f>K87*BE$3</f>
        <v>0</v>
      </c>
      <c r="BF87" s="160">
        <f>L87*BF$3</f>
        <v>0</v>
      </c>
      <c r="BG87" s="160">
        <f>M87*BG$3</f>
        <v>0</v>
      </c>
      <c r="BH87" s="160">
        <f>N87*BH$3</f>
        <v>0</v>
      </c>
      <c r="BI87" s="160"/>
      <c r="BJ87" s="160">
        <f>P87*BJ$3</f>
        <v>0</v>
      </c>
      <c r="BK87" s="160"/>
      <c r="BL87" s="160"/>
      <c r="BM87" s="160">
        <f>S87*BM$3</f>
        <v>0</v>
      </c>
      <c r="BN87" s="160">
        <f>T87*BN$3</f>
        <v>0</v>
      </c>
      <c r="BO87" s="160"/>
      <c r="BP87" s="160">
        <f>V87*BP$3</f>
        <v>0</v>
      </c>
      <c r="BQ87" s="160"/>
      <c r="BR87" s="160"/>
      <c r="BS87" s="160"/>
      <c r="BT87" s="160"/>
      <c r="BU87" s="16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</row>
    <row r="88" spans="1:94" x14ac:dyDescent="0.25">
      <c r="A88" s="34" t="s">
        <v>97</v>
      </c>
      <c r="K88" s="44"/>
      <c r="L88" s="44"/>
      <c r="M88" s="44"/>
      <c r="N88" s="44"/>
      <c r="O88" s="44"/>
      <c r="P88" s="44"/>
      <c r="Q88" s="44"/>
      <c r="R88" s="44"/>
      <c r="S88" s="49"/>
      <c r="T88" s="46"/>
      <c r="U88" s="44"/>
      <c r="V88" s="44"/>
      <c r="W88" s="44"/>
      <c r="X88" s="44"/>
      <c r="Y88" s="44"/>
      <c r="Z88" s="44"/>
      <c r="AA88" s="77"/>
      <c r="AB88" s="63"/>
      <c r="AC88" s="63"/>
      <c r="AD88" s="63"/>
      <c r="AF88" s="63"/>
      <c r="AG88" s="63"/>
    </row>
    <row r="89" spans="1:94" ht="22.5" x14ac:dyDescent="0.25">
      <c r="A89" s="41" t="s">
        <v>90</v>
      </c>
      <c r="K89" s="44">
        <v>0.31</v>
      </c>
      <c r="L89" s="44">
        <v>0.31</v>
      </c>
      <c r="M89" s="44">
        <v>0.31</v>
      </c>
      <c r="N89" s="44">
        <v>0.31</v>
      </c>
      <c r="O89" s="44">
        <v>0.31</v>
      </c>
      <c r="P89" s="44">
        <v>0.31</v>
      </c>
      <c r="Q89" s="44">
        <v>0.31</v>
      </c>
      <c r="R89" s="44">
        <v>0.21</v>
      </c>
      <c r="S89" s="44">
        <v>0.31</v>
      </c>
      <c r="T89" s="44">
        <v>0.31</v>
      </c>
      <c r="U89" s="44"/>
      <c r="V89" s="44"/>
      <c r="W89" s="44"/>
      <c r="X89" s="44">
        <v>0.81</v>
      </c>
      <c r="Y89" s="44">
        <v>1.01</v>
      </c>
      <c r="Z89" s="44">
        <v>0.81</v>
      </c>
      <c r="AA89" s="49">
        <v>0.91</v>
      </c>
      <c r="AB89" s="63"/>
      <c r="AC89" s="63"/>
      <c r="AD89" s="63"/>
      <c r="AF89" s="63"/>
      <c r="AG89" s="63"/>
      <c r="BE89" s="160">
        <f t="shared" ref="BE89:BJ89" si="42">K89*BE$3</f>
        <v>0.62</v>
      </c>
      <c r="BF89" s="160">
        <f t="shared" si="42"/>
        <v>0.62</v>
      </c>
      <c r="BG89" s="160">
        <f t="shared" si="42"/>
        <v>0</v>
      </c>
      <c r="BH89" s="160">
        <f t="shared" si="42"/>
        <v>0</v>
      </c>
      <c r="BI89" s="160">
        <f t="shared" si="42"/>
        <v>0</v>
      </c>
      <c r="BJ89" s="160">
        <f t="shared" si="42"/>
        <v>0</v>
      </c>
      <c r="BK89" s="160"/>
      <c r="BL89" s="160">
        <f t="shared" ref="BL89:BU89" si="43">R89*BL$3</f>
        <v>0</v>
      </c>
      <c r="BM89" s="160">
        <f t="shared" si="43"/>
        <v>0.31</v>
      </c>
      <c r="BN89" s="160">
        <f t="shared" si="43"/>
        <v>0.31</v>
      </c>
      <c r="BO89" s="160">
        <f t="shared" si="43"/>
        <v>0</v>
      </c>
      <c r="BP89" s="160">
        <f t="shared" si="43"/>
        <v>0</v>
      </c>
      <c r="BQ89" s="160">
        <f t="shared" si="43"/>
        <v>0</v>
      </c>
      <c r="BR89" s="160">
        <f t="shared" si="43"/>
        <v>0</v>
      </c>
      <c r="BS89" s="160">
        <f t="shared" si="43"/>
        <v>8.08</v>
      </c>
      <c r="BT89" s="160">
        <f t="shared" si="43"/>
        <v>0</v>
      </c>
      <c r="BU89" s="160">
        <f t="shared" si="43"/>
        <v>0</v>
      </c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7">
        <f>SUM(AV89:CN89)</f>
        <v>9.94</v>
      </c>
    </row>
    <row r="90" spans="1:94" x14ac:dyDescent="0.25">
      <c r="A90" s="41"/>
      <c r="K90" s="44"/>
      <c r="L90" s="44"/>
      <c r="M90" s="44"/>
      <c r="N90" s="44"/>
      <c r="O90" s="44"/>
      <c r="P90" s="44"/>
      <c r="Q90" s="44"/>
      <c r="R90" s="44"/>
      <c r="S90" s="49"/>
      <c r="T90" s="46"/>
      <c r="U90" s="44"/>
      <c r="V90" s="44"/>
      <c r="W90" s="44"/>
      <c r="X90" s="44"/>
      <c r="Y90" s="44"/>
      <c r="Z90" s="44"/>
      <c r="AA90" s="46"/>
      <c r="AB90" s="63"/>
      <c r="AC90" s="63"/>
      <c r="AD90" s="63"/>
      <c r="AF90" s="63"/>
      <c r="AG90" s="63"/>
    </row>
    <row r="91" spans="1:94" x14ac:dyDescent="0.25">
      <c r="A91" s="43" t="s">
        <v>122</v>
      </c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67"/>
      <c r="AC91" s="67"/>
      <c r="AD91" s="67"/>
      <c r="AF91" s="67"/>
      <c r="AG91" s="67"/>
      <c r="BE91" s="160">
        <f t="shared" ref="BE91:BJ91" si="44">K91*BE$3</f>
        <v>0</v>
      </c>
      <c r="BF91" s="160">
        <f t="shared" si="44"/>
        <v>0</v>
      </c>
      <c r="BG91" s="160">
        <f t="shared" si="44"/>
        <v>0</v>
      </c>
      <c r="BH91" s="160">
        <f t="shared" si="44"/>
        <v>0</v>
      </c>
      <c r="BI91" s="160">
        <f t="shared" si="44"/>
        <v>0</v>
      </c>
      <c r="BJ91" s="160">
        <f t="shared" si="44"/>
        <v>0</v>
      </c>
      <c r="BK91" s="160"/>
      <c r="BL91" s="160">
        <f t="shared" ref="BL91:BU91" si="45">R91*BL$3</f>
        <v>0</v>
      </c>
      <c r="BM91" s="160">
        <f t="shared" si="45"/>
        <v>0</v>
      </c>
      <c r="BN91" s="160">
        <f t="shared" si="45"/>
        <v>0</v>
      </c>
      <c r="BO91" s="160">
        <f t="shared" si="45"/>
        <v>0</v>
      </c>
      <c r="BP91" s="160">
        <f t="shared" si="45"/>
        <v>0</v>
      </c>
      <c r="BQ91" s="160">
        <f t="shared" si="45"/>
        <v>0</v>
      </c>
      <c r="BR91" s="160">
        <f t="shared" si="45"/>
        <v>0</v>
      </c>
      <c r="BS91" s="160">
        <f t="shared" si="45"/>
        <v>0</v>
      </c>
      <c r="BT91" s="160">
        <f t="shared" si="45"/>
        <v>0</v>
      </c>
      <c r="BU91" s="160">
        <f t="shared" si="45"/>
        <v>0</v>
      </c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7">
        <f>SUM(AV91:CN91)</f>
        <v>0</v>
      </c>
    </row>
    <row r="92" spans="1:94" x14ac:dyDescent="0.25">
      <c r="A92" s="34" t="s">
        <v>97</v>
      </c>
      <c r="K92" s="48"/>
      <c r="L92" s="48"/>
      <c r="M92" s="48"/>
      <c r="N92" s="48"/>
      <c r="O92" s="48"/>
      <c r="P92" s="48"/>
      <c r="Q92" s="48"/>
      <c r="R92" s="48"/>
      <c r="S92" s="76"/>
      <c r="T92" s="76"/>
      <c r="U92" s="48"/>
      <c r="V92" s="48"/>
      <c r="W92" s="48"/>
      <c r="X92" s="48"/>
      <c r="Y92" s="48"/>
      <c r="Z92" s="48"/>
      <c r="AA92" s="76"/>
      <c r="AB92" s="68"/>
      <c r="AC92" s="68"/>
      <c r="AD92" s="68"/>
      <c r="AF92" s="68"/>
      <c r="AG92" s="68"/>
      <c r="BE92" s="160">
        <f>K92*BE$3</f>
        <v>0</v>
      </c>
      <c r="BF92" s="160">
        <f>L92*BF$3</f>
        <v>0</v>
      </c>
      <c r="BG92" s="160">
        <f>M92*BG$3</f>
        <v>0</v>
      </c>
      <c r="BH92" s="160">
        <f>N92*BH$3</f>
        <v>0</v>
      </c>
      <c r="BI92" s="160"/>
      <c r="BJ92" s="160">
        <f>P92*BJ$3</f>
        <v>0</v>
      </c>
      <c r="BK92" s="160"/>
      <c r="BL92" s="160"/>
      <c r="BM92" s="160">
        <f>S92*BM$3</f>
        <v>0</v>
      </c>
      <c r="BN92" s="160">
        <f>T92*BN$3</f>
        <v>0</v>
      </c>
      <c r="BO92" s="160"/>
      <c r="BP92" s="160">
        <f>V92*BP$3</f>
        <v>0</v>
      </c>
      <c r="BQ92" s="160"/>
      <c r="BR92" s="160"/>
      <c r="BS92" s="160"/>
      <c r="BT92" s="160"/>
      <c r="BU92" s="16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</row>
    <row r="93" spans="1:94" x14ac:dyDescent="0.25">
      <c r="A93" s="41" t="s">
        <v>48</v>
      </c>
      <c r="K93" s="44"/>
      <c r="L93" s="44"/>
      <c r="M93" s="44"/>
      <c r="N93" s="44"/>
      <c r="O93" s="44"/>
      <c r="P93" s="44"/>
      <c r="Q93" s="44"/>
      <c r="R93" s="44"/>
      <c r="S93" s="49"/>
      <c r="T93" s="49"/>
      <c r="U93" s="44"/>
      <c r="V93" s="44"/>
      <c r="W93" s="44"/>
      <c r="X93" s="44"/>
      <c r="Y93" s="44"/>
      <c r="Z93" s="44"/>
      <c r="AA93" s="49"/>
      <c r="AB93" s="63"/>
      <c r="AC93" s="63"/>
      <c r="AD93" s="63"/>
      <c r="AF93" s="63"/>
      <c r="AG93" s="63"/>
    </row>
    <row r="94" spans="1:94" x14ac:dyDescent="0.25">
      <c r="A94" s="34" t="s">
        <v>123</v>
      </c>
      <c r="K94" s="47">
        <v>1</v>
      </c>
      <c r="L94" s="47">
        <v>1</v>
      </c>
      <c r="M94" s="47">
        <v>1</v>
      </c>
      <c r="N94" s="47">
        <v>1</v>
      </c>
      <c r="O94" s="47">
        <v>1</v>
      </c>
      <c r="P94" s="47">
        <v>1</v>
      </c>
      <c r="Q94" s="44">
        <v>1</v>
      </c>
      <c r="R94" s="47">
        <v>1</v>
      </c>
      <c r="S94" s="47">
        <v>1</v>
      </c>
      <c r="T94" s="47">
        <v>1</v>
      </c>
      <c r="U94" s="47">
        <v>1</v>
      </c>
      <c r="V94" s="47">
        <v>1</v>
      </c>
      <c r="W94" s="47">
        <v>1</v>
      </c>
      <c r="X94" s="47">
        <v>1</v>
      </c>
      <c r="Y94" s="44">
        <v>1</v>
      </c>
      <c r="Z94" s="47">
        <v>1</v>
      </c>
      <c r="AA94" s="47">
        <v>1</v>
      </c>
      <c r="AB94" s="63"/>
      <c r="AC94" s="63"/>
      <c r="AD94" s="63"/>
      <c r="AF94" s="63"/>
      <c r="AG94" s="63"/>
      <c r="BE94" s="160">
        <f t="shared" ref="BE94:BJ94" si="46">K94*BE$3</f>
        <v>2</v>
      </c>
      <c r="BF94" s="160">
        <f t="shared" si="46"/>
        <v>2</v>
      </c>
      <c r="BG94" s="160">
        <f t="shared" si="46"/>
        <v>0</v>
      </c>
      <c r="BH94" s="160">
        <f t="shared" si="46"/>
        <v>0</v>
      </c>
      <c r="BI94" s="160">
        <f t="shared" si="46"/>
        <v>0</v>
      </c>
      <c r="BJ94" s="160">
        <f t="shared" si="46"/>
        <v>0</v>
      </c>
      <c r="BK94" s="160"/>
      <c r="BL94" s="160">
        <f t="shared" ref="BL94:BU94" si="47">R94*BL$3</f>
        <v>0</v>
      </c>
      <c r="BM94" s="160">
        <f t="shared" si="47"/>
        <v>1</v>
      </c>
      <c r="BN94" s="160">
        <f t="shared" si="47"/>
        <v>1</v>
      </c>
      <c r="BO94" s="160">
        <f t="shared" si="47"/>
        <v>0</v>
      </c>
      <c r="BP94" s="160">
        <f t="shared" si="47"/>
        <v>4</v>
      </c>
      <c r="BQ94" s="160">
        <f t="shared" si="47"/>
        <v>0</v>
      </c>
      <c r="BR94" s="160">
        <f t="shared" si="47"/>
        <v>0</v>
      </c>
      <c r="BS94" s="160">
        <f t="shared" si="47"/>
        <v>8</v>
      </c>
      <c r="BT94" s="160">
        <f t="shared" si="47"/>
        <v>0</v>
      </c>
      <c r="BU94" s="160">
        <f t="shared" si="47"/>
        <v>0</v>
      </c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7">
        <f>SUM(AV94:CN94)</f>
        <v>18</v>
      </c>
    </row>
    <row r="95" spans="1:94" x14ac:dyDescent="0.25">
      <c r="Q95" s="48"/>
      <c r="S95" s="76"/>
      <c r="T95" s="76"/>
      <c r="V95" s="44"/>
      <c r="AA95" s="49"/>
    </row>
    <row r="96" spans="1:94" ht="39" customHeight="1" x14ac:dyDescent="0.25">
      <c r="A96" s="21" t="s">
        <v>77</v>
      </c>
      <c r="K96" s="161">
        <v>1</v>
      </c>
      <c r="L96" s="161">
        <v>1</v>
      </c>
      <c r="M96" s="161">
        <v>1</v>
      </c>
      <c r="N96" s="161">
        <v>1</v>
      </c>
      <c r="O96" s="161">
        <v>1</v>
      </c>
      <c r="P96" s="161">
        <v>1</v>
      </c>
      <c r="Q96" s="161">
        <v>1</v>
      </c>
      <c r="R96" s="161">
        <v>1</v>
      </c>
      <c r="S96" s="161">
        <v>1</v>
      </c>
      <c r="T96" s="161">
        <v>1</v>
      </c>
      <c r="U96" s="161">
        <v>1</v>
      </c>
      <c r="V96" s="161">
        <v>1</v>
      </c>
      <c r="W96" s="161">
        <v>1</v>
      </c>
      <c r="X96" s="161">
        <v>1</v>
      </c>
      <c r="Y96" s="161">
        <v>1</v>
      </c>
      <c r="Z96" s="161">
        <v>1</v>
      </c>
      <c r="AA96" s="44">
        <v>1</v>
      </c>
      <c r="AB96" s="69"/>
      <c r="AC96" s="69"/>
      <c r="AD96" s="69"/>
      <c r="AF96" s="69"/>
      <c r="AG96" s="69"/>
      <c r="BE96" s="160">
        <f t="shared" ref="BE96:BJ101" si="48">K96*BE$3</f>
        <v>2</v>
      </c>
      <c r="BF96" s="160">
        <f t="shared" si="48"/>
        <v>2</v>
      </c>
      <c r="BG96" s="160">
        <f t="shared" si="48"/>
        <v>0</v>
      </c>
      <c r="BH96" s="160">
        <f t="shared" si="48"/>
        <v>0</v>
      </c>
      <c r="BI96" s="160">
        <f t="shared" si="48"/>
        <v>0</v>
      </c>
      <c r="BJ96" s="160">
        <f t="shared" si="48"/>
        <v>0</v>
      </c>
      <c r="BK96" s="160"/>
      <c r="BL96" s="160">
        <f t="shared" ref="BL96:BU101" si="49">R96*BL$3</f>
        <v>0</v>
      </c>
      <c r="BM96" s="160">
        <f t="shared" si="49"/>
        <v>1</v>
      </c>
      <c r="BN96" s="160">
        <f t="shared" si="49"/>
        <v>1</v>
      </c>
      <c r="BO96" s="160">
        <f t="shared" si="49"/>
        <v>0</v>
      </c>
      <c r="BP96" s="160">
        <f t="shared" si="49"/>
        <v>4</v>
      </c>
      <c r="BQ96" s="160">
        <f t="shared" si="49"/>
        <v>0</v>
      </c>
      <c r="BR96" s="160">
        <f t="shared" si="49"/>
        <v>0</v>
      </c>
      <c r="BS96" s="160">
        <f t="shared" si="49"/>
        <v>8</v>
      </c>
      <c r="BT96" s="160">
        <f t="shared" si="49"/>
        <v>0</v>
      </c>
      <c r="BU96" s="160">
        <f t="shared" si="49"/>
        <v>0</v>
      </c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7">
        <f t="shared" ref="CP96:CP101" si="50">SUM(AV96:CN96)</f>
        <v>18</v>
      </c>
    </row>
    <row r="97" spans="1:94" ht="40.5" customHeight="1" x14ac:dyDescent="0.25">
      <c r="A97" s="21" t="s">
        <v>78</v>
      </c>
      <c r="K97" s="161"/>
      <c r="L97" s="161">
        <v>1</v>
      </c>
      <c r="M97" s="161">
        <v>1</v>
      </c>
      <c r="N97" s="161">
        <v>1</v>
      </c>
      <c r="O97" s="161">
        <v>1</v>
      </c>
      <c r="P97" s="161">
        <v>1</v>
      </c>
      <c r="Q97" s="161">
        <v>1</v>
      </c>
      <c r="R97" s="161">
        <v>1</v>
      </c>
      <c r="S97" s="161">
        <v>1</v>
      </c>
      <c r="T97" s="161">
        <v>1</v>
      </c>
      <c r="U97" s="161"/>
      <c r="V97" s="161">
        <v>1</v>
      </c>
      <c r="W97" s="161">
        <v>1</v>
      </c>
      <c r="X97" s="161">
        <v>1</v>
      </c>
      <c r="Y97" s="161">
        <v>1</v>
      </c>
      <c r="Z97" s="161">
        <v>1</v>
      </c>
      <c r="AA97" s="161">
        <v>1</v>
      </c>
      <c r="AB97" s="69"/>
      <c r="AC97" s="69"/>
      <c r="AD97" s="69"/>
      <c r="AF97" s="69"/>
      <c r="AG97" s="69"/>
      <c r="BE97" s="160">
        <f t="shared" si="48"/>
        <v>0</v>
      </c>
      <c r="BF97" s="160">
        <f t="shared" si="48"/>
        <v>2</v>
      </c>
      <c r="BG97" s="160">
        <f t="shared" si="48"/>
        <v>0</v>
      </c>
      <c r="BH97" s="160">
        <f t="shared" si="48"/>
        <v>0</v>
      </c>
      <c r="BI97" s="160">
        <f t="shared" si="48"/>
        <v>0</v>
      </c>
      <c r="BJ97" s="160">
        <f t="shared" si="48"/>
        <v>0</v>
      </c>
      <c r="BK97" s="160"/>
      <c r="BL97" s="160">
        <f t="shared" si="49"/>
        <v>0</v>
      </c>
      <c r="BM97" s="160">
        <f t="shared" si="49"/>
        <v>1</v>
      </c>
      <c r="BN97" s="160">
        <f t="shared" si="49"/>
        <v>1</v>
      </c>
      <c r="BO97" s="160">
        <f t="shared" si="49"/>
        <v>0</v>
      </c>
      <c r="BP97" s="160">
        <f t="shared" si="49"/>
        <v>4</v>
      </c>
      <c r="BQ97" s="160">
        <f t="shared" si="49"/>
        <v>0</v>
      </c>
      <c r="BR97" s="160">
        <f t="shared" si="49"/>
        <v>0</v>
      </c>
      <c r="BS97" s="160">
        <f t="shared" si="49"/>
        <v>8</v>
      </c>
      <c r="BT97" s="160">
        <f t="shared" si="49"/>
        <v>0</v>
      </c>
      <c r="BU97" s="160">
        <f t="shared" si="49"/>
        <v>0</v>
      </c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7">
        <f t="shared" si="50"/>
        <v>16</v>
      </c>
    </row>
    <row r="98" spans="1:94" ht="43.5" customHeight="1" x14ac:dyDescent="0.25">
      <c r="A98" s="21" t="s">
        <v>79</v>
      </c>
      <c r="K98" s="1"/>
      <c r="L98" s="1"/>
      <c r="M98" s="161">
        <v>1</v>
      </c>
      <c r="N98" s="161">
        <v>1</v>
      </c>
      <c r="O98" s="161">
        <v>1</v>
      </c>
      <c r="P98" s="161">
        <v>1</v>
      </c>
      <c r="Q98" s="161">
        <v>1</v>
      </c>
      <c r="R98" s="161">
        <v>1</v>
      </c>
      <c r="S98" s="161">
        <v>1</v>
      </c>
      <c r="T98" s="161">
        <v>1</v>
      </c>
      <c r="U98" s="161"/>
      <c r="V98" s="161"/>
      <c r="W98" s="161">
        <v>1</v>
      </c>
      <c r="X98" s="161">
        <v>1</v>
      </c>
      <c r="Y98" s="161">
        <v>1</v>
      </c>
      <c r="Z98" s="161">
        <v>1</v>
      </c>
      <c r="AA98" s="161">
        <v>1</v>
      </c>
      <c r="AB98" s="69"/>
      <c r="AC98" s="69"/>
      <c r="AD98" s="69"/>
      <c r="AF98" s="69"/>
      <c r="AG98" s="69"/>
      <c r="BE98" s="160">
        <f t="shared" si="48"/>
        <v>0</v>
      </c>
      <c r="BF98" s="160">
        <f t="shared" si="48"/>
        <v>0</v>
      </c>
      <c r="BG98" s="160">
        <f t="shared" si="48"/>
        <v>0</v>
      </c>
      <c r="BH98" s="160">
        <f t="shared" si="48"/>
        <v>0</v>
      </c>
      <c r="BI98" s="160">
        <f t="shared" si="48"/>
        <v>0</v>
      </c>
      <c r="BJ98" s="160">
        <f t="shared" si="48"/>
        <v>0</v>
      </c>
      <c r="BK98" s="160"/>
      <c r="BL98" s="160">
        <f t="shared" si="49"/>
        <v>0</v>
      </c>
      <c r="BM98" s="160">
        <f t="shared" si="49"/>
        <v>1</v>
      </c>
      <c r="BN98" s="160">
        <f t="shared" si="49"/>
        <v>1</v>
      </c>
      <c r="BO98" s="160">
        <f t="shared" si="49"/>
        <v>0</v>
      </c>
      <c r="BP98" s="160">
        <f t="shared" si="49"/>
        <v>0</v>
      </c>
      <c r="BQ98" s="160">
        <f t="shared" si="49"/>
        <v>0</v>
      </c>
      <c r="BR98" s="160">
        <f t="shared" si="49"/>
        <v>0</v>
      </c>
      <c r="BS98" s="160">
        <f t="shared" si="49"/>
        <v>8</v>
      </c>
      <c r="BT98" s="160">
        <f t="shared" si="49"/>
        <v>0</v>
      </c>
      <c r="BU98" s="160">
        <f t="shared" si="49"/>
        <v>0</v>
      </c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7">
        <f t="shared" si="50"/>
        <v>10</v>
      </c>
    </row>
    <row r="99" spans="1:94" ht="39" customHeight="1" x14ac:dyDescent="0.25">
      <c r="A99" s="21" t="s">
        <v>80</v>
      </c>
      <c r="K99" s="1"/>
      <c r="L99" s="1"/>
      <c r="M99" s="1"/>
      <c r="N99" s="161"/>
      <c r="O99" s="161">
        <v>1</v>
      </c>
      <c r="P99" s="161">
        <v>1</v>
      </c>
      <c r="Q99" s="161">
        <v>1</v>
      </c>
      <c r="R99" s="161">
        <v>1</v>
      </c>
      <c r="S99" s="161">
        <v>1</v>
      </c>
      <c r="T99" s="161">
        <v>1</v>
      </c>
      <c r="U99" s="161"/>
      <c r="V99" s="161"/>
      <c r="W99" s="161"/>
      <c r="X99" s="161"/>
      <c r="Y99" s="161"/>
      <c r="Z99" s="161">
        <v>1</v>
      </c>
      <c r="AA99" s="161">
        <v>1</v>
      </c>
      <c r="AB99" s="69"/>
      <c r="AC99" s="69"/>
      <c r="AD99" s="69"/>
      <c r="AF99" s="69"/>
      <c r="AG99" s="69"/>
      <c r="BE99" s="160">
        <f t="shared" si="48"/>
        <v>0</v>
      </c>
      <c r="BF99" s="160">
        <f t="shared" si="48"/>
        <v>0</v>
      </c>
      <c r="BG99" s="160">
        <f t="shared" si="48"/>
        <v>0</v>
      </c>
      <c r="BH99" s="160">
        <f t="shared" si="48"/>
        <v>0</v>
      </c>
      <c r="BI99" s="160">
        <f t="shared" si="48"/>
        <v>0</v>
      </c>
      <c r="BJ99" s="160">
        <f t="shared" si="48"/>
        <v>0</v>
      </c>
      <c r="BK99" s="160"/>
      <c r="BL99" s="160">
        <f t="shared" si="49"/>
        <v>0</v>
      </c>
      <c r="BM99" s="160">
        <f t="shared" si="49"/>
        <v>1</v>
      </c>
      <c r="BN99" s="160">
        <f t="shared" si="49"/>
        <v>1</v>
      </c>
      <c r="BO99" s="160">
        <f t="shared" si="49"/>
        <v>0</v>
      </c>
      <c r="BP99" s="160">
        <f t="shared" si="49"/>
        <v>0</v>
      </c>
      <c r="BQ99" s="160">
        <f t="shared" si="49"/>
        <v>0</v>
      </c>
      <c r="BR99" s="160">
        <f t="shared" si="49"/>
        <v>0</v>
      </c>
      <c r="BS99" s="160">
        <f t="shared" si="49"/>
        <v>0</v>
      </c>
      <c r="BT99" s="160">
        <f t="shared" si="49"/>
        <v>0</v>
      </c>
      <c r="BU99" s="160">
        <f t="shared" si="49"/>
        <v>0</v>
      </c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7">
        <f t="shared" si="50"/>
        <v>2</v>
      </c>
    </row>
    <row r="100" spans="1:94" ht="40.5" customHeight="1" x14ac:dyDescent="0.25">
      <c r="A100" s="21" t="s">
        <v>81</v>
      </c>
      <c r="K100" s="1"/>
      <c r="L100" s="1"/>
      <c r="M100" s="1"/>
      <c r="N100" s="161"/>
      <c r="O100" s="161"/>
      <c r="P100" s="161"/>
      <c r="Q100" s="161">
        <v>1</v>
      </c>
      <c r="R100" s="161">
        <v>1</v>
      </c>
      <c r="S100" s="161">
        <v>1</v>
      </c>
      <c r="T100" s="161">
        <v>1</v>
      </c>
      <c r="U100" s="161"/>
      <c r="V100" s="161"/>
      <c r="W100" s="161"/>
      <c r="X100" s="161"/>
      <c r="Y100" s="161"/>
      <c r="Z100" s="161"/>
      <c r="AA100" s="161">
        <v>1</v>
      </c>
      <c r="AB100" s="69"/>
      <c r="AC100" s="69"/>
      <c r="AD100" s="69"/>
      <c r="AF100" s="69"/>
      <c r="AG100" s="69"/>
      <c r="BE100" s="160">
        <f t="shared" si="48"/>
        <v>0</v>
      </c>
      <c r="BF100" s="160">
        <f t="shared" si="48"/>
        <v>0</v>
      </c>
      <c r="BG100" s="160">
        <f t="shared" si="48"/>
        <v>0</v>
      </c>
      <c r="BH100" s="160">
        <f t="shared" si="48"/>
        <v>0</v>
      </c>
      <c r="BI100" s="160">
        <f t="shared" si="48"/>
        <v>0</v>
      </c>
      <c r="BJ100" s="160">
        <f t="shared" si="48"/>
        <v>0</v>
      </c>
      <c r="BK100" s="160"/>
      <c r="BL100" s="160">
        <f t="shared" si="49"/>
        <v>0</v>
      </c>
      <c r="BM100" s="160">
        <f t="shared" si="49"/>
        <v>1</v>
      </c>
      <c r="BN100" s="160">
        <f t="shared" si="49"/>
        <v>1</v>
      </c>
      <c r="BO100" s="160">
        <f t="shared" si="49"/>
        <v>0</v>
      </c>
      <c r="BP100" s="160">
        <f t="shared" si="49"/>
        <v>0</v>
      </c>
      <c r="BQ100" s="160">
        <f t="shared" si="49"/>
        <v>0</v>
      </c>
      <c r="BR100" s="160">
        <f t="shared" si="49"/>
        <v>0</v>
      </c>
      <c r="BS100" s="160">
        <f t="shared" si="49"/>
        <v>0</v>
      </c>
      <c r="BT100" s="160">
        <f t="shared" si="49"/>
        <v>0</v>
      </c>
      <c r="BU100" s="160">
        <f t="shared" si="49"/>
        <v>0</v>
      </c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7">
        <f t="shared" si="50"/>
        <v>2</v>
      </c>
    </row>
    <row r="101" spans="1:94" ht="40.5" customHeight="1" x14ac:dyDescent="0.25">
      <c r="A101" s="21" t="s">
        <v>82</v>
      </c>
      <c r="K101" s="161">
        <v>1</v>
      </c>
      <c r="L101" s="161">
        <v>1</v>
      </c>
      <c r="M101" s="161">
        <v>1</v>
      </c>
      <c r="N101" s="161">
        <v>1</v>
      </c>
      <c r="O101" s="161">
        <v>1</v>
      </c>
      <c r="P101" s="161">
        <v>1</v>
      </c>
      <c r="Q101" s="161">
        <v>1</v>
      </c>
      <c r="R101" s="161">
        <v>1</v>
      </c>
      <c r="S101" s="161">
        <v>1</v>
      </c>
      <c r="T101" s="161">
        <v>1</v>
      </c>
      <c r="U101" s="161">
        <v>1</v>
      </c>
      <c r="V101" s="161">
        <v>1</v>
      </c>
      <c r="W101" s="161">
        <v>1</v>
      </c>
      <c r="X101" s="161">
        <v>1</v>
      </c>
      <c r="Y101" s="161">
        <v>1</v>
      </c>
      <c r="Z101" s="161">
        <v>1</v>
      </c>
      <c r="AA101" s="161">
        <v>1</v>
      </c>
      <c r="AB101" s="69"/>
      <c r="AC101" s="69"/>
      <c r="AD101" s="69"/>
      <c r="AF101" s="69"/>
      <c r="AG101" s="69"/>
      <c r="BE101" s="160">
        <f t="shared" si="48"/>
        <v>2</v>
      </c>
      <c r="BF101" s="160">
        <f t="shared" si="48"/>
        <v>2</v>
      </c>
      <c r="BG101" s="160">
        <f t="shared" si="48"/>
        <v>0</v>
      </c>
      <c r="BH101" s="160">
        <f t="shared" si="48"/>
        <v>0</v>
      </c>
      <c r="BI101" s="160">
        <f t="shared" si="48"/>
        <v>0</v>
      </c>
      <c r="BJ101" s="160">
        <f t="shared" si="48"/>
        <v>0</v>
      </c>
      <c r="BK101" s="160"/>
      <c r="BL101" s="160">
        <f t="shared" si="49"/>
        <v>0</v>
      </c>
      <c r="BM101" s="160">
        <f t="shared" si="49"/>
        <v>1</v>
      </c>
      <c r="BN101" s="160">
        <f t="shared" si="49"/>
        <v>1</v>
      </c>
      <c r="BO101" s="160">
        <f t="shared" si="49"/>
        <v>0</v>
      </c>
      <c r="BP101" s="160">
        <f t="shared" si="49"/>
        <v>4</v>
      </c>
      <c r="BQ101" s="160">
        <f t="shared" si="49"/>
        <v>0</v>
      </c>
      <c r="BR101" s="160">
        <f t="shared" si="49"/>
        <v>0</v>
      </c>
      <c r="BS101" s="160">
        <f t="shared" si="49"/>
        <v>8</v>
      </c>
      <c r="BT101" s="160">
        <f t="shared" si="49"/>
        <v>0</v>
      </c>
      <c r="BU101" s="160">
        <f t="shared" si="49"/>
        <v>0</v>
      </c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7">
        <f t="shared" si="50"/>
        <v>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6"/>
  <sheetViews>
    <sheetView zoomScale="80" zoomScaleNormal="80" workbookViewId="0">
      <pane xSplit="1" ySplit="3" topLeftCell="BS4" activePane="bottomRight" state="frozen"/>
      <selection pane="topRight" activeCell="B1" sqref="B1"/>
      <selection pane="bottomLeft" activeCell="A4" sqref="A4"/>
      <selection pane="bottomRight" activeCell="A59" sqref="A59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4" width="11.42578125" style="107" customWidth="1"/>
    <col min="15" max="16" width="13.140625" style="107" customWidth="1"/>
    <col min="17" max="19" width="11.42578125" style="107" customWidth="1"/>
    <col min="20" max="21" width="10.7109375" style="107" customWidth="1"/>
    <col min="22" max="36" width="11.42578125" style="107" customWidth="1"/>
    <col min="37" max="37" width="11.7109375" style="107" customWidth="1"/>
    <col min="38" max="41" width="12.140625" style="107" customWidth="1"/>
    <col min="42" max="44" width="10.7109375" style="107" customWidth="1"/>
    <col min="45" max="70" width="10.85546875" style="107" customWidth="1"/>
    <col min="71" max="71" width="3.7109375" style="107" customWidth="1"/>
    <col min="72" max="73" width="9.140625" style="107"/>
    <col min="74" max="74" width="9.140625" style="108"/>
    <col min="75" max="16384" width="9.140625" style="107"/>
  </cols>
  <sheetData>
    <row r="1" spans="1:74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/>
      <c r="N1" s="37" t="s">
        <v>94</v>
      </c>
      <c r="O1" s="37" t="s">
        <v>94</v>
      </c>
      <c r="P1" s="37" t="s">
        <v>94</v>
      </c>
      <c r="Q1" s="37" t="s">
        <v>94</v>
      </c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 t="s">
        <v>94</v>
      </c>
      <c r="AI1" s="37" t="s">
        <v>94</v>
      </c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V1" s="54"/>
    </row>
    <row r="2" spans="1:74" s="39" customFormat="1" ht="60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240</v>
      </c>
      <c r="L2" s="71" t="s">
        <v>142</v>
      </c>
      <c r="M2" s="71" t="s">
        <v>351</v>
      </c>
      <c r="N2" s="71" t="s">
        <v>146</v>
      </c>
      <c r="O2" s="71" t="s">
        <v>102</v>
      </c>
      <c r="P2" s="71" t="s">
        <v>147</v>
      </c>
      <c r="Q2" s="71" t="s">
        <v>103</v>
      </c>
      <c r="R2" s="71" t="s">
        <v>149</v>
      </c>
      <c r="S2" s="71" t="s">
        <v>150</v>
      </c>
      <c r="T2" s="72" t="s">
        <v>101</v>
      </c>
      <c r="U2" s="72" t="s">
        <v>145</v>
      </c>
      <c r="V2" s="72" t="s">
        <v>106</v>
      </c>
      <c r="W2" s="38" t="s">
        <v>104</v>
      </c>
      <c r="X2" s="38" t="s">
        <v>105</v>
      </c>
      <c r="Y2" s="38" t="s">
        <v>148</v>
      </c>
      <c r="Z2" s="38" t="s">
        <v>140</v>
      </c>
      <c r="AA2" s="38" t="s">
        <v>143</v>
      </c>
      <c r="AB2" s="38" t="s">
        <v>141</v>
      </c>
      <c r="AC2" s="38" t="s">
        <v>144</v>
      </c>
      <c r="AD2" s="110" t="s">
        <v>213</v>
      </c>
      <c r="AE2" s="110" t="s">
        <v>214</v>
      </c>
      <c r="AF2" s="111" t="s">
        <v>215</v>
      </c>
      <c r="AG2" s="111" t="s">
        <v>216</v>
      </c>
      <c r="AH2" s="111" t="s">
        <v>217</v>
      </c>
      <c r="AI2" s="111" t="s">
        <v>218</v>
      </c>
      <c r="AJ2" s="38"/>
      <c r="AK2" s="70" t="s">
        <v>107</v>
      </c>
      <c r="AL2" s="70" t="s">
        <v>108</v>
      </c>
      <c r="AM2" s="70" t="s">
        <v>212</v>
      </c>
      <c r="AN2" s="70" t="s">
        <v>211</v>
      </c>
      <c r="AO2" s="70" t="s">
        <v>138</v>
      </c>
      <c r="AP2" s="38" t="s">
        <v>109</v>
      </c>
      <c r="AQ2" s="38" t="s">
        <v>139</v>
      </c>
      <c r="AR2" s="38" t="s">
        <v>137</v>
      </c>
      <c r="AS2" s="38" t="s">
        <v>110</v>
      </c>
      <c r="AT2" s="71" t="s">
        <v>240</v>
      </c>
      <c r="AU2" s="71" t="s">
        <v>142</v>
      </c>
      <c r="AV2" s="71" t="s">
        <v>351</v>
      </c>
      <c r="AW2" s="71" t="s">
        <v>146</v>
      </c>
      <c r="AX2" s="71" t="s">
        <v>102</v>
      </c>
      <c r="AY2" s="71" t="s">
        <v>147</v>
      </c>
      <c r="AZ2" s="71" t="s">
        <v>103</v>
      </c>
      <c r="BA2" s="71" t="s">
        <v>149</v>
      </c>
      <c r="BB2" s="71" t="s">
        <v>150</v>
      </c>
      <c r="BC2" s="72" t="s">
        <v>101</v>
      </c>
      <c r="BD2" s="72" t="s">
        <v>145</v>
      </c>
      <c r="BE2" s="72" t="s">
        <v>106</v>
      </c>
      <c r="BF2" s="38" t="s">
        <v>104</v>
      </c>
      <c r="BG2" s="38" t="s">
        <v>105</v>
      </c>
      <c r="BH2" s="38" t="s">
        <v>148</v>
      </c>
      <c r="BI2" s="38" t="s">
        <v>140</v>
      </c>
      <c r="BJ2" s="38" t="s">
        <v>143</v>
      </c>
      <c r="BK2" s="38" t="s">
        <v>141</v>
      </c>
      <c r="BL2" s="38" t="s">
        <v>144</v>
      </c>
      <c r="BM2" s="110" t="s">
        <v>213</v>
      </c>
      <c r="BN2" s="110" t="s">
        <v>214</v>
      </c>
      <c r="BO2" s="111" t="s">
        <v>215</v>
      </c>
      <c r="BP2" s="111" t="s">
        <v>216</v>
      </c>
      <c r="BQ2" s="111" t="s">
        <v>217</v>
      </c>
      <c r="BR2" s="111" t="s">
        <v>218</v>
      </c>
      <c r="BS2" s="38"/>
      <c r="BT2" s="38" t="s">
        <v>95</v>
      </c>
      <c r="BU2" s="40"/>
      <c r="BV2" s="55" t="s">
        <v>96</v>
      </c>
    </row>
    <row r="3" spans="1:74" x14ac:dyDescent="0.25">
      <c r="A3" s="107" t="s">
        <v>100</v>
      </c>
      <c r="B3" s="149">
        <v>1</v>
      </c>
      <c r="C3" s="149">
        <v>1</v>
      </c>
      <c r="D3" s="149">
        <v>1</v>
      </c>
      <c r="E3" s="149">
        <v>1</v>
      </c>
      <c r="F3" s="149">
        <v>1</v>
      </c>
      <c r="G3" s="149">
        <v>1</v>
      </c>
      <c r="H3" s="149">
        <v>1</v>
      </c>
      <c r="I3" s="149">
        <v>1</v>
      </c>
      <c r="J3" s="149">
        <v>1</v>
      </c>
      <c r="K3" s="149">
        <v>1</v>
      </c>
      <c r="L3" s="149">
        <v>1</v>
      </c>
      <c r="M3" s="149">
        <v>1</v>
      </c>
      <c r="N3" s="149">
        <v>1</v>
      </c>
      <c r="O3" s="149">
        <v>1</v>
      </c>
      <c r="P3" s="149">
        <v>1</v>
      </c>
      <c r="Q3" s="149">
        <v>1</v>
      </c>
      <c r="R3" s="149">
        <v>1</v>
      </c>
      <c r="S3" s="149">
        <v>1</v>
      </c>
      <c r="T3" s="149">
        <v>1</v>
      </c>
      <c r="U3" s="149">
        <v>1</v>
      </c>
      <c r="V3" s="149">
        <v>1</v>
      </c>
      <c r="W3" s="149">
        <v>1</v>
      </c>
      <c r="X3" s="149">
        <v>1</v>
      </c>
      <c r="Y3" s="149">
        <v>1</v>
      </c>
      <c r="Z3" s="149">
        <v>1</v>
      </c>
      <c r="AA3" s="149">
        <v>1</v>
      </c>
      <c r="AB3" s="149">
        <v>1</v>
      </c>
      <c r="AC3" s="149">
        <v>1</v>
      </c>
      <c r="AD3" s="10">
        <v>1</v>
      </c>
      <c r="AE3" s="10">
        <v>1</v>
      </c>
      <c r="AF3" s="148">
        <v>1</v>
      </c>
      <c r="AG3" s="148">
        <v>1</v>
      </c>
      <c r="AH3" s="148">
        <v>1</v>
      </c>
      <c r="AI3" s="148">
        <v>1</v>
      </c>
      <c r="AJ3" s="148"/>
      <c r="AK3" s="149">
        <v>18</v>
      </c>
      <c r="AL3" s="149"/>
      <c r="AM3" s="149"/>
      <c r="AN3" s="149"/>
      <c r="AO3" s="149"/>
      <c r="AP3" s="149"/>
      <c r="AQ3" s="149"/>
      <c r="AR3" s="149"/>
      <c r="AS3" s="149"/>
      <c r="AT3" s="149"/>
      <c r="AU3" s="149">
        <v>7</v>
      </c>
      <c r="AV3" s="149">
        <v>4</v>
      </c>
      <c r="AW3" s="149"/>
      <c r="AX3" s="149">
        <v>1</v>
      </c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  <c r="BM3" s="10"/>
      <c r="BN3" s="10"/>
      <c r="BO3" s="148"/>
      <c r="BP3" s="148"/>
      <c r="BQ3" s="148"/>
      <c r="BR3" s="148"/>
      <c r="BS3" s="10"/>
    </row>
    <row r="4" spans="1:74" x14ac:dyDescent="0.25"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8"/>
      <c r="BP4" s="148"/>
      <c r="BQ4" s="148"/>
      <c r="BR4" s="148"/>
      <c r="BS4" s="148"/>
    </row>
    <row r="5" spans="1:74" x14ac:dyDescent="0.25"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</row>
    <row r="6" spans="1:74" x14ac:dyDescent="0.25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</row>
    <row r="7" spans="1:74" x14ac:dyDescent="0.25">
      <c r="A7" s="50" t="s">
        <v>52</v>
      </c>
      <c r="B7" s="149">
        <f>2*B3</f>
        <v>2</v>
      </c>
      <c r="C7" s="149">
        <f>2*C3</f>
        <v>2</v>
      </c>
      <c r="D7" s="149">
        <f>2*D3</f>
        <v>2</v>
      </c>
      <c r="E7" s="149">
        <f>2*E3</f>
        <v>2</v>
      </c>
      <c r="F7" s="149">
        <v>2</v>
      </c>
      <c r="G7" s="149">
        <f>2*G3</f>
        <v>2</v>
      </c>
      <c r="H7" s="149">
        <v>2</v>
      </c>
      <c r="I7" s="149">
        <v>2</v>
      </c>
      <c r="J7" s="149">
        <f>2*J3</f>
        <v>2</v>
      </c>
      <c r="K7" s="10"/>
      <c r="L7" s="10"/>
      <c r="M7" s="10"/>
      <c r="N7" s="10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9">
        <f t="shared" ref="AK7:AS7" si="0">B7*AK3</f>
        <v>36</v>
      </c>
      <c r="AL7" s="149">
        <f t="shared" si="0"/>
        <v>0</v>
      </c>
      <c r="AM7" s="149">
        <f t="shared" si="0"/>
        <v>0</v>
      </c>
      <c r="AN7" s="149">
        <f t="shared" si="0"/>
        <v>0</v>
      </c>
      <c r="AO7" s="149">
        <f t="shared" si="0"/>
        <v>0</v>
      </c>
      <c r="AP7" s="149">
        <f t="shared" si="0"/>
        <v>0</v>
      </c>
      <c r="AQ7" s="149">
        <f t="shared" si="0"/>
        <v>0</v>
      </c>
      <c r="AR7" s="149">
        <f t="shared" si="0"/>
        <v>0</v>
      </c>
      <c r="AS7" s="149">
        <f t="shared" si="0"/>
        <v>0</v>
      </c>
      <c r="AT7" s="10"/>
      <c r="AU7" s="10"/>
      <c r="AV7" s="10"/>
      <c r="AW7" s="10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  <c r="BQ7" s="148"/>
      <c r="BR7" s="148"/>
      <c r="BS7" s="148"/>
      <c r="BT7" s="107">
        <f>SUM(AK7:BL7)</f>
        <v>36</v>
      </c>
      <c r="BU7" s="107" t="s">
        <v>1</v>
      </c>
      <c r="BV7" s="108">
        <v>40</v>
      </c>
    </row>
    <row r="8" spans="1:74" x14ac:dyDescent="0.25">
      <c r="A8" s="50"/>
      <c r="B8" s="149"/>
      <c r="C8" s="149"/>
      <c r="D8" s="149"/>
      <c r="E8" s="149"/>
      <c r="F8" s="149"/>
      <c r="G8" s="149"/>
      <c r="H8" s="149"/>
      <c r="I8" s="149"/>
      <c r="J8" s="149"/>
      <c r="K8" s="10"/>
      <c r="L8" s="10"/>
      <c r="M8" s="10"/>
      <c r="N8" s="10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9"/>
      <c r="AL8" s="149"/>
      <c r="AM8" s="149"/>
      <c r="AN8" s="149"/>
      <c r="AO8" s="149"/>
      <c r="AP8" s="149"/>
      <c r="AQ8" s="149"/>
      <c r="AR8" s="149"/>
      <c r="AS8" s="149"/>
      <c r="AT8" s="10"/>
      <c r="AU8" s="10"/>
      <c r="AV8" s="10"/>
      <c r="AW8" s="10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8"/>
      <c r="BP8" s="148"/>
      <c r="BQ8" s="148"/>
      <c r="BR8" s="148"/>
      <c r="BS8" s="148"/>
    </row>
    <row r="9" spans="1:74" x14ac:dyDescent="0.25">
      <c r="A9" s="50" t="s">
        <v>51</v>
      </c>
      <c r="B9" s="149">
        <f>0.61*B3</f>
        <v>0.61</v>
      </c>
      <c r="C9" s="149">
        <f>1.11*C3</f>
        <v>1.1100000000000001</v>
      </c>
      <c r="D9" s="149">
        <v>1.41</v>
      </c>
      <c r="E9" s="149">
        <v>0.31</v>
      </c>
      <c r="F9" s="149">
        <v>0.46</v>
      </c>
      <c r="G9" s="149"/>
      <c r="H9" s="149"/>
      <c r="I9" s="149"/>
      <c r="J9" s="149"/>
      <c r="K9" s="10"/>
      <c r="L9" s="10"/>
      <c r="M9" s="10"/>
      <c r="N9" s="10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9">
        <f>B9*AK3</f>
        <v>10.98</v>
      </c>
      <c r="AL9" s="149">
        <f>C9*AL3</f>
        <v>0</v>
      </c>
      <c r="AM9" s="149">
        <f>D9*AM3</f>
        <v>0</v>
      </c>
      <c r="AN9" s="149">
        <f>E9*AN3</f>
        <v>0</v>
      </c>
      <c r="AO9" s="149">
        <f>F9*AO3</f>
        <v>0</v>
      </c>
      <c r="AP9" s="149"/>
      <c r="AQ9" s="149"/>
      <c r="AR9" s="149"/>
      <c r="AS9" s="149"/>
      <c r="AT9" s="10"/>
      <c r="AU9" s="10"/>
      <c r="AV9" s="10"/>
      <c r="AW9" s="10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07">
        <f>SUM(AK9:BL9)</f>
        <v>10.98</v>
      </c>
      <c r="BU9" s="107" t="s">
        <v>0</v>
      </c>
      <c r="BV9" s="91">
        <v>12</v>
      </c>
    </row>
    <row r="10" spans="1:74" x14ac:dyDescent="0.25">
      <c r="A10" s="51" t="s">
        <v>53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0"/>
      <c r="L10" s="10"/>
      <c r="M10" s="10"/>
      <c r="N10" s="10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9"/>
      <c r="AL10" s="149"/>
      <c r="AM10" s="149"/>
      <c r="AN10" s="149"/>
      <c r="AO10" s="149"/>
      <c r="AP10" s="149"/>
      <c r="AQ10" s="149"/>
      <c r="AR10" s="149"/>
      <c r="AS10" s="149"/>
      <c r="AT10" s="10"/>
      <c r="AU10" s="10"/>
      <c r="AV10" s="10"/>
      <c r="AW10" s="10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8"/>
      <c r="BP10" s="148"/>
      <c r="BQ10" s="148"/>
      <c r="BR10" s="148"/>
      <c r="BS10" s="148"/>
    </row>
    <row r="11" spans="1:74" x14ac:dyDescent="0.25">
      <c r="A11" s="52" t="s">
        <v>97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0"/>
      <c r="L11" s="10"/>
      <c r="M11" s="10"/>
      <c r="N11" s="10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9"/>
      <c r="AL11" s="149"/>
      <c r="AM11" s="149"/>
      <c r="AN11" s="149"/>
      <c r="AO11" s="149"/>
      <c r="AP11" s="149"/>
      <c r="AQ11" s="149"/>
      <c r="AR11" s="149"/>
      <c r="AS11" s="149"/>
      <c r="AT11" s="10"/>
      <c r="AU11" s="10"/>
      <c r="AV11" s="10"/>
      <c r="AW11" s="10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BS11" s="148"/>
    </row>
    <row r="12" spans="1:74" ht="22.5" x14ac:dyDescent="0.25">
      <c r="A12" s="53" t="s">
        <v>98</v>
      </c>
      <c r="B12" s="149">
        <f>0.05*B3</f>
        <v>0.05</v>
      </c>
      <c r="C12" s="149">
        <f>0.05*C3</f>
        <v>0.05</v>
      </c>
      <c r="D12" s="149">
        <f>0.05*D3</f>
        <v>0.05</v>
      </c>
      <c r="E12" s="149">
        <f>0.05*E3</f>
        <v>0.05</v>
      </c>
      <c r="F12" s="149">
        <v>0.05</v>
      </c>
      <c r="G12" s="149">
        <f>0.05*G3</f>
        <v>0.05</v>
      </c>
      <c r="H12" s="149">
        <v>0.05</v>
      </c>
      <c r="I12" s="149">
        <f>0.05*I3</f>
        <v>0.05</v>
      </c>
      <c r="J12" s="149">
        <f>0.05*J3</f>
        <v>0.05</v>
      </c>
      <c r="K12" s="10"/>
      <c r="L12" s="10"/>
      <c r="M12" s="10"/>
      <c r="N12" s="10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9">
        <f t="shared" ref="AK12:AS12" si="1">B12*AK3</f>
        <v>0.9</v>
      </c>
      <c r="AL12" s="149">
        <f t="shared" si="1"/>
        <v>0</v>
      </c>
      <c r="AM12" s="149">
        <f t="shared" si="1"/>
        <v>0</v>
      </c>
      <c r="AN12" s="149">
        <f t="shared" si="1"/>
        <v>0</v>
      </c>
      <c r="AO12" s="149">
        <f t="shared" si="1"/>
        <v>0</v>
      </c>
      <c r="AP12" s="149">
        <f t="shared" si="1"/>
        <v>0</v>
      </c>
      <c r="AQ12" s="149">
        <f t="shared" si="1"/>
        <v>0</v>
      </c>
      <c r="AR12" s="149">
        <f t="shared" si="1"/>
        <v>0</v>
      </c>
      <c r="AS12" s="149">
        <f t="shared" si="1"/>
        <v>0</v>
      </c>
      <c r="AT12" s="10"/>
      <c r="AU12" s="10"/>
      <c r="AV12" s="10"/>
      <c r="AW12" s="10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07">
        <f>SUM(AK12:BL12)</f>
        <v>0.9</v>
      </c>
      <c r="BU12" s="107" t="s">
        <v>0</v>
      </c>
      <c r="BV12" s="108">
        <v>1</v>
      </c>
    </row>
    <row r="13" spans="1:74" x14ac:dyDescent="0.25">
      <c r="B13" s="149"/>
      <c r="C13" s="149"/>
      <c r="D13" s="149"/>
      <c r="E13" s="149"/>
      <c r="F13" s="149"/>
      <c r="G13" s="149"/>
      <c r="H13" s="149"/>
      <c r="I13" s="149"/>
      <c r="J13" s="149"/>
      <c r="K13" s="10"/>
      <c r="L13" s="10"/>
      <c r="M13" s="10"/>
      <c r="N13" s="10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9"/>
      <c r="AL13" s="149"/>
      <c r="AM13" s="149"/>
      <c r="AN13" s="149"/>
      <c r="AO13" s="149"/>
      <c r="AP13" s="149"/>
      <c r="AQ13" s="149"/>
      <c r="AR13" s="149"/>
      <c r="AS13" s="149"/>
      <c r="AT13" s="10"/>
      <c r="AU13" s="10"/>
      <c r="AV13" s="10"/>
      <c r="AW13" s="10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8"/>
      <c r="BP13" s="148"/>
      <c r="BQ13" s="148"/>
      <c r="BR13" s="148"/>
      <c r="BS13" s="148"/>
    </row>
    <row r="14" spans="1:74" x14ac:dyDescent="0.25">
      <c r="B14" s="149"/>
      <c r="C14" s="149"/>
      <c r="D14" s="149"/>
      <c r="E14" s="149"/>
      <c r="F14" s="149"/>
      <c r="G14" s="149"/>
      <c r="H14" s="149"/>
      <c r="I14" s="149"/>
      <c r="J14" s="149"/>
      <c r="K14" s="10"/>
      <c r="L14" s="10"/>
      <c r="M14" s="10"/>
      <c r="N14" s="10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9"/>
      <c r="AL14" s="149"/>
      <c r="AM14" s="149"/>
      <c r="AN14" s="149"/>
      <c r="AO14" s="149"/>
      <c r="AP14" s="149"/>
      <c r="AQ14" s="149"/>
      <c r="AR14" s="149"/>
      <c r="AS14" s="149"/>
      <c r="AT14" s="10"/>
      <c r="AU14" s="10"/>
      <c r="AV14" s="10"/>
      <c r="AW14" s="10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8"/>
      <c r="BP14" s="148"/>
      <c r="BQ14" s="148"/>
      <c r="BR14" s="148"/>
      <c r="BS14" s="148"/>
    </row>
    <row r="15" spans="1:74" x14ac:dyDescent="0.25">
      <c r="A15" s="50"/>
      <c r="B15" s="149"/>
      <c r="C15" s="149"/>
      <c r="D15" s="149"/>
      <c r="E15" s="149"/>
      <c r="F15" s="149"/>
      <c r="G15" s="149"/>
      <c r="H15" s="149"/>
      <c r="I15" s="149"/>
      <c r="J15" s="149"/>
      <c r="K15" s="10"/>
      <c r="L15" s="10"/>
      <c r="M15" s="10"/>
      <c r="N15" s="10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9"/>
      <c r="AL15" s="149"/>
      <c r="AM15" s="149"/>
      <c r="AN15" s="149"/>
      <c r="AO15" s="149"/>
      <c r="AP15" s="149"/>
      <c r="AQ15" s="149"/>
      <c r="AR15" s="149"/>
      <c r="AS15" s="149"/>
      <c r="AT15" s="10"/>
      <c r="AU15" s="10"/>
      <c r="AV15" s="10"/>
      <c r="AW15" s="10"/>
      <c r="AX15" s="148"/>
      <c r="AY15" s="148"/>
      <c r="AZ15" s="148"/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8"/>
      <c r="BP15" s="148"/>
      <c r="BQ15" s="148"/>
      <c r="BR15" s="148"/>
      <c r="BS15" s="148"/>
    </row>
    <row r="16" spans="1:74" x14ac:dyDescent="0.25">
      <c r="A16" s="50" t="s">
        <v>68</v>
      </c>
      <c r="B16" s="149"/>
      <c r="C16" s="149"/>
      <c r="D16" s="149"/>
      <c r="E16" s="149"/>
      <c r="F16" s="149"/>
      <c r="G16" s="149">
        <v>0.71</v>
      </c>
      <c r="H16" s="149">
        <v>0.33</v>
      </c>
      <c r="I16" s="149">
        <v>0.09</v>
      </c>
      <c r="J16" s="149">
        <f>0.51*J3</f>
        <v>0.51</v>
      </c>
      <c r="K16" s="10"/>
      <c r="L16" s="10"/>
      <c r="M16" s="10"/>
      <c r="N16" s="10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9"/>
      <c r="AL16" s="149"/>
      <c r="AM16" s="149"/>
      <c r="AN16" s="149"/>
      <c r="AO16" s="149"/>
      <c r="AP16" s="149">
        <f>G16*AP3</f>
        <v>0</v>
      </c>
      <c r="AQ16" s="149">
        <f>H16*AQ3</f>
        <v>0</v>
      </c>
      <c r="AR16" s="149">
        <f>I16*AR3</f>
        <v>0</v>
      </c>
      <c r="AS16" s="149">
        <f>J16*AS3</f>
        <v>0</v>
      </c>
      <c r="AT16" s="10"/>
      <c r="AU16" s="10"/>
      <c r="AV16" s="10"/>
      <c r="AW16" s="10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8"/>
      <c r="BP16" s="148"/>
      <c r="BQ16" s="148"/>
      <c r="BR16" s="148"/>
      <c r="BS16" s="148"/>
      <c r="BT16" s="107">
        <f>SUM(AK16:BL16)</f>
        <v>0</v>
      </c>
      <c r="BU16" s="107" t="s">
        <v>0</v>
      </c>
    </row>
    <row r="17" spans="1:74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8"/>
      <c r="BP17" s="148"/>
      <c r="BQ17" s="148"/>
      <c r="BR17" s="148"/>
      <c r="BS17" s="148"/>
    </row>
    <row r="18" spans="1:74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V18" s="108"/>
    </row>
    <row r="19" spans="1:74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</row>
    <row r="20" spans="1:74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9"/>
      <c r="AA20" s="149"/>
      <c r="AB20" s="149"/>
      <c r="AC20" s="149"/>
      <c r="AD20" s="149"/>
      <c r="AE20" s="149">
        <v>4</v>
      </c>
      <c r="AF20" s="149"/>
      <c r="AG20" s="149"/>
      <c r="AH20" s="149"/>
      <c r="AI20" s="149"/>
      <c r="AJ20" s="148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I20" s="149">
        <f t="shared" ref="BI20:BI29" si="2">Z20*BI$3</f>
        <v>0</v>
      </c>
      <c r="BJ20" s="149">
        <f t="shared" ref="BJ20:BJ29" si="3">AA20*BJ$3</f>
        <v>0</v>
      </c>
      <c r="BK20" s="149">
        <f t="shared" ref="BK20:BK29" si="4">AB20*BK$3</f>
        <v>0</v>
      </c>
      <c r="BL20" s="149">
        <f t="shared" ref="BL20:BL29" si="5">AC20*BL$3</f>
        <v>0</v>
      </c>
      <c r="BM20" s="149">
        <f t="shared" ref="BM20:BM29" si="6">AD20*BM$3</f>
        <v>0</v>
      </c>
      <c r="BN20" s="149">
        <f t="shared" ref="BN20:BN29" si="7">AE20*BN$3</f>
        <v>0</v>
      </c>
      <c r="BO20" s="149">
        <f t="shared" ref="BO20:BO29" si="8">AF20*BO$3</f>
        <v>0</v>
      </c>
      <c r="BP20" s="149">
        <f t="shared" ref="BP20:BP29" si="9">AG20*BP$3</f>
        <v>0</v>
      </c>
      <c r="BQ20" s="149">
        <f t="shared" ref="BQ20:BQ29" si="10">AH20*BQ$3</f>
        <v>0</v>
      </c>
      <c r="BR20" s="149">
        <f t="shared" ref="BR20:BR29" si="11">AI20*BR$3</f>
        <v>0</v>
      </c>
      <c r="BS20" s="148"/>
      <c r="BT20" s="107">
        <f>SUM(AK20:BR20)</f>
        <v>0</v>
      </c>
    </row>
    <row r="21" spans="1:74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8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I21" s="149">
        <f t="shared" si="2"/>
        <v>0</v>
      </c>
      <c r="BJ21" s="149">
        <f t="shared" si="3"/>
        <v>0</v>
      </c>
      <c r="BK21" s="149">
        <f t="shared" si="4"/>
        <v>0</v>
      </c>
      <c r="BL21" s="149">
        <f t="shared" si="5"/>
        <v>0</v>
      </c>
      <c r="BM21" s="149">
        <f t="shared" si="6"/>
        <v>0</v>
      </c>
      <c r="BN21" s="149">
        <f t="shared" si="7"/>
        <v>0</v>
      </c>
      <c r="BO21" s="149">
        <f t="shared" si="8"/>
        <v>0</v>
      </c>
      <c r="BP21" s="149">
        <f t="shared" si="9"/>
        <v>0</v>
      </c>
      <c r="BQ21" s="149">
        <f t="shared" si="10"/>
        <v>0</v>
      </c>
      <c r="BR21" s="149">
        <f t="shared" si="11"/>
        <v>0</v>
      </c>
      <c r="BS21" s="148"/>
      <c r="BT21" s="107">
        <f t="shared" ref="BT21:BT29" si="12">SUM(AK21:BR21)</f>
        <v>0</v>
      </c>
    </row>
    <row r="22" spans="1:74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8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I22" s="149">
        <f t="shared" si="2"/>
        <v>0</v>
      </c>
      <c r="BJ22" s="149">
        <f t="shared" si="3"/>
        <v>0</v>
      </c>
      <c r="BK22" s="149">
        <f t="shared" si="4"/>
        <v>0</v>
      </c>
      <c r="BL22" s="149">
        <f t="shared" si="5"/>
        <v>0</v>
      </c>
      <c r="BM22" s="149">
        <f t="shared" si="6"/>
        <v>0</v>
      </c>
      <c r="BN22" s="149">
        <f t="shared" si="7"/>
        <v>0</v>
      </c>
      <c r="BO22" s="149">
        <f t="shared" si="8"/>
        <v>0</v>
      </c>
      <c r="BP22" s="149">
        <f t="shared" si="9"/>
        <v>0</v>
      </c>
      <c r="BQ22" s="149">
        <f t="shared" si="10"/>
        <v>0</v>
      </c>
      <c r="BR22" s="149">
        <f t="shared" si="11"/>
        <v>0</v>
      </c>
      <c r="BS22" s="148"/>
      <c r="BT22" s="107">
        <f t="shared" si="12"/>
        <v>0</v>
      </c>
    </row>
    <row r="23" spans="1:74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9">
        <v>4</v>
      </c>
      <c r="AA23" s="149">
        <v>4</v>
      </c>
      <c r="AB23" s="149"/>
      <c r="AC23" s="149"/>
      <c r="AD23" s="149">
        <v>4</v>
      </c>
      <c r="AE23" s="149"/>
      <c r="AF23" s="149">
        <v>4</v>
      </c>
      <c r="AG23" s="149">
        <v>4</v>
      </c>
      <c r="AH23" s="149"/>
      <c r="AI23" s="149"/>
      <c r="AJ23" s="148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I23" s="149">
        <f t="shared" si="2"/>
        <v>0</v>
      </c>
      <c r="BJ23" s="149">
        <f t="shared" si="3"/>
        <v>0</v>
      </c>
      <c r="BK23" s="149">
        <f t="shared" si="4"/>
        <v>0</v>
      </c>
      <c r="BL23" s="149">
        <f t="shared" si="5"/>
        <v>0</v>
      </c>
      <c r="BM23" s="149">
        <f t="shared" si="6"/>
        <v>0</v>
      </c>
      <c r="BN23" s="149">
        <f t="shared" si="7"/>
        <v>0</v>
      </c>
      <c r="BO23" s="149">
        <f t="shared" si="8"/>
        <v>0</v>
      </c>
      <c r="BP23" s="149">
        <f t="shared" si="9"/>
        <v>0</v>
      </c>
      <c r="BQ23" s="149">
        <f t="shared" si="10"/>
        <v>0</v>
      </c>
      <c r="BR23" s="149">
        <f t="shared" si="11"/>
        <v>0</v>
      </c>
      <c r="BS23" s="148"/>
      <c r="BT23" s="107">
        <f t="shared" si="12"/>
        <v>0</v>
      </c>
    </row>
    <row r="24" spans="1:74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8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48"/>
      <c r="AY24" s="148"/>
      <c r="AZ24" s="148"/>
      <c r="BA24" s="148"/>
      <c r="BB24" s="148"/>
      <c r="BC24" s="148"/>
      <c r="BD24" s="148"/>
      <c r="BE24" s="148"/>
      <c r="BF24" s="148"/>
      <c r="BG24" s="148"/>
      <c r="BI24" s="149">
        <f t="shared" si="2"/>
        <v>0</v>
      </c>
      <c r="BJ24" s="149">
        <f t="shared" si="3"/>
        <v>0</v>
      </c>
      <c r="BK24" s="149">
        <f t="shared" si="4"/>
        <v>0</v>
      </c>
      <c r="BL24" s="149">
        <f t="shared" si="5"/>
        <v>0</v>
      </c>
      <c r="BM24" s="149">
        <f t="shared" si="6"/>
        <v>0</v>
      </c>
      <c r="BN24" s="149">
        <f t="shared" si="7"/>
        <v>0</v>
      </c>
      <c r="BO24" s="149">
        <f t="shared" si="8"/>
        <v>0</v>
      </c>
      <c r="BP24" s="149">
        <f t="shared" si="9"/>
        <v>0</v>
      </c>
      <c r="BQ24" s="149">
        <f t="shared" si="10"/>
        <v>0</v>
      </c>
      <c r="BR24" s="149">
        <f t="shared" si="11"/>
        <v>0</v>
      </c>
      <c r="BS24" s="148"/>
      <c r="BT24" s="107">
        <f t="shared" si="12"/>
        <v>0</v>
      </c>
    </row>
    <row r="25" spans="1:74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9"/>
      <c r="AA25" s="149"/>
      <c r="AB25" s="149">
        <v>1.7</v>
      </c>
      <c r="AC25" s="149">
        <v>0.4</v>
      </c>
      <c r="AD25" s="149"/>
      <c r="AE25" s="149">
        <v>0.2</v>
      </c>
      <c r="AF25" s="149"/>
      <c r="AG25" s="149"/>
      <c r="AH25" s="149">
        <v>2.2000000000000002</v>
      </c>
      <c r="AI25" s="149"/>
      <c r="AJ25" s="148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I25" s="149">
        <f t="shared" si="2"/>
        <v>0</v>
      </c>
      <c r="BJ25" s="149">
        <f t="shared" si="3"/>
        <v>0</v>
      </c>
      <c r="BK25" s="149">
        <f t="shared" si="4"/>
        <v>0</v>
      </c>
      <c r="BL25" s="149">
        <f t="shared" si="5"/>
        <v>0</v>
      </c>
      <c r="BM25" s="149">
        <f t="shared" si="6"/>
        <v>0</v>
      </c>
      <c r="BN25" s="149">
        <f t="shared" si="7"/>
        <v>0</v>
      </c>
      <c r="BO25" s="149">
        <f t="shared" si="8"/>
        <v>0</v>
      </c>
      <c r="BP25" s="149">
        <f t="shared" si="9"/>
        <v>0</v>
      </c>
      <c r="BQ25" s="149">
        <f t="shared" si="10"/>
        <v>0</v>
      </c>
      <c r="BR25" s="149">
        <f t="shared" si="11"/>
        <v>0</v>
      </c>
      <c r="BS25" s="148"/>
      <c r="BT25" s="107">
        <f t="shared" si="12"/>
        <v>0</v>
      </c>
    </row>
    <row r="26" spans="1:74" x14ac:dyDescent="0.25">
      <c r="A26" s="18" t="s">
        <v>49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9">
        <v>1.7</v>
      </c>
      <c r="AA26" s="149">
        <v>0.4</v>
      </c>
      <c r="AB26" s="149"/>
      <c r="AC26" s="149"/>
      <c r="AD26" s="149">
        <v>0.2</v>
      </c>
      <c r="AE26" s="149"/>
      <c r="AF26" s="149">
        <v>0.2</v>
      </c>
      <c r="AG26" s="149">
        <v>2.2000000000000002</v>
      </c>
      <c r="AH26" s="149"/>
      <c r="AI26" s="149">
        <v>0.2</v>
      </c>
      <c r="AJ26" s="148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I26" s="149">
        <f t="shared" si="2"/>
        <v>0</v>
      </c>
      <c r="BJ26" s="149">
        <f t="shared" si="3"/>
        <v>0</v>
      </c>
      <c r="BK26" s="149">
        <f t="shared" si="4"/>
        <v>0</v>
      </c>
      <c r="BL26" s="149">
        <f t="shared" si="5"/>
        <v>0</v>
      </c>
      <c r="BM26" s="149">
        <f t="shared" si="6"/>
        <v>0</v>
      </c>
      <c r="BN26" s="149">
        <f t="shared" si="7"/>
        <v>0</v>
      </c>
      <c r="BO26" s="149">
        <f t="shared" si="8"/>
        <v>0</v>
      </c>
      <c r="BP26" s="149">
        <f t="shared" si="9"/>
        <v>0</v>
      </c>
      <c r="BQ26" s="149">
        <f t="shared" si="10"/>
        <v>0</v>
      </c>
      <c r="BR26" s="149">
        <f t="shared" si="11"/>
        <v>0</v>
      </c>
      <c r="BS26" s="148"/>
      <c r="BT26" s="107">
        <f t="shared" si="12"/>
        <v>0</v>
      </c>
    </row>
    <row r="27" spans="1:74" x14ac:dyDescent="0.25">
      <c r="A27" s="18" t="s">
        <v>44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8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I27" s="149">
        <f t="shared" si="2"/>
        <v>0</v>
      </c>
      <c r="BJ27" s="149">
        <f t="shared" si="3"/>
        <v>0</v>
      </c>
      <c r="BK27" s="149">
        <f t="shared" si="4"/>
        <v>0</v>
      </c>
      <c r="BL27" s="149">
        <f t="shared" si="5"/>
        <v>0</v>
      </c>
      <c r="BM27" s="149">
        <f t="shared" si="6"/>
        <v>0</v>
      </c>
      <c r="BN27" s="149">
        <f t="shared" si="7"/>
        <v>0</v>
      </c>
      <c r="BO27" s="149">
        <f t="shared" si="8"/>
        <v>0</v>
      </c>
      <c r="BP27" s="149">
        <f t="shared" si="9"/>
        <v>0</v>
      </c>
      <c r="BQ27" s="149">
        <f t="shared" si="10"/>
        <v>0</v>
      </c>
      <c r="BR27" s="149">
        <f t="shared" si="11"/>
        <v>0</v>
      </c>
      <c r="BS27" s="148"/>
      <c r="BT27" s="107">
        <f t="shared" si="12"/>
        <v>0</v>
      </c>
    </row>
    <row r="28" spans="1:74" ht="25.5" x14ac:dyDescent="0.25">
      <c r="A28" s="86" t="s">
        <v>151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9">
        <v>0.1</v>
      </c>
      <c r="AA28" s="149">
        <v>0.1</v>
      </c>
      <c r="AB28" s="149">
        <v>0.1</v>
      </c>
      <c r="AC28" s="149">
        <v>0.1</v>
      </c>
      <c r="AD28" s="149"/>
      <c r="AE28" s="149"/>
      <c r="AF28" s="149">
        <v>0.1</v>
      </c>
      <c r="AG28" s="149">
        <v>0.1</v>
      </c>
      <c r="AH28" s="149">
        <v>0.1</v>
      </c>
      <c r="AI28" s="149">
        <v>0.1</v>
      </c>
      <c r="AJ28" s="148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I28" s="149">
        <f t="shared" si="2"/>
        <v>0</v>
      </c>
      <c r="BJ28" s="149">
        <f t="shared" si="3"/>
        <v>0</v>
      </c>
      <c r="BK28" s="149">
        <f t="shared" si="4"/>
        <v>0</v>
      </c>
      <c r="BL28" s="149">
        <f t="shared" si="5"/>
        <v>0</v>
      </c>
      <c r="BM28" s="149">
        <f t="shared" si="6"/>
        <v>0</v>
      </c>
      <c r="BN28" s="149">
        <f t="shared" si="7"/>
        <v>0</v>
      </c>
      <c r="BO28" s="149">
        <f t="shared" si="8"/>
        <v>0</v>
      </c>
      <c r="BP28" s="149">
        <f t="shared" si="9"/>
        <v>0</v>
      </c>
      <c r="BQ28" s="149">
        <f t="shared" si="10"/>
        <v>0</v>
      </c>
      <c r="BR28" s="149">
        <f t="shared" si="11"/>
        <v>0</v>
      </c>
      <c r="BS28" s="148"/>
      <c r="BT28" s="107">
        <f t="shared" si="12"/>
        <v>0</v>
      </c>
    </row>
    <row r="29" spans="1:74" x14ac:dyDescent="0.25">
      <c r="A29" s="18" t="s">
        <v>45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9">
        <v>1</v>
      </c>
      <c r="AA29" s="149">
        <v>1</v>
      </c>
      <c r="AB29" s="149">
        <v>1</v>
      </c>
      <c r="AC29" s="149">
        <v>1</v>
      </c>
      <c r="AD29" s="149">
        <v>1</v>
      </c>
      <c r="AE29" s="149">
        <v>1</v>
      </c>
      <c r="AF29" s="149">
        <v>1</v>
      </c>
      <c r="AG29" s="149">
        <v>1</v>
      </c>
      <c r="AH29" s="149">
        <v>1</v>
      </c>
      <c r="AI29" s="149">
        <v>1</v>
      </c>
      <c r="AJ29" s="148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I29" s="149">
        <f t="shared" si="2"/>
        <v>0</v>
      </c>
      <c r="BJ29" s="149">
        <f t="shared" si="3"/>
        <v>0</v>
      </c>
      <c r="BK29" s="149">
        <f t="shared" si="4"/>
        <v>0</v>
      </c>
      <c r="BL29" s="149">
        <f t="shared" si="5"/>
        <v>0</v>
      </c>
      <c r="BM29" s="149">
        <f t="shared" si="6"/>
        <v>0</v>
      </c>
      <c r="BN29" s="149">
        <f t="shared" si="7"/>
        <v>0</v>
      </c>
      <c r="BO29" s="149">
        <f t="shared" si="8"/>
        <v>0</v>
      </c>
      <c r="BP29" s="149">
        <f t="shared" si="9"/>
        <v>0</v>
      </c>
      <c r="BQ29" s="149">
        <f t="shared" si="10"/>
        <v>0</v>
      </c>
      <c r="BR29" s="149">
        <f t="shared" si="11"/>
        <v>0</v>
      </c>
      <c r="BS29" s="148"/>
      <c r="BT29" s="107">
        <f t="shared" si="12"/>
        <v>0</v>
      </c>
    </row>
    <row r="30" spans="1:74" x14ac:dyDescent="0.25">
      <c r="A30" s="5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</row>
    <row r="31" spans="1:74" s="85" customFormat="1" x14ac:dyDescent="0.25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V31" s="108"/>
    </row>
    <row r="32" spans="1:74" x14ac:dyDescent="0.25">
      <c r="A32" s="34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</row>
    <row r="33" spans="1:74" x14ac:dyDescent="0.25">
      <c r="A33" s="33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8"/>
      <c r="BP33" s="148"/>
      <c r="BQ33" s="148"/>
      <c r="BR33" s="148"/>
      <c r="BS33" s="148"/>
    </row>
    <row r="34" spans="1:74" x14ac:dyDescent="0.25">
      <c r="A34" s="18" t="s">
        <v>55</v>
      </c>
      <c r="B34" s="148"/>
      <c r="C34" s="148"/>
      <c r="D34" s="148"/>
      <c r="E34" s="148"/>
      <c r="F34" s="148"/>
      <c r="G34" s="148"/>
      <c r="H34" s="148"/>
      <c r="I34" s="148"/>
      <c r="J34" s="148"/>
      <c r="K34" s="44">
        <v>1</v>
      </c>
      <c r="L34" s="44">
        <v>2</v>
      </c>
      <c r="M34" s="44">
        <v>3</v>
      </c>
      <c r="N34" s="44">
        <v>3</v>
      </c>
      <c r="O34" s="44">
        <v>4</v>
      </c>
      <c r="P34" s="44">
        <v>4</v>
      </c>
      <c r="Q34" s="44">
        <v>5</v>
      </c>
      <c r="R34" s="44">
        <v>5</v>
      </c>
      <c r="S34" s="44">
        <v>5</v>
      </c>
      <c r="T34" s="44">
        <v>1</v>
      </c>
      <c r="U34" s="45">
        <v>2</v>
      </c>
      <c r="V34" s="44">
        <v>3</v>
      </c>
      <c r="W34" s="44">
        <v>3</v>
      </c>
      <c r="X34" s="44">
        <v>4</v>
      </c>
      <c r="Y34" s="74">
        <v>5</v>
      </c>
      <c r="Z34" s="63"/>
      <c r="AA34" s="63"/>
      <c r="AB34" s="63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9">
        <f t="shared" ref="AT34:BH34" si="13">K34*AT$3</f>
        <v>0</v>
      </c>
      <c r="AU34" s="149">
        <f t="shared" si="13"/>
        <v>14</v>
      </c>
      <c r="AV34" s="149">
        <f t="shared" si="13"/>
        <v>12</v>
      </c>
      <c r="AW34" s="149">
        <f t="shared" si="13"/>
        <v>0</v>
      </c>
      <c r="AX34" s="149">
        <f t="shared" si="13"/>
        <v>4</v>
      </c>
      <c r="AY34" s="149">
        <f t="shared" si="13"/>
        <v>0</v>
      </c>
      <c r="AZ34" s="149">
        <f t="shared" si="13"/>
        <v>0</v>
      </c>
      <c r="BA34" s="149">
        <f t="shared" si="13"/>
        <v>0</v>
      </c>
      <c r="BB34" s="149">
        <f t="shared" si="13"/>
        <v>0</v>
      </c>
      <c r="BC34" s="149">
        <f t="shared" si="13"/>
        <v>0</v>
      </c>
      <c r="BD34" s="149">
        <f t="shared" si="13"/>
        <v>0</v>
      </c>
      <c r="BE34" s="149">
        <f t="shared" si="13"/>
        <v>0</v>
      </c>
      <c r="BF34" s="149">
        <f t="shared" si="13"/>
        <v>0</v>
      </c>
      <c r="BG34" s="149">
        <f t="shared" si="13"/>
        <v>0</v>
      </c>
      <c r="BH34" s="149">
        <f t="shared" si="13"/>
        <v>0</v>
      </c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7">
        <f>SUM(AK34:BL34)</f>
        <v>30</v>
      </c>
      <c r="BV34" s="108">
        <v>30</v>
      </c>
    </row>
    <row r="35" spans="1:74" x14ac:dyDescent="0.25">
      <c r="A35" s="34" t="s">
        <v>97</v>
      </c>
      <c r="B35" s="148"/>
      <c r="C35" s="148"/>
      <c r="D35" s="148"/>
      <c r="E35" s="148"/>
      <c r="F35" s="148"/>
      <c r="G35" s="148"/>
      <c r="H35" s="148"/>
      <c r="I35" s="148"/>
      <c r="J35" s="148"/>
      <c r="K35" s="44"/>
      <c r="L35" s="44"/>
      <c r="M35" s="44"/>
      <c r="N35" s="44"/>
      <c r="O35" s="44"/>
      <c r="P35" s="44"/>
      <c r="Q35" s="44"/>
      <c r="R35" s="73"/>
      <c r="S35" s="74"/>
      <c r="T35" s="44"/>
      <c r="U35" s="44"/>
      <c r="V35" s="44"/>
      <c r="W35" s="44"/>
      <c r="X35" s="44"/>
      <c r="Y35" s="74"/>
      <c r="Z35" s="63"/>
      <c r="AA35" s="63"/>
      <c r="AB35" s="63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8"/>
      <c r="BP35" s="148"/>
      <c r="BQ35" s="148"/>
      <c r="BR35" s="148"/>
      <c r="BS35" s="148"/>
    </row>
    <row r="36" spans="1:74" x14ac:dyDescent="0.25">
      <c r="A36" s="34" t="s">
        <v>111</v>
      </c>
      <c r="B36" s="148"/>
      <c r="C36" s="148"/>
      <c r="D36" s="148"/>
      <c r="E36" s="148"/>
      <c r="F36" s="148"/>
      <c r="G36" s="148"/>
      <c r="H36" s="148"/>
      <c r="I36" s="148"/>
      <c r="J36" s="148"/>
      <c r="K36" s="44">
        <v>0.01</v>
      </c>
      <c r="L36" s="44">
        <v>0.01</v>
      </c>
      <c r="M36" s="44">
        <v>0.03</v>
      </c>
      <c r="N36" s="44">
        <v>0.03</v>
      </c>
      <c r="O36" s="44">
        <v>0.04</v>
      </c>
      <c r="P36" s="44">
        <v>0.04</v>
      </c>
      <c r="Q36" s="44">
        <v>0.05</v>
      </c>
      <c r="R36" s="44">
        <v>0.05</v>
      </c>
      <c r="S36" s="44">
        <v>0.05</v>
      </c>
      <c r="T36" s="44">
        <v>0.01</v>
      </c>
      <c r="U36" s="44">
        <v>0.02</v>
      </c>
      <c r="V36" s="44">
        <v>0.03</v>
      </c>
      <c r="W36" s="44">
        <v>0.03</v>
      </c>
      <c r="X36" s="44">
        <v>0.04</v>
      </c>
      <c r="Y36" s="46">
        <v>0.05</v>
      </c>
      <c r="Z36" s="63"/>
      <c r="AA36" s="63"/>
      <c r="AB36" s="63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9">
        <f t="shared" ref="AT36:BH36" si="14">K36*AT$3</f>
        <v>0</v>
      </c>
      <c r="AU36" s="149">
        <f t="shared" si="14"/>
        <v>7.0000000000000007E-2</v>
      </c>
      <c r="AV36" s="149">
        <f t="shared" si="14"/>
        <v>0.12</v>
      </c>
      <c r="AW36" s="149">
        <f t="shared" si="14"/>
        <v>0</v>
      </c>
      <c r="AX36" s="149">
        <f t="shared" si="14"/>
        <v>0.04</v>
      </c>
      <c r="AY36" s="149">
        <f t="shared" si="14"/>
        <v>0</v>
      </c>
      <c r="AZ36" s="149">
        <f t="shared" si="14"/>
        <v>0</v>
      </c>
      <c r="BA36" s="149">
        <f t="shared" si="14"/>
        <v>0</v>
      </c>
      <c r="BB36" s="149">
        <f t="shared" si="14"/>
        <v>0</v>
      </c>
      <c r="BC36" s="149">
        <f t="shared" si="14"/>
        <v>0</v>
      </c>
      <c r="BD36" s="149">
        <f t="shared" si="14"/>
        <v>0</v>
      </c>
      <c r="BE36" s="149">
        <f t="shared" si="14"/>
        <v>0</v>
      </c>
      <c r="BF36" s="149">
        <f t="shared" si="14"/>
        <v>0</v>
      </c>
      <c r="BG36" s="149">
        <f t="shared" si="14"/>
        <v>0</v>
      </c>
      <c r="BH36" s="149">
        <f t="shared" si="14"/>
        <v>0</v>
      </c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</row>
    <row r="37" spans="1:74" x14ac:dyDescent="0.25">
      <c r="A37" s="34"/>
      <c r="B37" s="148"/>
      <c r="C37" s="148"/>
      <c r="D37" s="148"/>
      <c r="E37" s="148"/>
      <c r="F37" s="148"/>
      <c r="G37" s="148"/>
      <c r="H37" s="148"/>
      <c r="I37" s="148"/>
      <c r="J37" s="148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6"/>
      <c r="Z37" s="63"/>
      <c r="AA37" s="63"/>
      <c r="AB37" s="63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8"/>
      <c r="BP37" s="148"/>
      <c r="BQ37" s="148"/>
      <c r="BR37" s="148"/>
      <c r="BS37" s="148"/>
    </row>
    <row r="38" spans="1:74" x14ac:dyDescent="0.25">
      <c r="A38" s="18" t="s">
        <v>52</v>
      </c>
      <c r="B38" s="148"/>
      <c r="C38" s="148"/>
      <c r="D38" s="148"/>
      <c r="E38" s="148"/>
      <c r="F38" s="148"/>
      <c r="G38" s="148"/>
      <c r="H38" s="148"/>
      <c r="I38" s="148"/>
      <c r="J38" s="148"/>
      <c r="K38" s="44">
        <v>1</v>
      </c>
      <c r="L38" s="44">
        <v>1</v>
      </c>
      <c r="M38" s="44">
        <v>1</v>
      </c>
      <c r="N38" s="44">
        <v>1</v>
      </c>
      <c r="O38" s="44">
        <v>1</v>
      </c>
      <c r="P38" s="44">
        <v>1</v>
      </c>
      <c r="Q38" s="44">
        <v>1</v>
      </c>
      <c r="R38" s="44">
        <v>1</v>
      </c>
      <c r="S38" s="44">
        <v>1</v>
      </c>
      <c r="T38" s="44">
        <v>1</v>
      </c>
      <c r="U38" s="44">
        <v>1</v>
      </c>
      <c r="V38" s="44">
        <v>1</v>
      </c>
      <c r="W38" s="44">
        <v>1</v>
      </c>
      <c r="X38" s="44">
        <v>1</v>
      </c>
      <c r="Y38" s="74">
        <v>1</v>
      </c>
      <c r="Z38" s="63"/>
      <c r="AA38" s="63"/>
      <c r="AB38" s="63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9">
        <f t="shared" ref="AT38:BH38" si="15">K38*AT$3</f>
        <v>0</v>
      </c>
      <c r="AU38" s="149">
        <f t="shared" si="15"/>
        <v>7</v>
      </c>
      <c r="AV38" s="149">
        <f t="shared" si="15"/>
        <v>4</v>
      </c>
      <c r="AW38" s="149">
        <f t="shared" si="15"/>
        <v>0</v>
      </c>
      <c r="AX38" s="149">
        <f t="shared" si="15"/>
        <v>1</v>
      </c>
      <c r="AY38" s="149">
        <f t="shared" si="15"/>
        <v>0</v>
      </c>
      <c r="AZ38" s="149">
        <f t="shared" si="15"/>
        <v>0</v>
      </c>
      <c r="BA38" s="149">
        <f t="shared" si="15"/>
        <v>0</v>
      </c>
      <c r="BB38" s="149">
        <f t="shared" si="15"/>
        <v>0</v>
      </c>
      <c r="BC38" s="149">
        <f t="shared" si="15"/>
        <v>0</v>
      </c>
      <c r="BD38" s="149">
        <f t="shared" si="15"/>
        <v>0</v>
      </c>
      <c r="BE38" s="149">
        <f t="shared" si="15"/>
        <v>0</v>
      </c>
      <c r="BF38" s="149">
        <f t="shared" si="15"/>
        <v>0</v>
      </c>
      <c r="BG38" s="149">
        <f t="shared" si="15"/>
        <v>0</v>
      </c>
      <c r="BH38" s="149">
        <f t="shared" si="15"/>
        <v>0</v>
      </c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7">
        <f>SUM(AK38:BL38)</f>
        <v>12</v>
      </c>
      <c r="BV38" s="108">
        <v>20</v>
      </c>
    </row>
    <row r="39" spans="1:74" x14ac:dyDescent="0.25">
      <c r="A39" s="18"/>
      <c r="K39" s="44"/>
      <c r="L39" s="44"/>
      <c r="M39" s="44"/>
      <c r="N39" s="44"/>
      <c r="O39" s="44"/>
      <c r="P39" s="44"/>
      <c r="Q39" s="44"/>
      <c r="R39" s="73"/>
      <c r="S39" s="74"/>
      <c r="T39" s="44"/>
      <c r="U39" s="44"/>
      <c r="V39" s="44"/>
      <c r="W39" s="44"/>
      <c r="X39" s="44"/>
      <c r="Y39" s="74"/>
      <c r="Z39" s="63"/>
      <c r="AA39" s="63"/>
      <c r="AB39" s="63"/>
    </row>
    <row r="40" spans="1:74" x14ac:dyDescent="0.25">
      <c r="A40" s="18" t="s">
        <v>56</v>
      </c>
      <c r="K40" s="44"/>
      <c r="L40" s="44"/>
      <c r="M40" s="44"/>
      <c r="N40" s="44"/>
      <c r="O40" s="44"/>
      <c r="P40" s="44"/>
      <c r="Q40" s="44"/>
      <c r="R40" s="73"/>
      <c r="S40" s="74"/>
      <c r="T40" s="44"/>
      <c r="U40" s="44"/>
      <c r="V40" s="44"/>
      <c r="W40" s="44"/>
      <c r="X40" s="44"/>
      <c r="Y40" s="74"/>
      <c r="Z40" s="63"/>
      <c r="AA40" s="63"/>
      <c r="AB40" s="63"/>
    </row>
    <row r="41" spans="1:74" x14ac:dyDescent="0.25">
      <c r="A41" s="34" t="s">
        <v>97</v>
      </c>
      <c r="K41" s="44"/>
      <c r="L41" s="44"/>
      <c r="M41" s="44"/>
      <c r="N41" s="44"/>
      <c r="O41" s="44"/>
      <c r="P41" s="44"/>
      <c r="Q41" s="44"/>
      <c r="R41" s="49"/>
      <c r="S41" s="46"/>
      <c r="T41" s="44"/>
      <c r="U41" s="44"/>
      <c r="V41" s="44"/>
      <c r="W41" s="44"/>
      <c r="X41" s="44"/>
      <c r="Y41" s="77"/>
      <c r="Z41" s="63"/>
      <c r="AA41" s="63"/>
      <c r="AB41" s="63"/>
    </row>
    <row r="42" spans="1:74" x14ac:dyDescent="0.25">
      <c r="A42" s="41" t="s">
        <v>57</v>
      </c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63"/>
      <c r="AA42" s="63"/>
      <c r="AB42" s="63"/>
    </row>
    <row r="43" spans="1:74" x14ac:dyDescent="0.25">
      <c r="A43" s="41" t="s">
        <v>58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63"/>
      <c r="AA43" s="63"/>
      <c r="AB43" s="63"/>
    </row>
    <row r="44" spans="1:74" x14ac:dyDescent="0.25">
      <c r="A44" s="41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63"/>
      <c r="AA44" s="63"/>
      <c r="AB44" s="63"/>
    </row>
    <row r="45" spans="1:74" x14ac:dyDescent="0.25">
      <c r="A45" s="18" t="s">
        <v>59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  <c r="P45" s="44">
        <v>1</v>
      </c>
      <c r="Q45" s="44">
        <v>1</v>
      </c>
      <c r="R45" s="44">
        <v>1</v>
      </c>
      <c r="S45" s="44">
        <v>1</v>
      </c>
      <c r="T45" s="44">
        <v>1</v>
      </c>
      <c r="U45" s="44">
        <v>1</v>
      </c>
      <c r="V45" s="44">
        <v>1</v>
      </c>
      <c r="W45" s="44">
        <v>1</v>
      </c>
      <c r="X45" s="44">
        <v>1</v>
      </c>
      <c r="Y45" s="74">
        <v>1</v>
      </c>
      <c r="Z45" s="63"/>
      <c r="AA45" s="63"/>
      <c r="AB45" s="63"/>
      <c r="AT45" s="149">
        <f t="shared" ref="AT45:BH49" si="16">K45*AT$3</f>
        <v>0</v>
      </c>
      <c r="AU45" s="149">
        <f t="shared" si="16"/>
        <v>7</v>
      </c>
      <c r="AV45" s="149">
        <f t="shared" si="16"/>
        <v>4</v>
      </c>
      <c r="AW45" s="149">
        <f t="shared" si="16"/>
        <v>0</v>
      </c>
      <c r="AX45" s="149">
        <f t="shared" si="16"/>
        <v>1</v>
      </c>
      <c r="AY45" s="149">
        <f t="shared" si="16"/>
        <v>0</v>
      </c>
      <c r="AZ45" s="149">
        <f t="shared" si="16"/>
        <v>0</v>
      </c>
      <c r="BA45" s="149">
        <f t="shared" si="16"/>
        <v>0</v>
      </c>
      <c r="BB45" s="149">
        <f t="shared" si="16"/>
        <v>0</v>
      </c>
      <c r="BC45" s="149">
        <f t="shared" si="16"/>
        <v>0</v>
      </c>
      <c r="BD45" s="149">
        <f t="shared" si="16"/>
        <v>0</v>
      </c>
      <c r="BE45" s="149">
        <f t="shared" si="16"/>
        <v>0</v>
      </c>
      <c r="BF45" s="149">
        <f t="shared" si="16"/>
        <v>0</v>
      </c>
      <c r="BG45" s="149">
        <f t="shared" si="16"/>
        <v>0</v>
      </c>
      <c r="BH45" s="149">
        <f t="shared" si="16"/>
        <v>0</v>
      </c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7">
        <f>SUM(AK45:BL45)</f>
        <v>12</v>
      </c>
      <c r="BV45" s="108">
        <v>12</v>
      </c>
    </row>
    <row r="46" spans="1:74" x14ac:dyDescent="0.25">
      <c r="A46" s="18" t="s">
        <v>124</v>
      </c>
      <c r="K46" s="44"/>
      <c r="L46" s="44">
        <v>2</v>
      </c>
      <c r="M46" s="44">
        <v>3</v>
      </c>
      <c r="N46" s="44">
        <v>3</v>
      </c>
      <c r="O46" s="44">
        <v>3</v>
      </c>
      <c r="P46" s="44">
        <v>3</v>
      </c>
      <c r="Q46" s="44">
        <v>3</v>
      </c>
      <c r="R46" s="73">
        <v>3</v>
      </c>
      <c r="S46" s="74">
        <v>3</v>
      </c>
      <c r="T46" s="44">
        <v>1</v>
      </c>
      <c r="U46" s="44">
        <v>2</v>
      </c>
      <c r="V46" s="44">
        <v>3</v>
      </c>
      <c r="W46" s="44">
        <v>3</v>
      </c>
      <c r="X46" s="44">
        <v>3</v>
      </c>
      <c r="Y46" s="74">
        <v>3</v>
      </c>
      <c r="Z46" s="63"/>
      <c r="AA46" s="63"/>
      <c r="AB46" s="63"/>
      <c r="AT46" s="149">
        <f t="shared" si="16"/>
        <v>0</v>
      </c>
      <c r="AU46" s="149">
        <f t="shared" si="16"/>
        <v>14</v>
      </c>
      <c r="AV46" s="149">
        <f t="shared" si="16"/>
        <v>12</v>
      </c>
      <c r="AW46" s="149">
        <f t="shared" si="16"/>
        <v>0</v>
      </c>
      <c r="AX46" s="149">
        <f t="shared" si="16"/>
        <v>3</v>
      </c>
      <c r="AY46" s="149">
        <f t="shared" si="16"/>
        <v>0</v>
      </c>
      <c r="AZ46" s="149">
        <f t="shared" si="16"/>
        <v>0</v>
      </c>
      <c r="BA46" s="149">
        <f t="shared" si="16"/>
        <v>0</v>
      </c>
      <c r="BB46" s="149">
        <f t="shared" si="16"/>
        <v>0</v>
      </c>
      <c r="BC46" s="149">
        <f t="shared" si="16"/>
        <v>0</v>
      </c>
      <c r="BD46" s="149">
        <f t="shared" si="16"/>
        <v>0</v>
      </c>
      <c r="BE46" s="149">
        <f t="shared" si="16"/>
        <v>0</v>
      </c>
      <c r="BF46" s="149">
        <f t="shared" si="16"/>
        <v>0</v>
      </c>
      <c r="BG46" s="149">
        <f t="shared" si="16"/>
        <v>0</v>
      </c>
      <c r="BH46" s="149">
        <f t="shared" si="16"/>
        <v>0</v>
      </c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7">
        <f>SUM(AK46:BL46)</f>
        <v>29</v>
      </c>
      <c r="BV46" s="108">
        <v>30</v>
      </c>
    </row>
    <row r="47" spans="1:74" x14ac:dyDescent="0.25">
      <c r="A47" s="18" t="s">
        <v>60</v>
      </c>
      <c r="K47" s="44">
        <v>0</v>
      </c>
      <c r="L47" s="44">
        <v>0</v>
      </c>
      <c r="M47" s="44">
        <v>0</v>
      </c>
      <c r="N47" s="44">
        <v>0</v>
      </c>
      <c r="O47" s="44">
        <v>1</v>
      </c>
      <c r="P47" s="44">
        <v>1</v>
      </c>
      <c r="Q47" s="44">
        <v>1</v>
      </c>
      <c r="R47" s="44">
        <v>1</v>
      </c>
      <c r="S47" s="44">
        <v>1</v>
      </c>
      <c r="T47" s="44">
        <v>0</v>
      </c>
      <c r="U47" s="44">
        <v>0</v>
      </c>
      <c r="V47" s="44">
        <v>0</v>
      </c>
      <c r="W47" s="44">
        <v>0</v>
      </c>
      <c r="X47" s="44">
        <v>1</v>
      </c>
      <c r="Y47" s="74">
        <v>1</v>
      </c>
      <c r="Z47" s="63"/>
      <c r="AA47" s="63"/>
      <c r="AB47" s="63"/>
      <c r="AT47" s="149">
        <f t="shared" si="16"/>
        <v>0</v>
      </c>
      <c r="AU47" s="149">
        <f t="shared" si="16"/>
        <v>0</v>
      </c>
      <c r="AV47" s="149">
        <f t="shared" si="16"/>
        <v>0</v>
      </c>
      <c r="AW47" s="149">
        <f t="shared" si="16"/>
        <v>0</v>
      </c>
      <c r="AX47" s="149">
        <f t="shared" si="16"/>
        <v>1</v>
      </c>
      <c r="AY47" s="149">
        <f t="shared" si="16"/>
        <v>0</v>
      </c>
      <c r="AZ47" s="149">
        <f t="shared" si="16"/>
        <v>0</v>
      </c>
      <c r="BA47" s="149">
        <f t="shared" si="16"/>
        <v>0</v>
      </c>
      <c r="BB47" s="149">
        <f t="shared" si="16"/>
        <v>0</v>
      </c>
      <c r="BC47" s="149">
        <f t="shared" si="16"/>
        <v>0</v>
      </c>
      <c r="BD47" s="149">
        <f t="shared" si="16"/>
        <v>0</v>
      </c>
      <c r="BE47" s="149">
        <f t="shared" si="16"/>
        <v>0</v>
      </c>
      <c r="BF47" s="149">
        <f t="shared" si="16"/>
        <v>0</v>
      </c>
      <c r="BG47" s="149">
        <f t="shared" si="16"/>
        <v>0</v>
      </c>
      <c r="BH47" s="149">
        <f t="shared" si="16"/>
        <v>0</v>
      </c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7">
        <f>SUM(AK47:BL47)</f>
        <v>1</v>
      </c>
      <c r="BV47" s="108">
        <v>1</v>
      </c>
    </row>
    <row r="48" spans="1:74" x14ac:dyDescent="0.25">
      <c r="A48" s="18" t="s">
        <v>125</v>
      </c>
      <c r="K48" s="44"/>
      <c r="L48" s="44">
        <v>0</v>
      </c>
      <c r="M48" s="44">
        <v>0</v>
      </c>
      <c r="N48" s="44">
        <v>0</v>
      </c>
      <c r="O48" s="44">
        <v>1</v>
      </c>
      <c r="P48" s="44">
        <v>1</v>
      </c>
      <c r="Q48" s="44">
        <v>2</v>
      </c>
      <c r="R48" s="73">
        <v>2</v>
      </c>
      <c r="S48" s="74">
        <v>2</v>
      </c>
      <c r="T48" s="44"/>
      <c r="U48" s="44">
        <v>0</v>
      </c>
      <c r="V48" s="44"/>
      <c r="W48" s="44"/>
      <c r="X48" s="44">
        <v>1</v>
      </c>
      <c r="Y48" s="74">
        <v>2</v>
      </c>
      <c r="Z48" s="63"/>
      <c r="AA48" s="63"/>
      <c r="AB48" s="63"/>
      <c r="AT48" s="149">
        <f t="shared" si="16"/>
        <v>0</v>
      </c>
      <c r="AU48" s="149">
        <f t="shared" si="16"/>
        <v>0</v>
      </c>
      <c r="AV48" s="149">
        <f t="shared" si="16"/>
        <v>0</v>
      </c>
      <c r="AW48" s="149">
        <f t="shared" si="16"/>
        <v>0</v>
      </c>
      <c r="AX48" s="149">
        <f t="shared" si="16"/>
        <v>1</v>
      </c>
      <c r="AY48" s="149">
        <f t="shared" si="16"/>
        <v>0</v>
      </c>
      <c r="AZ48" s="149">
        <f t="shared" si="16"/>
        <v>0</v>
      </c>
      <c r="BA48" s="149">
        <f t="shared" si="16"/>
        <v>0</v>
      </c>
      <c r="BB48" s="149">
        <f t="shared" si="16"/>
        <v>0</v>
      </c>
      <c r="BC48" s="149">
        <f t="shared" si="16"/>
        <v>0</v>
      </c>
      <c r="BD48" s="149">
        <f t="shared" si="16"/>
        <v>0</v>
      </c>
      <c r="BE48" s="149">
        <f t="shared" si="16"/>
        <v>0</v>
      </c>
      <c r="BF48" s="149">
        <f t="shared" si="16"/>
        <v>0</v>
      </c>
      <c r="BG48" s="149">
        <f t="shared" si="16"/>
        <v>0</v>
      </c>
      <c r="BH48" s="149">
        <f t="shared" si="16"/>
        <v>0</v>
      </c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7">
        <f>SUM(AK48:BL48)</f>
        <v>1</v>
      </c>
      <c r="BV48" s="108">
        <v>1</v>
      </c>
    </row>
    <row r="49" spans="1:74" x14ac:dyDescent="0.25">
      <c r="A49" s="18" t="s">
        <v>61</v>
      </c>
      <c r="K49" s="44">
        <v>1</v>
      </c>
      <c r="L49" s="44">
        <v>1</v>
      </c>
      <c r="M49" s="44">
        <v>1</v>
      </c>
      <c r="N49" s="44">
        <v>1</v>
      </c>
      <c r="O49" s="44">
        <v>1</v>
      </c>
      <c r="P49" s="44">
        <v>1</v>
      </c>
      <c r="Q49" s="44">
        <v>1</v>
      </c>
      <c r="R49" s="44">
        <v>1</v>
      </c>
      <c r="S49" s="44">
        <v>1</v>
      </c>
      <c r="T49" s="44">
        <v>1</v>
      </c>
      <c r="U49" s="44">
        <v>1</v>
      </c>
      <c r="V49" s="44">
        <v>1</v>
      </c>
      <c r="W49" s="44">
        <v>1</v>
      </c>
      <c r="X49" s="44">
        <v>1</v>
      </c>
      <c r="Y49" s="74">
        <v>1</v>
      </c>
      <c r="Z49" s="63"/>
      <c r="AA49" s="63"/>
      <c r="AB49" s="63"/>
      <c r="AT49" s="149">
        <f t="shared" si="16"/>
        <v>0</v>
      </c>
      <c r="AU49" s="149">
        <f t="shared" si="16"/>
        <v>7</v>
      </c>
      <c r="AV49" s="149">
        <f t="shared" si="16"/>
        <v>4</v>
      </c>
      <c r="AW49" s="149">
        <f t="shared" si="16"/>
        <v>0</v>
      </c>
      <c r="AX49" s="149">
        <f t="shared" si="16"/>
        <v>1</v>
      </c>
      <c r="AY49" s="149">
        <f t="shared" si="16"/>
        <v>0</v>
      </c>
      <c r="AZ49" s="149">
        <f t="shared" si="16"/>
        <v>0</v>
      </c>
      <c r="BA49" s="149">
        <f t="shared" si="16"/>
        <v>0</v>
      </c>
      <c r="BB49" s="149">
        <f t="shared" si="16"/>
        <v>0</v>
      </c>
      <c r="BC49" s="149">
        <f t="shared" si="16"/>
        <v>0</v>
      </c>
      <c r="BD49" s="149">
        <f t="shared" si="16"/>
        <v>0</v>
      </c>
      <c r="BE49" s="149">
        <f t="shared" si="16"/>
        <v>0</v>
      </c>
      <c r="BF49" s="149">
        <f t="shared" si="16"/>
        <v>0</v>
      </c>
      <c r="BG49" s="149">
        <f t="shared" si="16"/>
        <v>0</v>
      </c>
      <c r="BH49" s="149">
        <f t="shared" si="16"/>
        <v>0</v>
      </c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7">
        <f>SUM(AK49:BL49)</f>
        <v>12</v>
      </c>
      <c r="BV49" s="108">
        <v>12</v>
      </c>
    </row>
    <row r="50" spans="1:74" x14ac:dyDescent="0.25">
      <c r="A50" s="18"/>
      <c r="K50" s="44"/>
      <c r="L50" s="44"/>
      <c r="M50" s="44"/>
      <c r="N50" s="44"/>
      <c r="O50" s="44"/>
      <c r="P50" s="44"/>
      <c r="Q50" s="44"/>
      <c r="R50" s="73"/>
      <c r="S50" s="74"/>
      <c r="T50" s="44"/>
      <c r="U50" s="44"/>
      <c r="V50" s="44"/>
      <c r="W50" s="44"/>
      <c r="X50" s="44"/>
      <c r="Y50" s="74"/>
      <c r="Z50" s="63"/>
      <c r="AA50" s="63"/>
      <c r="AB50" s="63"/>
    </row>
    <row r="51" spans="1:74" x14ac:dyDescent="0.25">
      <c r="A51" s="18" t="s">
        <v>62</v>
      </c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44">
        <v>1</v>
      </c>
      <c r="Q51" s="44">
        <v>1</v>
      </c>
      <c r="R51" s="44">
        <v>1</v>
      </c>
      <c r="S51" s="44">
        <v>1</v>
      </c>
      <c r="T51" s="44">
        <v>1</v>
      </c>
      <c r="U51" s="44">
        <v>1</v>
      </c>
      <c r="V51" s="44">
        <v>1</v>
      </c>
      <c r="W51" s="44">
        <v>1</v>
      </c>
      <c r="X51" s="44">
        <v>1</v>
      </c>
      <c r="Y51" s="74">
        <v>1</v>
      </c>
      <c r="Z51" s="63"/>
      <c r="AA51" s="63"/>
      <c r="AB51" s="63"/>
      <c r="AT51" s="149">
        <f t="shared" ref="AT51:BH51" si="17">K51*AT$3</f>
        <v>0</v>
      </c>
      <c r="AU51" s="149">
        <f t="shared" si="17"/>
        <v>7</v>
      </c>
      <c r="AV51" s="149">
        <f t="shared" si="17"/>
        <v>4</v>
      </c>
      <c r="AW51" s="149">
        <f t="shared" si="17"/>
        <v>0</v>
      </c>
      <c r="AX51" s="149">
        <f t="shared" si="17"/>
        <v>1</v>
      </c>
      <c r="AY51" s="149">
        <f t="shared" si="17"/>
        <v>0</v>
      </c>
      <c r="AZ51" s="149">
        <f t="shared" si="17"/>
        <v>0</v>
      </c>
      <c r="BA51" s="149">
        <f t="shared" si="17"/>
        <v>0</v>
      </c>
      <c r="BB51" s="149">
        <f t="shared" si="17"/>
        <v>0</v>
      </c>
      <c r="BC51" s="149">
        <f t="shared" si="17"/>
        <v>0</v>
      </c>
      <c r="BD51" s="149">
        <f t="shared" si="17"/>
        <v>0</v>
      </c>
      <c r="BE51" s="149">
        <f t="shared" si="17"/>
        <v>0</v>
      </c>
      <c r="BF51" s="149">
        <f t="shared" si="17"/>
        <v>0</v>
      </c>
      <c r="BG51" s="149">
        <f t="shared" si="17"/>
        <v>0</v>
      </c>
      <c r="BH51" s="149">
        <f t="shared" si="17"/>
        <v>0</v>
      </c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7">
        <f>SUM(AK51:BL51)</f>
        <v>12</v>
      </c>
      <c r="BV51" s="108">
        <v>12</v>
      </c>
    </row>
    <row r="52" spans="1:74" x14ac:dyDescent="0.25">
      <c r="A52" s="18"/>
      <c r="K52" s="44"/>
      <c r="L52" s="44"/>
      <c r="M52" s="44"/>
      <c r="N52" s="44"/>
      <c r="O52" s="44"/>
      <c r="P52" s="44"/>
      <c r="Q52" s="44"/>
      <c r="R52" s="73"/>
      <c r="S52" s="74"/>
      <c r="T52" s="44"/>
      <c r="U52" s="44"/>
      <c r="V52" s="44"/>
      <c r="W52" s="44"/>
      <c r="X52" s="44"/>
      <c r="Y52" s="74"/>
      <c r="Z52" s="63"/>
      <c r="AA52" s="63"/>
      <c r="AB52" s="63"/>
    </row>
    <row r="53" spans="1:74" x14ac:dyDescent="0.25">
      <c r="A53" s="18" t="s">
        <v>112</v>
      </c>
      <c r="K53" s="44"/>
      <c r="L53" s="44"/>
      <c r="M53" s="44"/>
      <c r="N53" s="44"/>
      <c r="O53" s="44">
        <v>1</v>
      </c>
      <c r="P53" s="44"/>
      <c r="Q53" s="44">
        <v>1</v>
      </c>
      <c r="R53" s="44"/>
      <c r="S53" s="44"/>
      <c r="T53" s="44">
        <v>1</v>
      </c>
      <c r="U53" s="44">
        <v>1</v>
      </c>
      <c r="V53" s="44">
        <v>1</v>
      </c>
      <c r="W53" s="44">
        <v>1</v>
      </c>
      <c r="X53" s="44">
        <v>1</v>
      </c>
      <c r="Y53" s="74">
        <v>1</v>
      </c>
      <c r="Z53" s="63"/>
      <c r="AA53" s="63"/>
      <c r="AB53" s="63"/>
      <c r="AT53" s="149">
        <f t="shared" ref="AT53:BH53" si="18">K53*AT$3</f>
        <v>0</v>
      </c>
      <c r="AU53" s="149">
        <f t="shared" si="18"/>
        <v>0</v>
      </c>
      <c r="AV53" s="149">
        <f t="shared" si="18"/>
        <v>0</v>
      </c>
      <c r="AW53" s="149">
        <f t="shared" si="18"/>
        <v>0</v>
      </c>
      <c r="AX53" s="149">
        <f t="shared" si="18"/>
        <v>1</v>
      </c>
      <c r="AY53" s="149">
        <f t="shared" si="18"/>
        <v>0</v>
      </c>
      <c r="AZ53" s="149">
        <f t="shared" si="18"/>
        <v>0</v>
      </c>
      <c r="BA53" s="149">
        <f t="shared" si="18"/>
        <v>0</v>
      </c>
      <c r="BB53" s="149">
        <f t="shared" si="18"/>
        <v>0</v>
      </c>
      <c r="BC53" s="149">
        <f t="shared" si="18"/>
        <v>0</v>
      </c>
      <c r="BD53" s="149">
        <f t="shared" si="18"/>
        <v>0</v>
      </c>
      <c r="BE53" s="149">
        <f t="shared" si="18"/>
        <v>0</v>
      </c>
      <c r="BF53" s="149">
        <f t="shared" si="18"/>
        <v>0</v>
      </c>
      <c r="BG53" s="149">
        <f t="shared" si="18"/>
        <v>0</v>
      </c>
      <c r="BH53" s="149">
        <f t="shared" si="18"/>
        <v>0</v>
      </c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</row>
    <row r="54" spans="1:74" x14ac:dyDescent="0.25">
      <c r="A54" s="34" t="s">
        <v>97</v>
      </c>
      <c r="K54" s="44"/>
      <c r="L54" s="44"/>
      <c r="M54" s="44"/>
      <c r="N54" s="44"/>
      <c r="O54" s="44"/>
      <c r="P54" s="44"/>
      <c r="Q54" s="44"/>
      <c r="R54" s="73"/>
      <c r="S54" s="74"/>
      <c r="T54" s="44"/>
      <c r="U54" s="44"/>
      <c r="V54" s="44"/>
      <c r="W54" s="44"/>
      <c r="X54" s="44"/>
      <c r="Y54" s="74"/>
      <c r="Z54" s="63"/>
      <c r="AA54" s="63"/>
      <c r="AB54" s="63"/>
    </row>
    <row r="55" spans="1:74" x14ac:dyDescent="0.25">
      <c r="A55" s="34" t="s">
        <v>63</v>
      </c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44">
        <v>1</v>
      </c>
      <c r="Q55" s="44">
        <v>1</v>
      </c>
      <c r="R55" s="44">
        <v>1</v>
      </c>
      <c r="S55" s="44">
        <v>1</v>
      </c>
      <c r="T55" s="44">
        <v>1</v>
      </c>
      <c r="U55" s="44">
        <v>1</v>
      </c>
      <c r="V55" s="44">
        <v>1</v>
      </c>
      <c r="W55" s="44">
        <v>1</v>
      </c>
      <c r="X55" s="44">
        <v>1</v>
      </c>
      <c r="Y55" s="74">
        <v>1</v>
      </c>
      <c r="Z55" s="63"/>
      <c r="AA55" s="63"/>
      <c r="AB55" s="63"/>
      <c r="AT55" s="149">
        <f t="shared" ref="AT55:BH55" si="19">K55*AT$3</f>
        <v>0</v>
      </c>
      <c r="AU55" s="149">
        <f t="shared" si="19"/>
        <v>7</v>
      </c>
      <c r="AV55" s="149">
        <f t="shared" si="19"/>
        <v>4</v>
      </c>
      <c r="AW55" s="149">
        <f t="shared" si="19"/>
        <v>0</v>
      </c>
      <c r="AX55" s="149">
        <f t="shared" si="19"/>
        <v>1</v>
      </c>
      <c r="AY55" s="149">
        <f t="shared" si="19"/>
        <v>0</v>
      </c>
      <c r="AZ55" s="149">
        <f t="shared" si="19"/>
        <v>0</v>
      </c>
      <c r="BA55" s="149">
        <f t="shared" si="19"/>
        <v>0</v>
      </c>
      <c r="BB55" s="149">
        <f t="shared" si="19"/>
        <v>0</v>
      </c>
      <c r="BC55" s="149">
        <f t="shared" si="19"/>
        <v>0</v>
      </c>
      <c r="BD55" s="149">
        <f t="shared" si="19"/>
        <v>0</v>
      </c>
      <c r="BE55" s="149">
        <f t="shared" si="19"/>
        <v>0</v>
      </c>
      <c r="BF55" s="149">
        <f t="shared" si="19"/>
        <v>0</v>
      </c>
      <c r="BG55" s="149">
        <f t="shared" si="19"/>
        <v>0</v>
      </c>
      <c r="BH55" s="149">
        <f t="shared" si="19"/>
        <v>0</v>
      </c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7">
        <f>SUM(AK55:BL55)</f>
        <v>12</v>
      </c>
      <c r="BV55" s="108">
        <v>12</v>
      </c>
    </row>
    <row r="56" spans="1:74" x14ac:dyDescent="0.25">
      <c r="A56" s="34"/>
      <c r="K56" s="44"/>
      <c r="L56" s="44"/>
      <c r="M56" s="44"/>
      <c r="N56" s="44"/>
      <c r="O56" s="44"/>
      <c r="P56" s="44"/>
      <c r="Q56" s="44"/>
      <c r="R56" s="73"/>
      <c r="S56" s="74"/>
      <c r="T56" s="44"/>
      <c r="U56" s="44"/>
      <c r="V56" s="44"/>
      <c r="W56" s="44"/>
      <c r="X56" s="44"/>
      <c r="Y56" s="74"/>
      <c r="Z56" s="63"/>
      <c r="AA56" s="63"/>
      <c r="AB56" s="63"/>
    </row>
    <row r="57" spans="1:74" x14ac:dyDescent="0.25">
      <c r="A57" s="18" t="s">
        <v>113</v>
      </c>
      <c r="K57" s="44">
        <v>1</v>
      </c>
      <c r="L57" s="44">
        <v>1</v>
      </c>
      <c r="M57" s="44">
        <v>1</v>
      </c>
      <c r="N57" s="44">
        <v>1</v>
      </c>
      <c r="O57" s="44">
        <v>1</v>
      </c>
      <c r="P57" s="44">
        <v>1</v>
      </c>
      <c r="Q57" s="44">
        <v>0</v>
      </c>
      <c r="R57" s="44">
        <v>0</v>
      </c>
      <c r="S57" s="44">
        <v>0</v>
      </c>
      <c r="T57" s="1">
        <v>0</v>
      </c>
      <c r="U57" s="44"/>
      <c r="V57" s="1">
        <v>0</v>
      </c>
      <c r="W57" s="1">
        <v>0</v>
      </c>
      <c r="X57" s="1">
        <v>0</v>
      </c>
      <c r="Y57" s="74"/>
      <c r="Z57" s="7"/>
      <c r="AA57" s="7"/>
      <c r="AB57" s="7"/>
      <c r="AT57" s="149">
        <f t="shared" ref="AT57:BH57" si="20">K57*AT$3</f>
        <v>0</v>
      </c>
      <c r="AU57" s="149">
        <f t="shared" si="20"/>
        <v>7</v>
      </c>
      <c r="AV57" s="149">
        <f t="shared" si="20"/>
        <v>4</v>
      </c>
      <c r="AW57" s="149">
        <f t="shared" si="20"/>
        <v>0</v>
      </c>
      <c r="AX57" s="149">
        <f t="shared" si="20"/>
        <v>1</v>
      </c>
      <c r="AY57" s="149">
        <f t="shared" si="20"/>
        <v>0</v>
      </c>
      <c r="AZ57" s="149">
        <f t="shared" si="20"/>
        <v>0</v>
      </c>
      <c r="BA57" s="149">
        <f t="shared" si="20"/>
        <v>0</v>
      </c>
      <c r="BB57" s="149">
        <f t="shared" si="20"/>
        <v>0</v>
      </c>
      <c r="BC57" s="149">
        <f t="shared" si="20"/>
        <v>0</v>
      </c>
      <c r="BD57" s="149">
        <f t="shared" si="20"/>
        <v>0</v>
      </c>
      <c r="BE57" s="149">
        <f t="shared" si="20"/>
        <v>0</v>
      </c>
      <c r="BF57" s="149">
        <f t="shared" si="20"/>
        <v>0</v>
      </c>
      <c r="BG57" s="149">
        <f t="shared" si="20"/>
        <v>0</v>
      </c>
      <c r="BH57" s="149">
        <f t="shared" si="20"/>
        <v>0</v>
      </c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7">
        <f>SUM(AK57:BL57)</f>
        <v>12</v>
      </c>
      <c r="BV57" s="108">
        <v>12</v>
      </c>
    </row>
    <row r="58" spans="1:74" x14ac:dyDescent="0.25">
      <c r="A58" s="34"/>
      <c r="K58" s="44"/>
      <c r="L58" s="44"/>
      <c r="M58" s="44"/>
      <c r="N58" s="44"/>
      <c r="O58" s="44"/>
      <c r="P58" s="44"/>
      <c r="Q58" s="44"/>
      <c r="R58" s="73"/>
      <c r="S58" s="74"/>
      <c r="U58" s="44"/>
      <c r="Y58" s="74"/>
    </row>
    <row r="59" spans="1:74" x14ac:dyDescent="0.25">
      <c r="A59" s="18" t="s">
        <v>51</v>
      </c>
      <c r="K59" s="45">
        <v>0.8</v>
      </c>
      <c r="L59" s="45">
        <v>0.8</v>
      </c>
      <c r="M59" s="45">
        <v>0.8</v>
      </c>
      <c r="N59" s="45">
        <v>0.9</v>
      </c>
      <c r="O59" s="45">
        <v>0.8</v>
      </c>
      <c r="P59" s="45">
        <v>0.9</v>
      </c>
      <c r="Q59" s="45">
        <v>0.7</v>
      </c>
      <c r="R59" s="44">
        <v>1.35</v>
      </c>
      <c r="S59" s="44">
        <v>1.45</v>
      </c>
      <c r="T59" s="45">
        <v>0.75</v>
      </c>
      <c r="U59" s="45">
        <v>0.55000000000000004</v>
      </c>
      <c r="V59" s="45">
        <v>0.55000000000000004</v>
      </c>
      <c r="W59" s="45">
        <v>1.4</v>
      </c>
      <c r="X59" s="45">
        <v>1.4</v>
      </c>
      <c r="Y59" s="46">
        <v>1.85</v>
      </c>
      <c r="Z59" s="64"/>
      <c r="AA59" s="64"/>
      <c r="AB59" s="64"/>
      <c r="AT59" s="149">
        <f t="shared" ref="AT59:BH59" si="21">K59*AT$3</f>
        <v>0</v>
      </c>
      <c r="AU59" s="149">
        <f t="shared" si="21"/>
        <v>5.6000000000000005</v>
      </c>
      <c r="AV59" s="149">
        <f t="shared" si="21"/>
        <v>3.2</v>
      </c>
      <c r="AW59" s="149">
        <f t="shared" si="21"/>
        <v>0</v>
      </c>
      <c r="AX59" s="149">
        <f t="shared" si="21"/>
        <v>0.8</v>
      </c>
      <c r="AY59" s="149">
        <f t="shared" si="21"/>
        <v>0</v>
      </c>
      <c r="AZ59" s="149">
        <f t="shared" si="21"/>
        <v>0</v>
      </c>
      <c r="BA59" s="149">
        <f t="shared" si="21"/>
        <v>0</v>
      </c>
      <c r="BB59" s="149">
        <f t="shared" si="21"/>
        <v>0</v>
      </c>
      <c r="BC59" s="149">
        <f t="shared" si="21"/>
        <v>0</v>
      </c>
      <c r="BD59" s="149">
        <f t="shared" si="21"/>
        <v>0</v>
      </c>
      <c r="BE59" s="149">
        <f t="shared" si="21"/>
        <v>0</v>
      </c>
      <c r="BF59" s="149">
        <f t="shared" si="21"/>
        <v>0</v>
      </c>
      <c r="BG59" s="149">
        <f t="shared" si="21"/>
        <v>0</v>
      </c>
      <c r="BH59" s="149">
        <f t="shared" si="21"/>
        <v>0</v>
      </c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7">
        <f>SUM(AK59:BL59)</f>
        <v>9.6000000000000014</v>
      </c>
      <c r="BV59" s="108">
        <v>10</v>
      </c>
    </row>
    <row r="60" spans="1:74" x14ac:dyDescent="0.25">
      <c r="A60" s="34" t="s">
        <v>97</v>
      </c>
      <c r="K60" s="45"/>
      <c r="L60" s="45"/>
      <c r="M60" s="45"/>
      <c r="N60" s="45"/>
      <c r="O60" s="45"/>
      <c r="P60" s="45"/>
      <c r="Q60" s="45"/>
      <c r="R60" s="75"/>
      <c r="S60" s="46"/>
      <c r="T60" s="45"/>
      <c r="U60" s="45"/>
      <c r="V60" s="45"/>
      <c r="W60" s="45"/>
      <c r="X60" s="45"/>
      <c r="Y60" s="46"/>
      <c r="Z60" s="64"/>
      <c r="AA60" s="64"/>
      <c r="AB60" s="64"/>
    </row>
    <row r="61" spans="1:74" x14ac:dyDescent="0.25">
      <c r="A61" s="34" t="s">
        <v>114</v>
      </c>
      <c r="K61" s="45"/>
      <c r="L61" s="45"/>
      <c r="M61" s="45"/>
      <c r="N61" s="45"/>
      <c r="O61" s="45"/>
      <c r="P61" s="45"/>
      <c r="Q61" s="45"/>
      <c r="R61" s="75"/>
      <c r="S61" s="46"/>
      <c r="T61" s="45"/>
      <c r="U61" s="45"/>
      <c r="V61" s="45"/>
      <c r="W61" s="45"/>
      <c r="X61" s="45"/>
      <c r="Y61" s="46"/>
      <c r="Z61" s="64"/>
      <c r="AA61" s="64"/>
      <c r="AB61" s="64"/>
      <c r="AT61" s="149">
        <f>K61*AT$3</f>
        <v>0</v>
      </c>
      <c r="AU61" s="149">
        <f>L61*AU$3</f>
        <v>0</v>
      </c>
      <c r="AV61" s="149">
        <f>M61*AV$3</f>
        <v>0</v>
      </c>
      <c r="AW61" s="149">
        <f>N61*AW$3</f>
        <v>0</v>
      </c>
      <c r="AX61" s="149"/>
      <c r="AY61" s="149">
        <f>P61*AY$3</f>
        <v>0</v>
      </c>
      <c r="AZ61" s="149"/>
      <c r="BA61" s="149">
        <f>R61*BA$3</f>
        <v>0</v>
      </c>
      <c r="BB61" s="149">
        <f>S61*BB$3</f>
        <v>0</v>
      </c>
      <c r="BC61" s="149"/>
      <c r="BD61" s="149">
        <f>U61*BD$3</f>
        <v>0</v>
      </c>
      <c r="BE61" s="149"/>
      <c r="BF61" s="149"/>
      <c r="BG61" s="149"/>
      <c r="BH61" s="149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</row>
    <row r="62" spans="1:74" x14ac:dyDescent="0.25">
      <c r="A62" s="34"/>
      <c r="K62" s="45"/>
      <c r="L62" s="45"/>
      <c r="M62" s="45"/>
      <c r="N62" s="45"/>
      <c r="O62" s="45"/>
      <c r="P62" s="45"/>
      <c r="Q62" s="45"/>
      <c r="R62" s="75"/>
      <c r="S62" s="46"/>
      <c r="T62" s="45"/>
      <c r="U62" s="45"/>
      <c r="V62" s="45"/>
      <c r="W62" s="45"/>
      <c r="X62" s="45"/>
      <c r="Y62" s="46"/>
      <c r="Z62" s="64"/>
      <c r="AA62" s="64"/>
      <c r="AB62" s="64"/>
    </row>
    <row r="63" spans="1:74" x14ac:dyDescent="0.25">
      <c r="A63" s="18" t="s">
        <v>115</v>
      </c>
      <c r="K63" s="44">
        <v>0.55000000000000004</v>
      </c>
      <c r="L63" s="44">
        <v>1.35</v>
      </c>
      <c r="M63" s="44">
        <v>2.5</v>
      </c>
      <c r="N63" s="44">
        <v>2.6</v>
      </c>
      <c r="O63" s="44">
        <v>3.9</v>
      </c>
      <c r="P63" s="44">
        <v>4.0999999999999996</v>
      </c>
      <c r="Q63" s="44">
        <v>3.9</v>
      </c>
      <c r="R63" s="44">
        <v>8.9</v>
      </c>
      <c r="S63" s="44">
        <v>7.8</v>
      </c>
      <c r="T63" s="44">
        <v>1.2</v>
      </c>
      <c r="U63" s="45">
        <v>2.1</v>
      </c>
      <c r="V63" s="44">
        <v>3.7</v>
      </c>
      <c r="W63" s="44">
        <v>5.2</v>
      </c>
      <c r="X63" s="44">
        <v>7.1</v>
      </c>
      <c r="Y63" s="46">
        <v>9.5</v>
      </c>
      <c r="Z63" s="63"/>
      <c r="AA63" s="63"/>
      <c r="AB63" s="63"/>
      <c r="AT63" s="149">
        <f t="shared" ref="AT63:BH63" si="22">K63*AT$3</f>
        <v>0</v>
      </c>
      <c r="AU63" s="149">
        <f t="shared" si="22"/>
        <v>9.4500000000000011</v>
      </c>
      <c r="AV63" s="149">
        <f t="shared" si="22"/>
        <v>10</v>
      </c>
      <c r="AW63" s="149">
        <f t="shared" si="22"/>
        <v>0</v>
      </c>
      <c r="AX63" s="149">
        <f t="shared" si="22"/>
        <v>3.9</v>
      </c>
      <c r="AY63" s="149">
        <f t="shared" si="22"/>
        <v>0</v>
      </c>
      <c r="AZ63" s="149">
        <f t="shared" si="22"/>
        <v>0</v>
      </c>
      <c r="BA63" s="149">
        <f t="shared" si="22"/>
        <v>0</v>
      </c>
      <c r="BB63" s="149">
        <f t="shared" si="22"/>
        <v>0</v>
      </c>
      <c r="BC63" s="149">
        <f t="shared" si="22"/>
        <v>0</v>
      </c>
      <c r="BD63" s="149">
        <f t="shared" si="22"/>
        <v>0</v>
      </c>
      <c r="BE63" s="149">
        <f t="shared" si="22"/>
        <v>0</v>
      </c>
      <c r="BF63" s="149">
        <f t="shared" si="22"/>
        <v>0</v>
      </c>
      <c r="BG63" s="149">
        <f t="shared" si="22"/>
        <v>0</v>
      </c>
      <c r="BH63" s="149">
        <f t="shared" si="22"/>
        <v>0</v>
      </c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7">
        <f>SUM(AK63:BL63)</f>
        <v>23.35</v>
      </c>
      <c r="BV63" s="108">
        <v>30</v>
      </c>
    </row>
    <row r="64" spans="1:74" x14ac:dyDescent="0.25">
      <c r="A64" s="34" t="s">
        <v>97</v>
      </c>
      <c r="K64" s="44"/>
      <c r="L64" s="44"/>
      <c r="M64" s="44"/>
      <c r="N64" s="44"/>
      <c r="O64" s="44"/>
      <c r="P64" s="44"/>
      <c r="Q64" s="44"/>
      <c r="R64" s="49"/>
      <c r="S64" s="46"/>
      <c r="T64" s="44"/>
      <c r="U64" s="44"/>
      <c r="V64" s="44"/>
      <c r="W64" s="44"/>
      <c r="X64" s="44"/>
      <c r="Y64" s="46"/>
      <c r="Z64" s="63"/>
      <c r="AA64" s="63"/>
      <c r="AB64" s="63"/>
    </row>
    <row r="65" spans="1:74" x14ac:dyDescent="0.25">
      <c r="A65" s="34" t="s">
        <v>116</v>
      </c>
      <c r="K65" s="44"/>
      <c r="L65" s="44"/>
      <c r="M65" s="44"/>
      <c r="N65" s="44"/>
      <c r="O65" s="44"/>
      <c r="P65" s="44"/>
      <c r="Q65" s="44"/>
      <c r="R65" s="49"/>
      <c r="S65" s="46"/>
      <c r="T65" s="44"/>
      <c r="U65" s="44"/>
      <c r="V65" s="44"/>
      <c r="W65" s="44"/>
      <c r="X65" s="44"/>
      <c r="Y65" s="46"/>
      <c r="Z65" s="63"/>
      <c r="AA65" s="63"/>
      <c r="AB65" s="63"/>
    </row>
    <row r="66" spans="1:74" x14ac:dyDescent="0.25">
      <c r="A66" s="34" t="s">
        <v>117</v>
      </c>
      <c r="K66" s="44"/>
      <c r="L66" s="44"/>
      <c r="M66" s="44"/>
      <c r="N66" s="44"/>
      <c r="O66" s="44"/>
      <c r="P66" s="44"/>
      <c r="Q66" s="44"/>
      <c r="R66" s="49"/>
      <c r="S66" s="46"/>
      <c r="T66" s="44"/>
      <c r="U66" s="44"/>
      <c r="V66" s="44"/>
      <c r="W66" s="44"/>
      <c r="X66" s="44"/>
      <c r="Y66" s="46"/>
      <c r="Z66" s="63"/>
      <c r="AA66" s="63"/>
      <c r="AB66" s="63"/>
    </row>
    <row r="67" spans="1:74" x14ac:dyDescent="0.25">
      <c r="A67" s="34"/>
      <c r="K67" s="44"/>
      <c r="L67" s="44"/>
      <c r="M67" s="44"/>
      <c r="N67" s="44"/>
      <c r="O67" s="44"/>
      <c r="P67" s="44"/>
      <c r="Q67" s="44"/>
      <c r="R67" s="49"/>
      <c r="S67" s="46"/>
      <c r="T67" s="44"/>
      <c r="U67" s="44"/>
      <c r="V67" s="44"/>
      <c r="W67" s="44"/>
      <c r="X67" s="44"/>
      <c r="Y67" s="46"/>
      <c r="Z67" s="63"/>
      <c r="AA67" s="63"/>
      <c r="AB67" s="63"/>
    </row>
    <row r="68" spans="1:74" x14ac:dyDescent="0.25">
      <c r="A68" s="42" t="s">
        <v>118</v>
      </c>
      <c r="K68" s="44"/>
      <c r="L68" s="44"/>
      <c r="M68" s="44"/>
      <c r="N68" s="44"/>
      <c r="O68" s="44"/>
      <c r="P68" s="44"/>
      <c r="Q68" s="44"/>
      <c r="R68" s="49"/>
      <c r="S68" s="49"/>
      <c r="T68" s="44"/>
      <c r="U68" s="44"/>
      <c r="V68" s="44"/>
      <c r="W68" s="44"/>
      <c r="X68" s="44"/>
      <c r="Y68" s="49"/>
      <c r="Z68" s="63"/>
      <c r="AA68" s="63"/>
      <c r="AB68" s="63"/>
    </row>
    <row r="69" spans="1:74" x14ac:dyDescent="0.25">
      <c r="A69" s="34" t="s">
        <v>97</v>
      </c>
      <c r="K69" s="44"/>
      <c r="L69" s="44"/>
      <c r="M69" s="44"/>
      <c r="N69" s="44"/>
      <c r="O69" s="44"/>
      <c r="P69" s="44"/>
      <c r="Q69" s="44"/>
      <c r="R69" s="49"/>
      <c r="S69" s="49"/>
      <c r="T69" s="44"/>
      <c r="U69" s="44"/>
      <c r="V69" s="44"/>
      <c r="W69" s="44"/>
      <c r="X69" s="44"/>
      <c r="Y69" s="49"/>
      <c r="Z69" s="63"/>
      <c r="AA69" s="63"/>
      <c r="AB69" s="63"/>
      <c r="AT69" s="149">
        <f>K69*AT$3</f>
        <v>0</v>
      </c>
      <c r="AU69" s="149">
        <f>L69*AU$3</f>
        <v>0</v>
      </c>
      <c r="AV69" s="149">
        <f>M69*AV$3</f>
        <v>0</v>
      </c>
      <c r="AW69" s="149">
        <f>N69*AW$3</f>
        <v>0</v>
      </c>
      <c r="AX69" s="149"/>
      <c r="AY69" s="149">
        <f>P69*AY$3</f>
        <v>0</v>
      </c>
      <c r="AZ69" s="149"/>
      <c r="BA69" s="149">
        <f>R69*BA$3</f>
        <v>0</v>
      </c>
      <c r="BB69" s="149">
        <f>S69*BB$3</f>
        <v>0</v>
      </c>
      <c r="BC69" s="149"/>
      <c r="BD69" s="149">
        <f>U69*BD$3</f>
        <v>0</v>
      </c>
      <c r="BE69" s="149"/>
      <c r="BF69" s="149"/>
      <c r="BG69" s="149"/>
      <c r="BH69" s="149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</row>
    <row r="70" spans="1:74" ht="22.5" x14ac:dyDescent="0.25">
      <c r="A70" s="35" t="s">
        <v>88</v>
      </c>
      <c r="K70" s="44"/>
      <c r="L70" s="44"/>
      <c r="M70" s="44"/>
      <c r="N70" s="44"/>
      <c r="O70" s="44"/>
      <c r="P70" s="44"/>
      <c r="Q70" s="44"/>
      <c r="R70" s="49"/>
      <c r="S70" s="49"/>
      <c r="T70" s="44"/>
      <c r="U70" s="44"/>
      <c r="V70" s="44"/>
      <c r="W70" s="44"/>
      <c r="X70" s="44"/>
      <c r="Y70" s="49"/>
      <c r="Z70" s="63"/>
      <c r="AA70" s="63"/>
      <c r="AB70" s="63"/>
    </row>
    <row r="71" spans="1:74" ht="33.75" x14ac:dyDescent="0.25">
      <c r="A71" s="35" t="s">
        <v>119</v>
      </c>
      <c r="K71" s="44">
        <v>1</v>
      </c>
      <c r="L71" s="44"/>
      <c r="M71" s="44"/>
      <c r="N71" s="44"/>
      <c r="O71" s="44"/>
      <c r="P71" s="44"/>
      <c r="Q71" s="44"/>
      <c r="R71" s="44"/>
      <c r="S71" s="44"/>
      <c r="T71" s="44"/>
      <c r="U71" s="45"/>
      <c r="V71" s="44"/>
      <c r="W71" s="44"/>
      <c r="X71" s="44"/>
      <c r="Y71" s="73"/>
      <c r="Z71" s="63"/>
      <c r="AA71" s="63"/>
      <c r="AB71" s="63"/>
      <c r="AT71" s="149">
        <f t="shared" ref="AT71:BH71" si="23">K71*AT$3</f>
        <v>0</v>
      </c>
      <c r="AU71" s="149">
        <f t="shared" si="23"/>
        <v>0</v>
      </c>
      <c r="AV71" s="149">
        <f t="shared" si="23"/>
        <v>0</v>
      </c>
      <c r="AW71" s="149">
        <f t="shared" si="23"/>
        <v>0</v>
      </c>
      <c r="AX71" s="149">
        <f t="shared" si="23"/>
        <v>0</v>
      </c>
      <c r="AY71" s="149">
        <f t="shared" si="23"/>
        <v>0</v>
      </c>
      <c r="AZ71" s="149">
        <f t="shared" si="23"/>
        <v>0</v>
      </c>
      <c r="BA71" s="149">
        <f t="shared" si="23"/>
        <v>0</v>
      </c>
      <c r="BB71" s="149">
        <f t="shared" si="23"/>
        <v>0</v>
      </c>
      <c r="BC71" s="149">
        <f t="shared" si="23"/>
        <v>0</v>
      </c>
      <c r="BD71" s="149">
        <f t="shared" si="23"/>
        <v>0</v>
      </c>
      <c r="BE71" s="149">
        <f t="shared" si="23"/>
        <v>0</v>
      </c>
      <c r="BF71" s="149">
        <f t="shared" si="23"/>
        <v>0</v>
      </c>
      <c r="BG71" s="149">
        <f t="shared" si="23"/>
        <v>0</v>
      </c>
      <c r="BH71" s="149">
        <f t="shared" si="23"/>
        <v>0</v>
      </c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</row>
    <row r="72" spans="1:74" x14ac:dyDescent="0.25">
      <c r="A72" s="42" t="s">
        <v>53</v>
      </c>
      <c r="K72" s="44"/>
      <c r="L72" s="44"/>
      <c r="M72" s="44"/>
      <c r="N72" s="44"/>
      <c r="O72" s="44"/>
      <c r="P72" s="44"/>
      <c r="Q72" s="44"/>
      <c r="R72" s="49"/>
      <c r="S72" s="49"/>
      <c r="T72" s="44"/>
      <c r="U72" s="44"/>
      <c r="V72" s="44"/>
      <c r="W72" s="44"/>
      <c r="X72" s="44"/>
      <c r="Y72" s="49"/>
      <c r="Z72" s="63"/>
      <c r="AA72" s="63"/>
      <c r="AB72" s="63"/>
    </row>
    <row r="73" spans="1:74" x14ac:dyDescent="0.25">
      <c r="A73" s="34" t="s">
        <v>97</v>
      </c>
      <c r="K73" s="44"/>
      <c r="L73" s="44"/>
      <c r="M73" s="44"/>
      <c r="N73" s="44"/>
      <c r="O73" s="44"/>
      <c r="P73" s="44"/>
      <c r="Q73" s="44"/>
      <c r="R73" s="49"/>
      <c r="S73" s="49"/>
      <c r="T73" s="44"/>
      <c r="U73" s="44"/>
      <c r="V73" s="44"/>
      <c r="W73" s="44"/>
      <c r="X73" s="44"/>
      <c r="Y73" s="49"/>
      <c r="Z73" s="63"/>
      <c r="AA73" s="63"/>
      <c r="AB73" s="63"/>
      <c r="AT73" s="149">
        <f>K73*AT$3</f>
        <v>0</v>
      </c>
      <c r="AU73" s="149">
        <f>L73*AU$3</f>
        <v>0</v>
      </c>
      <c r="AV73" s="149">
        <f>M73*AV$3</f>
        <v>0</v>
      </c>
      <c r="AW73" s="149">
        <f>N73*AW$3</f>
        <v>0</v>
      </c>
      <c r="AX73" s="149"/>
      <c r="AY73" s="149">
        <f>P73*AY$3</f>
        <v>0</v>
      </c>
      <c r="AZ73" s="149"/>
      <c r="BA73" s="149">
        <f>R73*BA$3</f>
        <v>0</v>
      </c>
      <c r="BB73" s="149">
        <f>S73*BB$3</f>
        <v>0</v>
      </c>
      <c r="BC73" s="149"/>
      <c r="BD73" s="149">
        <f>U73*BD$3</f>
        <v>0</v>
      </c>
      <c r="BE73" s="149"/>
      <c r="BF73" s="149"/>
      <c r="BG73" s="149"/>
      <c r="BH73" s="149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</row>
    <row r="74" spans="1:74" ht="22.5" x14ac:dyDescent="0.25">
      <c r="A74" s="35" t="s">
        <v>54</v>
      </c>
      <c r="K74" s="44"/>
      <c r="L74" s="44"/>
      <c r="M74" s="44"/>
      <c r="N74" s="44"/>
      <c r="O74" s="44"/>
      <c r="P74" s="44"/>
      <c r="Q74" s="44"/>
      <c r="R74" s="49"/>
      <c r="S74" s="49"/>
      <c r="T74" s="44"/>
      <c r="U74" s="44"/>
      <c r="V74" s="44"/>
      <c r="W74" s="44"/>
      <c r="X74" s="44"/>
      <c r="Y74" s="49"/>
      <c r="Z74" s="63"/>
      <c r="AA74" s="63"/>
      <c r="AB74" s="63"/>
    </row>
    <row r="75" spans="1:74" ht="33.75" x14ac:dyDescent="0.25">
      <c r="A75" s="35" t="s">
        <v>119</v>
      </c>
      <c r="K75" s="44">
        <v>1</v>
      </c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73"/>
      <c r="Z75" s="63"/>
      <c r="AA75" s="63"/>
      <c r="AB75" s="63"/>
      <c r="AT75" s="149">
        <f t="shared" ref="AT75:BH75" si="24">K75*AT$3</f>
        <v>0</v>
      </c>
      <c r="AU75" s="149">
        <f t="shared" si="24"/>
        <v>0</v>
      </c>
      <c r="AV75" s="149">
        <f t="shared" si="24"/>
        <v>0</v>
      </c>
      <c r="AW75" s="149">
        <f t="shared" si="24"/>
        <v>0</v>
      </c>
      <c r="AX75" s="149">
        <f t="shared" si="24"/>
        <v>0</v>
      </c>
      <c r="AY75" s="149">
        <f t="shared" si="24"/>
        <v>0</v>
      </c>
      <c r="AZ75" s="149">
        <f t="shared" si="24"/>
        <v>0</v>
      </c>
      <c r="BA75" s="149">
        <f t="shared" si="24"/>
        <v>0</v>
      </c>
      <c r="BB75" s="149">
        <f t="shared" si="24"/>
        <v>0</v>
      </c>
      <c r="BC75" s="149">
        <f t="shared" si="24"/>
        <v>0</v>
      </c>
      <c r="BD75" s="149">
        <f t="shared" si="24"/>
        <v>0</v>
      </c>
      <c r="BE75" s="149">
        <f t="shared" si="24"/>
        <v>0</v>
      </c>
      <c r="BF75" s="149">
        <f t="shared" si="24"/>
        <v>0</v>
      </c>
      <c r="BG75" s="149">
        <f t="shared" si="24"/>
        <v>0</v>
      </c>
      <c r="BH75" s="149">
        <f t="shared" si="24"/>
        <v>0</v>
      </c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</row>
    <row r="76" spans="1:74" x14ac:dyDescent="0.25">
      <c r="A76" s="35"/>
      <c r="K76" s="44"/>
      <c r="L76" s="44"/>
      <c r="M76" s="44"/>
      <c r="N76" s="44"/>
      <c r="O76" s="44"/>
      <c r="P76" s="44"/>
      <c r="Q76" s="44"/>
      <c r="R76" s="49"/>
      <c r="S76" s="49"/>
      <c r="T76" s="44"/>
      <c r="U76" s="44"/>
      <c r="V76" s="44"/>
      <c r="W76" s="44"/>
      <c r="X76" s="44"/>
      <c r="Y76" s="49"/>
      <c r="Z76" s="63"/>
      <c r="AA76" s="63"/>
      <c r="AB76" s="63"/>
    </row>
    <row r="77" spans="1:74" x14ac:dyDescent="0.25">
      <c r="A77" s="35"/>
      <c r="K77" s="44"/>
      <c r="L77" s="44"/>
      <c r="M77" s="44"/>
      <c r="N77" s="44"/>
      <c r="O77" s="44"/>
      <c r="P77" s="44"/>
      <c r="Q77" s="44"/>
      <c r="R77" s="49"/>
      <c r="S77" s="49"/>
      <c r="T77" s="44"/>
      <c r="U77" s="44"/>
      <c r="V77" s="44"/>
      <c r="W77" s="44"/>
      <c r="X77" s="44"/>
      <c r="Y77" s="49"/>
      <c r="Z77" s="63"/>
      <c r="AA77" s="63"/>
      <c r="AB77" s="63"/>
    </row>
    <row r="78" spans="1:74" x14ac:dyDescent="0.25">
      <c r="A78" s="18" t="s">
        <v>120</v>
      </c>
      <c r="K78" s="46"/>
      <c r="L78" s="46"/>
      <c r="M78" s="46"/>
      <c r="N78" s="46"/>
      <c r="O78" s="46"/>
      <c r="P78" s="46"/>
      <c r="Q78" s="44"/>
      <c r="R78" s="49"/>
      <c r="S78" s="46"/>
      <c r="T78" s="46"/>
      <c r="U78" s="46"/>
      <c r="V78" s="46"/>
      <c r="W78" s="46"/>
      <c r="X78" s="46"/>
      <c r="Y78" s="46"/>
      <c r="Z78" s="65"/>
      <c r="AA78" s="65"/>
      <c r="AB78" s="65"/>
      <c r="AT78" s="149">
        <f>K78*AT$3</f>
        <v>0</v>
      </c>
      <c r="AU78" s="149">
        <f>L78*AU$3</f>
        <v>0</v>
      </c>
      <c r="AV78" s="149">
        <f>M78*AV$3</f>
        <v>0</v>
      </c>
      <c r="AW78" s="149">
        <f>N78*AW$3</f>
        <v>0</v>
      </c>
      <c r="AX78" s="149"/>
      <c r="AY78" s="149">
        <f>P78*AY$3</f>
        <v>0</v>
      </c>
      <c r="AZ78" s="149"/>
      <c r="BA78" s="149">
        <f>R78*BA$3</f>
        <v>0</v>
      </c>
      <c r="BB78" s="149">
        <f>S78*BB$3</f>
        <v>0</v>
      </c>
      <c r="BC78" s="149"/>
      <c r="BD78" s="149">
        <f>U78*BD$3</f>
        <v>0</v>
      </c>
      <c r="BE78" s="149"/>
      <c r="BF78" s="149"/>
      <c r="BG78" s="149"/>
      <c r="BH78" s="149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</row>
    <row r="79" spans="1:74" x14ac:dyDescent="0.25">
      <c r="A79" s="34" t="s">
        <v>97</v>
      </c>
      <c r="K79" s="44"/>
      <c r="L79" s="44"/>
      <c r="M79" s="44"/>
      <c r="N79" s="44"/>
      <c r="O79" s="44"/>
      <c r="P79" s="44"/>
      <c r="Q79" s="44"/>
      <c r="R79" s="49"/>
      <c r="S79" s="46"/>
      <c r="T79" s="44"/>
      <c r="U79" s="44"/>
      <c r="V79" s="44"/>
      <c r="W79" s="44"/>
      <c r="X79" s="44"/>
      <c r="Y79" s="77"/>
      <c r="Z79" s="63"/>
      <c r="AA79" s="63"/>
      <c r="AB79" s="63"/>
    </row>
    <row r="80" spans="1:74" ht="22.5" x14ac:dyDescent="0.25">
      <c r="A80" s="41" t="s">
        <v>89</v>
      </c>
      <c r="K80" s="44">
        <v>0</v>
      </c>
      <c r="L80" s="44">
        <v>0</v>
      </c>
      <c r="M80" s="44">
        <v>0.36</v>
      </c>
      <c r="N80" s="44">
        <v>0.36</v>
      </c>
      <c r="O80" s="44">
        <v>0.62</v>
      </c>
      <c r="P80" s="44">
        <v>0.72</v>
      </c>
      <c r="Q80" s="44">
        <v>0.63</v>
      </c>
      <c r="R80" s="44">
        <v>0.63</v>
      </c>
      <c r="S80" s="44">
        <v>0.63</v>
      </c>
      <c r="T80" s="44">
        <v>0.41</v>
      </c>
      <c r="U80" s="45">
        <v>0.26</v>
      </c>
      <c r="V80" s="44">
        <v>0.76</v>
      </c>
      <c r="W80" s="49">
        <v>0</v>
      </c>
      <c r="X80" s="49">
        <v>0</v>
      </c>
      <c r="Y80" s="49">
        <v>0.31</v>
      </c>
      <c r="Z80" s="66"/>
      <c r="AA80" s="66"/>
      <c r="AB80" s="66"/>
      <c r="AT80" s="149">
        <f t="shared" ref="AT80:BH80" si="25">K80*AT$3</f>
        <v>0</v>
      </c>
      <c r="AU80" s="149">
        <f t="shared" si="25"/>
        <v>0</v>
      </c>
      <c r="AV80" s="149">
        <f t="shared" si="25"/>
        <v>1.44</v>
      </c>
      <c r="AW80" s="149">
        <f t="shared" si="25"/>
        <v>0</v>
      </c>
      <c r="AX80" s="149">
        <f t="shared" si="25"/>
        <v>0.62</v>
      </c>
      <c r="AY80" s="149">
        <f t="shared" si="25"/>
        <v>0</v>
      </c>
      <c r="AZ80" s="149">
        <f t="shared" si="25"/>
        <v>0</v>
      </c>
      <c r="BA80" s="149">
        <f t="shared" si="25"/>
        <v>0</v>
      </c>
      <c r="BB80" s="149">
        <f t="shared" si="25"/>
        <v>0</v>
      </c>
      <c r="BC80" s="149">
        <f t="shared" si="25"/>
        <v>0</v>
      </c>
      <c r="BD80" s="149">
        <f t="shared" si="25"/>
        <v>0</v>
      </c>
      <c r="BE80" s="149">
        <f t="shared" si="25"/>
        <v>0</v>
      </c>
      <c r="BF80" s="149">
        <f t="shared" si="25"/>
        <v>0</v>
      </c>
      <c r="BG80" s="149">
        <f t="shared" si="25"/>
        <v>0</v>
      </c>
      <c r="BH80" s="149">
        <f t="shared" si="25"/>
        <v>0</v>
      </c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7">
        <f>SUM(AK80:BL80)</f>
        <v>2.06</v>
      </c>
      <c r="BV80" s="108">
        <v>3</v>
      </c>
    </row>
    <row r="81" spans="1:74" x14ac:dyDescent="0.25">
      <c r="A81" s="41"/>
      <c r="K81" s="46"/>
      <c r="L81" s="46"/>
      <c r="M81" s="46"/>
      <c r="N81" s="46"/>
      <c r="O81" s="46"/>
      <c r="P81" s="46"/>
      <c r="Q81" s="44"/>
      <c r="R81" s="49"/>
      <c r="S81" s="46"/>
      <c r="T81" s="46"/>
      <c r="U81" s="46"/>
      <c r="V81" s="46"/>
      <c r="W81" s="46"/>
      <c r="X81" s="46"/>
      <c r="Y81" s="46"/>
      <c r="Z81" s="65"/>
      <c r="AA81" s="65"/>
      <c r="AB81" s="65"/>
    </row>
    <row r="82" spans="1:74" x14ac:dyDescent="0.25">
      <c r="A82" s="18" t="s">
        <v>121</v>
      </c>
      <c r="K82" s="44"/>
      <c r="L82" s="44"/>
      <c r="M82" s="44"/>
      <c r="N82" s="44"/>
      <c r="O82" s="44"/>
      <c r="P82" s="44"/>
      <c r="Q82" s="44"/>
      <c r="R82" s="49"/>
      <c r="S82" s="46"/>
      <c r="T82" s="44"/>
      <c r="U82" s="44"/>
      <c r="V82" s="44"/>
      <c r="W82" s="44"/>
      <c r="X82" s="44"/>
      <c r="Y82" s="46"/>
      <c r="Z82" s="63"/>
      <c r="AA82" s="63"/>
      <c r="AB82" s="63"/>
      <c r="AT82" s="149">
        <f>K82*AT$3</f>
        <v>0</v>
      </c>
      <c r="AU82" s="149">
        <f>L82*AU$3</f>
        <v>0</v>
      </c>
      <c r="AV82" s="149">
        <f>M82*AV$3</f>
        <v>0</v>
      </c>
      <c r="AW82" s="149">
        <f>N82*AW$3</f>
        <v>0</v>
      </c>
      <c r="AX82" s="149"/>
      <c r="AY82" s="149">
        <f>P82*AY$3</f>
        <v>0</v>
      </c>
      <c r="AZ82" s="149"/>
      <c r="BA82" s="149">
        <f>R82*BA$3</f>
        <v>0</v>
      </c>
      <c r="BB82" s="149">
        <f>S82*BB$3</f>
        <v>0</v>
      </c>
      <c r="BC82" s="149"/>
      <c r="BD82" s="149">
        <f>U82*BD$3</f>
        <v>0</v>
      </c>
      <c r="BE82" s="149"/>
      <c r="BF82" s="149"/>
      <c r="BG82" s="149"/>
      <c r="BH82" s="149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</row>
    <row r="83" spans="1:74" x14ac:dyDescent="0.25">
      <c r="A83" s="34" t="s">
        <v>97</v>
      </c>
      <c r="K83" s="44"/>
      <c r="L83" s="44"/>
      <c r="M83" s="44"/>
      <c r="N83" s="44"/>
      <c r="O83" s="44"/>
      <c r="P83" s="44"/>
      <c r="Q83" s="44"/>
      <c r="R83" s="49"/>
      <c r="S83" s="46"/>
      <c r="T83" s="44"/>
      <c r="U83" s="44"/>
      <c r="V83" s="44"/>
      <c r="W83" s="44"/>
      <c r="X83" s="44"/>
      <c r="Y83" s="77"/>
      <c r="Z83" s="63"/>
      <c r="AA83" s="63"/>
      <c r="AB83" s="63"/>
    </row>
    <row r="84" spans="1:74" ht="22.5" x14ac:dyDescent="0.25">
      <c r="A84" s="41" t="s">
        <v>90</v>
      </c>
      <c r="K84" s="44">
        <v>0.31</v>
      </c>
      <c r="L84" s="44">
        <v>0.31</v>
      </c>
      <c r="M84" s="44">
        <v>0.31</v>
      </c>
      <c r="N84" s="44">
        <v>0.31</v>
      </c>
      <c r="O84" s="44">
        <v>0.31</v>
      </c>
      <c r="P84" s="44">
        <v>0.31</v>
      </c>
      <c r="Q84" s="44">
        <v>0.21</v>
      </c>
      <c r="R84" s="44">
        <v>0.31</v>
      </c>
      <c r="S84" s="44">
        <v>0.31</v>
      </c>
      <c r="T84" s="44"/>
      <c r="U84" s="44"/>
      <c r="V84" s="44"/>
      <c r="W84" s="44">
        <v>0.81</v>
      </c>
      <c r="X84" s="44">
        <v>0.81</v>
      </c>
      <c r="Y84" s="49">
        <v>0.91</v>
      </c>
      <c r="Z84" s="63"/>
      <c r="AA84" s="63"/>
      <c r="AB84" s="63"/>
      <c r="AT84" s="149">
        <f t="shared" ref="AT84:BH84" si="26">K84*AT$3</f>
        <v>0</v>
      </c>
      <c r="AU84" s="149">
        <f t="shared" si="26"/>
        <v>2.17</v>
      </c>
      <c r="AV84" s="149">
        <f t="shared" si="26"/>
        <v>1.24</v>
      </c>
      <c r="AW84" s="149">
        <f t="shared" si="26"/>
        <v>0</v>
      </c>
      <c r="AX84" s="149">
        <f t="shared" si="26"/>
        <v>0.31</v>
      </c>
      <c r="AY84" s="149">
        <f t="shared" si="26"/>
        <v>0</v>
      </c>
      <c r="AZ84" s="149">
        <f t="shared" si="26"/>
        <v>0</v>
      </c>
      <c r="BA84" s="149">
        <f t="shared" si="26"/>
        <v>0</v>
      </c>
      <c r="BB84" s="149">
        <f t="shared" si="26"/>
        <v>0</v>
      </c>
      <c r="BC84" s="149">
        <f t="shared" si="26"/>
        <v>0</v>
      </c>
      <c r="BD84" s="149">
        <f t="shared" si="26"/>
        <v>0</v>
      </c>
      <c r="BE84" s="149">
        <f t="shared" si="26"/>
        <v>0</v>
      </c>
      <c r="BF84" s="149">
        <f t="shared" si="26"/>
        <v>0</v>
      </c>
      <c r="BG84" s="149">
        <f t="shared" si="26"/>
        <v>0</v>
      </c>
      <c r="BH84" s="149">
        <f t="shared" si="26"/>
        <v>0</v>
      </c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7">
        <f>SUM(AK84:BL84)</f>
        <v>3.72</v>
      </c>
      <c r="BV84" s="108">
        <v>4</v>
      </c>
    </row>
    <row r="85" spans="1:74" x14ac:dyDescent="0.25">
      <c r="A85" s="41"/>
      <c r="K85" s="44"/>
      <c r="L85" s="44"/>
      <c r="M85" s="44"/>
      <c r="N85" s="44"/>
      <c r="O85" s="44"/>
      <c r="P85" s="44"/>
      <c r="Q85" s="44"/>
      <c r="R85" s="49"/>
      <c r="S85" s="46"/>
      <c r="T85" s="44"/>
      <c r="U85" s="44"/>
      <c r="V85" s="44"/>
      <c r="W85" s="44"/>
      <c r="X85" s="44"/>
      <c r="Y85" s="46"/>
      <c r="Z85" s="63"/>
      <c r="AA85" s="63"/>
      <c r="AB85" s="63"/>
    </row>
    <row r="86" spans="1:74" x14ac:dyDescent="0.25">
      <c r="A86" s="43" t="s">
        <v>122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67"/>
      <c r="AA86" s="67"/>
      <c r="AB86" s="67"/>
      <c r="AT86" s="149">
        <f t="shared" ref="AT86:BH86" si="27">K86*AT$3</f>
        <v>0</v>
      </c>
      <c r="AU86" s="149">
        <f t="shared" si="27"/>
        <v>0</v>
      </c>
      <c r="AV86" s="149">
        <f t="shared" si="27"/>
        <v>0</v>
      </c>
      <c r="AW86" s="149">
        <f t="shared" si="27"/>
        <v>0</v>
      </c>
      <c r="AX86" s="149">
        <f t="shared" si="27"/>
        <v>0</v>
      </c>
      <c r="AY86" s="149">
        <f t="shared" si="27"/>
        <v>0</v>
      </c>
      <c r="AZ86" s="149">
        <f t="shared" si="27"/>
        <v>0</v>
      </c>
      <c r="BA86" s="149">
        <f t="shared" si="27"/>
        <v>0</v>
      </c>
      <c r="BB86" s="149">
        <f t="shared" si="27"/>
        <v>0</v>
      </c>
      <c r="BC86" s="149">
        <f t="shared" si="27"/>
        <v>0</v>
      </c>
      <c r="BD86" s="149">
        <f t="shared" si="27"/>
        <v>0</v>
      </c>
      <c r="BE86" s="149">
        <f t="shared" si="27"/>
        <v>0</v>
      </c>
      <c r="BF86" s="149">
        <f t="shared" si="27"/>
        <v>0</v>
      </c>
      <c r="BG86" s="149">
        <f t="shared" si="27"/>
        <v>0</v>
      </c>
      <c r="BH86" s="149">
        <f t="shared" si="27"/>
        <v>0</v>
      </c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7">
        <f>SUM(AK86:BL86)</f>
        <v>0</v>
      </c>
    </row>
    <row r="87" spans="1:74" x14ac:dyDescent="0.25">
      <c r="A87" s="34" t="s">
        <v>97</v>
      </c>
      <c r="K87" s="48"/>
      <c r="L87" s="48"/>
      <c r="M87" s="48"/>
      <c r="N87" s="48"/>
      <c r="O87" s="48"/>
      <c r="P87" s="48"/>
      <c r="Q87" s="48"/>
      <c r="R87" s="76"/>
      <c r="S87" s="76"/>
      <c r="T87" s="48"/>
      <c r="U87" s="48"/>
      <c r="V87" s="48"/>
      <c r="W87" s="48"/>
      <c r="X87" s="48"/>
      <c r="Y87" s="76"/>
      <c r="Z87" s="68"/>
      <c r="AA87" s="68"/>
      <c r="AB87" s="68"/>
      <c r="AT87" s="149">
        <f>K87*AT$3</f>
        <v>0</v>
      </c>
      <c r="AU87" s="149">
        <f>L87*AU$3</f>
        <v>0</v>
      </c>
      <c r="AV87" s="149">
        <f>M87*AV$3</f>
        <v>0</v>
      </c>
      <c r="AW87" s="149">
        <f>N87*AW$3</f>
        <v>0</v>
      </c>
      <c r="AX87" s="149"/>
      <c r="AY87" s="149">
        <f>P87*AY$3</f>
        <v>0</v>
      </c>
      <c r="AZ87" s="149"/>
      <c r="BA87" s="149">
        <f>R87*BA$3</f>
        <v>0</v>
      </c>
      <c r="BB87" s="149">
        <f>S87*BB$3</f>
        <v>0</v>
      </c>
      <c r="BC87" s="149"/>
      <c r="BD87" s="149">
        <f>U87*BD$3</f>
        <v>0</v>
      </c>
      <c r="BE87" s="149"/>
      <c r="BF87" s="149"/>
      <c r="BG87" s="149"/>
      <c r="BH87" s="149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</row>
    <row r="88" spans="1:74" x14ac:dyDescent="0.25">
      <c r="A88" s="41" t="s">
        <v>48</v>
      </c>
      <c r="K88" s="44"/>
      <c r="L88" s="44"/>
      <c r="M88" s="44"/>
      <c r="N88" s="44"/>
      <c r="O88" s="44"/>
      <c r="P88" s="44"/>
      <c r="Q88" s="44"/>
      <c r="R88" s="49"/>
      <c r="S88" s="49"/>
      <c r="T88" s="44"/>
      <c r="U88" s="44"/>
      <c r="V88" s="44"/>
      <c r="W88" s="44"/>
      <c r="X88" s="44"/>
      <c r="Y88" s="49"/>
      <c r="Z88" s="63"/>
      <c r="AA88" s="63"/>
      <c r="AB88" s="63"/>
    </row>
    <row r="89" spans="1:74" x14ac:dyDescent="0.25">
      <c r="A89" s="34" t="s">
        <v>123</v>
      </c>
      <c r="K89" s="47">
        <v>1</v>
      </c>
      <c r="L89" s="47">
        <v>1</v>
      </c>
      <c r="M89" s="47">
        <v>1</v>
      </c>
      <c r="N89" s="47">
        <v>1</v>
      </c>
      <c r="O89" s="47">
        <v>1</v>
      </c>
      <c r="P89" s="47">
        <v>1</v>
      </c>
      <c r="Q89" s="47">
        <v>1</v>
      </c>
      <c r="R89" s="47">
        <v>1</v>
      </c>
      <c r="S89" s="47">
        <v>1</v>
      </c>
      <c r="T89" s="47">
        <v>1</v>
      </c>
      <c r="U89" s="47">
        <v>1</v>
      </c>
      <c r="V89" s="47">
        <v>1</v>
      </c>
      <c r="W89" s="47">
        <v>1</v>
      </c>
      <c r="X89" s="47">
        <v>1</v>
      </c>
      <c r="Y89" s="47">
        <v>1</v>
      </c>
      <c r="Z89" s="63"/>
      <c r="AA89" s="63"/>
      <c r="AB89" s="63"/>
      <c r="AT89" s="149">
        <f t="shared" ref="AT89:BH89" si="28">K89*AT$3</f>
        <v>0</v>
      </c>
      <c r="AU89" s="149">
        <f t="shared" si="28"/>
        <v>7</v>
      </c>
      <c r="AV89" s="149">
        <f t="shared" si="28"/>
        <v>4</v>
      </c>
      <c r="AW89" s="149">
        <f t="shared" si="28"/>
        <v>0</v>
      </c>
      <c r="AX89" s="149">
        <f t="shared" si="28"/>
        <v>1</v>
      </c>
      <c r="AY89" s="149">
        <f t="shared" si="28"/>
        <v>0</v>
      </c>
      <c r="AZ89" s="149">
        <f t="shared" si="28"/>
        <v>0</v>
      </c>
      <c r="BA89" s="149">
        <f t="shared" si="28"/>
        <v>0</v>
      </c>
      <c r="BB89" s="149">
        <f t="shared" si="28"/>
        <v>0</v>
      </c>
      <c r="BC89" s="149">
        <f t="shared" si="28"/>
        <v>0</v>
      </c>
      <c r="BD89" s="149">
        <f t="shared" si="28"/>
        <v>0</v>
      </c>
      <c r="BE89" s="149">
        <f t="shared" si="28"/>
        <v>0</v>
      </c>
      <c r="BF89" s="149">
        <f t="shared" si="28"/>
        <v>0</v>
      </c>
      <c r="BG89" s="149">
        <f t="shared" si="28"/>
        <v>0</v>
      </c>
      <c r="BH89" s="149">
        <f t="shared" si="28"/>
        <v>0</v>
      </c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7">
        <f>SUM(AK89:BL89)</f>
        <v>12</v>
      </c>
      <c r="BV89" s="108">
        <v>12</v>
      </c>
    </row>
    <row r="90" spans="1:74" x14ac:dyDescent="0.25">
      <c r="R90" s="76"/>
      <c r="S90" s="76"/>
      <c r="U90" s="44"/>
      <c r="Y90" s="49"/>
    </row>
    <row r="91" spans="1:74" ht="39" customHeight="1" x14ac:dyDescent="0.25">
      <c r="A91" s="21" t="s">
        <v>77</v>
      </c>
      <c r="K91" s="150">
        <v>1</v>
      </c>
      <c r="L91" s="150">
        <v>1</v>
      </c>
      <c r="M91" s="150">
        <v>1</v>
      </c>
      <c r="N91" s="150">
        <v>1</v>
      </c>
      <c r="O91" s="150">
        <v>1</v>
      </c>
      <c r="P91" s="150">
        <v>1</v>
      </c>
      <c r="Q91" s="150">
        <v>1</v>
      </c>
      <c r="R91" s="150">
        <v>1</v>
      </c>
      <c r="S91" s="150">
        <v>1</v>
      </c>
      <c r="T91" s="150">
        <v>1</v>
      </c>
      <c r="U91" s="150">
        <v>1</v>
      </c>
      <c r="V91" s="150">
        <v>1</v>
      </c>
      <c r="W91" s="150">
        <v>1</v>
      </c>
      <c r="X91" s="150">
        <v>1</v>
      </c>
      <c r="Y91" s="44">
        <v>1</v>
      </c>
      <c r="Z91" s="69"/>
      <c r="AA91" s="69"/>
      <c r="AB91" s="69"/>
      <c r="AT91" s="149">
        <f t="shared" ref="AT91:BH96" si="29">K91*AT$3</f>
        <v>0</v>
      </c>
      <c r="AU91" s="149">
        <f t="shared" si="29"/>
        <v>7</v>
      </c>
      <c r="AV91" s="149">
        <f t="shared" si="29"/>
        <v>4</v>
      </c>
      <c r="AW91" s="149">
        <f t="shared" si="29"/>
        <v>0</v>
      </c>
      <c r="AX91" s="149">
        <f t="shared" si="29"/>
        <v>1</v>
      </c>
      <c r="AY91" s="149">
        <f t="shared" si="29"/>
        <v>0</v>
      </c>
      <c r="AZ91" s="149">
        <f t="shared" si="29"/>
        <v>0</v>
      </c>
      <c r="BA91" s="149">
        <f t="shared" si="29"/>
        <v>0</v>
      </c>
      <c r="BB91" s="149">
        <f t="shared" si="29"/>
        <v>0</v>
      </c>
      <c r="BC91" s="149">
        <f t="shared" si="29"/>
        <v>0</v>
      </c>
      <c r="BD91" s="149">
        <f t="shared" si="29"/>
        <v>0</v>
      </c>
      <c r="BE91" s="149">
        <f t="shared" si="29"/>
        <v>0</v>
      </c>
      <c r="BF91" s="149">
        <f t="shared" si="29"/>
        <v>0</v>
      </c>
      <c r="BG91" s="149">
        <f t="shared" si="29"/>
        <v>0</v>
      </c>
      <c r="BH91" s="149">
        <f t="shared" si="29"/>
        <v>0</v>
      </c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7">
        <f t="shared" ref="BT91:BT96" si="30">SUM(AK91:BL91)</f>
        <v>12</v>
      </c>
      <c r="BV91" s="108">
        <v>12</v>
      </c>
    </row>
    <row r="92" spans="1:74" ht="40.5" customHeight="1" x14ac:dyDescent="0.25">
      <c r="A92" s="21" t="s">
        <v>78</v>
      </c>
      <c r="K92" s="150"/>
      <c r="L92" s="150">
        <v>1</v>
      </c>
      <c r="M92" s="150">
        <v>1</v>
      </c>
      <c r="N92" s="150">
        <v>1</v>
      </c>
      <c r="O92" s="150">
        <v>1</v>
      </c>
      <c r="P92" s="150">
        <v>1</v>
      </c>
      <c r="Q92" s="150">
        <v>1</v>
      </c>
      <c r="R92" s="150">
        <v>1</v>
      </c>
      <c r="S92" s="150">
        <v>1</v>
      </c>
      <c r="T92" s="150"/>
      <c r="U92" s="150">
        <v>1</v>
      </c>
      <c r="V92" s="150">
        <v>1</v>
      </c>
      <c r="W92" s="150">
        <v>1</v>
      </c>
      <c r="X92" s="150">
        <v>1</v>
      </c>
      <c r="Y92" s="150">
        <v>1</v>
      </c>
      <c r="Z92" s="69"/>
      <c r="AA92" s="69"/>
      <c r="AB92" s="69"/>
      <c r="AT92" s="149">
        <f t="shared" si="29"/>
        <v>0</v>
      </c>
      <c r="AU92" s="149">
        <f t="shared" si="29"/>
        <v>7</v>
      </c>
      <c r="AV92" s="149">
        <f t="shared" si="29"/>
        <v>4</v>
      </c>
      <c r="AW92" s="149">
        <f t="shared" si="29"/>
        <v>0</v>
      </c>
      <c r="AX92" s="149">
        <f t="shared" si="29"/>
        <v>1</v>
      </c>
      <c r="AY92" s="149">
        <f t="shared" si="29"/>
        <v>0</v>
      </c>
      <c r="AZ92" s="149">
        <f t="shared" si="29"/>
        <v>0</v>
      </c>
      <c r="BA92" s="149">
        <f t="shared" si="29"/>
        <v>0</v>
      </c>
      <c r="BB92" s="149">
        <f t="shared" si="29"/>
        <v>0</v>
      </c>
      <c r="BC92" s="149">
        <f t="shared" si="29"/>
        <v>0</v>
      </c>
      <c r="BD92" s="149">
        <f t="shared" si="29"/>
        <v>0</v>
      </c>
      <c r="BE92" s="149">
        <f t="shared" si="29"/>
        <v>0</v>
      </c>
      <c r="BF92" s="149">
        <f t="shared" si="29"/>
        <v>0</v>
      </c>
      <c r="BG92" s="149">
        <f t="shared" si="29"/>
        <v>0</v>
      </c>
      <c r="BH92" s="149">
        <f t="shared" si="29"/>
        <v>0</v>
      </c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7">
        <f t="shared" si="30"/>
        <v>12</v>
      </c>
      <c r="BV92" s="108">
        <v>12</v>
      </c>
    </row>
    <row r="93" spans="1:74" ht="43.5" customHeight="1" x14ac:dyDescent="0.25">
      <c r="A93" s="21" t="s">
        <v>79</v>
      </c>
      <c r="K93" s="1"/>
      <c r="L93" s="1"/>
      <c r="M93" s="150">
        <v>1</v>
      </c>
      <c r="N93" s="150">
        <v>1</v>
      </c>
      <c r="O93" s="150">
        <v>1</v>
      </c>
      <c r="P93" s="150">
        <v>1</v>
      </c>
      <c r="Q93" s="150">
        <v>1</v>
      </c>
      <c r="R93" s="150">
        <v>1</v>
      </c>
      <c r="S93" s="150">
        <v>1</v>
      </c>
      <c r="T93" s="150"/>
      <c r="U93" s="150"/>
      <c r="V93" s="150">
        <v>1</v>
      </c>
      <c r="W93" s="150">
        <v>1</v>
      </c>
      <c r="X93" s="150">
        <v>1</v>
      </c>
      <c r="Y93" s="150">
        <v>1</v>
      </c>
      <c r="Z93" s="69"/>
      <c r="AA93" s="69"/>
      <c r="AB93" s="69"/>
      <c r="AT93" s="149">
        <f t="shared" si="29"/>
        <v>0</v>
      </c>
      <c r="AU93" s="149">
        <f t="shared" si="29"/>
        <v>0</v>
      </c>
      <c r="AV93" s="149">
        <f t="shared" si="29"/>
        <v>4</v>
      </c>
      <c r="AW93" s="149">
        <f t="shared" si="29"/>
        <v>0</v>
      </c>
      <c r="AX93" s="149">
        <f t="shared" si="29"/>
        <v>1</v>
      </c>
      <c r="AY93" s="149">
        <f t="shared" si="29"/>
        <v>0</v>
      </c>
      <c r="AZ93" s="149">
        <f t="shared" si="29"/>
        <v>0</v>
      </c>
      <c r="BA93" s="149">
        <f t="shared" si="29"/>
        <v>0</v>
      </c>
      <c r="BB93" s="149">
        <f t="shared" si="29"/>
        <v>0</v>
      </c>
      <c r="BC93" s="149">
        <f t="shared" si="29"/>
        <v>0</v>
      </c>
      <c r="BD93" s="149">
        <f t="shared" si="29"/>
        <v>0</v>
      </c>
      <c r="BE93" s="149">
        <f t="shared" si="29"/>
        <v>0</v>
      </c>
      <c r="BF93" s="149">
        <f t="shared" si="29"/>
        <v>0</v>
      </c>
      <c r="BG93" s="149">
        <f t="shared" si="29"/>
        <v>0</v>
      </c>
      <c r="BH93" s="149">
        <f t="shared" si="29"/>
        <v>0</v>
      </c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7">
        <f t="shared" si="30"/>
        <v>5</v>
      </c>
      <c r="BV93" s="108">
        <v>5</v>
      </c>
    </row>
    <row r="94" spans="1:74" ht="39" customHeight="1" x14ac:dyDescent="0.25">
      <c r="A94" s="21" t="s">
        <v>80</v>
      </c>
      <c r="K94" s="1"/>
      <c r="L94" s="1"/>
      <c r="M94" s="1"/>
      <c r="N94" s="150"/>
      <c r="O94" s="150">
        <v>1</v>
      </c>
      <c r="P94" s="150">
        <v>1</v>
      </c>
      <c r="Q94" s="150">
        <v>1</v>
      </c>
      <c r="R94" s="150">
        <v>1</v>
      </c>
      <c r="S94" s="150">
        <v>1</v>
      </c>
      <c r="T94" s="150"/>
      <c r="U94" s="150"/>
      <c r="V94" s="150"/>
      <c r="W94" s="150"/>
      <c r="X94" s="150">
        <v>1</v>
      </c>
      <c r="Y94" s="150">
        <v>1</v>
      </c>
      <c r="Z94" s="69"/>
      <c r="AA94" s="69"/>
      <c r="AB94" s="69"/>
      <c r="AT94" s="149">
        <f t="shared" si="29"/>
        <v>0</v>
      </c>
      <c r="AU94" s="149">
        <f t="shared" si="29"/>
        <v>0</v>
      </c>
      <c r="AV94" s="149">
        <f t="shared" si="29"/>
        <v>0</v>
      </c>
      <c r="AW94" s="149">
        <f t="shared" si="29"/>
        <v>0</v>
      </c>
      <c r="AX94" s="149">
        <f t="shared" si="29"/>
        <v>1</v>
      </c>
      <c r="AY94" s="149">
        <f t="shared" si="29"/>
        <v>0</v>
      </c>
      <c r="AZ94" s="149">
        <f t="shared" si="29"/>
        <v>0</v>
      </c>
      <c r="BA94" s="149">
        <f t="shared" si="29"/>
        <v>0</v>
      </c>
      <c r="BB94" s="149">
        <f t="shared" si="29"/>
        <v>0</v>
      </c>
      <c r="BC94" s="149">
        <f t="shared" si="29"/>
        <v>0</v>
      </c>
      <c r="BD94" s="149">
        <f t="shared" si="29"/>
        <v>0</v>
      </c>
      <c r="BE94" s="149">
        <f t="shared" si="29"/>
        <v>0</v>
      </c>
      <c r="BF94" s="149">
        <f t="shared" si="29"/>
        <v>0</v>
      </c>
      <c r="BG94" s="149">
        <f t="shared" si="29"/>
        <v>0</v>
      </c>
      <c r="BH94" s="149">
        <f t="shared" si="29"/>
        <v>0</v>
      </c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7">
        <f t="shared" si="30"/>
        <v>1</v>
      </c>
      <c r="BV94" s="108">
        <v>1</v>
      </c>
    </row>
    <row r="95" spans="1:74" ht="40.5" customHeight="1" x14ac:dyDescent="0.25">
      <c r="A95" s="21" t="s">
        <v>81</v>
      </c>
      <c r="K95" s="1"/>
      <c r="L95" s="1"/>
      <c r="M95" s="1"/>
      <c r="N95" s="150"/>
      <c r="O95" s="150"/>
      <c r="P95" s="150"/>
      <c r="Q95" s="150">
        <v>1</v>
      </c>
      <c r="R95" s="150">
        <v>1</v>
      </c>
      <c r="S95" s="150">
        <v>1</v>
      </c>
      <c r="T95" s="150"/>
      <c r="U95" s="150"/>
      <c r="V95" s="150"/>
      <c r="W95" s="150"/>
      <c r="X95" s="150"/>
      <c r="Y95" s="150">
        <v>1</v>
      </c>
      <c r="Z95" s="69"/>
      <c r="AA95" s="69"/>
      <c r="AB95" s="69"/>
      <c r="AT95" s="149">
        <f t="shared" si="29"/>
        <v>0</v>
      </c>
      <c r="AU95" s="149">
        <f t="shared" si="29"/>
        <v>0</v>
      </c>
      <c r="AV95" s="149">
        <f t="shared" si="29"/>
        <v>0</v>
      </c>
      <c r="AW95" s="149">
        <f t="shared" si="29"/>
        <v>0</v>
      </c>
      <c r="AX95" s="149">
        <f t="shared" si="29"/>
        <v>0</v>
      </c>
      <c r="AY95" s="149">
        <f t="shared" si="29"/>
        <v>0</v>
      </c>
      <c r="AZ95" s="149">
        <f t="shared" si="29"/>
        <v>0</v>
      </c>
      <c r="BA95" s="149">
        <f t="shared" si="29"/>
        <v>0</v>
      </c>
      <c r="BB95" s="149">
        <f t="shared" si="29"/>
        <v>0</v>
      </c>
      <c r="BC95" s="149">
        <f t="shared" si="29"/>
        <v>0</v>
      </c>
      <c r="BD95" s="149">
        <f t="shared" si="29"/>
        <v>0</v>
      </c>
      <c r="BE95" s="149">
        <f t="shared" si="29"/>
        <v>0</v>
      </c>
      <c r="BF95" s="149">
        <f t="shared" si="29"/>
        <v>0</v>
      </c>
      <c r="BG95" s="149">
        <f t="shared" si="29"/>
        <v>0</v>
      </c>
      <c r="BH95" s="149">
        <f t="shared" si="29"/>
        <v>0</v>
      </c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7">
        <f t="shared" si="30"/>
        <v>0</v>
      </c>
    </row>
    <row r="96" spans="1:74" ht="40.5" customHeight="1" x14ac:dyDescent="0.25">
      <c r="A96" s="21" t="s">
        <v>82</v>
      </c>
      <c r="K96" s="150">
        <v>1</v>
      </c>
      <c r="L96" s="150">
        <v>1</v>
      </c>
      <c r="M96" s="150">
        <v>1</v>
      </c>
      <c r="N96" s="150">
        <v>1</v>
      </c>
      <c r="O96" s="150">
        <v>1</v>
      </c>
      <c r="P96" s="150">
        <v>1</v>
      </c>
      <c r="Q96" s="150">
        <v>1</v>
      </c>
      <c r="R96" s="150">
        <v>1</v>
      </c>
      <c r="S96" s="150">
        <v>1</v>
      </c>
      <c r="T96" s="150">
        <v>1</v>
      </c>
      <c r="U96" s="150">
        <v>1</v>
      </c>
      <c r="V96" s="150">
        <v>1</v>
      </c>
      <c r="W96" s="150">
        <v>1</v>
      </c>
      <c r="X96" s="150">
        <v>1</v>
      </c>
      <c r="Y96" s="150">
        <v>1</v>
      </c>
      <c r="Z96" s="69"/>
      <c r="AA96" s="69"/>
      <c r="AB96" s="69"/>
      <c r="AT96" s="149">
        <f t="shared" si="29"/>
        <v>0</v>
      </c>
      <c r="AU96" s="149">
        <f t="shared" si="29"/>
        <v>7</v>
      </c>
      <c r="AV96" s="149">
        <f t="shared" si="29"/>
        <v>4</v>
      </c>
      <c r="AW96" s="149">
        <f t="shared" si="29"/>
        <v>0</v>
      </c>
      <c r="AX96" s="149">
        <f t="shared" si="29"/>
        <v>1</v>
      </c>
      <c r="AY96" s="149">
        <f t="shared" si="29"/>
        <v>0</v>
      </c>
      <c r="AZ96" s="149">
        <f t="shared" si="29"/>
        <v>0</v>
      </c>
      <c r="BA96" s="149">
        <f t="shared" si="29"/>
        <v>0</v>
      </c>
      <c r="BB96" s="149">
        <f t="shared" si="29"/>
        <v>0</v>
      </c>
      <c r="BC96" s="149">
        <f t="shared" si="29"/>
        <v>0</v>
      </c>
      <c r="BD96" s="149">
        <f t="shared" si="29"/>
        <v>0</v>
      </c>
      <c r="BE96" s="149">
        <f t="shared" si="29"/>
        <v>0</v>
      </c>
      <c r="BF96" s="149">
        <f t="shared" si="29"/>
        <v>0</v>
      </c>
      <c r="BG96" s="149">
        <f t="shared" si="29"/>
        <v>0</v>
      </c>
      <c r="BH96" s="149">
        <f t="shared" si="29"/>
        <v>0</v>
      </c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7">
        <f t="shared" si="30"/>
        <v>12</v>
      </c>
      <c r="BV96" s="108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1"/>
  <sheetViews>
    <sheetView workbookViewId="0">
      <pane xSplit="1" ySplit="3" topLeftCell="CE85" activePane="bottomRight" state="frozen"/>
      <selection pane="topRight" activeCell="B1" sqref="B1"/>
      <selection pane="bottomLeft" activeCell="A4" sqref="A4"/>
      <selection pane="bottomRight" activeCell="A64" sqref="A64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3" width="11.42578125" style="107" customWidth="1"/>
    <col min="14" max="15" width="13.140625" style="107" customWidth="1"/>
    <col min="16" max="18" width="11.42578125" style="107" customWidth="1"/>
    <col min="19" max="20" width="10.7109375" style="107" customWidth="1"/>
    <col min="21" max="42" width="11.42578125" style="107" customWidth="1"/>
    <col min="43" max="43" width="11.7109375" style="107" customWidth="1"/>
    <col min="44" max="47" width="12.140625" style="107" customWidth="1"/>
    <col min="48" max="50" width="10.7109375" style="107" customWidth="1"/>
    <col min="51" max="82" width="10.85546875" style="107" customWidth="1"/>
    <col min="83" max="83" width="3.7109375" style="107" customWidth="1"/>
    <col min="84" max="85" width="9.140625" style="107"/>
    <col min="86" max="86" width="9.140625" style="108"/>
    <col min="87" max="16384" width="9.140625" style="107"/>
  </cols>
  <sheetData>
    <row r="1" spans="1:86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 t="s">
        <v>94</v>
      </c>
      <c r="N1" s="37" t="s">
        <v>94</v>
      </c>
      <c r="O1" s="37" t="s">
        <v>94</v>
      </c>
      <c r="P1" s="37" t="s">
        <v>94</v>
      </c>
      <c r="Q1" s="37" t="s">
        <v>94</v>
      </c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 t="s">
        <v>94</v>
      </c>
      <c r="AI1" s="37" t="s">
        <v>94</v>
      </c>
      <c r="AJ1" s="37" t="s">
        <v>94</v>
      </c>
      <c r="AK1" s="37" t="s">
        <v>94</v>
      </c>
      <c r="AL1" s="37" t="s">
        <v>94</v>
      </c>
      <c r="AM1" s="37" t="s">
        <v>94</v>
      </c>
      <c r="AN1" s="37" t="s">
        <v>94</v>
      </c>
      <c r="AO1" s="37" t="s">
        <v>94</v>
      </c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H1" s="54"/>
    </row>
    <row r="2" spans="1:86" s="39" customFormat="1" ht="72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240</v>
      </c>
      <c r="L2" s="71" t="s">
        <v>142</v>
      </c>
      <c r="M2" s="71" t="s">
        <v>146</v>
      </c>
      <c r="N2" s="71" t="s">
        <v>102</v>
      </c>
      <c r="O2" s="71" t="s">
        <v>147</v>
      </c>
      <c r="P2" s="71" t="s">
        <v>103</v>
      </c>
      <c r="Q2" s="71" t="s">
        <v>149</v>
      </c>
      <c r="R2" s="71" t="s">
        <v>150</v>
      </c>
      <c r="S2" s="72" t="s">
        <v>101</v>
      </c>
      <c r="T2" s="72" t="s">
        <v>145</v>
      </c>
      <c r="U2" s="72" t="s">
        <v>106</v>
      </c>
      <c r="V2" s="38" t="s">
        <v>104</v>
      </c>
      <c r="W2" s="38" t="s">
        <v>105</v>
      </c>
      <c r="X2" s="38" t="s">
        <v>148</v>
      </c>
      <c r="Y2" s="38" t="s">
        <v>140</v>
      </c>
      <c r="Z2" s="38" t="s">
        <v>143</v>
      </c>
      <c r="AA2" s="38" t="s">
        <v>141</v>
      </c>
      <c r="AB2" s="38" t="s">
        <v>144</v>
      </c>
      <c r="AC2" s="110" t="s">
        <v>213</v>
      </c>
      <c r="AD2" s="110" t="s">
        <v>214</v>
      </c>
      <c r="AE2" s="111" t="s">
        <v>215</v>
      </c>
      <c r="AF2" s="111" t="s">
        <v>216</v>
      </c>
      <c r="AG2" s="111" t="s">
        <v>217</v>
      </c>
      <c r="AH2" s="111" t="s">
        <v>218</v>
      </c>
      <c r="AI2" s="71" t="s">
        <v>389</v>
      </c>
      <c r="AJ2" s="71" t="s">
        <v>390</v>
      </c>
      <c r="AK2" s="71" t="s">
        <v>391</v>
      </c>
      <c r="AL2" s="71" t="s">
        <v>392</v>
      </c>
      <c r="AM2" s="71" t="s">
        <v>393</v>
      </c>
      <c r="AN2" s="71" t="s">
        <v>394</v>
      </c>
      <c r="AO2" s="71" t="s">
        <v>395</v>
      </c>
      <c r="AP2" s="38"/>
      <c r="AQ2" s="70" t="s">
        <v>107</v>
      </c>
      <c r="AR2" s="70" t="s">
        <v>108</v>
      </c>
      <c r="AS2" s="70" t="s">
        <v>212</v>
      </c>
      <c r="AT2" s="70" t="s">
        <v>211</v>
      </c>
      <c r="AU2" s="70" t="s">
        <v>138</v>
      </c>
      <c r="AV2" s="38" t="s">
        <v>109</v>
      </c>
      <c r="AW2" s="38" t="s">
        <v>139</v>
      </c>
      <c r="AX2" s="38" t="s">
        <v>137</v>
      </c>
      <c r="AY2" s="38" t="s">
        <v>110</v>
      </c>
      <c r="AZ2" s="71" t="s">
        <v>240</v>
      </c>
      <c r="BA2" s="71" t="s">
        <v>142</v>
      </c>
      <c r="BB2" s="71" t="s">
        <v>146</v>
      </c>
      <c r="BC2" s="71" t="s">
        <v>102</v>
      </c>
      <c r="BD2" s="71" t="s">
        <v>147</v>
      </c>
      <c r="BE2" s="71" t="s">
        <v>103</v>
      </c>
      <c r="BF2" s="71" t="s">
        <v>149</v>
      </c>
      <c r="BG2" s="71" t="s">
        <v>150</v>
      </c>
      <c r="BH2" s="72" t="s">
        <v>101</v>
      </c>
      <c r="BI2" s="72" t="s">
        <v>145</v>
      </c>
      <c r="BJ2" s="72" t="s">
        <v>106</v>
      </c>
      <c r="BK2" s="38" t="s">
        <v>104</v>
      </c>
      <c r="BL2" s="38" t="s">
        <v>105</v>
      </c>
      <c r="BM2" s="38" t="s">
        <v>148</v>
      </c>
      <c r="BN2" s="38" t="s">
        <v>140</v>
      </c>
      <c r="BO2" s="38" t="s">
        <v>143</v>
      </c>
      <c r="BP2" s="38" t="s">
        <v>141</v>
      </c>
      <c r="BQ2" s="38" t="s">
        <v>144</v>
      </c>
      <c r="BR2" s="110" t="s">
        <v>213</v>
      </c>
      <c r="BS2" s="110" t="s">
        <v>214</v>
      </c>
      <c r="BT2" s="111" t="s">
        <v>215</v>
      </c>
      <c r="BU2" s="111" t="s">
        <v>216</v>
      </c>
      <c r="BV2" s="111" t="s">
        <v>217</v>
      </c>
      <c r="BW2" s="111" t="s">
        <v>218</v>
      </c>
      <c r="BX2" s="71" t="s">
        <v>389</v>
      </c>
      <c r="BY2" s="71" t="s">
        <v>390</v>
      </c>
      <c r="BZ2" s="71" t="s">
        <v>391</v>
      </c>
      <c r="CA2" s="71" t="s">
        <v>392</v>
      </c>
      <c r="CB2" s="71" t="s">
        <v>393</v>
      </c>
      <c r="CC2" s="71" t="s">
        <v>394</v>
      </c>
      <c r="CD2" s="71" t="s">
        <v>395</v>
      </c>
      <c r="CE2" s="38"/>
      <c r="CF2" s="38" t="s">
        <v>95</v>
      </c>
      <c r="CG2" s="40"/>
      <c r="CH2" s="55" t="s">
        <v>96</v>
      </c>
    </row>
    <row r="3" spans="1:86" x14ac:dyDescent="0.25">
      <c r="A3" s="107" t="s">
        <v>100</v>
      </c>
      <c r="B3" s="144">
        <v>1</v>
      </c>
      <c r="C3" s="144">
        <v>1</v>
      </c>
      <c r="D3" s="144">
        <v>1</v>
      </c>
      <c r="E3" s="144">
        <v>1</v>
      </c>
      <c r="F3" s="144">
        <v>1</v>
      </c>
      <c r="G3" s="144">
        <v>1</v>
      </c>
      <c r="H3" s="144">
        <v>1</v>
      </c>
      <c r="I3" s="144">
        <v>1</v>
      </c>
      <c r="J3" s="144">
        <v>1</v>
      </c>
      <c r="K3" s="144">
        <v>1</v>
      </c>
      <c r="L3" s="144">
        <v>1</v>
      </c>
      <c r="M3" s="144">
        <v>1</v>
      </c>
      <c r="N3" s="144">
        <v>1</v>
      </c>
      <c r="O3" s="144">
        <v>1</v>
      </c>
      <c r="P3" s="144">
        <v>1</v>
      </c>
      <c r="Q3" s="144">
        <v>1</v>
      </c>
      <c r="R3" s="144">
        <v>1</v>
      </c>
      <c r="S3" s="144">
        <v>1</v>
      </c>
      <c r="T3" s="144">
        <v>1</v>
      </c>
      <c r="U3" s="144">
        <v>1</v>
      </c>
      <c r="V3" s="144">
        <v>1</v>
      </c>
      <c r="W3" s="144">
        <v>1</v>
      </c>
      <c r="X3" s="144">
        <v>1</v>
      </c>
      <c r="Y3" s="144">
        <v>1</v>
      </c>
      <c r="Z3" s="144">
        <v>1</v>
      </c>
      <c r="AA3" s="144">
        <v>1</v>
      </c>
      <c r="AB3" s="144">
        <v>1</v>
      </c>
      <c r="AC3" s="10">
        <v>1</v>
      </c>
      <c r="AD3" s="10">
        <v>1</v>
      </c>
      <c r="AE3" s="143">
        <v>1</v>
      </c>
      <c r="AF3" s="143">
        <v>1</v>
      </c>
      <c r="AG3" s="143">
        <v>1</v>
      </c>
      <c r="AH3" s="143">
        <v>1</v>
      </c>
      <c r="AI3" s="162">
        <v>1</v>
      </c>
      <c r="AJ3" s="162">
        <v>1</v>
      </c>
      <c r="AK3" s="162">
        <v>1</v>
      </c>
      <c r="AL3" s="162">
        <v>1</v>
      </c>
      <c r="AM3" s="162">
        <v>1</v>
      </c>
      <c r="AN3" s="162">
        <v>1</v>
      </c>
      <c r="AO3" s="162">
        <v>1</v>
      </c>
      <c r="AP3" s="143"/>
      <c r="AQ3" s="144">
        <v>9</v>
      </c>
      <c r="AR3" s="144"/>
      <c r="AS3" s="144"/>
      <c r="AT3" s="144"/>
      <c r="AU3" s="144"/>
      <c r="AV3" s="144"/>
      <c r="AW3" s="144">
        <v>12</v>
      </c>
      <c r="AX3" s="144"/>
      <c r="AY3" s="144"/>
      <c r="AZ3" s="144"/>
      <c r="BA3" s="144"/>
      <c r="BB3" s="144"/>
      <c r="BC3" s="144"/>
      <c r="BD3" s="144">
        <v>1</v>
      </c>
      <c r="BE3" s="144"/>
      <c r="BF3" s="144"/>
      <c r="BG3" s="144"/>
      <c r="BH3" s="144"/>
      <c r="BI3" s="144"/>
      <c r="BJ3" s="144"/>
      <c r="BK3" s="144"/>
      <c r="BL3" s="144">
        <v>2</v>
      </c>
      <c r="BM3" s="144"/>
      <c r="BN3" s="144">
        <v>1</v>
      </c>
      <c r="BO3" s="144"/>
      <c r="BP3" s="144">
        <v>1</v>
      </c>
      <c r="BQ3" s="144"/>
      <c r="BR3" s="10"/>
      <c r="BS3" s="10"/>
      <c r="BT3" s="143"/>
      <c r="BU3" s="143"/>
      <c r="BV3" s="143"/>
      <c r="BW3" s="143"/>
      <c r="BX3" s="163">
        <v>12</v>
      </c>
      <c r="BY3" s="163">
        <v>12</v>
      </c>
      <c r="BZ3" s="163"/>
      <c r="CA3" s="163"/>
      <c r="CB3" s="163">
        <v>48</v>
      </c>
      <c r="CC3" s="163">
        <v>24</v>
      </c>
      <c r="CD3" s="163">
        <v>12</v>
      </c>
      <c r="CE3" s="10"/>
    </row>
    <row r="4" spans="1:86" x14ac:dyDescent="0.25"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62"/>
      <c r="AJ4" s="162"/>
      <c r="AK4" s="162"/>
      <c r="AL4" s="162"/>
      <c r="AM4" s="162"/>
      <c r="AN4" s="162"/>
      <c r="AO4" s="162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62"/>
      <c r="BY4" s="162"/>
      <c r="BZ4" s="162"/>
      <c r="CA4" s="162"/>
      <c r="CB4" s="162"/>
      <c r="CC4" s="162"/>
      <c r="CD4" s="162"/>
      <c r="CE4" s="143"/>
    </row>
    <row r="5" spans="1:86" x14ac:dyDescent="0.25"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62"/>
      <c r="AJ5" s="162"/>
      <c r="AK5" s="162"/>
      <c r="AL5" s="162"/>
      <c r="AM5" s="162"/>
      <c r="AN5" s="162"/>
      <c r="AO5" s="162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62"/>
      <c r="BY5" s="162"/>
      <c r="BZ5" s="162"/>
      <c r="CA5" s="162"/>
      <c r="CB5" s="162"/>
      <c r="CC5" s="162"/>
      <c r="CD5" s="162"/>
      <c r="CE5" s="143"/>
    </row>
    <row r="6" spans="1:86" x14ac:dyDescent="0.25"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62"/>
      <c r="AJ6" s="162"/>
      <c r="AK6" s="162"/>
      <c r="AL6" s="162"/>
      <c r="AM6" s="162"/>
      <c r="AN6" s="162"/>
      <c r="AO6" s="162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143"/>
      <c r="BW6" s="143"/>
      <c r="BX6" s="162"/>
      <c r="BY6" s="162"/>
      <c r="BZ6" s="162"/>
      <c r="CA6" s="162"/>
      <c r="CB6" s="162"/>
      <c r="CC6" s="162"/>
      <c r="CD6" s="162"/>
      <c r="CE6" s="143"/>
    </row>
    <row r="7" spans="1:86" x14ac:dyDescent="0.25">
      <c r="A7" s="50" t="s">
        <v>52</v>
      </c>
      <c r="B7" s="144">
        <f>2*B3</f>
        <v>2</v>
      </c>
      <c r="C7" s="144">
        <f>2*C3</f>
        <v>2</v>
      </c>
      <c r="D7" s="144">
        <f>2*D3</f>
        <v>2</v>
      </c>
      <c r="E7" s="144">
        <f>2*E3</f>
        <v>2</v>
      </c>
      <c r="F7" s="144">
        <v>2</v>
      </c>
      <c r="G7" s="144">
        <f>2*G3</f>
        <v>2</v>
      </c>
      <c r="H7" s="144">
        <v>2</v>
      </c>
      <c r="I7" s="144">
        <v>2</v>
      </c>
      <c r="J7" s="144">
        <f>2*J3</f>
        <v>2</v>
      </c>
      <c r="K7" s="10"/>
      <c r="L7" s="10"/>
      <c r="M7" s="10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62"/>
      <c r="AJ7" s="162"/>
      <c r="AK7" s="162"/>
      <c r="AL7" s="162"/>
      <c r="AM7" s="162"/>
      <c r="AN7" s="162"/>
      <c r="AO7" s="162"/>
      <c r="AP7" s="143"/>
      <c r="AQ7" s="144">
        <f t="shared" ref="AQ7:AY7" si="0">B7*AQ3</f>
        <v>18</v>
      </c>
      <c r="AR7" s="144">
        <f t="shared" si="0"/>
        <v>0</v>
      </c>
      <c r="AS7" s="144">
        <f t="shared" si="0"/>
        <v>0</v>
      </c>
      <c r="AT7" s="144">
        <f t="shared" si="0"/>
        <v>0</v>
      </c>
      <c r="AU7" s="144">
        <f t="shared" si="0"/>
        <v>0</v>
      </c>
      <c r="AV7" s="144">
        <f t="shared" si="0"/>
        <v>0</v>
      </c>
      <c r="AW7" s="144">
        <f t="shared" si="0"/>
        <v>24</v>
      </c>
      <c r="AX7" s="144">
        <f t="shared" si="0"/>
        <v>0</v>
      </c>
      <c r="AY7" s="144">
        <f t="shared" si="0"/>
        <v>0</v>
      </c>
      <c r="AZ7" s="10"/>
      <c r="BA7" s="10"/>
      <c r="BB7" s="10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3"/>
      <c r="BN7" s="143"/>
      <c r="BO7" s="143"/>
      <c r="BP7" s="143"/>
      <c r="BQ7" s="143"/>
      <c r="BR7" s="143"/>
      <c r="BS7" s="143"/>
      <c r="BT7" s="143"/>
      <c r="BU7" s="143"/>
      <c r="BV7" s="143"/>
      <c r="BW7" s="143"/>
      <c r="BX7" s="162"/>
      <c r="BY7" s="162"/>
      <c r="BZ7" s="162"/>
      <c r="CA7" s="162"/>
      <c r="CB7" s="162"/>
      <c r="CC7" s="162"/>
      <c r="CD7" s="162"/>
      <c r="CE7" s="143"/>
      <c r="CF7" s="107">
        <f>SUM(AQ7:BQ7)</f>
        <v>42</v>
      </c>
      <c r="CG7" s="107" t="s">
        <v>1</v>
      </c>
      <c r="CH7" s="108">
        <v>100</v>
      </c>
    </row>
    <row r="8" spans="1:86" x14ac:dyDescent="0.25">
      <c r="A8" s="50"/>
      <c r="B8" s="144"/>
      <c r="C8" s="144"/>
      <c r="D8" s="144"/>
      <c r="E8" s="144"/>
      <c r="F8" s="144"/>
      <c r="G8" s="144"/>
      <c r="H8" s="144"/>
      <c r="I8" s="144"/>
      <c r="J8" s="144"/>
      <c r="K8" s="10"/>
      <c r="L8" s="10"/>
      <c r="M8" s="10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62"/>
      <c r="AJ8" s="162"/>
      <c r="AK8" s="162"/>
      <c r="AL8" s="162"/>
      <c r="AM8" s="162"/>
      <c r="AN8" s="162"/>
      <c r="AO8" s="162"/>
      <c r="AP8" s="143"/>
      <c r="AQ8" s="144"/>
      <c r="AR8" s="144"/>
      <c r="AS8" s="144"/>
      <c r="AT8" s="144"/>
      <c r="AU8" s="144"/>
      <c r="AV8" s="144"/>
      <c r="AW8" s="144"/>
      <c r="AX8" s="144"/>
      <c r="AY8" s="144"/>
      <c r="AZ8" s="10"/>
      <c r="BA8" s="10"/>
      <c r="BB8" s="10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62"/>
      <c r="BY8" s="162"/>
      <c r="BZ8" s="162"/>
      <c r="CA8" s="162"/>
      <c r="CB8" s="162"/>
      <c r="CC8" s="162"/>
      <c r="CD8" s="162"/>
      <c r="CE8" s="143"/>
    </row>
    <row r="9" spans="1:86" x14ac:dyDescent="0.25">
      <c r="A9" s="50" t="s">
        <v>51</v>
      </c>
      <c r="B9" s="144">
        <f>0.61*B3</f>
        <v>0.61</v>
      </c>
      <c r="C9" s="144">
        <f>1.11*C3</f>
        <v>1.1100000000000001</v>
      </c>
      <c r="D9" s="144">
        <v>1.41</v>
      </c>
      <c r="E9" s="144">
        <v>0.31</v>
      </c>
      <c r="F9" s="144">
        <v>0.46</v>
      </c>
      <c r="G9" s="144"/>
      <c r="H9" s="144"/>
      <c r="I9" s="144"/>
      <c r="J9" s="144"/>
      <c r="K9" s="10"/>
      <c r="L9" s="10"/>
      <c r="M9" s="10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62"/>
      <c r="AJ9" s="162"/>
      <c r="AK9" s="162"/>
      <c r="AL9" s="162"/>
      <c r="AM9" s="162"/>
      <c r="AN9" s="162"/>
      <c r="AO9" s="162"/>
      <c r="AP9" s="143"/>
      <c r="AQ9" s="144">
        <f>B9*AQ3</f>
        <v>5.49</v>
      </c>
      <c r="AR9" s="144">
        <f>C9*AR3</f>
        <v>0</v>
      </c>
      <c r="AS9" s="144">
        <f>D9*AS3</f>
        <v>0</v>
      </c>
      <c r="AT9" s="144">
        <f>E9*AT3</f>
        <v>0</v>
      </c>
      <c r="AU9" s="144">
        <f>F9*AU3</f>
        <v>0</v>
      </c>
      <c r="AV9" s="144"/>
      <c r="AW9" s="144"/>
      <c r="AX9" s="144"/>
      <c r="AY9" s="144"/>
      <c r="AZ9" s="10"/>
      <c r="BA9" s="10"/>
      <c r="BB9" s="10"/>
      <c r="BC9" s="143"/>
      <c r="BD9" s="143"/>
      <c r="BE9" s="143"/>
      <c r="BF9" s="143"/>
      <c r="BG9" s="143"/>
      <c r="BH9" s="143"/>
      <c r="BI9" s="143"/>
      <c r="BJ9" s="143"/>
      <c r="BK9" s="143"/>
      <c r="BL9" s="143"/>
      <c r="BM9" s="143"/>
      <c r="BN9" s="143"/>
      <c r="BO9" s="143"/>
      <c r="BP9" s="143"/>
      <c r="BQ9" s="143"/>
      <c r="BR9" s="143"/>
      <c r="BS9" s="143"/>
      <c r="BT9" s="143"/>
      <c r="BU9" s="143"/>
      <c r="BV9" s="143"/>
      <c r="BW9" s="143"/>
      <c r="BX9" s="162"/>
      <c r="BY9" s="162"/>
      <c r="BZ9" s="162"/>
      <c r="CA9" s="162"/>
      <c r="CB9" s="162"/>
      <c r="CC9" s="162"/>
      <c r="CD9" s="162"/>
      <c r="CE9" s="143"/>
      <c r="CF9" s="107">
        <f>SUM(AQ9:BQ9)</f>
        <v>5.49</v>
      </c>
      <c r="CG9" s="107" t="s">
        <v>0</v>
      </c>
      <c r="CH9" s="91">
        <v>10</v>
      </c>
    </row>
    <row r="10" spans="1:86" x14ac:dyDescent="0.25">
      <c r="A10" s="51" t="s">
        <v>53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0"/>
      <c r="L10" s="10"/>
      <c r="M10" s="10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62"/>
      <c r="AJ10" s="162"/>
      <c r="AK10" s="162"/>
      <c r="AL10" s="162"/>
      <c r="AM10" s="162"/>
      <c r="AN10" s="162"/>
      <c r="AO10" s="162"/>
      <c r="AP10" s="143"/>
      <c r="AQ10" s="144"/>
      <c r="AR10" s="144"/>
      <c r="AS10" s="144"/>
      <c r="AT10" s="144"/>
      <c r="AU10" s="144"/>
      <c r="AV10" s="144"/>
      <c r="AW10" s="144"/>
      <c r="AX10" s="144"/>
      <c r="AY10" s="144"/>
      <c r="AZ10" s="10"/>
      <c r="BA10" s="10"/>
      <c r="BB10" s="10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43"/>
      <c r="BN10" s="143"/>
      <c r="BO10" s="143"/>
      <c r="BP10" s="143"/>
      <c r="BQ10" s="143"/>
      <c r="BR10" s="143"/>
      <c r="BS10" s="143"/>
      <c r="BT10" s="143"/>
      <c r="BU10" s="143"/>
      <c r="BV10" s="143"/>
      <c r="BW10" s="143"/>
      <c r="BX10" s="162"/>
      <c r="BY10" s="162"/>
      <c r="BZ10" s="162"/>
      <c r="CA10" s="162"/>
      <c r="CB10" s="162"/>
      <c r="CC10" s="162"/>
      <c r="CD10" s="162"/>
      <c r="CE10" s="143"/>
    </row>
    <row r="11" spans="1:86" x14ac:dyDescent="0.25">
      <c r="A11" s="52" t="s">
        <v>97</v>
      </c>
      <c r="B11" s="144"/>
      <c r="C11" s="144"/>
      <c r="D11" s="144"/>
      <c r="E11" s="144"/>
      <c r="F11" s="144"/>
      <c r="G11" s="144"/>
      <c r="H11" s="144"/>
      <c r="I11" s="144"/>
      <c r="J11" s="144"/>
      <c r="K11" s="10"/>
      <c r="L11" s="10"/>
      <c r="M11" s="10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62"/>
      <c r="AJ11" s="162"/>
      <c r="AK11" s="162"/>
      <c r="AL11" s="162"/>
      <c r="AM11" s="162"/>
      <c r="AN11" s="162"/>
      <c r="AO11" s="162"/>
      <c r="AP11" s="143"/>
      <c r="AQ11" s="144"/>
      <c r="AR11" s="144"/>
      <c r="AS11" s="144"/>
      <c r="AT11" s="144"/>
      <c r="AU11" s="144"/>
      <c r="AV11" s="144"/>
      <c r="AW11" s="144"/>
      <c r="AX11" s="144"/>
      <c r="AY11" s="144"/>
      <c r="AZ11" s="10"/>
      <c r="BA11" s="10"/>
      <c r="BB11" s="10"/>
      <c r="BC11" s="143"/>
      <c r="BD11" s="143"/>
      <c r="BE11" s="143"/>
      <c r="BF11" s="143"/>
      <c r="BG11" s="143"/>
      <c r="BH11" s="143"/>
      <c r="BI11" s="143"/>
      <c r="BJ11" s="143"/>
      <c r="BK11" s="143"/>
      <c r="BL11" s="143"/>
      <c r="BM11" s="143"/>
      <c r="BN11" s="143"/>
      <c r="BO11" s="143"/>
      <c r="BP11" s="143"/>
      <c r="BQ11" s="143"/>
      <c r="BR11" s="143"/>
      <c r="BS11" s="143"/>
      <c r="BT11" s="143"/>
      <c r="BU11" s="143"/>
      <c r="BV11" s="143"/>
      <c r="BW11" s="143"/>
      <c r="BX11" s="162"/>
      <c r="BY11" s="162"/>
      <c r="BZ11" s="162"/>
      <c r="CA11" s="162"/>
      <c r="CB11" s="162"/>
      <c r="CC11" s="162"/>
      <c r="CD11" s="162"/>
      <c r="CE11" s="143"/>
    </row>
    <row r="12" spans="1:86" ht="22.5" x14ac:dyDescent="0.25">
      <c r="A12" s="53" t="s">
        <v>98</v>
      </c>
      <c r="B12" s="144">
        <f>0.05*B3</f>
        <v>0.05</v>
      </c>
      <c r="C12" s="144">
        <f>0.05*C3</f>
        <v>0.05</v>
      </c>
      <c r="D12" s="144">
        <f>0.05*D3</f>
        <v>0.05</v>
      </c>
      <c r="E12" s="144">
        <f>0.05*E3</f>
        <v>0.05</v>
      </c>
      <c r="F12" s="144">
        <v>0.05</v>
      </c>
      <c r="G12" s="144">
        <f>0.05*G3</f>
        <v>0.05</v>
      </c>
      <c r="H12" s="144">
        <v>0.05</v>
      </c>
      <c r="I12" s="144">
        <f>0.05*I3</f>
        <v>0.05</v>
      </c>
      <c r="J12" s="144">
        <f>0.05*J3</f>
        <v>0.05</v>
      </c>
      <c r="K12" s="10"/>
      <c r="L12" s="10"/>
      <c r="M12" s="10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62"/>
      <c r="AJ12" s="162"/>
      <c r="AK12" s="162"/>
      <c r="AL12" s="162"/>
      <c r="AM12" s="162"/>
      <c r="AN12" s="162"/>
      <c r="AO12" s="162"/>
      <c r="AP12" s="143"/>
      <c r="AQ12" s="144">
        <f t="shared" ref="AQ12:AY12" si="1">B12*AQ3</f>
        <v>0.45</v>
      </c>
      <c r="AR12" s="144">
        <f t="shared" si="1"/>
        <v>0</v>
      </c>
      <c r="AS12" s="144">
        <f t="shared" si="1"/>
        <v>0</v>
      </c>
      <c r="AT12" s="144">
        <f t="shared" si="1"/>
        <v>0</v>
      </c>
      <c r="AU12" s="144">
        <f t="shared" si="1"/>
        <v>0</v>
      </c>
      <c r="AV12" s="144">
        <f t="shared" si="1"/>
        <v>0</v>
      </c>
      <c r="AW12" s="144">
        <f t="shared" si="1"/>
        <v>0.60000000000000009</v>
      </c>
      <c r="AX12" s="144">
        <f t="shared" si="1"/>
        <v>0</v>
      </c>
      <c r="AY12" s="144">
        <f t="shared" si="1"/>
        <v>0</v>
      </c>
      <c r="AZ12" s="10"/>
      <c r="BA12" s="10"/>
      <c r="BB12" s="10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62"/>
      <c r="BY12" s="162"/>
      <c r="BZ12" s="162"/>
      <c r="CA12" s="162"/>
      <c r="CB12" s="162"/>
      <c r="CC12" s="162"/>
      <c r="CD12" s="162"/>
      <c r="CE12" s="143"/>
      <c r="CF12" s="107">
        <f>SUM(AQ12:BQ12)</f>
        <v>1.05</v>
      </c>
      <c r="CG12" s="107" t="s">
        <v>0</v>
      </c>
    </row>
    <row r="13" spans="1:86" x14ac:dyDescent="0.25">
      <c r="B13" s="144"/>
      <c r="C13" s="144"/>
      <c r="D13" s="144"/>
      <c r="E13" s="144"/>
      <c r="F13" s="144"/>
      <c r="G13" s="144"/>
      <c r="H13" s="144"/>
      <c r="I13" s="144"/>
      <c r="J13" s="144"/>
      <c r="K13" s="10"/>
      <c r="L13" s="10"/>
      <c r="M13" s="10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62"/>
      <c r="AJ13" s="162"/>
      <c r="AK13" s="162"/>
      <c r="AL13" s="162"/>
      <c r="AM13" s="162"/>
      <c r="AN13" s="162"/>
      <c r="AO13" s="162"/>
      <c r="AP13" s="143"/>
      <c r="AQ13" s="144"/>
      <c r="AR13" s="144"/>
      <c r="AS13" s="144"/>
      <c r="AT13" s="144"/>
      <c r="AU13" s="144"/>
      <c r="AV13" s="144"/>
      <c r="AW13" s="144"/>
      <c r="AX13" s="144"/>
      <c r="AY13" s="144"/>
      <c r="AZ13" s="10"/>
      <c r="BA13" s="10"/>
      <c r="BB13" s="10"/>
      <c r="BC13" s="143"/>
      <c r="BD13" s="143"/>
      <c r="BE13" s="143"/>
      <c r="BF13" s="143"/>
      <c r="BG13" s="143"/>
      <c r="BH13" s="143"/>
      <c r="BI13" s="143"/>
      <c r="BJ13" s="143"/>
      <c r="BK13" s="143"/>
      <c r="BL13" s="143"/>
      <c r="BM13" s="143"/>
      <c r="BN13" s="143"/>
      <c r="BO13" s="143"/>
      <c r="BP13" s="143"/>
      <c r="BQ13" s="143"/>
      <c r="BR13" s="143"/>
      <c r="BS13" s="143"/>
      <c r="BT13" s="143"/>
      <c r="BU13" s="143"/>
      <c r="BV13" s="143"/>
      <c r="BW13" s="143"/>
      <c r="BX13" s="162"/>
      <c r="BY13" s="162"/>
      <c r="BZ13" s="162"/>
      <c r="CA13" s="162"/>
      <c r="CB13" s="162"/>
      <c r="CC13" s="162"/>
      <c r="CD13" s="162"/>
      <c r="CE13" s="143"/>
    </row>
    <row r="14" spans="1:86" x14ac:dyDescent="0.25">
      <c r="B14" s="144"/>
      <c r="C14" s="144"/>
      <c r="D14" s="144"/>
      <c r="E14" s="144"/>
      <c r="F14" s="144"/>
      <c r="G14" s="144"/>
      <c r="H14" s="144"/>
      <c r="I14" s="144"/>
      <c r="J14" s="144"/>
      <c r="K14" s="10"/>
      <c r="L14" s="10"/>
      <c r="M14" s="10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62"/>
      <c r="AJ14" s="162"/>
      <c r="AK14" s="162"/>
      <c r="AL14" s="162"/>
      <c r="AM14" s="162"/>
      <c r="AN14" s="162"/>
      <c r="AO14" s="162"/>
      <c r="AP14" s="143"/>
      <c r="AQ14" s="144"/>
      <c r="AR14" s="144"/>
      <c r="AS14" s="144"/>
      <c r="AT14" s="144"/>
      <c r="AU14" s="144"/>
      <c r="AV14" s="144"/>
      <c r="AW14" s="144"/>
      <c r="AX14" s="144"/>
      <c r="AY14" s="144"/>
      <c r="AZ14" s="10"/>
      <c r="BA14" s="10"/>
      <c r="BB14" s="10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3"/>
      <c r="BN14" s="143"/>
      <c r="BO14" s="143"/>
      <c r="BP14" s="143"/>
      <c r="BQ14" s="143"/>
      <c r="BR14" s="143"/>
      <c r="BS14" s="143"/>
      <c r="BT14" s="143"/>
      <c r="BU14" s="143"/>
      <c r="BV14" s="143"/>
      <c r="BW14" s="143"/>
      <c r="BX14" s="162"/>
      <c r="BY14" s="162"/>
      <c r="BZ14" s="162"/>
      <c r="CA14" s="162"/>
      <c r="CB14" s="162"/>
      <c r="CC14" s="162"/>
      <c r="CD14" s="162"/>
      <c r="CE14" s="143"/>
    </row>
    <row r="15" spans="1:86" x14ac:dyDescent="0.25">
      <c r="A15" s="50"/>
      <c r="B15" s="144"/>
      <c r="C15" s="144"/>
      <c r="D15" s="144"/>
      <c r="E15" s="144"/>
      <c r="F15" s="144"/>
      <c r="G15" s="144"/>
      <c r="H15" s="144"/>
      <c r="I15" s="144"/>
      <c r="J15" s="144"/>
      <c r="K15" s="10"/>
      <c r="L15" s="10"/>
      <c r="M15" s="10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62"/>
      <c r="AJ15" s="162"/>
      <c r="AK15" s="162"/>
      <c r="AL15" s="162"/>
      <c r="AM15" s="162"/>
      <c r="AN15" s="162"/>
      <c r="AO15" s="162"/>
      <c r="AP15" s="143"/>
      <c r="AQ15" s="144"/>
      <c r="AR15" s="144"/>
      <c r="AS15" s="144"/>
      <c r="AT15" s="144"/>
      <c r="AU15" s="144"/>
      <c r="AV15" s="144"/>
      <c r="AW15" s="144"/>
      <c r="AX15" s="144"/>
      <c r="AY15" s="144"/>
      <c r="AZ15" s="10"/>
      <c r="BA15" s="10"/>
      <c r="BB15" s="10"/>
      <c r="BC15" s="143"/>
      <c r="BD15" s="143"/>
      <c r="BE15" s="143"/>
      <c r="BF15" s="143"/>
      <c r="BG15" s="143"/>
      <c r="BH15" s="143"/>
      <c r="BI15" s="143"/>
      <c r="BJ15" s="143"/>
      <c r="BK15" s="143"/>
      <c r="BL15" s="143"/>
      <c r="BM15" s="143"/>
      <c r="BN15" s="143"/>
      <c r="BO15" s="143"/>
      <c r="BP15" s="143"/>
      <c r="BQ15" s="143"/>
      <c r="BR15" s="143"/>
      <c r="BS15" s="143"/>
      <c r="BT15" s="143"/>
      <c r="BU15" s="143"/>
      <c r="BV15" s="143"/>
      <c r="BW15" s="143"/>
      <c r="BX15" s="162"/>
      <c r="BY15" s="162"/>
      <c r="BZ15" s="162"/>
      <c r="CA15" s="162"/>
      <c r="CB15" s="162"/>
      <c r="CC15" s="162"/>
      <c r="CD15" s="162"/>
      <c r="CE15" s="143"/>
    </row>
    <row r="16" spans="1:86" x14ac:dyDescent="0.25">
      <c r="A16" s="50" t="s">
        <v>68</v>
      </c>
      <c r="B16" s="144"/>
      <c r="C16" s="144"/>
      <c r="D16" s="144"/>
      <c r="E16" s="144"/>
      <c r="F16" s="144"/>
      <c r="G16" s="144">
        <v>0.71</v>
      </c>
      <c r="H16" s="144">
        <v>0.33</v>
      </c>
      <c r="I16" s="144">
        <v>0.09</v>
      </c>
      <c r="J16" s="144">
        <f>0.51*J3</f>
        <v>0.51</v>
      </c>
      <c r="K16" s="10"/>
      <c r="L16" s="10"/>
      <c r="M16" s="10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62"/>
      <c r="AJ16" s="162"/>
      <c r="AK16" s="162"/>
      <c r="AL16" s="162"/>
      <c r="AM16" s="162"/>
      <c r="AN16" s="162"/>
      <c r="AO16" s="162"/>
      <c r="AP16" s="143"/>
      <c r="AQ16" s="144"/>
      <c r="AR16" s="144"/>
      <c r="AS16" s="144"/>
      <c r="AT16" s="144"/>
      <c r="AU16" s="144"/>
      <c r="AV16" s="144">
        <f>G16*AV3</f>
        <v>0</v>
      </c>
      <c r="AW16" s="144">
        <f>H16*AW3</f>
        <v>3.96</v>
      </c>
      <c r="AX16" s="144">
        <f>I16*AX3</f>
        <v>0</v>
      </c>
      <c r="AY16" s="144">
        <f>J16*AY3</f>
        <v>0</v>
      </c>
      <c r="AZ16" s="10"/>
      <c r="BA16" s="10"/>
      <c r="BB16" s="10"/>
      <c r="BC16" s="143"/>
      <c r="BD16" s="143"/>
      <c r="BE16" s="143"/>
      <c r="BF16" s="143"/>
      <c r="BG16" s="143"/>
      <c r="BH16" s="143"/>
      <c r="BI16" s="143"/>
      <c r="BJ16" s="143"/>
      <c r="BK16" s="143"/>
      <c r="BL16" s="143"/>
      <c r="BM16" s="143"/>
      <c r="BN16" s="143"/>
      <c r="BO16" s="143"/>
      <c r="BP16" s="143"/>
      <c r="BQ16" s="143"/>
      <c r="BR16" s="143"/>
      <c r="BS16" s="143"/>
      <c r="BT16" s="143"/>
      <c r="BU16" s="143"/>
      <c r="BV16" s="143"/>
      <c r="BW16" s="143"/>
      <c r="BX16" s="162"/>
      <c r="BY16" s="162"/>
      <c r="BZ16" s="162"/>
      <c r="CA16" s="162"/>
      <c r="CB16" s="162"/>
      <c r="CC16" s="162"/>
      <c r="CD16" s="162"/>
      <c r="CE16" s="143"/>
      <c r="CF16" s="107">
        <f>SUM(AQ16:BQ16)</f>
        <v>3.96</v>
      </c>
      <c r="CG16" s="107" t="s">
        <v>0</v>
      </c>
      <c r="CH16" s="108">
        <v>5</v>
      </c>
    </row>
    <row r="17" spans="1:86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62"/>
      <c r="AJ17" s="162"/>
      <c r="AK17" s="162"/>
      <c r="AL17" s="162"/>
      <c r="AM17" s="162"/>
      <c r="AN17" s="162"/>
      <c r="AO17" s="162"/>
      <c r="AP17" s="143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43"/>
      <c r="BD17" s="143"/>
      <c r="BE17" s="143"/>
      <c r="BF17" s="143"/>
      <c r="BG17" s="143"/>
      <c r="BH17" s="143"/>
      <c r="BI17" s="14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62"/>
      <c r="BY17" s="162"/>
      <c r="BZ17" s="162"/>
      <c r="CA17" s="162"/>
      <c r="CB17" s="162"/>
      <c r="CC17" s="162"/>
      <c r="CD17" s="162"/>
      <c r="CE17" s="143"/>
    </row>
    <row r="18" spans="1:86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H18" s="108"/>
    </row>
    <row r="19" spans="1:86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62"/>
      <c r="AJ19" s="162"/>
      <c r="AK19" s="162"/>
      <c r="AL19" s="162"/>
      <c r="AM19" s="162"/>
      <c r="AN19" s="162"/>
      <c r="AO19" s="162"/>
      <c r="AP19" s="143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62"/>
      <c r="BY19" s="162"/>
      <c r="BZ19" s="162"/>
      <c r="CA19" s="162"/>
      <c r="CB19" s="162"/>
      <c r="CC19" s="162"/>
      <c r="CD19" s="162"/>
      <c r="CE19" s="143"/>
    </row>
    <row r="20" spans="1:86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4"/>
      <c r="Z20" s="144"/>
      <c r="AA20" s="144"/>
      <c r="AB20" s="144"/>
      <c r="AC20" s="144"/>
      <c r="AD20" s="144">
        <v>4</v>
      </c>
      <c r="AE20" s="144"/>
      <c r="AF20" s="144"/>
      <c r="AG20" s="144"/>
      <c r="AH20" s="144"/>
      <c r="AI20" s="10"/>
      <c r="AJ20" s="10"/>
      <c r="AK20" s="10"/>
      <c r="AL20" s="10"/>
      <c r="AM20" s="10"/>
      <c r="AN20" s="10"/>
      <c r="AO20" s="10"/>
      <c r="AP20" s="143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N20" s="144">
        <f t="shared" ref="BN20:BX20" si="2">Y20*BN$3</f>
        <v>0</v>
      </c>
      <c r="BO20" s="144">
        <f t="shared" si="2"/>
        <v>0</v>
      </c>
      <c r="BP20" s="144">
        <f t="shared" si="2"/>
        <v>0</v>
      </c>
      <c r="BQ20" s="144">
        <f t="shared" si="2"/>
        <v>0</v>
      </c>
      <c r="BR20" s="144">
        <f t="shared" si="2"/>
        <v>0</v>
      </c>
      <c r="BS20" s="144">
        <f t="shared" si="2"/>
        <v>0</v>
      </c>
      <c r="BT20" s="144">
        <f t="shared" si="2"/>
        <v>0</v>
      </c>
      <c r="BU20" s="144">
        <f t="shared" si="2"/>
        <v>0</v>
      </c>
      <c r="BV20" s="144">
        <f t="shared" si="2"/>
        <v>0</v>
      </c>
      <c r="BW20" s="144">
        <f t="shared" si="2"/>
        <v>0</v>
      </c>
      <c r="BX20" s="163">
        <f t="shared" si="2"/>
        <v>0</v>
      </c>
      <c r="BY20" s="163">
        <f t="shared" ref="BY20:CD34" si="3">AJ20*BY$3</f>
        <v>0</v>
      </c>
      <c r="BZ20" s="163">
        <f>AK20*BZ$3</f>
        <v>0</v>
      </c>
      <c r="CA20" s="163">
        <f t="shared" si="3"/>
        <v>0</v>
      </c>
      <c r="CB20" s="163">
        <f t="shared" si="3"/>
        <v>0</v>
      </c>
      <c r="CC20" s="163">
        <f t="shared" si="3"/>
        <v>0</v>
      </c>
      <c r="CD20" s="163">
        <f t="shared" si="3"/>
        <v>0</v>
      </c>
      <c r="CE20" s="143"/>
    </row>
    <row r="21" spans="1:86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0"/>
      <c r="AJ21" s="10"/>
      <c r="AK21" s="10"/>
      <c r="AL21" s="10"/>
      <c r="AM21" s="10"/>
      <c r="AN21" s="10"/>
      <c r="AO21" s="10"/>
      <c r="AP21" s="143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N21" s="144">
        <f t="shared" ref="BN21:BW25" si="4">Y21*BN$3</f>
        <v>0</v>
      </c>
      <c r="BO21" s="144">
        <f t="shared" si="4"/>
        <v>0</v>
      </c>
      <c r="BP21" s="144">
        <f t="shared" si="4"/>
        <v>0</v>
      </c>
      <c r="BQ21" s="144">
        <f t="shared" si="4"/>
        <v>0</v>
      </c>
      <c r="BR21" s="144">
        <f t="shared" si="4"/>
        <v>0</v>
      </c>
      <c r="BS21" s="144">
        <f t="shared" si="4"/>
        <v>0</v>
      </c>
      <c r="BT21" s="144">
        <f t="shared" si="4"/>
        <v>0</v>
      </c>
      <c r="BU21" s="144">
        <f t="shared" si="4"/>
        <v>0</v>
      </c>
      <c r="BV21" s="144">
        <f t="shared" si="4"/>
        <v>0</v>
      </c>
      <c r="BW21" s="144">
        <f t="shared" si="4"/>
        <v>0</v>
      </c>
      <c r="BX21" s="163">
        <f t="shared" ref="BX21:BX34" si="5">AI21*BX$3</f>
        <v>0</v>
      </c>
      <c r="BY21" s="163">
        <f t="shared" si="3"/>
        <v>0</v>
      </c>
      <c r="BZ21" s="163">
        <f t="shared" si="3"/>
        <v>0</v>
      </c>
      <c r="CA21" s="163">
        <f t="shared" si="3"/>
        <v>0</v>
      </c>
      <c r="CB21" s="163">
        <f t="shared" si="3"/>
        <v>0</v>
      </c>
      <c r="CC21" s="163">
        <f t="shared" si="3"/>
        <v>0</v>
      </c>
      <c r="CD21" s="163">
        <f t="shared" si="3"/>
        <v>0</v>
      </c>
      <c r="CE21" s="143"/>
    </row>
    <row r="22" spans="1:86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63">
        <v>4</v>
      </c>
      <c r="AJ22" s="163"/>
      <c r="AK22" s="163"/>
      <c r="AL22" s="163"/>
      <c r="AM22" s="163"/>
      <c r="AN22" s="163"/>
      <c r="AO22" s="163"/>
      <c r="AP22" s="143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N22" s="144">
        <f t="shared" si="4"/>
        <v>0</v>
      </c>
      <c r="BO22" s="144">
        <f t="shared" si="4"/>
        <v>0</v>
      </c>
      <c r="BP22" s="144">
        <f t="shared" si="4"/>
        <v>0</v>
      </c>
      <c r="BQ22" s="144">
        <f t="shared" si="4"/>
        <v>0</v>
      </c>
      <c r="BR22" s="144">
        <f t="shared" si="4"/>
        <v>0</v>
      </c>
      <c r="BS22" s="144">
        <f t="shared" si="4"/>
        <v>0</v>
      </c>
      <c r="BT22" s="144">
        <f t="shared" si="4"/>
        <v>0</v>
      </c>
      <c r="BU22" s="144">
        <f t="shared" si="4"/>
        <v>0</v>
      </c>
      <c r="BV22" s="144">
        <f t="shared" si="4"/>
        <v>0</v>
      </c>
      <c r="BW22" s="144">
        <f t="shared" si="4"/>
        <v>0</v>
      </c>
      <c r="BX22" s="163">
        <f t="shared" si="5"/>
        <v>48</v>
      </c>
      <c r="BY22" s="163">
        <f t="shared" si="3"/>
        <v>0</v>
      </c>
      <c r="BZ22" s="163">
        <f t="shared" si="3"/>
        <v>0</v>
      </c>
      <c r="CA22" s="163">
        <f t="shared" si="3"/>
        <v>0</v>
      </c>
      <c r="CB22" s="163">
        <f t="shared" si="3"/>
        <v>0</v>
      </c>
      <c r="CC22" s="163">
        <f t="shared" si="3"/>
        <v>0</v>
      </c>
      <c r="CD22" s="163">
        <f t="shared" si="3"/>
        <v>0</v>
      </c>
      <c r="CE22" s="143"/>
      <c r="CF22" s="107">
        <f t="shared" ref="CF22:CF34" si="6">SUM(AQ22:CD22)</f>
        <v>48</v>
      </c>
    </row>
    <row r="23" spans="1:86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4">
        <v>4</v>
      </c>
      <c r="Z23" s="144">
        <v>4</v>
      </c>
      <c r="AA23" s="144"/>
      <c r="AB23" s="144"/>
      <c r="AC23" s="144">
        <v>4</v>
      </c>
      <c r="AD23" s="144"/>
      <c r="AE23" s="144">
        <v>4</v>
      </c>
      <c r="AF23" s="144">
        <v>4</v>
      </c>
      <c r="AG23" s="144"/>
      <c r="AH23" s="144"/>
      <c r="AI23" s="163"/>
      <c r="AJ23" s="163">
        <v>2</v>
      </c>
      <c r="AK23" s="163">
        <v>2</v>
      </c>
      <c r="AL23" s="163">
        <v>2</v>
      </c>
      <c r="AM23" s="163">
        <v>4</v>
      </c>
      <c r="AN23" s="163">
        <v>2</v>
      </c>
      <c r="AO23" s="163">
        <v>2</v>
      </c>
      <c r="AP23" s="143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N23" s="144">
        <f t="shared" si="4"/>
        <v>4</v>
      </c>
      <c r="BO23" s="144">
        <f t="shared" si="4"/>
        <v>0</v>
      </c>
      <c r="BP23" s="144">
        <f t="shared" si="4"/>
        <v>0</v>
      </c>
      <c r="BQ23" s="144">
        <f t="shared" si="4"/>
        <v>0</v>
      </c>
      <c r="BR23" s="144">
        <f t="shared" si="4"/>
        <v>0</v>
      </c>
      <c r="BS23" s="144">
        <f t="shared" si="4"/>
        <v>0</v>
      </c>
      <c r="BT23" s="144">
        <f t="shared" si="4"/>
        <v>0</v>
      </c>
      <c r="BU23" s="144">
        <f t="shared" si="4"/>
        <v>0</v>
      </c>
      <c r="BV23" s="144">
        <f t="shared" si="4"/>
        <v>0</v>
      </c>
      <c r="BW23" s="144">
        <f t="shared" si="4"/>
        <v>0</v>
      </c>
      <c r="BX23" s="163">
        <f t="shared" si="5"/>
        <v>0</v>
      </c>
      <c r="BY23" s="163">
        <f t="shared" si="3"/>
        <v>24</v>
      </c>
      <c r="BZ23" s="163">
        <f t="shared" si="3"/>
        <v>0</v>
      </c>
      <c r="CA23" s="163">
        <f t="shared" si="3"/>
        <v>0</v>
      </c>
      <c r="CB23" s="163">
        <f t="shared" si="3"/>
        <v>192</v>
      </c>
      <c r="CC23" s="163">
        <f t="shared" si="3"/>
        <v>48</v>
      </c>
      <c r="CD23" s="163">
        <f t="shared" si="3"/>
        <v>24</v>
      </c>
      <c r="CE23" s="143"/>
      <c r="CF23" s="107">
        <f t="shared" si="6"/>
        <v>292</v>
      </c>
      <c r="CH23" s="108">
        <v>4</v>
      </c>
    </row>
    <row r="24" spans="1:86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63"/>
      <c r="AJ24" s="164"/>
      <c r="AK24" s="164"/>
      <c r="AL24" s="164"/>
      <c r="AM24" s="163"/>
      <c r="AN24" s="163"/>
      <c r="AO24" s="163"/>
      <c r="AP24" s="143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N24" s="144">
        <f t="shared" si="4"/>
        <v>0</v>
      </c>
      <c r="BO24" s="144">
        <f t="shared" si="4"/>
        <v>0</v>
      </c>
      <c r="BP24" s="144">
        <f t="shared" si="4"/>
        <v>0</v>
      </c>
      <c r="BQ24" s="144">
        <f t="shared" si="4"/>
        <v>0</v>
      </c>
      <c r="BR24" s="144">
        <f t="shared" si="4"/>
        <v>0</v>
      </c>
      <c r="BS24" s="144">
        <f t="shared" si="4"/>
        <v>0</v>
      </c>
      <c r="BT24" s="144">
        <f t="shared" si="4"/>
        <v>0</v>
      </c>
      <c r="BU24" s="144">
        <f t="shared" si="4"/>
        <v>0</v>
      </c>
      <c r="BV24" s="144">
        <f t="shared" si="4"/>
        <v>0</v>
      </c>
      <c r="BW24" s="144">
        <f t="shared" si="4"/>
        <v>0</v>
      </c>
      <c r="BX24" s="163">
        <f t="shared" si="5"/>
        <v>0</v>
      </c>
      <c r="BY24" s="163">
        <f t="shared" si="3"/>
        <v>0</v>
      </c>
      <c r="BZ24" s="163">
        <f t="shared" si="3"/>
        <v>0</v>
      </c>
      <c r="CA24" s="163">
        <f t="shared" si="3"/>
        <v>0</v>
      </c>
      <c r="CB24" s="163">
        <f t="shared" si="3"/>
        <v>0</v>
      </c>
      <c r="CC24" s="163">
        <f t="shared" si="3"/>
        <v>0</v>
      </c>
      <c r="CD24" s="163">
        <f t="shared" si="3"/>
        <v>0</v>
      </c>
      <c r="CE24" s="143"/>
    </row>
    <row r="25" spans="1:86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4"/>
      <c r="Z25" s="144"/>
      <c r="AA25" s="144">
        <v>1.7</v>
      </c>
      <c r="AB25" s="144">
        <v>0.4</v>
      </c>
      <c r="AC25" s="144"/>
      <c r="AD25" s="144">
        <v>0.2</v>
      </c>
      <c r="AE25" s="144"/>
      <c r="AF25" s="144"/>
      <c r="AG25" s="144">
        <v>2.2000000000000002</v>
      </c>
      <c r="AH25" s="144"/>
      <c r="AI25" s="163"/>
      <c r="AJ25" s="164"/>
      <c r="AK25" s="164"/>
      <c r="AL25" s="164"/>
      <c r="AM25" s="163"/>
      <c r="AN25" s="163"/>
      <c r="AO25" s="163"/>
      <c r="AP25" s="143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N25" s="144">
        <f t="shared" si="4"/>
        <v>0</v>
      </c>
      <c r="BO25" s="144">
        <f t="shared" si="4"/>
        <v>0</v>
      </c>
      <c r="BP25" s="144">
        <f t="shared" si="4"/>
        <v>1.7</v>
      </c>
      <c r="BQ25" s="144">
        <f t="shared" si="4"/>
        <v>0</v>
      </c>
      <c r="BR25" s="144">
        <f t="shared" si="4"/>
        <v>0</v>
      </c>
      <c r="BS25" s="144">
        <f t="shared" si="4"/>
        <v>0</v>
      </c>
      <c r="BT25" s="144">
        <f t="shared" si="4"/>
        <v>0</v>
      </c>
      <c r="BU25" s="144">
        <f t="shared" si="4"/>
        <v>0</v>
      </c>
      <c r="BV25" s="144">
        <f t="shared" si="4"/>
        <v>0</v>
      </c>
      <c r="BW25" s="144">
        <f t="shared" si="4"/>
        <v>0</v>
      </c>
      <c r="BX25" s="163">
        <f t="shared" si="5"/>
        <v>0</v>
      </c>
      <c r="BY25" s="163">
        <f t="shared" si="3"/>
        <v>0</v>
      </c>
      <c r="BZ25" s="163">
        <f t="shared" si="3"/>
        <v>0</v>
      </c>
      <c r="CA25" s="163">
        <f t="shared" si="3"/>
        <v>0</v>
      </c>
      <c r="CB25" s="163">
        <f t="shared" si="3"/>
        <v>0</v>
      </c>
      <c r="CC25" s="163">
        <f t="shared" si="3"/>
        <v>0</v>
      </c>
      <c r="CD25" s="163">
        <f t="shared" si="3"/>
        <v>0</v>
      </c>
      <c r="CE25" s="143"/>
      <c r="CF25" s="107">
        <f t="shared" si="6"/>
        <v>1.7</v>
      </c>
      <c r="CH25" s="108">
        <v>2</v>
      </c>
    </row>
    <row r="26" spans="1:86" x14ac:dyDescent="0.25">
      <c r="A26" s="18" t="s">
        <v>396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>
        <v>0.8</v>
      </c>
      <c r="AJ26" s="164"/>
      <c r="AK26" s="164"/>
      <c r="AL26" s="164"/>
      <c r="AM26" s="163"/>
      <c r="AN26" s="163"/>
      <c r="AO26" s="163"/>
      <c r="AP26" s="162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62"/>
      <c r="BD26" s="162"/>
      <c r="BE26" s="162"/>
      <c r="BF26" s="162"/>
      <c r="BG26" s="162"/>
      <c r="BH26" s="162"/>
      <c r="BI26" s="162"/>
      <c r="BJ26" s="162"/>
      <c r="BK26" s="162"/>
      <c r="BL26" s="162"/>
      <c r="BN26" s="163"/>
      <c r="BO26" s="163"/>
      <c r="BP26" s="163"/>
      <c r="BQ26" s="163"/>
      <c r="BR26" s="163"/>
      <c r="BS26" s="163"/>
      <c r="BT26" s="163"/>
      <c r="BU26" s="163"/>
      <c r="BV26" s="163"/>
      <c r="BW26" s="163"/>
      <c r="BX26" s="163">
        <f t="shared" si="5"/>
        <v>9.6000000000000014</v>
      </c>
      <c r="BY26" s="163">
        <f t="shared" si="3"/>
        <v>0</v>
      </c>
      <c r="BZ26" s="163">
        <f t="shared" si="3"/>
        <v>0</v>
      </c>
      <c r="CA26" s="163">
        <f t="shared" si="3"/>
        <v>0</v>
      </c>
      <c r="CB26" s="163">
        <f t="shared" si="3"/>
        <v>0</v>
      </c>
      <c r="CC26" s="163">
        <f t="shared" si="3"/>
        <v>0</v>
      </c>
      <c r="CD26" s="163">
        <f t="shared" si="3"/>
        <v>0</v>
      </c>
      <c r="CE26" s="162"/>
      <c r="CF26" s="107">
        <f t="shared" si="6"/>
        <v>9.6000000000000014</v>
      </c>
    </row>
    <row r="27" spans="1:86" x14ac:dyDescent="0.25">
      <c r="A27" s="18" t="s">
        <v>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4">
        <v>1.7</v>
      </c>
      <c r="Z27" s="144">
        <v>0.4</v>
      </c>
      <c r="AA27" s="144"/>
      <c r="AB27" s="144"/>
      <c r="AC27" s="144">
        <v>0.2</v>
      </c>
      <c r="AD27" s="144"/>
      <c r="AE27" s="144">
        <v>0.2</v>
      </c>
      <c r="AF27" s="144">
        <v>2.2000000000000002</v>
      </c>
      <c r="AG27" s="144"/>
      <c r="AH27" s="144">
        <v>0.2</v>
      </c>
      <c r="AI27" s="163"/>
      <c r="AJ27" s="164"/>
      <c r="AK27" s="164"/>
      <c r="AL27" s="164"/>
      <c r="AM27" s="163"/>
      <c r="AN27" s="163"/>
      <c r="AO27" s="163"/>
      <c r="AP27" s="143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N27" s="144">
        <f t="shared" ref="BN27:BW27" si="7">Y27*BN$3</f>
        <v>1.7</v>
      </c>
      <c r="BO27" s="144">
        <f t="shared" si="7"/>
        <v>0</v>
      </c>
      <c r="BP27" s="144">
        <f t="shared" si="7"/>
        <v>0</v>
      </c>
      <c r="BQ27" s="144">
        <f t="shared" si="7"/>
        <v>0</v>
      </c>
      <c r="BR27" s="144">
        <f t="shared" si="7"/>
        <v>0</v>
      </c>
      <c r="BS27" s="144">
        <f t="shared" si="7"/>
        <v>0</v>
      </c>
      <c r="BT27" s="144">
        <f t="shared" si="7"/>
        <v>0</v>
      </c>
      <c r="BU27" s="144">
        <f t="shared" si="7"/>
        <v>0</v>
      </c>
      <c r="BV27" s="144">
        <f t="shared" si="7"/>
        <v>0</v>
      </c>
      <c r="BW27" s="144">
        <f t="shared" si="7"/>
        <v>0</v>
      </c>
      <c r="BX27" s="163">
        <f t="shared" si="5"/>
        <v>0</v>
      </c>
      <c r="BY27" s="163">
        <f t="shared" si="3"/>
        <v>0</v>
      </c>
      <c r="BZ27" s="163">
        <f t="shared" si="3"/>
        <v>0</v>
      </c>
      <c r="CA27" s="163">
        <f t="shared" si="3"/>
        <v>0</v>
      </c>
      <c r="CB27" s="163">
        <f t="shared" si="3"/>
        <v>0</v>
      </c>
      <c r="CC27" s="163">
        <f t="shared" si="3"/>
        <v>0</v>
      </c>
      <c r="CD27" s="163">
        <f t="shared" si="3"/>
        <v>0</v>
      </c>
      <c r="CE27" s="143"/>
      <c r="CF27" s="107">
        <f t="shared" si="6"/>
        <v>1.7</v>
      </c>
      <c r="CH27" s="108">
        <v>2</v>
      </c>
    </row>
    <row r="28" spans="1:86" x14ac:dyDescent="0.25">
      <c r="A28" s="18" t="s">
        <v>83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4"/>
      <c r="AK28" s="164"/>
      <c r="AL28" s="164"/>
      <c r="AM28" s="163">
        <v>0.9</v>
      </c>
      <c r="AN28" s="163"/>
      <c r="AO28" s="163"/>
      <c r="AP28" s="162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62"/>
      <c r="BD28" s="162"/>
      <c r="BE28" s="162"/>
      <c r="BF28" s="162"/>
      <c r="BG28" s="162"/>
      <c r="BH28" s="162"/>
      <c r="BI28" s="162"/>
      <c r="BJ28" s="162"/>
      <c r="BK28" s="162"/>
      <c r="BL28" s="162"/>
      <c r="BN28" s="163"/>
      <c r="BO28" s="163"/>
      <c r="BP28" s="163"/>
      <c r="BQ28" s="163"/>
      <c r="BR28" s="163"/>
      <c r="BS28" s="163"/>
      <c r="BT28" s="163"/>
      <c r="BU28" s="163"/>
      <c r="BV28" s="163"/>
      <c r="BW28" s="163"/>
      <c r="BX28" s="163">
        <f t="shared" si="5"/>
        <v>0</v>
      </c>
      <c r="BY28" s="163">
        <f t="shared" si="3"/>
        <v>0</v>
      </c>
      <c r="BZ28" s="163">
        <f t="shared" si="3"/>
        <v>0</v>
      </c>
      <c r="CA28" s="163">
        <f t="shared" si="3"/>
        <v>0</v>
      </c>
      <c r="CB28" s="163">
        <f t="shared" si="3"/>
        <v>43.2</v>
      </c>
      <c r="CC28" s="163">
        <f t="shared" si="3"/>
        <v>0</v>
      </c>
      <c r="CD28" s="163">
        <f t="shared" si="3"/>
        <v>0</v>
      </c>
      <c r="CE28" s="162"/>
      <c r="CF28" s="107">
        <f t="shared" si="6"/>
        <v>43.2</v>
      </c>
    </row>
    <row r="29" spans="1:86" x14ac:dyDescent="0.25">
      <c r="A29" s="18" t="s">
        <v>398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4"/>
      <c r="AK29" s="164"/>
      <c r="AL29" s="164"/>
      <c r="AM29" s="163"/>
      <c r="AN29" s="163">
        <v>0.2</v>
      </c>
      <c r="AO29" s="163">
        <v>1</v>
      </c>
      <c r="AP29" s="162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62"/>
      <c r="BD29" s="162"/>
      <c r="BE29" s="162"/>
      <c r="BF29" s="162"/>
      <c r="BG29" s="162"/>
      <c r="BH29" s="162"/>
      <c r="BI29" s="162"/>
      <c r="BJ29" s="162"/>
      <c r="BK29" s="162"/>
      <c r="BL29" s="162"/>
      <c r="BN29" s="163"/>
      <c r="BO29" s="163"/>
      <c r="BP29" s="163"/>
      <c r="BQ29" s="163"/>
      <c r="BR29" s="163"/>
      <c r="BS29" s="163"/>
      <c r="BT29" s="163"/>
      <c r="BU29" s="163"/>
      <c r="BV29" s="163"/>
      <c r="BW29" s="163"/>
      <c r="BX29" s="163">
        <f t="shared" si="5"/>
        <v>0</v>
      </c>
      <c r="BY29" s="163">
        <f t="shared" si="3"/>
        <v>0</v>
      </c>
      <c r="BZ29" s="163">
        <f t="shared" si="3"/>
        <v>0</v>
      </c>
      <c r="CA29" s="163">
        <f t="shared" si="3"/>
        <v>0</v>
      </c>
      <c r="CB29" s="163">
        <f t="shared" si="3"/>
        <v>0</v>
      </c>
      <c r="CC29" s="163">
        <f t="shared" si="3"/>
        <v>4.8000000000000007</v>
      </c>
      <c r="CD29" s="163">
        <f t="shared" si="3"/>
        <v>12</v>
      </c>
      <c r="CE29" s="162"/>
      <c r="CF29" s="107">
        <f t="shared" si="6"/>
        <v>16.8</v>
      </c>
    </row>
    <row r="30" spans="1:86" x14ac:dyDescent="0.25">
      <c r="A30" s="18" t="s">
        <v>399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4">
        <v>0.6</v>
      </c>
      <c r="AK30" s="164">
        <v>0.4</v>
      </c>
      <c r="AL30" s="164">
        <v>1.1000000000000001</v>
      </c>
      <c r="AM30" s="163"/>
      <c r="AN30" s="163"/>
      <c r="AO30" s="163"/>
      <c r="AP30" s="162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62"/>
      <c r="BD30" s="162"/>
      <c r="BE30" s="162"/>
      <c r="BF30" s="162"/>
      <c r="BG30" s="162"/>
      <c r="BH30" s="162"/>
      <c r="BI30" s="162"/>
      <c r="BJ30" s="162"/>
      <c r="BK30" s="162"/>
      <c r="BL30" s="162"/>
      <c r="BN30" s="163"/>
      <c r="BO30" s="163"/>
      <c r="BP30" s="163"/>
      <c r="BQ30" s="163"/>
      <c r="BR30" s="163"/>
      <c r="BS30" s="163"/>
      <c r="BT30" s="163"/>
      <c r="BU30" s="163"/>
      <c r="BV30" s="163"/>
      <c r="BW30" s="163"/>
      <c r="BX30" s="163">
        <f t="shared" si="5"/>
        <v>0</v>
      </c>
      <c r="BY30" s="163">
        <f t="shared" si="3"/>
        <v>7.1999999999999993</v>
      </c>
      <c r="BZ30" s="163">
        <f t="shared" si="3"/>
        <v>0</v>
      </c>
      <c r="CA30" s="163">
        <f t="shared" si="3"/>
        <v>0</v>
      </c>
      <c r="CB30" s="163">
        <f t="shared" si="3"/>
        <v>0</v>
      </c>
      <c r="CC30" s="163">
        <f t="shared" si="3"/>
        <v>0</v>
      </c>
      <c r="CD30" s="163">
        <f t="shared" si="3"/>
        <v>0</v>
      </c>
      <c r="CE30" s="162"/>
      <c r="CF30" s="107">
        <f t="shared" si="6"/>
        <v>7.1999999999999993</v>
      </c>
    </row>
    <row r="31" spans="1:86" x14ac:dyDescent="0.25">
      <c r="A31" s="18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63"/>
      <c r="AJ31" s="163"/>
      <c r="AK31" s="163"/>
      <c r="AL31" s="163"/>
      <c r="AM31" s="163"/>
      <c r="AN31" s="163"/>
      <c r="AO31" s="163"/>
      <c r="AP31" s="143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N31" s="144">
        <f t="shared" ref="BN31:BW32" si="8">Y31*BN$3</f>
        <v>0</v>
      </c>
      <c r="BO31" s="144">
        <f t="shared" si="8"/>
        <v>0</v>
      </c>
      <c r="BP31" s="144">
        <f t="shared" si="8"/>
        <v>0</v>
      </c>
      <c r="BQ31" s="144">
        <f t="shared" si="8"/>
        <v>0</v>
      </c>
      <c r="BR31" s="144">
        <f t="shared" si="8"/>
        <v>0</v>
      </c>
      <c r="BS31" s="144">
        <f t="shared" si="8"/>
        <v>0</v>
      </c>
      <c r="BT31" s="144">
        <f t="shared" si="8"/>
        <v>0</v>
      </c>
      <c r="BU31" s="144">
        <f t="shared" si="8"/>
        <v>0</v>
      </c>
      <c r="BV31" s="144">
        <f t="shared" si="8"/>
        <v>0</v>
      </c>
      <c r="BW31" s="144">
        <f t="shared" si="8"/>
        <v>0</v>
      </c>
      <c r="BX31" s="163">
        <f t="shared" si="5"/>
        <v>0</v>
      </c>
      <c r="BY31" s="163">
        <f t="shared" si="3"/>
        <v>0</v>
      </c>
      <c r="BZ31" s="163">
        <f t="shared" si="3"/>
        <v>0</v>
      </c>
      <c r="CA31" s="163">
        <f t="shared" si="3"/>
        <v>0</v>
      </c>
      <c r="CB31" s="163">
        <f t="shared" si="3"/>
        <v>0</v>
      </c>
      <c r="CC31" s="163">
        <f t="shared" si="3"/>
        <v>0</v>
      </c>
      <c r="CD31" s="163">
        <f t="shared" si="3"/>
        <v>0</v>
      </c>
      <c r="CE31" s="143"/>
    </row>
    <row r="32" spans="1:86" ht="25.5" x14ac:dyDescent="0.25">
      <c r="A32" s="86" t="s">
        <v>151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4">
        <v>0.1</v>
      </c>
      <c r="Z32" s="144">
        <v>0.1</v>
      </c>
      <c r="AA32" s="144">
        <v>0.1</v>
      </c>
      <c r="AB32" s="144">
        <v>0.1</v>
      </c>
      <c r="AC32" s="144"/>
      <c r="AD32" s="144"/>
      <c r="AE32" s="144">
        <v>0.1</v>
      </c>
      <c r="AF32" s="144">
        <v>0.1</v>
      </c>
      <c r="AG32" s="144">
        <v>0.1</v>
      </c>
      <c r="AH32" s="144">
        <v>0.1</v>
      </c>
      <c r="AI32" s="1"/>
      <c r="AJ32" s="163"/>
      <c r="AK32" s="163"/>
      <c r="AL32" s="163"/>
      <c r="AM32" s="163">
        <v>0.05</v>
      </c>
      <c r="AN32" s="163"/>
      <c r="AO32" s="163"/>
      <c r="AP32" s="143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N32" s="144">
        <f t="shared" si="8"/>
        <v>0.1</v>
      </c>
      <c r="BO32" s="144">
        <f t="shared" si="8"/>
        <v>0</v>
      </c>
      <c r="BP32" s="144">
        <f t="shared" si="8"/>
        <v>0.1</v>
      </c>
      <c r="BQ32" s="144">
        <f t="shared" si="8"/>
        <v>0</v>
      </c>
      <c r="BR32" s="144">
        <f t="shared" si="8"/>
        <v>0</v>
      </c>
      <c r="BS32" s="144">
        <f t="shared" si="8"/>
        <v>0</v>
      </c>
      <c r="BT32" s="144">
        <f t="shared" si="8"/>
        <v>0</v>
      </c>
      <c r="BU32" s="144">
        <f t="shared" si="8"/>
        <v>0</v>
      </c>
      <c r="BV32" s="144">
        <f t="shared" si="8"/>
        <v>0</v>
      </c>
      <c r="BW32" s="144">
        <f t="shared" si="8"/>
        <v>0</v>
      </c>
      <c r="BX32" s="163">
        <f t="shared" si="5"/>
        <v>0</v>
      </c>
      <c r="BY32" s="163">
        <f t="shared" si="3"/>
        <v>0</v>
      </c>
      <c r="BZ32" s="163">
        <f t="shared" si="3"/>
        <v>0</v>
      </c>
      <c r="CA32" s="163">
        <f t="shared" si="3"/>
        <v>0</v>
      </c>
      <c r="CB32" s="163">
        <f t="shared" si="3"/>
        <v>2.4000000000000004</v>
      </c>
      <c r="CC32" s="163">
        <f t="shared" si="3"/>
        <v>0</v>
      </c>
      <c r="CD32" s="163">
        <f t="shared" si="3"/>
        <v>0</v>
      </c>
      <c r="CE32" s="143"/>
      <c r="CF32" s="107">
        <f t="shared" si="6"/>
        <v>2.6000000000000005</v>
      </c>
      <c r="CH32" s="108">
        <v>1</v>
      </c>
    </row>
    <row r="33" spans="1:86" ht="25.5" x14ac:dyDescent="0.25">
      <c r="A33" s="86" t="s">
        <v>397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>
        <v>0.04</v>
      </c>
      <c r="AJ33" s="163"/>
      <c r="AK33" s="163"/>
      <c r="AL33" s="163"/>
      <c r="AM33" s="163"/>
      <c r="AN33" s="163"/>
      <c r="AO33" s="163"/>
      <c r="AP33" s="162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N33" s="163"/>
      <c r="BO33" s="163"/>
      <c r="BP33" s="163"/>
      <c r="BQ33" s="163"/>
      <c r="BR33" s="163"/>
      <c r="BS33" s="163"/>
      <c r="BT33" s="163"/>
      <c r="BU33" s="163"/>
      <c r="BV33" s="163"/>
      <c r="BW33" s="163"/>
      <c r="BX33" s="163">
        <f t="shared" si="5"/>
        <v>0.48</v>
      </c>
      <c r="BY33" s="163">
        <f t="shared" si="3"/>
        <v>0</v>
      </c>
      <c r="BZ33" s="163">
        <f t="shared" si="3"/>
        <v>0</v>
      </c>
      <c r="CA33" s="163">
        <f t="shared" si="3"/>
        <v>0</v>
      </c>
      <c r="CB33" s="163">
        <f t="shared" si="3"/>
        <v>0</v>
      </c>
      <c r="CC33" s="163">
        <f t="shared" si="3"/>
        <v>0</v>
      </c>
      <c r="CD33" s="163">
        <f t="shared" si="3"/>
        <v>0</v>
      </c>
      <c r="CE33" s="162"/>
      <c r="CF33" s="107">
        <f t="shared" si="6"/>
        <v>0.48</v>
      </c>
    </row>
    <row r="34" spans="1:86" x14ac:dyDescent="0.25">
      <c r="A34" s="18" t="s">
        <v>45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4">
        <v>1</v>
      </c>
      <c r="Z34" s="144">
        <v>1</v>
      </c>
      <c r="AA34" s="144">
        <v>1</v>
      </c>
      <c r="AB34" s="144">
        <v>1</v>
      </c>
      <c r="AC34" s="144">
        <v>1</v>
      </c>
      <c r="AD34" s="144">
        <v>1</v>
      </c>
      <c r="AE34" s="144">
        <v>1</v>
      </c>
      <c r="AF34" s="144">
        <v>1</v>
      </c>
      <c r="AG34" s="144">
        <v>1</v>
      </c>
      <c r="AH34" s="144">
        <v>1</v>
      </c>
      <c r="AI34" s="163">
        <v>1</v>
      </c>
      <c r="AJ34" s="163">
        <v>1</v>
      </c>
      <c r="AK34" s="163">
        <v>1</v>
      </c>
      <c r="AL34" s="163">
        <v>1</v>
      </c>
      <c r="AM34" s="163">
        <v>1</v>
      </c>
      <c r="AN34" s="163">
        <v>1</v>
      </c>
      <c r="AO34" s="163">
        <v>1</v>
      </c>
      <c r="AP34" s="143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N34" s="144">
        <f t="shared" ref="BN34:BW34" si="9">Y34*BN$3</f>
        <v>1</v>
      </c>
      <c r="BO34" s="144">
        <f t="shared" si="9"/>
        <v>0</v>
      </c>
      <c r="BP34" s="144">
        <f t="shared" si="9"/>
        <v>1</v>
      </c>
      <c r="BQ34" s="144">
        <f t="shared" si="9"/>
        <v>0</v>
      </c>
      <c r="BR34" s="144">
        <f t="shared" si="9"/>
        <v>0</v>
      </c>
      <c r="BS34" s="144">
        <f t="shared" si="9"/>
        <v>0</v>
      </c>
      <c r="BT34" s="144">
        <f t="shared" si="9"/>
        <v>0</v>
      </c>
      <c r="BU34" s="144">
        <f t="shared" si="9"/>
        <v>0</v>
      </c>
      <c r="BV34" s="144">
        <f t="shared" si="9"/>
        <v>0</v>
      </c>
      <c r="BW34" s="144">
        <f t="shared" si="9"/>
        <v>0</v>
      </c>
      <c r="BX34" s="163">
        <f t="shared" si="5"/>
        <v>12</v>
      </c>
      <c r="BY34" s="163">
        <f t="shared" si="3"/>
        <v>12</v>
      </c>
      <c r="BZ34" s="163">
        <f t="shared" si="3"/>
        <v>0</v>
      </c>
      <c r="CA34" s="163">
        <f t="shared" si="3"/>
        <v>0</v>
      </c>
      <c r="CB34" s="163">
        <f t="shared" si="3"/>
        <v>48</v>
      </c>
      <c r="CC34" s="163">
        <f t="shared" si="3"/>
        <v>24</v>
      </c>
      <c r="CD34" s="163">
        <f>AO34*CD$3</f>
        <v>12</v>
      </c>
      <c r="CE34" s="143"/>
      <c r="CF34" s="107">
        <f t="shared" si="6"/>
        <v>110</v>
      </c>
      <c r="CH34" s="108">
        <v>2</v>
      </c>
    </row>
    <row r="35" spans="1:86" x14ac:dyDescent="0.25">
      <c r="A35" s="5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62"/>
      <c r="AJ35" s="162"/>
      <c r="AK35" s="162"/>
      <c r="AL35" s="162"/>
      <c r="AM35" s="162"/>
      <c r="AN35" s="162"/>
      <c r="AO35" s="162"/>
      <c r="AP35" s="143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63"/>
      <c r="BY35" s="163"/>
      <c r="BZ35" s="163"/>
      <c r="CA35" s="163"/>
      <c r="CB35" s="163"/>
      <c r="CC35" s="163"/>
      <c r="CD35" s="163"/>
      <c r="CE35" s="143"/>
    </row>
    <row r="36" spans="1:86" s="85" customFormat="1" x14ac:dyDescent="0.25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H36" s="108"/>
    </row>
    <row r="37" spans="1:86" x14ac:dyDescent="0.25">
      <c r="A37" s="34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62"/>
      <c r="AJ37" s="162"/>
      <c r="AK37" s="162"/>
      <c r="AL37" s="162"/>
      <c r="AM37" s="162"/>
      <c r="AN37" s="162"/>
      <c r="AO37" s="162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62"/>
      <c r="BY37" s="162"/>
      <c r="BZ37" s="162"/>
      <c r="CA37" s="162"/>
      <c r="CB37" s="162"/>
      <c r="CC37" s="162"/>
      <c r="CD37" s="162"/>
      <c r="CE37" s="143"/>
    </row>
    <row r="38" spans="1:86" x14ac:dyDescent="0.25">
      <c r="A38" s="3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62"/>
      <c r="AJ38" s="162"/>
      <c r="AK38" s="162"/>
      <c r="AL38" s="162"/>
      <c r="AM38" s="162"/>
      <c r="AN38" s="162"/>
      <c r="AO38" s="162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62"/>
      <c r="BY38" s="162"/>
      <c r="BZ38" s="162"/>
      <c r="CA38" s="162"/>
      <c r="CB38" s="162"/>
      <c r="CC38" s="162"/>
      <c r="CD38" s="162"/>
      <c r="CE38" s="143"/>
    </row>
    <row r="39" spans="1:86" x14ac:dyDescent="0.25">
      <c r="A39" s="18" t="s">
        <v>55</v>
      </c>
      <c r="B39" s="143"/>
      <c r="C39" s="143"/>
      <c r="D39" s="143"/>
      <c r="E39" s="143"/>
      <c r="F39" s="143"/>
      <c r="G39" s="143"/>
      <c r="H39" s="143"/>
      <c r="I39" s="143"/>
      <c r="J39" s="143"/>
      <c r="K39" s="44">
        <v>1</v>
      </c>
      <c r="L39" s="44">
        <v>2</v>
      </c>
      <c r="M39" s="44">
        <v>3</v>
      </c>
      <c r="N39" s="44">
        <v>4</v>
      </c>
      <c r="O39" s="44">
        <v>4</v>
      </c>
      <c r="P39" s="44">
        <v>5</v>
      </c>
      <c r="Q39" s="44">
        <v>5</v>
      </c>
      <c r="R39" s="44">
        <v>5</v>
      </c>
      <c r="S39" s="44">
        <v>1</v>
      </c>
      <c r="T39" s="45">
        <v>2</v>
      </c>
      <c r="U39" s="44">
        <v>3</v>
      </c>
      <c r="V39" s="44">
        <v>3</v>
      </c>
      <c r="W39" s="44">
        <v>4</v>
      </c>
      <c r="X39" s="74">
        <v>5</v>
      </c>
      <c r="Y39" s="63"/>
      <c r="Z39" s="63"/>
      <c r="AA39" s="63"/>
      <c r="AB39" s="143"/>
      <c r="AC39" s="143"/>
      <c r="AD39" s="143"/>
      <c r="AE39" s="143"/>
      <c r="AF39" s="143"/>
      <c r="AG39" s="143"/>
      <c r="AH39" s="143"/>
      <c r="AI39" s="162"/>
      <c r="AJ39" s="162"/>
      <c r="AK39" s="162"/>
      <c r="AL39" s="162"/>
      <c r="AM39" s="162"/>
      <c r="AN39" s="162"/>
      <c r="AO39" s="162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4">
        <f t="shared" ref="AZ39:BM39" si="10">K39*AZ$3</f>
        <v>0</v>
      </c>
      <c r="BA39" s="144">
        <f t="shared" si="10"/>
        <v>0</v>
      </c>
      <c r="BB39" s="144">
        <f t="shared" si="10"/>
        <v>0</v>
      </c>
      <c r="BC39" s="144">
        <f t="shared" si="10"/>
        <v>0</v>
      </c>
      <c r="BD39" s="144">
        <f t="shared" si="10"/>
        <v>4</v>
      </c>
      <c r="BE39" s="144">
        <f t="shared" si="10"/>
        <v>0</v>
      </c>
      <c r="BF39" s="144">
        <f t="shared" si="10"/>
        <v>0</v>
      </c>
      <c r="BG39" s="144">
        <f t="shared" si="10"/>
        <v>0</v>
      </c>
      <c r="BH39" s="144">
        <f t="shared" si="10"/>
        <v>0</v>
      </c>
      <c r="BI39" s="144">
        <f t="shared" si="10"/>
        <v>0</v>
      </c>
      <c r="BJ39" s="144">
        <f t="shared" si="10"/>
        <v>0</v>
      </c>
      <c r="BK39" s="144">
        <f t="shared" si="10"/>
        <v>0</v>
      </c>
      <c r="BL39" s="144">
        <f t="shared" si="10"/>
        <v>8</v>
      </c>
      <c r="BM39" s="144">
        <f t="shared" si="10"/>
        <v>0</v>
      </c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7">
        <f>SUM(AQ39:BQ39)</f>
        <v>12</v>
      </c>
      <c r="CH39" s="108">
        <v>15</v>
      </c>
    </row>
    <row r="40" spans="1:86" x14ac:dyDescent="0.25">
      <c r="A40" s="34" t="s">
        <v>97</v>
      </c>
      <c r="B40" s="143"/>
      <c r="C40" s="143"/>
      <c r="D40" s="143"/>
      <c r="E40" s="143"/>
      <c r="F40" s="143"/>
      <c r="G40" s="143"/>
      <c r="H40" s="143"/>
      <c r="I40" s="143"/>
      <c r="J40" s="143"/>
      <c r="K40" s="44"/>
      <c r="L40" s="44"/>
      <c r="M40" s="44"/>
      <c r="N40" s="44"/>
      <c r="O40" s="44"/>
      <c r="P40" s="44"/>
      <c r="Q40" s="73"/>
      <c r="R40" s="74"/>
      <c r="S40" s="44"/>
      <c r="T40" s="44"/>
      <c r="U40" s="44"/>
      <c r="V40" s="44"/>
      <c r="W40" s="44"/>
      <c r="X40" s="74"/>
      <c r="Y40" s="63"/>
      <c r="Z40" s="63"/>
      <c r="AA40" s="63"/>
      <c r="AB40" s="143"/>
      <c r="AC40" s="143"/>
      <c r="AD40" s="143"/>
      <c r="AE40" s="143"/>
      <c r="AF40" s="143"/>
      <c r="AG40" s="143"/>
      <c r="AH40" s="143"/>
      <c r="AI40" s="162"/>
      <c r="AJ40" s="162"/>
      <c r="AK40" s="162"/>
      <c r="AL40" s="162"/>
      <c r="AM40" s="162"/>
      <c r="AN40" s="162"/>
      <c r="AO40" s="162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62"/>
      <c r="BY40" s="162"/>
      <c r="BZ40" s="162"/>
      <c r="CA40" s="162"/>
      <c r="CB40" s="162"/>
      <c r="CC40" s="162"/>
      <c r="CD40" s="162"/>
      <c r="CE40" s="143"/>
    </row>
    <row r="41" spans="1:86" x14ac:dyDescent="0.25">
      <c r="A41" s="34" t="s">
        <v>111</v>
      </c>
      <c r="B41" s="143"/>
      <c r="C41" s="143"/>
      <c r="D41" s="143"/>
      <c r="E41" s="143"/>
      <c r="F41" s="143"/>
      <c r="G41" s="143"/>
      <c r="H41" s="143"/>
      <c r="I41" s="143"/>
      <c r="J41" s="143"/>
      <c r="K41" s="44">
        <v>0.01</v>
      </c>
      <c r="L41" s="44">
        <v>0.01</v>
      </c>
      <c r="M41" s="44">
        <v>0.03</v>
      </c>
      <c r="N41" s="44">
        <v>0.04</v>
      </c>
      <c r="O41" s="44">
        <v>0.04</v>
      </c>
      <c r="P41" s="44">
        <v>0.05</v>
      </c>
      <c r="Q41" s="44">
        <v>0.05</v>
      </c>
      <c r="R41" s="44">
        <v>0.05</v>
      </c>
      <c r="S41" s="44">
        <v>0.01</v>
      </c>
      <c r="T41" s="44">
        <v>0.02</v>
      </c>
      <c r="U41" s="44">
        <v>0.03</v>
      </c>
      <c r="V41" s="44">
        <v>0.03</v>
      </c>
      <c r="W41" s="44">
        <v>0.04</v>
      </c>
      <c r="X41" s="46">
        <v>0.05</v>
      </c>
      <c r="Y41" s="63"/>
      <c r="Z41" s="63"/>
      <c r="AA41" s="63"/>
      <c r="AB41" s="143"/>
      <c r="AC41" s="143"/>
      <c r="AD41" s="143"/>
      <c r="AE41" s="143"/>
      <c r="AF41" s="143"/>
      <c r="AG41" s="143"/>
      <c r="AH41" s="143"/>
      <c r="AI41" s="162"/>
      <c r="AJ41" s="162"/>
      <c r="AK41" s="162"/>
      <c r="AL41" s="162"/>
      <c r="AM41" s="162"/>
      <c r="AN41" s="162"/>
      <c r="AO41" s="162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4">
        <f t="shared" ref="AZ41:BM41" si="11">K41*AZ$3</f>
        <v>0</v>
      </c>
      <c r="BA41" s="144">
        <f t="shared" si="11"/>
        <v>0</v>
      </c>
      <c r="BB41" s="144">
        <f t="shared" si="11"/>
        <v>0</v>
      </c>
      <c r="BC41" s="144">
        <f t="shared" si="11"/>
        <v>0</v>
      </c>
      <c r="BD41" s="144">
        <f t="shared" si="11"/>
        <v>0.04</v>
      </c>
      <c r="BE41" s="144">
        <f t="shared" si="11"/>
        <v>0</v>
      </c>
      <c r="BF41" s="144">
        <f t="shared" si="11"/>
        <v>0</v>
      </c>
      <c r="BG41" s="144">
        <f t="shared" si="11"/>
        <v>0</v>
      </c>
      <c r="BH41" s="144">
        <f t="shared" si="11"/>
        <v>0</v>
      </c>
      <c r="BI41" s="144">
        <f t="shared" si="11"/>
        <v>0</v>
      </c>
      <c r="BJ41" s="144">
        <f t="shared" si="11"/>
        <v>0</v>
      </c>
      <c r="BK41" s="144">
        <f t="shared" si="11"/>
        <v>0</v>
      </c>
      <c r="BL41" s="144">
        <f t="shared" si="11"/>
        <v>0.08</v>
      </c>
      <c r="BM41" s="144">
        <f t="shared" si="11"/>
        <v>0</v>
      </c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</row>
    <row r="42" spans="1:86" x14ac:dyDescent="0.25">
      <c r="A42" s="34"/>
      <c r="B42" s="143"/>
      <c r="C42" s="143"/>
      <c r="D42" s="143"/>
      <c r="E42" s="143"/>
      <c r="F42" s="143"/>
      <c r="G42" s="143"/>
      <c r="H42" s="143"/>
      <c r="I42" s="143"/>
      <c r="J42" s="143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6"/>
      <c r="Y42" s="63"/>
      <c r="Z42" s="63"/>
      <c r="AA42" s="63"/>
      <c r="AB42" s="143"/>
      <c r="AC42" s="143"/>
      <c r="AD42" s="143"/>
      <c r="AE42" s="143"/>
      <c r="AF42" s="143"/>
      <c r="AG42" s="143"/>
      <c r="AH42" s="143"/>
      <c r="AI42" s="162"/>
      <c r="AJ42" s="162"/>
      <c r="AK42" s="162"/>
      <c r="AL42" s="162"/>
      <c r="AM42" s="162"/>
      <c r="AN42" s="162"/>
      <c r="AO42" s="162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  <c r="BR42" s="143"/>
      <c r="BS42" s="143"/>
      <c r="BT42" s="143"/>
      <c r="BU42" s="143"/>
      <c r="BV42" s="143"/>
      <c r="BW42" s="143"/>
      <c r="BX42" s="162"/>
      <c r="BY42" s="162"/>
      <c r="BZ42" s="162"/>
      <c r="CA42" s="162"/>
      <c r="CB42" s="162"/>
      <c r="CC42" s="162"/>
      <c r="CD42" s="162"/>
      <c r="CE42" s="143"/>
    </row>
    <row r="43" spans="1:86" x14ac:dyDescent="0.25">
      <c r="A43" s="18" t="s">
        <v>52</v>
      </c>
      <c r="B43" s="143"/>
      <c r="C43" s="143"/>
      <c r="D43" s="143"/>
      <c r="E43" s="143"/>
      <c r="F43" s="143"/>
      <c r="G43" s="143"/>
      <c r="H43" s="143"/>
      <c r="I43" s="143"/>
      <c r="J43" s="143"/>
      <c r="K43" s="44">
        <v>1</v>
      </c>
      <c r="L43" s="44">
        <v>1</v>
      </c>
      <c r="M43" s="44">
        <v>1</v>
      </c>
      <c r="N43" s="44">
        <v>1</v>
      </c>
      <c r="O43" s="44">
        <v>1</v>
      </c>
      <c r="P43" s="44">
        <v>1</v>
      </c>
      <c r="Q43" s="44">
        <v>1</v>
      </c>
      <c r="R43" s="44">
        <v>1</v>
      </c>
      <c r="S43" s="44">
        <v>1</v>
      </c>
      <c r="T43" s="44">
        <v>1</v>
      </c>
      <c r="U43" s="44">
        <v>1</v>
      </c>
      <c r="V43" s="44">
        <v>1</v>
      </c>
      <c r="W43" s="44">
        <v>1</v>
      </c>
      <c r="X43" s="74">
        <v>1</v>
      </c>
      <c r="Y43" s="63"/>
      <c r="Z43" s="63"/>
      <c r="AA43" s="63"/>
      <c r="AB43" s="143"/>
      <c r="AC43" s="143"/>
      <c r="AD43" s="143"/>
      <c r="AE43" s="143"/>
      <c r="AF43" s="143"/>
      <c r="AG43" s="143"/>
      <c r="AH43" s="143"/>
      <c r="AI43" s="162"/>
      <c r="AJ43" s="162"/>
      <c r="AK43" s="162"/>
      <c r="AL43" s="162"/>
      <c r="AM43" s="162"/>
      <c r="AN43" s="162"/>
      <c r="AO43" s="162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4">
        <f t="shared" ref="AZ43:BM43" si="12">K43*AZ$3</f>
        <v>0</v>
      </c>
      <c r="BA43" s="144">
        <f t="shared" si="12"/>
        <v>0</v>
      </c>
      <c r="BB43" s="144">
        <f t="shared" si="12"/>
        <v>0</v>
      </c>
      <c r="BC43" s="144">
        <f t="shared" si="12"/>
        <v>0</v>
      </c>
      <c r="BD43" s="144">
        <f t="shared" si="12"/>
        <v>1</v>
      </c>
      <c r="BE43" s="144">
        <f t="shared" si="12"/>
        <v>0</v>
      </c>
      <c r="BF43" s="144">
        <f t="shared" si="12"/>
        <v>0</v>
      </c>
      <c r="BG43" s="144">
        <f t="shared" si="12"/>
        <v>0</v>
      </c>
      <c r="BH43" s="144">
        <f t="shared" si="12"/>
        <v>0</v>
      </c>
      <c r="BI43" s="144">
        <f t="shared" si="12"/>
        <v>0</v>
      </c>
      <c r="BJ43" s="144">
        <f t="shared" si="12"/>
        <v>0</v>
      </c>
      <c r="BK43" s="144">
        <f t="shared" si="12"/>
        <v>0</v>
      </c>
      <c r="BL43" s="144">
        <f t="shared" si="12"/>
        <v>2</v>
      </c>
      <c r="BM43" s="144">
        <f t="shared" si="12"/>
        <v>0</v>
      </c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7">
        <f>SUM(AQ43:BQ43)</f>
        <v>3</v>
      </c>
      <c r="CH43" s="108">
        <v>3</v>
      </c>
    </row>
    <row r="44" spans="1:86" x14ac:dyDescent="0.25">
      <c r="A44" s="18"/>
      <c r="K44" s="44"/>
      <c r="L44" s="44"/>
      <c r="M44" s="44"/>
      <c r="N44" s="44"/>
      <c r="O44" s="44"/>
      <c r="P44" s="44"/>
      <c r="Q44" s="73"/>
      <c r="R44" s="74"/>
      <c r="S44" s="44"/>
      <c r="T44" s="44"/>
      <c r="U44" s="44"/>
      <c r="V44" s="44"/>
      <c r="W44" s="44"/>
      <c r="X44" s="74"/>
      <c r="Y44" s="63"/>
      <c r="Z44" s="63"/>
      <c r="AA44" s="63"/>
    </row>
    <row r="45" spans="1:86" x14ac:dyDescent="0.25">
      <c r="A45" s="18" t="s">
        <v>56</v>
      </c>
      <c r="K45" s="44"/>
      <c r="L45" s="44"/>
      <c r="M45" s="44"/>
      <c r="N45" s="44"/>
      <c r="O45" s="44"/>
      <c r="P45" s="44"/>
      <c r="Q45" s="73"/>
      <c r="R45" s="74"/>
      <c r="S45" s="44"/>
      <c r="T45" s="44"/>
      <c r="U45" s="44"/>
      <c r="V45" s="44"/>
      <c r="W45" s="44"/>
      <c r="X45" s="74"/>
      <c r="Y45" s="63"/>
      <c r="Z45" s="63"/>
      <c r="AA45" s="63"/>
    </row>
    <row r="46" spans="1:86" x14ac:dyDescent="0.25">
      <c r="A46" s="34" t="s">
        <v>97</v>
      </c>
      <c r="K46" s="44"/>
      <c r="L46" s="44"/>
      <c r="M46" s="44"/>
      <c r="N46" s="44"/>
      <c r="O46" s="44"/>
      <c r="P46" s="44"/>
      <c r="Q46" s="49"/>
      <c r="R46" s="46"/>
      <c r="S46" s="44"/>
      <c r="T46" s="44"/>
      <c r="U46" s="44"/>
      <c r="V46" s="44"/>
      <c r="W46" s="44"/>
      <c r="X46" s="77"/>
      <c r="Y46" s="63"/>
      <c r="Z46" s="63"/>
      <c r="AA46" s="63"/>
    </row>
    <row r="47" spans="1:86" x14ac:dyDescent="0.25">
      <c r="A47" s="41" t="s">
        <v>57</v>
      </c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63"/>
      <c r="Z47" s="63"/>
      <c r="AA47" s="63"/>
    </row>
    <row r="48" spans="1:86" x14ac:dyDescent="0.25">
      <c r="A48" s="41" t="s">
        <v>58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63"/>
      <c r="Z48" s="63"/>
      <c r="AA48" s="63"/>
    </row>
    <row r="49" spans="1:86" x14ac:dyDescent="0.25">
      <c r="A49" s="41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63"/>
      <c r="Z49" s="63"/>
      <c r="AA49" s="63"/>
    </row>
    <row r="50" spans="1:86" x14ac:dyDescent="0.25">
      <c r="A50" s="18" t="s">
        <v>59</v>
      </c>
      <c r="K50" s="44">
        <v>1</v>
      </c>
      <c r="L50" s="44">
        <v>1</v>
      </c>
      <c r="M50" s="44">
        <v>1</v>
      </c>
      <c r="N50" s="44">
        <v>1</v>
      </c>
      <c r="O50" s="44">
        <v>1</v>
      </c>
      <c r="P50" s="44">
        <v>1</v>
      </c>
      <c r="Q50" s="44">
        <v>1</v>
      </c>
      <c r="R50" s="44">
        <v>1</v>
      </c>
      <c r="S50" s="44">
        <v>1</v>
      </c>
      <c r="T50" s="44">
        <v>1</v>
      </c>
      <c r="U50" s="44">
        <v>1</v>
      </c>
      <c r="V50" s="44">
        <v>1</v>
      </c>
      <c r="W50" s="44">
        <v>1</v>
      </c>
      <c r="X50" s="74">
        <v>1</v>
      </c>
      <c r="Y50" s="63"/>
      <c r="Z50" s="63"/>
      <c r="AA50" s="63"/>
      <c r="AZ50" s="144">
        <f t="shared" ref="AZ50:BM54" si="13">K50*AZ$3</f>
        <v>0</v>
      </c>
      <c r="BA50" s="144">
        <f t="shared" si="13"/>
        <v>0</v>
      </c>
      <c r="BB50" s="144">
        <f t="shared" si="13"/>
        <v>0</v>
      </c>
      <c r="BC50" s="144">
        <f t="shared" si="13"/>
        <v>0</v>
      </c>
      <c r="BD50" s="144">
        <f t="shared" si="13"/>
        <v>1</v>
      </c>
      <c r="BE50" s="144">
        <f t="shared" si="13"/>
        <v>0</v>
      </c>
      <c r="BF50" s="144">
        <f t="shared" si="13"/>
        <v>0</v>
      </c>
      <c r="BG50" s="144">
        <f t="shared" si="13"/>
        <v>0</v>
      </c>
      <c r="BH50" s="144">
        <f t="shared" si="13"/>
        <v>0</v>
      </c>
      <c r="BI50" s="144">
        <f t="shared" si="13"/>
        <v>0</v>
      </c>
      <c r="BJ50" s="144">
        <f t="shared" si="13"/>
        <v>0</v>
      </c>
      <c r="BK50" s="144">
        <f t="shared" si="13"/>
        <v>0</v>
      </c>
      <c r="BL50" s="144">
        <f t="shared" si="13"/>
        <v>2</v>
      </c>
      <c r="BM50" s="144">
        <f t="shared" si="13"/>
        <v>0</v>
      </c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7">
        <f>SUM(AQ50:BQ50)</f>
        <v>3</v>
      </c>
      <c r="CH50" s="108">
        <v>3</v>
      </c>
    </row>
    <row r="51" spans="1:86" x14ac:dyDescent="0.25">
      <c r="A51" s="18" t="s">
        <v>124</v>
      </c>
      <c r="K51" s="44"/>
      <c r="L51" s="44">
        <v>2</v>
      </c>
      <c r="M51" s="44">
        <v>3</v>
      </c>
      <c r="N51" s="44">
        <v>3</v>
      </c>
      <c r="O51" s="44">
        <v>3</v>
      </c>
      <c r="P51" s="44">
        <v>3</v>
      </c>
      <c r="Q51" s="73">
        <v>3</v>
      </c>
      <c r="R51" s="74">
        <v>3</v>
      </c>
      <c r="S51" s="44">
        <v>1</v>
      </c>
      <c r="T51" s="44">
        <v>2</v>
      </c>
      <c r="U51" s="44">
        <v>3</v>
      </c>
      <c r="V51" s="44">
        <v>3</v>
      </c>
      <c r="W51" s="44">
        <v>3</v>
      </c>
      <c r="X51" s="74">
        <v>3</v>
      </c>
      <c r="Y51" s="63"/>
      <c r="Z51" s="63"/>
      <c r="AA51" s="63"/>
      <c r="AZ51" s="144">
        <f t="shared" si="13"/>
        <v>0</v>
      </c>
      <c r="BA51" s="144">
        <f t="shared" si="13"/>
        <v>0</v>
      </c>
      <c r="BB51" s="144">
        <f t="shared" si="13"/>
        <v>0</v>
      </c>
      <c r="BC51" s="144">
        <f t="shared" si="13"/>
        <v>0</v>
      </c>
      <c r="BD51" s="144">
        <f t="shared" si="13"/>
        <v>3</v>
      </c>
      <c r="BE51" s="144">
        <f t="shared" si="13"/>
        <v>0</v>
      </c>
      <c r="BF51" s="144">
        <f t="shared" si="13"/>
        <v>0</v>
      </c>
      <c r="BG51" s="144">
        <f t="shared" si="13"/>
        <v>0</v>
      </c>
      <c r="BH51" s="144">
        <f t="shared" si="13"/>
        <v>0</v>
      </c>
      <c r="BI51" s="144">
        <f t="shared" si="13"/>
        <v>0</v>
      </c>
      <c r="BJ51" s="144">
        <f t="shared" si="13"/>
        <v>0</v>
      </c>
      <c r="BK51" s="144">
        <f t="shared" si="13"/>
        <v>0</v>
      </c>
      <c r="BL51" s="144">
        <f t="shared" si="13"/>
        <v>6</v>
      </c>
      <c r="BM51" s="144">
        <f t="shared" si="13"/>
        <v>0</v>
      </c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7">
        <f>SUM(AQ51:BQ51)</f>
        <v>9</v>
      </c>
      <c r="CH51" s="108">
        <v>12</v>
      </c>
    </row>
    <row r="52" spans="1:86" x14ac:dyDescent="0.25">
      <c r="A52" s="18" t="s">
        <v>60</v>
      </c>
      <c r="K52" s="44">
        <v>0</v>
      </c>
      <c r="L52" s="44">
        <v>0</v>
      </c>
      <c r="M52" s="44">
        <v>0</v>
      </c>
      <c r="N52" s="44">
        <v>1</v>
      </c>
      <c r="O52" s="44">
        <v>1</v>
      </c>
      <c r="P52" s="44">
        <v>1</v>
      </c>
      <c r="Q52" s="44">
        <v>1</v>
      </c>
      <c r="R52" s="44">
        <v>1</v>
      </c>
      <c r="S52" s="44">
        <v>0</v>
      </c>
      <c r="T52" s="44">
        <v>0</v>
      </c>
      <c r="U52" s="44">
        <v>0</v>
      </c>
      <c r="V52" s="44">
        <v>0</v>
      </c>
      <c r="W52" s="44">
        <v>1</v>
      </c>
      <c r="X52" s="74">
        <v>1</v>
      </c>
      <c r="Y52" s="63"/>
      <c r="Z52" s="63"/>
      <c r="AA52" s="63"/>
      <c r="AZ52" s="144">
        <f t="shared" si="13"/>
        <v>0</v>
      </c>
      <c r="BA52" s="144">
        <f t="shared" si="13"/>
        <v>0</v>
      </c>
      <c r="BB52" s="144">
        <f t="shared" si="13"/>
        <v>0</v>
      </c>
      <c r="BC52" s="144">
        <f t="shared" si="13"/>
        <v>0</v>
      </c>
      <c r="BD52" s="144">
        <f t="shared" si="13"/>
        <v>1</v>
      </c>
      <c r="BE52" s="144">
        <f t="shared" si="13"/>
        <v>0</v>
      </c>
      <c r="BF52" s="144">
        <f t="shared" si="13"/>
        <v>0</v>
      </c>
      <c r="BG52" s="144">
        <f t="shared" si="13"/>
        <v>0</v>
      </c>
      <c r="BH52" s="144">
        <f t="shared" si="13"/>
        <v>0</v>
      </c>
      <c r="BI52" s="144">
        <f t="shared" si="13"/>
        <v>0</v>
      </c>
      <c r="BJ52" s="144">
        <f t="shared" si="13"/>
        <v>0</v>
      </c>
      <c r="BK52" s="144">
        <f t="shared" si="13"/>
        <v>0</v>
      </c>
      <c r="BL52" s="144">
        <f t="shared" si="13"/>
        <v>2</v>
      </c>
      <c r="BM52" s="144">
        <f t="shared" si="13"/>
        <v>0</v>
      </c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7">
        <f>SUM(AQ52:BQ52)</f>
        <v>3</v>
      </c>
      <c r="CH52" s="108">
        <v>3</v>
      </c>
    </row>
    <row r="53" spans="1:86" x14ac:dyDescent="0.25">
      <c r="A53" s="18" t="s">
        <v>125</v>
      </c>
      <c r="K53" s="44"/>
      <c r="L53" s="44">
        <v>0</v>
      </c>
      <c r="M53" s="44">
        <v>0</v>
      </c>
      <c r="N53" s="44">
        <v>1</v>
      </c>
      <c r="O53" s="44">
        <v>1</v>
      </c>
      <c r="P53" s="44">
        <v>2</v>
      </c>
      <c r="Q53" s="73">
        <v>2</v>
      </c>
      <c r="R53" s="74">
        <v>2</v>
      </c>
      <c r="S53" s="44"/>
      <c r="T53" s="44">
        <v>0</v>
      </c>
      <c r="U53" s="44"/>
      <c r="V53" s="44"/>
      <c r="W53" s="44">
        <v>1</v>
      </c>
      <c r="X53" s="74">
        <v>2</v>
      </c>
      <c r="Y53" s="63"/>
      <c r="Z53" s="63"/>
      <c r="AA53" s="63"/>
      <c r="AZ53" s="144">
        <f t="shared" si="13"/>
        <v>0</v>
      </c>
      <c r="BA53" s="144">
        <f t="shared" si="13"/>
        <v>0</v>
      </c>
      <c r="BB53" s="144">
        <f t="shared" si="13"/>
        <v>0</v>
      </c>
      <c r="BC53" s="144">
        <f t="shared" si="13"/>
        <v>0</v>
      </c>
      <c r="BD53" s="144">
        <f t="shared" si="13"/>
        <v>1</v>
      </c>
      <c r="BE53" s="144">
        <f t="shared" si="13"/>
        <v>0</v>
      </c>
      <c r="BF53" s="144">
        <f t="shared" si="13"/>
        <v>0</v>
      </c>
      <c r="BG53" s="144">
        <f t="shared" si="13"/>
        <v>0</v>
      </c>
      <c r="BH53" s="144">
        <f t="shared" si="13"/>
        <v>0</v>
      </c>
      <c r="BI53" s="144">
        <f t="shared" si="13"/>
        <v>0</v>
      </c>
      <c r="BJ53" s="144">
        <f t="shared" si="13"/>
        <v>0</v>
      </c>
      <c r="BK53" s="144">
        <f t="shared" si="13"/>
        <v>0</v>
      </c>
      <c r="BL53" s="144">
        <f t="shared" si="13"/>
        <v>2</v>
      </c>
      <c r="BM53" s="144">
        <f t="shared" si="13"/>
        <v>0</v>
      </c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7">
        <f>SUM(AQ53:BQ53)</f>
        <v>3</v>
      </c>
    </row>
    <row r="54" spans="1:86" x14ac:dyDescent="0.25">
      <c r="A54" s="18" t="s">
        <v>61</v>
      </c>
      <c r="K54" s="44">
        <v>1</v>
      </c>
      <c r="L54" s="44">
        <v>1</v>
      </c>
      <c r="M54" s="44">
        <v>1</v>
      </c>
      <c r="N54" s="44">
        <v>1</v>
      </c>
      <c r="O54" s="44">
        <v>1</v>
      </c>
      <c r="P54" s="44">
        <v>1</v>
      </c>
      <c r="Q54" s="44">
        <v>1</v>
      </c>
      <c r="R54" s="44">
        <v>1</v>
      </c>
      <c r="S54" s="44">
        <v>1</v>
      </c>
      <c r="T54" s="44">
        <v>1</v>
      </c>
      <c r="U54" s="44">
        <v>1</v>
      </c>
      <c r="V54" s="44">
        <v>1</v>
      </c>
      <c r="W54" s="44">
        <v>1</v>
      </c>
      <c r="X54" s="74">
        <v>1</v>
      </c>
      <c r="Y54" s="63"/>
      <c r="Z54" s="63"/>
      <c r="AA54" s="63"/>
      <c r="AZ54" s="144">
        <f t="shared" si="13"/>
        <v>0</v>
      </c>
      <c r="BA54" s="144">
        <f t="shared" si="13"/>
        <v>0</v>
      </c>
      <c r="BB54" s="144">
        <f t="shared" si="13"/>
        <v>0</v>
      </c>
      <c r="BC54" s="144">
        <f t="shared" si="13"/>
        <v>0</v>
      </c>
      <c r="BD54" s="144">
        <f t="shared" si="13"/>
        <v>1</v>
      </c>
      <c r="BE54" s="144">
        <f t="shared" si="13"/>
        <v>0</v>
      </c>
      <c r="BF54" s="144">
        <f t="shared" si="13"/>
        <v>0</v>
      </c>
      <c r="BG54" s="144">
        <f t="shared" si="13"/>
        <v>0</v>
      </c>
      <c r="BH54" s="144">
        <f t="shared" si="13"/>
        <v>0</v>
      </c>
      <c r="BI54" s="144">
        <f t="shared" si="13"/>
        <v>0</v>
      </c>
      <c r="BJ54" s="144">
        <f t="shared" si="13"/>
        <v>0</v>
      </c>
      <c r="BK54" s="144">
        <f t="shared" si="13"/>
        <v>0</v>
      </c>
      <c r="BL54" s="144">
        <f t="shared" si="13"/>
        <v>2</v>
      </c>
      <c r="BM54" s="144">
        <f t="shared" si="13"/>
        <v>0</v>
      </c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7">
        <f>SUM(AQ54:BQ54)</f>
        <v>3</v>
      </c>
      <c r="CH54" s="108">
        <v>3</v>
      </c>
    </row>
    <row r="55" spans="1:86" x14ac:dyDescent="0.25">
      <c r="A55" s="18"/>
      <c r="K55" s="44"/>
      <c r="L55" s="44"/>
      <c r="M55" s="44"/>
      <c r="N55" s="44"/>
      <c r="O55" s="44"/>
      <c r="P55" s="44"/>
      <c r="Q55" s="73"/>
      <c r="R55" s="74"/>
      <c r="S55" s="44"/>
      <c r="T55" s="44"/>
      <c r="U55" s="44"/>
      <c r="V55" s="44"/>
      <c r="W55" s="44"/>
      <c r="X55" s="74"/>
      <c r="Y55" s="63"/>
      <c r="Z55" s="63"/>
      <c r="AA55" s="63"/>
    </row>
    <row r="56" spans="1:86" x14ac:dyDescent="0.25">
      <c r="A56" s="18" t="s">
        <v>62</v>
      </c>
      <c r="K56" s="44">
        <v>1</v>
      </c>
      <c r="L56" s="44">
        <v>1</v>
      </c>
      <c r="M56" s="44">
        <v>1</v>
      </c>
      <c r="N56" s="44">
        <v>1</v>
      </c>
      <c r="O56" s="44">
        <v>1</v>
      </c>
      <c r="P56" s="44">
        <v>1</v>
      </c>
      <c r="Q56" s="44">
        <v>1</v>
      </c>
      <c r="R56" s="44">
        <v>1</v>
      </c>
      <c r="S56" s="44">
        <v>1</v>
      </c>
      <c r="T56" s="44">
        <v>1</v>
      </c>
      <c r="U56" s="44">
        <v>1</v>
      </c>
      <c r="V56" s="44">
        <v>1</v>
      </c>
      <c r="W56" s="44">
        <v>1</v>
      </c>
      <c r="X56" s="74">
        <v>1</v>
      </c>
      <c r="Y56" s="63"/>
      <c r="Z56" s="63"/>
      <c r="AA56" s="63"/>
      <c r="AZ56" s="144">
        <f t="shared" ref="AZ56:BM56" si="14">K56*AZ$3</f>
        <v>0</v>
      </c>
      <c r="BA56" s="144">
        <f t="shared" si="14"/>
        <v>0</v>
      </c>
      <c r="BB56" s="144">
        <f t="shared" si="14"/>
        <v>0</v>
      </c>
      <c r="BC56" s="144">
        <f t="shared" si="14"/>
        <v>0</v>
      </c>
      <c r="BD56" s="144">
        <f t="shared" si="14"/>
        <v>1</v>
      </c>
      <c r="BE56" s="144">
        <f t="shared" si="14"/>
        <v>0</v>
      </c>
      <c r="BF56" s="144">
        <f t="shared" si="14"/>
        <v>0</v>
      </c>
      <c r="BG56" s="144">
        <f t="shared" si="14"/>
        <v>0</v>
      </c>
      <c r="BH56" s="144">
        <f t="shared" si="14"/>
        <v>0</v>
      </c>
      <c r="BI56" s="144">
        <f t="shared" si="14"/>
        <v>0</v>
      </c>
      <c r="BJ56" s="144">
        <f t="shared" si="14"/>
        <v>0</v>
      </c>
      <c r="BK56" s="144">
        <f t="shared" si="14"/>
        <v>0</v>
      </c>
      <c r="BL56" s="144">
        <f t="shared" si="14"/>
        <v>2</v>
      </c>
      <c r="BM56" s="144">
        <f t="shared" si="14"/>
        <v>0</v>
      </c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7">
        <f>SUM(AQ56:BQ56)</f>
        <v>3</v>
      </c>
      <c r="CH56" s="108">
        <v>3</v>
      </c>
    </row>
    <row r="57" spans="1:86" x14ac:dyDescent="0.25">
      <c r="A57" s="18"/>
      <c r="K57" s="44"/>
      <c r="L57" s="44"/>
      <c r="M57" s="44"/>
      <c r="N57" s="44"/>
      <c r="O57" s="44"/>
      <c r="P57" s="44"/>
      <c r="Q57" s="73"/>
      <c r="R57" s="74"/>
      <c r="S57" s="44"/>
      <c r="T57" s="44"/>
      <c r="U57" s="44"/>
      <c r="V57" s="44"/>
      <c r="W57" s="44"/>
      <c r="X57" s="74"/>
      <c r="Y57" s="63"/>
      <c r="Z57" s="63"/>
      <c r="AA57" s="63"/>
    </row>
    <row r="58" spans="1:86" x14ac:dyDescent="0.25">
      <c r="A58" s="18" t="s">
        <v>112</v>
      </c>
      <c r="K58" s="44"/>
      <c r="L58" s="44"/>
      <c r="M58" s="44"/>
      <c r="N58" s="44">
        <v>1</v>
      </c>
      <c r="O58" s="44"/>
      <c r="P58" s="44">
        <v>1</v>
      </c>
      <c r="Q58" s="44"/>
      <c r="R58" s="44"/>
      <c r="S58" s="44">
        <v>1</v>
      </c>
      <c r="T58" s="44">
        <v>1</v>
      </c>
      <c r="U58" s="44">
        <v>1</v>
      </c>
      <c r="V58" s="44">
        <v>1</v>
      </c>
      <c r="W58" s="44">
        <v>1</v>
      </c>
      <c r="X58" s="74">
        <v>1</v>
      </c>
      <c r="Y58" s="63"/>
      <c r="Z58" s="63"/>
      <c r="AA58" s="63"/>
      <c r="AZ58" s="144">
        <f t="shared" ref="AZ58:BM58" si="15">K58*AZ$3</f>
        <v>0</v>
      </c>
      <c r="BA58" s="144">
        <f t="shared" si="15"/>
        <v>0</v>
      </c>
      <c r="BB58" s="144">
        <f t="shared" si="15"/>
        <v>0</v>
      </c>
      <c r="BC58" s="144">
        <f t="shared" si="15"/>
        <v>0</v>
      </c>
      <c r="BD58" s="144">
        <f t="shared" si="15"/>
        <v>0</v>
      </c>
      <c r="BE58" s="144">
        <f t="shared" si="15"/>
        <v>0</v>
      </c>
      <c r="BF58" s="144">
        <f t="shared" si="15"/>
        <v>0</v>
      </c>
      <c r="BG58" s="144">
        <f t="shared" si="15"/>
        <v>0</v>
      </c>
      <c r="BH58" s="144">
        <f t="shared" si="15"/>
        <v>0</v>
      </c>
      <c r="BI58" s="144">
        <f t="shared" si="15"/>
        <v>0</v>
      </c>
      <c r="BJ58" s="144">
        <f t="shared" si="15"/>
        <v>0</v>
      </c>
      <c r="BK58" s="144">
        <f t="shared" si="15"/>
        <v>0</v>
      </c>
      <c r="BL58" s="144">
        <f t="shared" si="15"/>
        <v>2</v>
      </c>
      <c r="BM58" s="144">
        <f t="shared" si="15"/>
        <v>0</v>
      </c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</row>
    <row r="59" spans="1:86" x14ac:dyDescent="0.25">
      <c r="A59" s="34" t="s">
        <v>97</v>
      </c>
      <c r="K59" s="44"/>
      <c r="L59" s="44"/>
      <c r="M59" s="44"/>
      <c r="N59" s="44"/>
      <c r="O59" s="44"/>
      <c r="P59" s="44"/>
      <c r="Q59" s="73"/>
      <c r="R59" s="74"/>
      <c r="S59" s="44"/>
      <c r="T59" s="44"/>
      <c r="U59" s="44"/>
      <c r="V59" s="44"/>
      <c r="W59" s="44"/>
      <c r="X59" s="74"/>
      <c r="Y59" s="63"/>
      <c r="Z59" s="63"/>
      <c r="AA59" s="63"/>
    </row>
    <row r="60" spans="1:86" x14ac:dyDescent="0.25">
      <c r="A60" s="34" t="s">
        <v>63</v>
      </c>
      <c r="K60" s="44">
        <v>1</v>
      </c>
      <c r="L60" s="44">
        <v>1</v>
      </c>
      <c r="M60" s="44">
        <v>1</v>
      </c>
      <c r="N60" s="44">
        <v>1</v>
      </c>
      <c r="O60" s="44">
        <v>1</v>
      </c>
      <c r="P60" s="44">
        <v>1</v>
      </c>
      <c r="Q60" s="44">
        <v>1</v>
      </c>
      <c r="R60" s="44">
        <v>1</v>
      </c>
      <c r="S60" s="44">
        <v>1</v>
      </c>
      <c r="T60" s="44">
        <v>1</v>
      </c>
      <c r="U60" s="44">
        <v>1</v>
      </c>
      <c r="V60" s="44">
        <v>1</v>
      </c>
      <c r="W60" s="44">
        <v>1</v>
      </c>
      <c r="X60" s="74">
        <v>1</v>
      </c>
      <c r="Y60" s="63"/>
      <c r="Z60" s="63"/>
      <c r="AA60" s="63"/>
      <c r="AZ60" s="144">
        <f t="shared" ref="AZ60:BM60" si="16">K60*AZ$3</f>
        <v>0</v>
      </c>
      <c r="BA60" s="144">
        <f t="shared" si="16"/>
        <v>0</v>
      </c>
      <c r="BB60" s="144">
        <f t="shared" si="16"/>
        <v>0</v>
      </c>
      <c r="BC60" s="144">
        <f t="shared" si="16"/>
        <v>0</v>
      </c>
      <c r="BD60" s="144">
        <f t="shared" si="16"/>
        <v>1</v>
      </c>
      <c r="BE60" s="144">
        <f t="shared" si="16"/>
        <v>0</v>
      </c>
      <c r="BF60" s="144">
        <f t="shared" si="16"/>
        <v>0</v>
      </c>
      <c r="BG60" s="144">
        <f t="shared" si="16"/>
        <v>0</v>
      </c>
      <c r="BH60" s="144">
        <f t="shared" si="16"/>
        <v>0</v>
      </c>
      <c r="BI60" s="144">
        <f t="shared" si="16"/>
        <v>0</v>
      </c>
      <c r="BJ60" s="144">
        <f t="shared" si="16"/>
        <v>0</v>
      </c>
      <c r="BK60" s="144">
        <f t="shared" si="16"/>
        <v>0</v>
      </c>
      <c r="BL60" s="144">
        <f t="shared" si="16"/>
        <v>2</v>
      </c>
      <c r="BM60" s="144">
        <f t="shared" si="16"/>
        <v>0</v>
      </c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7">
        <f>SUM(AQ60:BQ60)</f>
        <v>3</v>
      </c>
      <c r="CH60" s="108">
        <v>3</v>
      </c>
    </row>
    <row r="61" spans="1:86" x14ac:dyDescent="0.25">
      <c r="A61" s="34"/>
      <c r="K61" s="44"/>
      <c r="L61" s="44"/>
      <c r="M61" s="44"/>
      <c r="N61" s="44"/>
      <c r="O61" s="44"/>
      <c r="P61" s="44"/>
      <c r="Q61" s="73"/>
      <c r="R61" s="74"/>
      <c r="S61" s="44"/>
      <c r="T61" s="44"/>
      <c r="U61" s="44"/>
      <c r="V61" s="44"/>
      <c r="W61" s="44"/>
      <c r="X61" s="74"/>
      <c r="Y61" s="63"/>
      <c r="Z61" s="63"/>
      <c r="AA61" s="63"/>
    </row>
    <row r="62" spans="1:86" x14ac:dyDescent="0.25">
      <c r="A62" s="18" t="s">
        <v>113</v>
      </c>
      <c r="K62" s="44">
        <v>1</v>
      </c>
      <c r="L62" s="44">
        <v>1</v>
      </c>
      <c r="M62" s="44">
        <v>1</v>
      </c>
      <c r="N62" s="44">
        <v>1</v>
      </c>
      <c r="O62" s="44">
        <v>1</v>
      </c>
      <c r="P62" s="44">
        <v>0</v>
      </c>
      <c r="Q62" s="44">
        <v>0</v>
      </c>
      <c r="R62" s="44">
        <v>0</v>
      </c>
      <c r="S62" s="1">
        <v>0</v>
      </c>
      <c r="T62" s="44"/>
      <c r="U62" s="1">
        <v>0</v>
      </c>
      <c r="V62" s="1">
        <v>0</v>
      </c>
      <c r="W62" s="1">
        <v>0</v>
      </c>
      <c r="X62" s="74"/>
      <c r="Y62" s="7"/>
      <c r="Z62" s="7"/>
      <c r="AA62" s="7"/>
      <c r="AZ62" s="144">
        <f t="shared" ref="AZ62:BM62" si="17">K62*AZ$3</f>
        <v>0</v>
      </c>
      <c r="BA62" s="144">
        <f t="shared" si="17"/>
        <v>0</v>
      </c>
      <c r="BB62" s="144">
        <f t="shared" si="17"/>
        <v>0</v>
      </c>
      <c r="BC62" s="144">
        <f t="shared" si="17"/>
        <v>0</v>
      </c>
      <c r="BD62" s="144">
        <f t="shared" si="17"/>
        <v>1</v>
      </c>
      <c r="BE62" s="144">
        <f t="shared" si="17"/>
        <v>0</v>
      </c>
      <c r="BF62" s="144">
        <f t="shared" si="17"/>
        <v>0</v>
      </c>
      <c r="BG62" s="144">
        <f t="shared" si="17"/>
        <v>0</v>
      </c>
      <c r="BH62" s="144">
        <f t="shared" si="17"/>
        <v>0</v>
      </c>
      <c r="BI62" s="144">
        <f t="shared" si="17"/>
        <v>0</v>
      </c>
      <c r="BJ62" s="144">
        <f t="shared" si="17"/>
        <v>0</v>
      </c>
      <c r="BK62" s="144">
        <f t="shared" si="17"/>
        <v>0</v>
      </c>
      <c r="BL62" s="144">
        <f t="shared" si="17"/>
        <v>0</v>
      </c>
      <c r="BM62" s="144">
        <f t="shared" si="17"/>
        <v>0</v>
      </c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7">
        <f>SUM(AQ62:BQ62)</f>
        <v>1</v>
      </c>
      <c r="CH62" s="108">
        <v>1</v>
      </c>
    </row>
    <row r="63" spans="1:86" x14ac:dyDescent="0.25">
      <c r="A63" s="34"/>
      <c r="K63" s="44"/>
      <c r="L63" s="44"/>
      <c r="M63" s="44"/>
      <c r="N63" s="44"/>
      <c r="O63" s="44"/>
      <c r="P63" s="44"/>
      <c r="Q63" s="73"/>
      <c r="R63" s="74"/>
      <c r="T63" s="44"/>
      <c r="X63" s="74"/>
    </row>
    <row r="64" spans="1:86" x14ac:dyDescent="0.25">
      <c r="A64" s="18" t="s">
        <v>51</v>
      </c>
      <c r="K64" s="45">
        <v>0.8</v>
      </c>
      <c r="L64" s="45">
        <v>0.8</v>
      </c>
      <c r="M64" s="45">
        <v>0.9</v>
      </c>
      <c r="N64" s="45">
        <v>0.8</v>
      </c>
      <c r="O64" s="45">
        <v>0.9</v>
      </c>
      <c r="P64" s="45">
        <v>0.7</v>
      </c>
      <c r="Q64" s="44">
        <v>1.35</v>
      </c>
      <c r="R64" s="44">
        <v>1.45</v>
      </c>
      <c r="S64" s="45">
        <v>0.75</v>
      </c>
      <c r="T64" s="45">
        <v>0.55000000000000004</v>
      </c>
      <c r="U64" s="45">
        <v>0.55000000000000004</v>
      </c>
      <c r="V64" s="45">
        <v>1.4</v>
      </c>
      <c r="W64" s="45">
        <v>1.4</v>
      </c>
      <c r="X64" s="46">
        <v>1.85</v>
      </c>
      <c r="Y64" s="64"/>
      <c r="Z64" s="64"/>
      <c r="AA64" s="64"/>
      <c r="AZ64" s="144">
        <f t="shared" ref="AZ64:BM64" si="18">K64*AZ$3</f>
        <v>0</v>
      </c>
      <c r="BA64" s="144">
        <f t="shared" si="18"/>
        <v>0</v>
      </c>
      <c r="BB64" s="144">
        <f t="shared" si="18"/>
        <v>0</v>
      </c>
      <c r="BC64" s="144">
        <f t="shared" si="18"/>
        <v>0</v>
      </c>
      <c r="BD64" s="144">
        <f t="shared" si="18"/>
        <v>0.9</v>
      </c>
      <c r="BE64" s="144">
        <f t="shared" si="18"/>
        <v>0</v>
      </c>
      <c r="BF64" s="144">
        <f t="shared" si="18"/>
        <v>0</v>
      </c>
      <c r="BG64" s="144">
        <f t="shared" si="18"/>
        <v>0</v>
      </c>
      <c r="BH64" s="144">
        <f t="shared" si="18"/>
        <v>0</v>
      </c>
      <c r="BI64" s="144">
        <f t="shared" si="18"/>
        <v>0</v>
      </c>
      <c r="BJ64" s="144">
        <f t="shared" si="18"/>
        <v>0</v>
      </c>
      <c r="BK64" s="144">
        <f t="shared" si="18"/>
        <v>0</v>
      </c>
      <c r="BL64" s="144">
        <f t="shared" si="18"/>
        <v>2.8</v>
      </c>
      <c r="BM64" s="144">
        <f t="shared" si="18"/>
        <v>0</v>
      </c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7">
        <f>SUM(AQ64:BQ64)</f>
        <v>3.6999999999999997</v>
      </c>
      <c r="CH64" s="108">
        <v>4</v>
      </c>
    </row>
    <row r="65" spans="1:86" x14ac:dyDescent="0.25">
      <c r="A65" s="34" t="s">
        <v>97</v>
      </c>
      <c r="K65" s="45"/>
      <c r="L65" s="45"/>
      <c r="M65" s="45"/>
      <c r="N65" s="45"/>
      <c r="O65" s="45"/>
      <c r="P65" s="45"/>
      <c r="Q65" s="75"/>
      <c r="R65" s="46"/>
      <c r="S65" s="45"/>
      <c r="T65" s="45"/>
      <c r="U65" s="45"/>
      <c r="V65" s="45"/>
      <c r="W65" s="45"/>
      <c r="X65" s="46"/>
      <c r="Y65" s="64"/>
      <c r="Z65" s="64"/>
      <c r="AA65" s="64"/>
    </row>
    <row r="66" spans="1:86" x14ac:dyDescent="0.25">
      <c r="A66" s="34" t="s">
        <v>114</v>
      </c>
      <c r="K66" s="45"/>
      <c r="L66" s="45"/>
      <c r="M66" s="45"/>
      <c r="N66" s="45"/>
      <c r="O66" s="45"/>
      <c r="P66" s="45"/>
      <c r="Q66" s="75"/>
      <c r="R66" s="46"/>
      <c r="S66" s="45"/>
      <c r="T66" s="45"/>
      <c r="U66" s="45"/>
      <c r="V66" s="45"/>
      <c r="W66" s="45"/>
      <c r="X66" s="46"/>
      <c r="Y66" s="64"/>
      <c r="Z66" s="64"/>
      <c r="AA66" s="64"/>
      <c r="AZ66" s="144">
        <f>K66*AZ$3</f>
        <v>0</v>
      </c>
      <c r="BA66" s="144">
        <f>L66*BA$3</f>
        <v>0</v>
      </c>
      <c r="BB66" s="144">
        <f>M66*BB$3</f>
        <v>0</v>
      </c>
      <c r="BC66" s="144"/>
      <c r="BD66" s="144">
        <f>O66*BD$3</f>
        <v>0</v>
      </c>
      <c r="BE66" s="144"/>
      <c r="BF66" s="144">
        <f>Q66*BF$3</f>
        <v>0</v>
      </c>
      <c r="BG66" s="144">
        <f>R66*BG$3</f>
        <v>0</v>
      </c>
      <c r="BH66" s="144"/>
      <c r="BI66" s="144">
        <f>T66*BI$3</f>
        <v>0</v>
      </c>
      <c r="BJ66" s="144"/>
      <c r="BK66" s="144"/>
      <c r="BL66" s="144"/>
      <c r="BM66" s="144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</row>
    <row r="67" spans="1:86" x14ac:dyDescent="0.25">
      <c r="A67" s="34"/>
      <c r="K67" s="45"/>
      <c r="L67" s="45"/>
      <c r="M67" s="45"/>
      <c r="N67" s="45"/>
      <c r="O67" s="45"/>
      <c r="P67" s="45"/>
      <c r="Q67" s="75"/>
      <c r="R67" s="46"/>
      <c r="S67" s="45"/>
      <c r="T67" s="45"/>
      <c r="U67" s="45"/>
      <c r="V67" s="45"/>
      <c r="W67" s="45"/>
      <c r="X67" s="46"/>
      <c r="Y67" s="64"/>
      <c r="Z67" s="64"/>
      <c r="AA67" s="64"/>
    </row>
    <row r="68" spans="1:86" x14ac:dyDescent="0.25">
      <c r="A68" s="18" t="s">
        <v>115</v>
      </c>
      <c r="K68" s="44">
        <v>0.55000000000000004</v>
      </c>
      <c r="L68" s="44">
        <v>1.35</v>
      </c>
      <c r="M68" s="44">
        <v>2.6</v>
      </c>
      <c r="N68" s="44">
        <v>3.9</v>
      </c>
      <c r="O68" s="44">
        <v>4.0999999999999996</v>
      </c>
      <c r="P68" s="44">
        <v>3.9</v>
      </c>
      <c r="Q68" s="44">
        <v>8.9</v>
      </c>
      <c r="R68" s="44">
        <v>7.8</v>
      </c>
      <c r="S68" s="44">
        <v>1.2</v>
      </c>
      <c r="T68" s="45">
        <v>2.1</v>
      </c>
      <c r="U68" s="44">
        <v>3.7</v>
      </c>
      <c r="V68" s="44">
        <v>5.2</v>
      </c>
      <c r="W68" s="44">
        <v>7.1</v>
      </c>
      <c r="X68" s="46">
        <v>9.5</v>
      </c>
      <c r="Y68" s="63"/>
      <c r="Z68" s="63"/>
      <c r="AA68" s="63"/>
      <c r="AZ68" s="144">
        <f t="shared" ref="AZ68:BM68" si="19">K68*AZ$3</f>
        <v>0</v>
      </c>
      <c r="BA68" s="144">
        <f t="shared" si="19"/>
        <v>0</v>
      </c>
      <c r="BB68" s="144">
        <f t="shared" si="19"/>
        <v>0</v>
      </c>
      <c r="BC68" s="144">
        <f t="shared" si="19"/>
        <v>0</v>
      </c>
      <c r="BD68" s="144">
        <f t="shared" si="19"/>
        <v>4.0999999999999996</v>
      </c>
      <c r="BE68" s="144">
        <f t="shared" si="19"/>
        <v>0</v>
      </c>
      <c r="BF68" s="144">
        <f t="shared" si="19"/>
        <v>0</v>
      </c>
      <c r="BG68" s="144">
        <f t="shared" si="19"/>
        <v>0</v>
      </c>
      <c r="BH68" s="144">
        <f t="shared" si="19"/>
        <v>0</v>
      </c>
      <c r="BI68" s="144">
        <f t="shared" si="19"/>
        <v>0</v>
      </c>
      <c r="BJ68" s="144">
        <f t="shared" si="19"/>
        <v>0</v>
      </c>
      <c r="BK68" s="144">
        <f t="shared" si="19"/>
        <v>0</v>
      </c>
      <c r="BL68" s="144">
        <f t="shared" si="19"/>
        <v>14.2</v>
      </c>
      <c r="BM68" s="144">
        <f t="shared" si="19"/>
        <v>0</v>
      </c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7">
        <f>SUM(AQ68:BQ68)</f>
        <v>18.299999999999997</v>
      </c>
      <c r="CH68" s="108">
        <v>20</v>
      </c>
    </row>
    <row r="69" spans="1:86" x14ac:dyDescent="0.25">
      <c r="A69" s="34" t="s">
        <v>97</v>
      </c>
      <c r="K69" s="44"/>
      <c r="L69" s="44"/>
      <c r="M69" s="44"/>
      <c r="N69" s="44"/>
      <c r="O69" s="44"/>
      <c r="P69" s="44"/>
      <c r="Q69" s="49"/>
      <c r="R69" s="46"/>
      <c r="S69" s="44"/>
      <c r="T69" s="44"/>
      <c r="U69" s="44"/>
      <c r="V69" s="44"/>
      <c r="W69" s="44"/>
      <c r="X69" s="46"/>
      <c r="Y69" s="63"/>
      <c r="Z69" s="63"/>
      <c r="AA69" s="63"/>
    </row>
    <row r="70" spans="1:86" x14ac:dyDescent="0.25">
      <c r="A70" s="34" t="s">
        <v>116</v>
      </c>
      <c r="K70" s="44"/>
      <c r="L70" s="44"/>
      <c r="M70" s="44"/>
      <c r="N70" s="44"/>
      <c r="O70" s="44"/>
      <c r="P70" s="44"/>
      <c r="Q70" s="49"/>
      <c r="R70" s="46"/>
      <c r="S70" s="44"/>
      <c r="T70" s="44"/>
      <c r="U70" s="44"/>
      <c r="V70" s="44"/>
      <c r="W70" s="44"/>
      <c r="X70" s="46"/>
      <c r="Y70" s="63"/>
      <c r="Z70" s="63"/>
      <c r="AA70" s="63"/>
    </row>
    <row r="71" spans="1:86" x14ac:dyDescent="0.25">
      <c r="A71" s="34" t="s">
        <v>117</v>
      </c>
      <c r="K71" s="44"/>
      <c r="L71" s="44"/>
      <c r="M71" s="44"/>
      <c r="N71" s="44"/>
      <c r="O71" s="44"/>
      <c r="P71" s="44"/>
      <c r="Q71" s="49"/>
      <c r="R71" s="46"/>
      <c r="S71" s="44"/>
      <c r="T71" s="44"/>
      <c r="U71" s="44"/>
      <c r="V71" s="44"/>
      <c r="W71" s="44"/>
      <c r="X71" s="46"/>
      <c r="Y71" s="63"/>
      <c r="Z71" s="63"/>
      <c r="AA71" s="63"/>
    </row>
    <row r="72" spans="1:86" x14ac:dyDescent="0.25">
      <c r="A72" s="34"/>
      <c r="K72" s="44"/>
      <c r="L72" s="44"/>
      <c r="M72" s="44"/>
      <c r="N72" s="44"/>
      <c r="O72" s="44"/>
      <c r="P72" s="44"/>
      <c r="Q72" s="49"/>
      <c r="R72" s="46"/>
      <c r="S72" s="44"/>
      <c r="T72" s="44"/>
      <c r="U72" s="44"/>
      <c r="V72" s="44"/>
      <c r="W72" s="44"/>
      <c r="X72" s="46"/>
      <c r="Y72" s="63"/>
      <c r="Z72" s="63"/>
      <c r="AA72" s="63"/>
    </row>
    <row r="73" spans="1:86" x14ac:dyDescent="0.25">
      <c r="A73" s="42" t="s">
        <v>118</v>
      </c>
      <c r="K73" s="44"/>
      <c r="L73" s="44"/>
      <c r="M73" s="44"/>
      <c r="N73" s="44"/>
      <c r="O73" s="44"/>
      <c r="P73" s="44"/>
      <c r="Q73" s="49"/>
      <c r="R73" s="49"/>
      <c r="S73" s="44"/>
      <c r="T73" s="44"/>
      <c r="U73" s="44"/>
      <c r="V73" s="44"/>
      <c r="W73" s="44"/>
      <c r="X73" s="49"/>
      <c r="Y73" s="63"/>
      <c r="Z73" s="63"/>
      <c r="AA73" s="63"/>
    </row>
    <row r="74" spans="1:86" x14ac:dyDescent="0.25">
      <c r="A74" s="34" t="s">
        <v>97</v>
      </c>
      <c r="K74" s="44"/>
      <c r="L74" s="44"/>
      <c r="M74" s="44"/>
      <c r="N74" s="44"/>
      <c r="O74" s="44"/>
      <c r="P74" s="44"/>
      <c r="Q74" s="49"/>
      <c r="R74" s="49"/>
      <c r="S74" s="44"/>
      <c r="T74" s="44"/>
      <c r="U74" s="44"/>
      <c r="V74" s="44"/>
      <c r="W74" s="44"/>
      <c r="X74" s="49"/>
      <c r="Y74" s="63"/>
      <c r="Z74" s="63"/>
      <c r="AA74" s="63"/>
      <c r="AZ74" s="144">
        <f>K74*AZ$3</f>
        <v>0</v>
      </c>
      <c r="BA74" s="144">
        <f>L74*BA$3</f>
        <v>0</v>
      </c>
      <c r="BB74" s="144">
        <f>M74*BB$3</f>
        <v>0</v>
      </c>
      <c r="BC74" s="144"/>
      <c r="BD74" s="144">
        <f>O74*BD$3</f>
        <v>0</v>
      </c>
      <c r="BE74" s="144"/>
      <c r="BF74" s="144">
        <f>Q74*BF$3</f>
        <v>0</v>
      </c>
      <c r="BG74" s="144">
        <f>R74*BG$3</f>
        <v>0</v>
      </c>
      <c r="BH74" s="144"/>
      <c r="BI74" s="144">
        <f>T74*BI$3</f>
        <v>0</v>
      </c>
      <c r="BJ74" s="144"/>
      <c r="BK74" s="144"/>
      <c r="BL74" s="144"/>
      <c r="BM74" s="144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</row>
    <row r="75" spans="1:86" ht="22.5" x14ac:dyDescent="0.25">
      <c r="A75" s="35" t="s">
        <v>88</v>
      </c>
      <c r="K75" s="44"/>
      <c r="L75" s="44"/>
      <c r="M75" s="44"/>
      <c r="N75" s="44"/>
      <c r="O75" s="44"/>
      <c r="P75" s="44"/>
      <c r="Q75" s="49"/>
      <c r="R75" s="49"/>
      <c r="S75" s="44"/>
      <c r="T75" s="44"/>
      <c r="U75" s="44"/>
      <c r="V75" s="44"/>
      <c r="W75" s="44"/>
      <c r="X75" s="49"/>
      <c r="Y75" s="63"/>
      <c r="Z75" s="63"/>
      <c r="AA75" s="63"/>
    </row>
    <row r="76" spans="1:86" ht="33.75" x14ac:dyDescent="0.25">
      <c r="A76" s="35" t="s">
        <v>119</v>
      </c>
      <c r="K76" s="44">
        <v>1</v>
      </c>
      <c r="L76" s="44"/>
      <c r="M76" s="44"/>
      <c r="N76" s="44"/>
      <c r="O76" s="44"/>
      <c r="P76" s="44"/>
      <c r="Q76" s="44"/>
      <c r="R76" s="44"/>
      <c r="S76" s="44"/>
      <c r="T76" s="45"/>
      <c r="U76" s="44"/>
      <c r="V76" s="44"/>
      <c r="W76" s="44"/>
      <c r="X76" s="73"/>
      <c r="Y76" s="63"/>
      <c r="Z76" s="63"/>
      <c r="AA76" s="63"/>
      <c r="AZ76" s="144">
        <f t="shared" ref="AZ76:BM76" si="20">K76*AZ$3</f>
        <v>0</v>
      </c>
      <c r="BA76" s="144">
        <f t="shared" si="20"/>
        <v>0</v>
      </c>
      <c r="BB76" s="144">
        <f t="shared" si="20"/>
        <v>0</v>
      </c>
      <c r="BC76" s="144">
        <f t="shared" si="20"/>
        <v>0</v>
      </c>
      <c r="BD76" s="144">
        <f t="shared" si="20"/>
        <v>0</v>
      </c>
      <c r="BE76" s="144">
        <f t="shared" si="20"/>
        <v>0</v>
      </c>
      <c r="BF76" s="144">
        <f t="shared" si="20"/>
        <v>0</v>
      </c>
      <c r="BG76" s="144">
        <f t="shared" si="20"/>
        <v>0</v>
      </c>
      <c r="BH76" s="144">
        <f t="shared" si="20"/>
        <v>0</v>
      </c>
      <c r="BI76" s="144">
        <f t="shared" si="20"/>
        <v>0</v>
      </c>
      <c r="BJ76" s="144">
        <f t="shared" si="20"/>
        <v>0</v>
      </c>
      <c r="BK76" s="144">
        <f t="shared" si="20"/>
        <v>0</v>
      </c>
      <c r="BL76" s="144">
        <f t="shared" si="20"/>
        <v>0</v>
      </c>
      <c r="BM76" s="144">
        <f t="shared" si="20"/>
        <v>0</v>
      </c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</row>
    <row r="77" spans="1:86" x14ac:dyDescent="0.25">
      <c r="A77" s="42" t="s">
        <v>53</v>
      </c>
      <c r="K77" s="44"/>
      <c r="L77" s="44"/>
      <c r="M77" s="44"/>
      <c r="N77" s="44"/>
      <c r="O77" s="44"/>
      <c r="P77" s="44"/>
      <c r="Q77" s="49"/>
      <c r="R77" s="49"/>
      <c r="S77" s="44"/>
      <c r="T77" s="44"/>
      <c r="U77" s="44"/>
      <c r="V77" s="44"/>
      <c r="W77" s="44"/>
      <c r="X77" s="49"/>
      <c r="Y77" s="63"/>
      <c r="Z77" s="63"/>
      <c r="AA77" s="63"/>
    </row>
    <row r="78" spans="1:86" x14ac:dyDescent="0.25">
      <c r="A78" s="34" t="s">
        <v>97</v>
      </c>
      <c r="K78" s="44"/>
      <c r="L78" s="44"/>
      <c r="M78" s="44"/>
      <c r="N78" s="44"/>
      <c r="O78" s="44"/>
      <c r="P78" s="44"/>
      <c r="Q78" s="49"/>
      <c r="R78" s="49"/>
      <c r="S78" s="44"/>
      <c r="T78" s="44"/>
      <c r="U78" s="44"/>
      <c r="V78" s="44"/>
      <c r="W78" s="44"/>
      <c r="X78" s="49"/>
      <c r="Y78" s="63"/>
      <c r="Z78" s="63"/>
      <c r="AA78" s="63"/>
      <c r="AZ78" s="144">
        <f>K78*AZ$3</f>
        <v>0</v>
      </c>
      <c r="BA78" s="144">
        <f>L78*BA$3</f>
        <v>0</v>
      </c>
      <c r="BB78" s="144">
        <f>M78*BB$3</f>
        <v>0</v>
      </c>
      <c r="BC78" s="144"/>
      <c r="BD78" s="144">
        <f>O78*BD$3</f>
        <v>0</v>
      </c>
      <c r="BE78" s="144"/>
      <c r="BF78" s="144">
        <f>Q78*BF$3</f>
        <v>0</v>
      </c>
      <c r="BG78" s="144">
        <f>R78*BG$3</f>
        <v>0</v>
      </c>
      <c r="BH78" s="144"/>
      <c r="BI78" s="144">
        <f>T78*BI$3</f>
        <v>0</v>
      </c>
      <c r="BJ78" s="144"/>
      <c r="BK78" s="144"/>
      <c r="BL78" s="144"/>
      <c r="BM78" s="144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</row>
    <row r="79" spans="1:86" ht="22.5" x14ac:dyDescent="0.25">
      <c r="A79" s="35" t="s">
        <v>54</v>
      </c>
      <c r="K79" s="44"/>
      <c r="L79" s="44"/>
      <c r="M79" s="44"/>
      <c r="N79" s="44"/>
      <c r="O79" s="44"/>
      <c r="P79" s="44"/>
      <c r="Q79" s="49"/>
      <c r="R79" s="49"/>
      <c r="S79" s="44"/>
      <c r="T79" s="44"/>
      <c r="U79" s="44"/>
      <c r="V79" s="44"/>
      <c r="W79" s="44"/>
      <c r="X79" s="49"/>
      <c r="Y79" s="63"/>
      <c r="Z79" s="63"/>
      <c r="AA79" s="63"/>
    </row>
    <row r="80" spans="1:86" ht="33.75" x14ac:dyDescent="0.25">
      <c r="A80" s="35" t="s">
        <v>119</v>
      </c>
      <c r="K80" s="44">
        <v>1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73"/>
      <c r="Y80" s="63"/>
      <c r="Z80" s="63"/>
      <c r="AA80" s="63"/>
      <c r="AZ80" s="144">
        <f t="shared" ref="AZ80:BM80" si="21">K80*AZ$3</f>
        <v>0</v>
      </c>
      <c r="BA80" s="144">
        <f t="shared" si="21"/>
        <v>0</v>
      </c>
      <c r="BB80" s="144">
        <f t="shared" si="21"/>
        <v>0</v>
      </c>
      <c r="BC80" s="144">
        <f t="shared" si="21"/>
        <v>0</v>
      </c>
      <c r="BD80" s="144">
        <f t="shared" si="21"/>
        <v>0</v>
      </c>
      <c r="BE80" s="144">
        <f t="shared" si="21"/>
        <v>0</v>
      </c>
      <c r="BF80" s="144">
        <f t="shared" si="21"/>
        <v>0</v>
      </c>
      <c r="BG80" s="144">
        <f t="shared" si="21"/>
        <v>0</v>
      </c>
      <c r="BH80" s="144">
        <f t="shared" si="21"/>
        <v>0</v>
      </c>
      <c r="BI80" s="144">
        <f t="shared" si="21"/>
        <v>0</v>
      </c>
      <c r="BJ80" s="144">
        <f t="shared" si="21"/>
        <v>0</v>
      </c>
      <c r="BK80" s="144">
        <f t="shared" si="21"/>
        <v>0</v>
      </c>
      <c r="BL80" s="144">
        <f t="shared" si="21"/>
        <v>0</v>
      </c>
      <c r="BM80" s="144">
        <f t="shared" si="21"/>
        <v>0</v>
      </c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</row>
    <row r="81" spans="1:86" x14ac:dyDescent="0.25">
      <c r="A81" s="35"/>
      <c r="K81" s="44"/>
      <c r="L81" s="44"/>
      <c r="M81" s="44"/>
      <c r="N81" s="44"/>
      <c r="O81" s="44"/>
      <c r="P81" s="44"/>
      <c r="Q81" s="49"/>
      <c r="R81" s="49"/>
      <c r="S81" s="44"/>
      <c r="T81" s="44"/>
      <c r="U81" s="44"/>
      <c r="V81" s="44"/>
      <c r="W81" s="44"/>
      <c r="X81" s="49"/>
      <c r="Y81" s="63"/>
      <c r="Z81" s="63"/>
      <c r="AA81" s="63"/>
    </row>
    <row r="82" spans="1:86" x14ac:dyDescent="0.25">
      <c r="A82" s="35"/>
      <c r="K82" s="44"/>
      <c r="L82" s="44"/>
      <c r="M82" s="44"/>
      <c r="N82" s="44"/>
      <c r="O82" s="44"/>
      <c r="P82" s="44"/>
      <c r="Q82" s="49"/>
      <c r="R82" s="49"/>
      <c r="S82" s="44"/>
      <c r="T82" s="44"/>
      <c r="U82" s="44"/>
      <c r="V82" s="44"/>
      <c r="W82" s="44"/>
      <c r="X82" s="49"/>
      <c r="Y82" s="63"/>
      <c r="Z82" s="63"/>
      <c r="AA82" s="63"/>
    </row>
    <row r="83" spans="1:86" x14ac:dyDescent="0.25">
      <c r="A83" s="18" t="s">
        <v>120</v>
      </c>
      <c r="K83" s="46"/>
      <c r="L83" s="46"/>
      <c r="M83" s="46"/>
      <c r="N83" s="46"/>
      <c r="O83" s="46"/>
      <c r="P83" s="44"/>
      <c r="Q83" s="49"/>
      <c r="R83" s="46"/>
      <c r="S83" s="46"/>
      <c r="T83" s="46"/>
      <c r="U83" s="46"/>
      <c r="V83" s="46"/>
      <c r="W83" s="46"/>
      <c r="X83" s="46"/>
      <c r="Y83" s="65"/>
      <c r="Z83" s="65"/>
      <c r="AA83" s="65"/>
      <c r="AZ83" s="144">
        <f>K83*AZ$3</f>
        <v>0</v>
      </c>
      <c r="BA83" s="144">
        <f>L83*BA$3</f>
        <v>0</v>
      </c>
      <c r="BB83" s="144">
        <f>M83*BB$3</f>
        <v>0</v>
      </c>
      <c r="BC83" s="144"/>
      <c r="BD83" s="144">
        <f>O83*BD$3</f>
        <v>0</v>
      </c>
      <c r="BE83" s="144"/>
      <c r="BF83" s="144">
        <f>Q83*BF$3</f>
        <v>0</v>
      </c>
      <c r="BG83" s="144">
        <f>R83*BG$3</f>
        <v>0</v>
      </c>
      <c r="BH83" s="144"/>
      <c r="BI83" s="144">
        <f>T83*BI$3</f>
        <v>0</v>
      </c>
      <c r="BJ83" s="144"/>
      <c r="BK83" s="144"/>
      <c r="BL83" s="144"/>
      <c r="BM83" s="144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</row>
    <row r="84" spans="1:86" x14ac:dyDescent="0.25">
      <c r="A84" s="34" t="s">
        <v>97</v>
      </c>
      <c r="K84" s="44"/>
      <c r="L84" s="44"/>
      <c r="M84" s="44"/>
      <c r="N84" s="44"/>
      <c r="O84" s="44"/>
      <c r="P84" s="44"/>
      <c r="Q84" s="49"/>
      <c r="R84" s="46"/>
      <c r="S84" s="44"/>
      <c r="T84" s="44"/>
      <c r="U84" s="44"/>
      <c r="V84" s="44"/>
      <c r="W84" s="44"/>
      <c r="X84" s="77"/>
      <c r="Y84" s="63"/>
      <c r="Z84" s="63"/>
      <c r="AA84" s="63"/>
    </row>
    <row r="85" spans="1:86" ht="22.5" x14ac:dyDescent="0.25">
      <c r="A85" s="41" t="s">
        <v>89</v>
      </c>
      <c r="K85" s="44">
        <v>0</v>
      </c>
      <c r="L85" s="44">
        <v>0</v>
      </c>
      <c r="M85" s="44">
        <v>0.36</v>
      </c>
      <c r="N85" s="44">
        <v>0.62</v>
      </c>
      <c r="O85" s="44">
        <v>0.72</v>
      </c>
      <c r="P85" s="44">
        <v>0.63</v>
      </c>
      <c r="Q85" s="44">
        <v>0.63</v>
      </c>
      <c r="R85" s="44">
        <v>0.63</v>
      </c>
      <c r="S85" s="44">
        <v>0.41</v>
      </c>
      <c r="T85" s="45">
        <v>0.26</v>
      </c>
      <c r="U85" s="44">
        <v>0.76</v>
      </c>
      <c r="V85" s="49">
        <v>0</v>
      </c>
      <c r="W85" s="49">
        <v>0</v>
      </c>
      <c r="X85" s="49">
        <v>0.31</v>
      </c>
      <c r="Y85" s="66"/>
      <c r="Z85" s="66"/>
      <c r="AA85" s="66"/>
      <c r="AZ85" s="144">
        <f t="shared" ref="AZ85:BM85" si="22">K85*AZ$3</f>
        <v>0</v>
      </c>
      <c r="BA85" s="144">
        <f t="shared" si="22"/>
        <v>0</v>
      </c>
      <c r="BB85" s="144">
        <f t="shared" si="22"/>
        <v>0</v>
      </c>
      <c r="BC85" s="144">
        <f t="shared" si="22"/>
        <v>0</v>
      </c>
      <c r="BD85" s="144">
        <f t="shared" si="22"/>
        <v>0.72</v>
      </c>
      <c r="BE85" s="144">
        <f t="shared" si="22"/>
        <v>0</v>
      </c>
      <c r="BF85" s="144">
        <f t="shared" si="22"/>
        <v>0</v>
      </c>
      <c r="BG85" s="144">
        <f t="shared" si="22"/>
        <v>0</v>
      </c>
      <c r="BH85" s="144">
        <f t="shared" si="22"/>
        <v>0</v>
      </c>
      <c r="BI85" s="144">
        <f t="shared" si="22"/>
        <v>0</v>
      </c>
      <c r="BJ85" s="144">
        <f t="shared" si="22"/>
        <v>0</v>
      </c>
      <c r="BK85" s="144">
        <f t="shared" si="22"/>
        <v>0</v>
      </c>
      <c r="BL85" s="144">
        <f t="shared" si="22"/>
        <v>0</v>
      </c>
      <c r="BM85" s="144">
        <f t="shared" si="22"/>
        <v>0</v>
      </c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7">
        <f>SUM(AQ85:BQ85)</f>
        <v>0.72</v>
      </c>
      <c r="CH85" s="108">
        <v>1</v>
      </c>
    </row>
    <row r="86" spans="1:86" x14ac:dyDescent="0.25">
      <c r="A86" s="41"/>
      <c r="K86" s="46"/>
      <c r="L86" s="46"/>
      <c r="M86" s="46"/>
      <c r="N86" s="46"/>
      <c r="O86" s="46"/>
      <c r="P86" s="44"/>
      <c r="Q86" s="49"/>
      <c r="R86" s="46"/>
      <c r="S86" s="46"/>
      <c r="T86" s="46"/>
      <c r="U86" s="46"/>
      <c r="V86" s="46"/>
      <c r="W86" s="46"/>
      <c r="X86" s="46"/>
      <c r="Y86" s="65"/>
      <c r="Z86" s="65"/>
      <c r="AA86" s="65"/>
    </row>
    <row r="87" spans="1:86" x14ac:dyDescent="0.25">
      <c r="A87" s="18" t="s">
        <v>121</v>
      </c>
      <c r="K87" s="44"/>
      <c r="L87" s="44"/>
      <c r="M87" s="44"/>
      <c r="N87" s="44"/>
      <c r="O87" s="44"/>
      <c r="P87" s="44"/>
      <c r="Q87" s="49"/>
      <c r="R87" s="46"/>
      <c r="S87" s="44"/>
      <c r="T87" s="44"/>
      <c r="U87" s="44"/>
      <c r="V87" s="44"/>
      <c r="W87" s="44"/>
      <c r="X87" s="46"/>
      <c r="Y87" s="63"/>
      <c r="Z87" s="63"/>
      <c r="AA87" s="63"/>
      <c r="AZ87" s="144">
        <f>K87*AZ$3</f>
        <v>0</v>
      </c>
      <c r="BA87" s="144">
        <f>L87*BA$3</f>
        <v>0</v>
      </c>
      <c r="BB87" s="144">
        <f>M87*BB$3</f>
        <v>0</v>
      </c>
      <c r="BC87" s="144"/>
      <c r="BD87" s="144">
        <f>O87*BD$3</f>
        <v>0</v>
      </c>
      <c r="BE87" s="144"/>
      <c r="BF87" s="144">
        <f>Q87*BF$3</f>
        <v>0</v>
      </c>
      <c r="BG87" s="144">
        <f>R87*BG$3</f>
        <v>0</v>
      </c>
      <c r="BH87" s="144"/>
      <c r="BI87" s="144">
        <f>T87*BI$3</f>
        <v>0</v>
      </c>
      <c r="BJ87" s="144"/>
      <c r="BK87" s="144"/>
      <c r="BL87" s="144"/>
      <c r="BM87" s="144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</row>
    <row r="88" spans="1:86" x14ac:dyDescent="0.25">
      <c r="A88" s="34" t="s">
        <v>97</v>
      </c>
      <c r="K88" s="44"/>
      <c r="L88" s="44"/>
      <c r="M88" s="44"/>
      <c r="N88" s="44"/>
      <c r="O88" s="44"/>
      <c r="P88" s="44"/>
      <c r="Q88" s="49"/>
      <c r="R88" s="46"/>
      <c r="S88" s="44"/>
      <c r="T88" s="44"/>
      <c r="U88" s="44"/>
      <c r="V88" s="44"/>
      <c r="W88" s="44"/>
      <c r="X88" s="77"/>
      <c r="Y88" s="63"/>
      <c r="Z88" s="63"/>
      <c r="AA88" s="63"/>
    </row>
    <row r="89" spans="1:86" ht="22.5" x14ac:dyDescent="0.25">
      <c r="A89" s="41" t="s">
        <v>90</v>
      </c>
      <c r="K89" s="44">
        <v>0.31</v>
      </c>
      <c r="L89" s="44">
        <v>0.31</v>
      </c>
      <c r="M89" s="44">
        <v>0.31</v>
      </c>
      <c r="N89" s="44">
        <v>0.31</v>
      </c>
      <c r="O89" s="44">
        <v>0.31</v>
      </c>
      <c r="P89" s="44">
        <v>0.21</v>
      </c>
      <c r="Q89" s="44">
        <v>0.31</v>
      </c>
      <c r="R89" s="44">
        <v>0.31</v>
      </c>
      <c r="S89" s="44"/>
      <c r="T89" s="44"/>
      <c r="U89" s="44"/>
      <c r="V89" s="44">
        <v>0.81</v>
      </c>
      <c r="W89" s="44">
        <v>0.81</v>
      </c>
      <c r="X89" s="49">
        <v>0.91</v>
      </c>
      <c r="Y89" s="63"/>
      <c r="Z89" s="63"/>
      <c r="AA89" s="63"/>
      <c r="AZ89" s="144">
        <f t="shared" ref="AZ89:BM89" si="23">K89*AZ$3</f>
        <v>0</v>
      </c>
      <c r="BA89" s="144">
        <f t="shared" si="23"/>
        <v>0</v>
      </c>
      <c r="BB89" s="144">
        <f t="shared" si="23"/>
        <v>0</v>
      </c>
      <c r="BC89" s="144">
        <f t="shared" si="23"/>
        <v>0</v>
      </c>
      <c r="BD89" s="144">
        <f t="shared" si="23"/>
        <v>0.31</v>
      </c>
      <c r="BE89" s="144">
        <f t="shared" si="23"/>
        <v>0</v>
      </c>
      <c r="BF89" s="144">
        <f t="shared" si="23"/>
        <v>0</v>
      </c>
      <c r="BG89" s="144">
        <f t="shared" si="23"/>
        <v>0</v>
      </c>
      <c r="BH89" s="144">
        <f t="shared" si="23"/>
        <v>0</v>
      </c>
      <c r="BI89" s="144">
        <f t="shared" si="23"/>
        <v>0</v>
      </c>
      <c r="BJ89" s="144">
        <f t="shared" si="23"/>
        <v>0</v>
      </c>
      <c r="BK89" s="144">
        <f t="shared" si="23"/>
        <v>0</v>
      </c>
      <c r="BL89" s="144">
        <f t="shared" si="23"/>
        <v>1.62</v>
      </c>
      <c r="BM89" s="144">
        <f t="shared" si="23"/>
        <v>0</v>
      </c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7">
        <f>SUM(AQ89:BQ89)</f>
        <v>1.9300000000000002</v>
      </c>
      <c r="CH89" s="108">
        <v>2</v>
      </c>
    </row>
    <row r="90" spans="1:86" x14ac:dyDescent="0.25">
      <c r="A90" s="41"/>
      <c r="K90" s="44"/>
      <c r="L90" s="44"/>
      <c r="M90" s="44"/>
      <c r="N90" s="44"/>
      <c r="O90" s="44"/>
      <c r="P90" s="44"/>
      <c r="Q90" s="49"/>
      <c r="R90" s="46"/>
      <c r="S90" s="44"/>
      <c r="T90" s="44"/>
      <c r="U90" s="44"/>
      <c r="V90" s="44"/>
      <c r="W90" s="44"/>
      <c r="X90" s="46"/>
      <c r="Y90" s="63"/>
      <c r="Z90" s="63"/>
      <c r="AA90" s="63"/>
    </row>
    <row r="91" spans="1:86" x14ac:dyDescent="0.25">
      <c r="A91" s="43" t="s">
        <v>122</v>
      </c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67"/>
      <c r="Z91" s="67"/>
      <c r="AA91" s="67"/>
      <c r="AZ91" s="144">
        <f t="shared" ref="AZ91:BM91" si="24">K91*AZ$3</f>
        <v>0</v>
      </c>
      <c r="BA91" s="144">
        <f t="shared" si="24"/>
        <v>0</v>
      </c>
      <c r="BB91" s="144">
        <f t="shared" si="24"/>
        <v>0</v>
      </c>
      <c r="BC91" s="144">
        <f t="shared" si="24"/>
        <v>0</v>
      </c>
      <c r="BD91" s="144">
        <f t="shared" si="24"/>
        <v>0</v>
      </c>
      <c r="BE91" s="144">
        <f t="shared" si="24"/>
        <v>0</v>
      </c>
      <c r="BF91" s="144">
        <f t="shared" si="24"/>
        <v>0</v>
      </c>
      <c r="BG91" s="144">
        <f t="shared" si="24"/>
        <v>0</v>
      </c>
      <c r="BH91" s="144">
        <f t="shared" si="24"/>
        <v>0</v>
      </c>
      <c r="BI91" s="144">
        <f t="shared" si="24"/>
        <v>0</v>
      </c>
      <c r="BJ91" s="144">
        <f t="shared" si="24"/>
        <v>0</v>
      </c>
      <c r="BK91" s="144">
        <f t="shared" si="24"/>
        <v>0</v>
      </c>
      <c r="BL91" s="144">
        <f t="shared" si="24"/>
        <v>0</v>
      </c>
      <c r="BM91" s="144">
        <f t="shared" si="24"/>
        <v>0</v>
      </c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7">
        <f>SUM(AQ91:BQ91)</f>
        <v>0</v>
      </c>
    </row>
    <row r="92" spans="1:86" x14ac:dyDescent="0.25">
      <c r="A92" s="34" t="s">
        <v>97</v>
      </c>
      <c r="K92" s="48"/>
      <c r="L92" s="48"/>
      <c r="M92" s="48"/>
      <c r="N92" s="48"/>
      <c r="O92" s="48"/>
      <c r="P92" s="48"/>
      <c r="Q92" s="76"/>
      <c r="R92" s="76"/>
      <c r="S92" s="48"/>
      <c r="T92" s="48"/>
      <c r="U92" s="48"/>
      <c r="V92" s="48"/>
      <c r="W92" s="48"/>
      <c r="X92" s="76"/>
      <c r="Y92" s="68"/>
      <c r="Z92" s="68"/>
      <c r="AA92" s="68"/>
      <c r="AZ92" s="144">
        <f>K92*AZ$3</f>
        <v>0</v>
      </c>
      <c r="BA92" s="144">
        <f>L92*BA$3</f>
        <v>0</v>
      </c>
      <c r="BB92" s="144">
        <f>M92*BB$3</f>
        <v>0</v>
      </c>
      <c r="BC92" s="144"/>
      <c r="BD92" s="144">
        <f>O92*BD$3</f>
        <v>0</v>
      </c>
      <c r="BE92" s="144"/>
      <c r="BF92" s="144">
        <f>Q92*BF$3</f>
        <v>0</v>
      </c>
      <c r="BG92" s="144">
        <f>R92*BG$3</f>
        <v>0</v>
      </c>
      <c r="BH92" s="144"/>
      <c r="BI92" s="144">
        <f>T92*BI$3</f>
        <v>0</v>
      </c>
      <c r="BJ92" s="144"/>
      <c r="BK92" s="144"/>
      <c r="BL92" s="144"/>
      <c r="BM92" s="144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</row>
    <row r="93" spans="1:86" x14ac:dyDescent="0.25">
      <c r="A93" s="41" t="s">
        <v>48</v>
      </c>
      <c r="K93" s="44"/>
      <c r="L93" s="44"/>
      <c r="M93" s="44"/>
      <c r="N93" s="44"/>
      <c r="O93" s="44"/>
      <c r="P93" s="44"/>
      <c r="Q93" s="49"/>
      <c r="R93" s="49"/>
      <c r="S93" s="44"/>
      <c r="T93" s="44"/>
      <c r="U93" s="44"/>
      <c r="V93" s="44"/>
      <c r="W93" s="44"/>
      <c r="X93" s="49"/>
      <c r="Y93" s="63"/>
      <c r="Z93" s="63"/>
      <c r="AA93" s="63"/>
    </row>
    <row r="94" spans="1:86" x14ac:dyDescent="0.25">
      <c r="A94" s="34" t="s">
        <v>123</v>
      </c>
      <c r="K94" s="47">
        <v>1</v>
      </c>
      <c r="L94" s="47">
        <v>1</v>
      </c>
      <c r="M94" s="47">
        <v>1</v>
      </c>
      <c r="N94" s="47">
        <v>1</v>
      </c>
      <c r="O94" s="47">
        <v>1</v>
      </c>
      <c r="P94" s="47">
        <v>1</v>
      </c>
      <c r="Q94" s="47">
        <v>1</v>
      </c>
      <c r="R94" s="47">
        <v>1</v>
      </c>
      <c r="S94" s="47">
        <v>1</v>
      </c>
      <c r="T94" s="47">
        <v>1</v>
      </c>
      <c r="U94" s="47">
        <v>1</v>
      </c>
      <c r="V94" s="47">
        <v>1</v>
      </c>
      <c r="W94" s="47">
        <v>1</v>
      </c>
      <c r="X94" s="47">
        <v>1</v>
      </c>
      <c r="Y94" s="63"/>
      <c r="Z94" s="63"/>
      <c r="AA94" s="63"/>
      <c r="AZ94" s="144">
        <f t="shared" ref="AZ94:BM94" si="25">K94*AZ$3</f>
        <v>0</v>
      </c>
      <c r="BA94" s="144">
        <f t="shared" si="25"/>
        <v>0</v>
      </c>
      <c r="BB94" s="144">
        <f t="shared" si="25"/>
        <v>0</v>
      </c>
      <c r="BC94" s="144">
        <f t="shared" si="25"/>
        <v>0</v>
      </c>
      <c r="BD94" s="144">
        <f t="shared" si="25"/>
        <v>1</v>
      </c>
      <c r="BE94" s="144">
        <f t="shared" si="25"/>
        <v>0</v>
      </c>
      <c r="BF94" s="144">
        <f t="shared" si="25"/>
        <v>0</v>
      </c>
      <c r="BG94" s="144">
        <f t="shared" si="25"/>
        <v>0</v>
      </c>
      <c r="BH94" s="144">
        <f t="shared" si="25"/>
        <v>0</v>
      </c>
      <c r="BI94" s="144">
        <f t="shared" si="25"/>
        <v>0</v>
      </c>
      <c r="BJ94" s="144">
        <f t="shared" si="25"/>
        <v>0</v>
      </c>
      <c r="BK94" s="144">
        <f t="shared" si="25"/>
        <v>0</v>
      </c>
      <c r="BL94" s="144">
        <f t="shared" si="25"/>
        <v>2</v>
      </c>
      <c r="BM94" s="144">
        <f t="shared" si="25"/>
        <v>0</v>
      </c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7">
        <f>SUM(AQ94:BQ94)</f>
        <v>3</v>
      </c>
      <c r="CH94" s="108">
        <v>3</v>
      </c>
    </row>
    <row r="95" spans="1:86" x14ac:dyDescent="0.25">
      <c r="Q95" s="76"/>
      <c r="R95" s="76"/>
      <c r="T95" s="44"/>
      <c r="X95" s="49"/>
    </row>
    <row r="96" spans="1:86" ht="39" customHeight="1" x14ac:dyDescent="0.25">
      <c r="A96" s="21" t="s">
        <v>77</v>
      </c>
      <c r="K96" s="145">
        <v>1</v>
      </c>
      <c r="L96" s="145">
        <v>1</v>
      </c>
      <c r="M96" s="145">
        <v>1</v>
      </c>
      <c r="N96" s="145">
        <v>1</v>
      </c>
      <c r="O96" s="145">
        <v>1</v>
      </c>
      <c r="P96" s="145">
        <v>1</v>
      </c>
      <c r="Q96" s="145">
        <v>1</v>
      </c>
      <c r="R96" s="145">
        <v>1</v>
      </c>
      <c r="S96" s="145">
        <v>1</v>
      </c>
      <c r="T96" s="145">
        <v>1</v>
      </c>
      <c r="U96" s="145">
        <v>1</v>
      </c>
      <c r="V96" s="145">
        <v>1</v>
      </c>
      <c r="W96" s="145">
        <v>1</v>
      </c>
      <c r="X96" s="44">
        <v>1</v>
      </c>
      <c r="Y96" s="69"/>
      <c r="Z96" s="69"/>
      <c r="AA96" s="69"/>
      <c r="AZ96" s="144">
        <f t="shared" ref="AZ96:BM101" si="26">K96*AZ$3</f>
        <v>0</v>
      </c>
      <c r="BA96" s="144">
        <f t="shared" si="26"/>
        <v>0</v>
      </c>
      <c r="BB96" s="144">
        <f t="shared" si="26"/>
        <v>0</v>
      </c>
      <c r="BC96" s="144">
        <f t="shared" si="26"/>
        <v>0</v>
      </c>
      <c r="BD96" s="144">
        <f t="shared" si="26"/>
        <v>1</v>
      </c>
      <c r="BE96" s="144">
        <f t="shared" si="26"/>
        <v>0</v>
      </c>
      <c r="BF96" s="144">
        <f t="shared" si="26"/>
        <v>0</v>
      </c>
      <c r="BG96" s="144">
        <f t="shared" si="26"/>
        <v>0</v>
      </c>
      <c r="BH96" s="144">
        <f t="shared" si="26"/>
        <v>0</v>
      </c>
      <c r="BI96" s="144">
        <f t="shared" si="26"/>
        <v>0</v>
      </c>
      <c r="BJ96" s="144">
        <f t="shared" si="26"/>
        <v>0</v>
      </c>
      <c r="BK96" s="144">
        <f t="shared" si="26"/>
        <v>0</v>
      </c>
      <c r="BL96" s="144">
        <f t="shared" si="26"/>
        <v>2</v>
      </c>
      <c r="BM96" s="144">
        <f t="shared" si="26"/>
        <v>0</v>
      </c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7">
        <f t="shared" ref="CF96:CF101" si="27">SUM(AQ96:BQ96)</f>
        <v>3</v>
      </c>
      <c r="CH96" s="108">
        <v>3</v>
      </c>
    </row>
    <row r="97" spans="1:86" ht="40.5" customHeight="1" x14ac:dyDescent="0.25">
      <c r="A97" s="21" t="s">
        <v>78</v>
      </c>
      <c r="K97" s="145"/>
      <c r="L97" s="145">
        <v>1</v>
      </c>
      <c r="M97" s="145">
        <v>1</v>
      </c>
      <c r="N97" s="145">
        <v>1</v>
      </c>
      <c r="O97" s="145">
        <v>1</v>
      </c>
      <c r="P97" s="145">
        <v>1</v>
      </c>
      <c r="Q97" s="145">
        <v>1</v>
      </c>
      <c r="R97" s="145">
        <v>1</v>
      </c>
      <c r="S97" s="145"/>
      <c r="T97" s="145">
        <v>1</v>
      </c>
      <c r="U97" s="145">
        <v>1</v>
      </c>
      <c r="V97" s="145">
        <v>1</v>
      </c>
      <c r="W97" s="145">
        <v>1</v>
      </c>
      <c r="X97" s="145">
        <v>1</v>
      </c>
      <c r="Y97" s="69"/>
      <c r="Z97" s="69"/>
      <c r="AA97" s="69"/>
      <c r="AZ97" s="144">
        <f t="shared" si="26"/>
        <v>0</v>
      </c>
      <c r="BA97" s="144">
        <f t="shared" si="26"/>
        <v>0</v>
      </c>
      <c r="BB97" s="144">
        <f t="shared" si="26"/>
        <v>0</v>
      </c>
      <c r="BC97" s="144">
        <f t="shared" si="26"/>
        <v>0</v>
      </c>
      <c r="BD97" s="144">
        <f t="shared" si="26"/>
        <v>1</v>
      </c>
      <c r="BE97" s="144">
        <f t="shared" si="26"/>
        <v>0</v>
      </c>
      <c r="BF97" s="144">
        <f t="shared" si="26"/>
        <v>0</v>
      </c>
      <c r="BG97" s="144">
        <f t="shared" si="26"/>
        <v>0</v>
      </c>
      <c r="BH97" s="144">
        <f t="shared" si="26"/>
        <v>0</v>
      </c>
      <c r="BI97" s="144">
        <f t="shared" si="26"/>
        <v>0</v>
      </c>
      <c r="BJ97" s="144">
        <f t="shared" si="26"/>
        <v>0</v>
      </c>
      <c r="BK97" s="144">
        <f t="shared" si="26"/>
        <v>0</v>
      </c>
      <c r="BL97" s="144">
        <f t="shared" si="26"/>
        <v>2</v>
      </c>
      <c r="BM97" s="144">
        <f t="shared" si="26"/>
        <v>0</v>
      </c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7">
        <f t="shared" si="27"/>
        <v>3</v>
      </c>
      <c r="CH97" s="108">
        <v>3</v>
      </c>
    </row>
    <row r="98" spans="1:86" ht="43.5" customHeight="1" x14ac:dyDescent="0.25">
      <c r="A98" s="21" t="s">
        <v>79</v>
      </c>
      <c r="K98" s="1"/>
      <c r="L98" s="1"/>
      <c r="M98" s="145">
        <v>1</v>
      </c>
      <c r="N98" s="145">
        <v>1</v>
      </c>
      <c r="O98" s="145">
        <v>1</v>
      </c>
      <c r="P98" s="145">
        <v>1</v>
      </c>
      <c r="Q98" s="145">
        <v>1</v>
      </c>
      <c r="R98" s="145">
        <v>1</v>
      </c>
      <c r="S98" s="145"/>
      <c r="T98" s="145"/>
      <c r="U98" s="145">
        <v>1</v>
      </c>
      <c r="V98" s="145">
        <v>1</v>
      </c>
      <c r="W98" s="145">
        <v>1</v>
      </c>
      <c r="X98" s="145">
        <v>1</v>
      </c>
      <c r="Y98" s="69"/>
      <c r="Z98" s="69"/>
      <c r="AA98" s="69"/>
      <c r="AZ98" s="144">
        <f t="shared" si="26"/>
        <v>0</v>
      </c>
      <c r="BA98" s="144">
        <f t="shared" si="26"/>
        <v>0</v>
      </c>
      <c r="BB98" s="144">
        <f t="shared" si="26"/>
        <v>0</v>
      </c>
      <c r="BC98" s="144">
        <f t="shared" si="26"/>
        <v>0</v>
      </c>
      <c r="BD98" s="144">
        <f t="shared" si="26"/>
        <v>1</v>
      </c>
      <c r="BE98" s="144">
        <f t="shared" si="26"/>
        <v>0</v>
      </c>
      <c r="BF98" s="144">
        <f t="shared" si="26"/>
        <v>0</v>
      </c>
      <c r="BG98" s="144">
        <f t="shared" si="26"/>
        <v>0</v>
      </c>
      <c r="BH98" s="144">
        <f t="shared" si="26"/>
        <v>0</v>
      </c>
      <c r="BI98" s="144">
        <f t="shared" si="26"/>
        <v>0</v>
      </c>
      <c r="BJ98" s="144">
        <f t="shared" si="26"/>
        <v>0</v>
      </c>
      <c r="BK98" s="144">
        <f t="shared" si="26"/>
        <v>0</v>
      </c>
      <c r="BL98" s="144">
        <f t="shared" si="26"/>
        <v>2</v>
      </c>
      <c r="BM98" s="144">
        <f t="shared" si="26"/>
        <v>0</v>
      </c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7">
        <f t="shared" si="27"/>
        <v>3</v>
      </c>
      <c r="CH98" s="108">
        <v>3</v>
      </c>
    </row>
    <row r="99" spans="1:86" ht="39" customHeight="1" x14ac:dyDescent="0.25">
      <c r="A99" s="21" t="s">
        <v>80</v>
      </c>
      <c r="K99" s="1"/>
      <c r="L99" s="1"/>
      <c r="M99" s="145"/>
      <c r="N99" s="145">
        <v>1</v>
      </c>
      <c r="O99" s="145">
        <v>1</v>
      </c>
      <c r="P99" s="145">
        <v>1</v>
      </c>
      <c r="Q99" s="145">
        <v>1</v>
      </c>
      <c r="R99" s="145">
        <v>1</v>
      </c>
      <c r="S99" s="145"/>
      <c r="T99" s="145"/>
      <c r="U99" s="145"/>
      <c r="V99" s="145"/>
      <c r="W99" s="145">
        <v>1</v>
      </c>
      <c r="X99" s="145">
        <v>1</v>
      </c>
      <c r="Y99" s="69"/>
      <c r="Z99" s="69"/>
      <c r="AA99" s="69"/>
      <c r="AZ99" s="144">
        <f t="shared" si="26"/>
        <v>0</v>
      </c>
      <c r="BA99" s="144">
        <f t="shared" si="26"/>
        <v>0</v>
      </c>
      <c r="BB99" s="144">
        <f t="shared" si="26"/>
        <v>0</v>
      </c>
      <c r="BC99" s="144">
        <f t="shared" si="26"/>
        <v>0</v>
      </c>
      <c r="BD99" s="144">
        <f t="shared" si="26"/>
        <v>1</v>
      </c>
      <c r="BE99" s="144">
        <f t="shared" si="26"/>
        <v>0</v>
      </c>
      <c r="BF99" s="144">
        <f t="shared" si="26"/>
        <v>0</v>
      </c>
      <c r="BG99" s="144">
        <f t="shared" si="26"/>
        <v>0</v>
      </c>
      <c r="BH99" s="144">
        <f t="shared" si="26"/>
        <v>0</v>
      </c>
      <c r="BI99" s="144">
        <f t="shared" si="26"/>
        <v>0</v>
      </c>
      <c r="BJ99" s="144">
        <f t="shared" si="26"/>
        <v>0</v>
      </c>
      <c r="BK99" s="144">
        <f t="shared" si="26"/>
        <v>0</v>
      </c>
      <c r="BL99" s="144">
        <f t="shared" si="26"/>
        <v>2</v>
      </c>
      <c r="BM99" s="144">
        <f t="shared" si="26"/>
        <v>0</v>
      </c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7">
        <f t="shared" si="27"/>
        <v>3</v>
      </c>
      <c r="CH99" s="108">
        <v>3</v>
      </c>
    </row>
    <row r="100" spans="1:86" ht="40.5" customHeight="1" x14ac:dyDescent="0.25">
      <c r="A100" s="21" t="s">
        <v>81</v>
      </c>
      <c r="K100" s="1"/>
      <c r="L100" s="1"/>
      <c r="M100" s="145"/>
      <c r="N100" s="145"/>
      <c r="O100" s="145"/>
      <c r="P100" s="145">
        <v>1</v>
      </c>
      <c r="Q100" s="145">
        <v>1</v>
      </c>
      <c r="R100" s="145">
        <v>1</v>
      </c>
      <c r="S100" s="145"/>
      <c r="T100" s="145"/>
      <c r="U100" s="145"/>
      <c r="V100" s="145"/>
      <c r="W100" s="145"/>
      <c r="X100" s="145">
        <v>1</v>
      </c>
      <c r="Y100" s="69"/>
      <c r="Z100" s="69"/>
      <c r="AA100" s="69"/>
      <c r="AZ100" s="144">
        <f t="shared" si="26"/>
        <v>0</v>
      </c>
      <c r="BA100" s="144">
        <f t="shared" si="26"/>
        <v>0</v>
      </c>
      <c r="BB100" s="144">
        <f t="shared" si="26"/>
        <v>0</v>
      </c>
      <c r="BC100" s="144">
        <f t="shared" si="26"/>
        <v>0</v>
      </c>
      <c r="BD100" s="144">
        <f t="shared" si="26"/>
        <v>0</v>
      </c>
      <c r="BE100" s="144">
        <f t="shared" si="26"/>
        <v>0</v>
      </c>
      <c r="BF100" s="144">
        <f t="shared" si="26"/>
        <v>0</v>
      </c>
      <c r="BG100" s="144">
        <f t="shared" si="26"/>
        <v>0</v>
      </c>
      <c r="BH100" s="144">
        <f t="shared" si="26"/>
        <v>0</v>
      </c>
      <c r="BI100" s="144">
        <f t="shared" si="26"/>
        <v>0</v>
      </c>
      <c r="BJ100" s="144">
        <f t="shared" si="26"/>
        <v>0</v>
      </c>
      <c r="BK100" s="144">
        <f t="shared" si="26"/>
        <v>0</v>
      </c>
      <c r="BL100" s="144">
        <f t="shared" si="26"/>
        <v>0</v>
      </c>
      <c r="BM100" s="144">
        <f t="shared" si="26"/>
        <v>0</v>
      </c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7">
        <f t="shared" si="27"/>
        <v>0</v>
      </c>
    </row>
    <row r="101" spans="1:86" ht="40.5" customHeight="1" x14ac:dyDescent="0.25">
      <c r="A101" s="21" t="s">
        <v>82</v>
      </c>
      <c r="K101" s="145">
        <v>1</v>
      </c>
      <c r="L101" s="145">
        <v>1</v>
      </c>
      <c r="M101" s="145">
        <v>1</v>
      </c>
      <c r="N101" s="145">
        <v>1</v>
      </c>
      <c r="O101" s="145">
        <v>1</v>
      </c>
      <c r="P101" s="145">
        <v>1</v>
      </c>
      <c r="Q101" s="145">
        <v>1</v>
      </c>
      <c r="R101" s="145">
        <v>1</v>
      </c>
      <c r="S101" s="145">
        <v>1</v>
      </c>
      <c r="T101" s="145">
        <v>1</v>
      </c>
      <c r="U101" s="145">
        <v>1</v>
      </c>
      <c r="V101" s="145">
        <v>1</v>
      </c>
      <c r="W101" s="145">
        <v>1</v>
      </c>
      <c r="X101" s="145">
        <v>1</v>
      </c>
      <c r="Y101" s="69"/>
      <c r="Z101" s="69"/>
      <c r="AA101" s="69"/>
      <c r="AZ101" s="144">
        <f t="shared" si="26"/>
        <v>0</v>
      </c>
      <c r="BA101" s="144">
        <f t="shared" si="26"/>
        <v>0</v>
      </c>
      <c r="BB101" s="144">
        <f t="shared" si="26"/>
        <v>0</v>
      </c>
      <c r="BC101" s="144">
        <f t="shared" si="26"/>
        <v>0</v>
      </c>
      <c r="BD101" s="144">
        <f t="shared" si="26"/>
        <v>1</v>
      </c>
      <c r="BE101" s="144">
        <f t="shared" si="26"/>
        <v>0</v>
      </c>
      <c r="BF101" s="144">
        <f t="shared" si="26"/>
        <v>0</v>
      </c>
      <c r="BG101" s="144">
        <f t="shared" si="26"/>
        <v>0</v>
      </c>
      <c r="BH101" s="144">
        <f t="shared" si="26"/>
        <v>0</v>
      </c>
      <c r="BI101" s="144">
        <f t="shared" si="26"/>
        <v>0</v>
      </c>
      <c r="BJ101" s="144">
        <f t="shared" si="26"/>
        <v>0</v>
      </c>
      <c r="BK101" s="144">
        <f t="shared" si="26"/>
        <v>0</v>
      </c>
      <c r="BL101" s="144">
        <f t="shared" si="26"/>
        <v>2</v>
      </c>
      <c r="BM101" s="144">
        <f t="shared" si="26"/>
        <v>0</v>
      </c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7">
        <f t="shared" si="27"/>
        <v>3</v>
      </c>
      <c r="CH101" s="108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6"/>
  <sheetViews>
    <sheetView zoomScale="90" zoomScaleNormal="90" workbookViewId="0">
      <pane xSplit="1" ySplit="3" topLeftCell="BO7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2" width="11.42578125" style="107" customWidth="1"/>
    <col min="13" max="14" width="13.140625" style="107" customWidth="1"/>
    <col min="15" max="17" width="11.42578125" style="107" customWidth="1"/>
    <col min="18" max="19" width="10.7109375" style="107" customWidth="1"/>
    <col min="20" max="34" width="11.42578125" style="107" customWidth="1"/>
    <col min="35" max="35" width="11.7109375" style="107" customWidth="1"/>
    <col min="36" max="39" width="12.140625" style="107" customWidth="1"/>
    <col min="40" max="42" width="10.7109375" style="107" customWidth="1"/>
    <col min="43" max="66" width="10.85546875" style="107" customWidth="1"/>
    <col min="67" max="67" width="3.7109375" style="107" customWidth="1"/>
    <col min="68" max="69" width="9.140625" style="107"/>
    <col min="70" max="70" width="9.140625" style="2"/>
    <col min="71" max="16384" width="9.140625" style="107"/>
  </cols>
  <sheetData>
    <row r="1" spans="1:70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 t="s">
        <v>94</v>
      </c>
      <c r="N1" s="37" t="s">
        <v>94</v>
      </c>
      <c r="O1" s="37" t="s">
        <v>94</v>
      </c>
      <c r="P1" s="37" t="s">
        <v>94</v>
      </c>
      <c r="Q1" s="37" t="s">
        <v>94</v>
      </c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R1" s="54"/>
    </row>
    <row r="2" spans="1:70" s="39" customFormat="1" ht="60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142</v>
      </c>
      <c r="L2" s="71" t="s">
        <v>146</v>
      </c>
      <c r="M2" s="71" t="s">
        <v>102</v>
      </c>
      <c r="N2" s="71" t="s">
        <v>147</v>
      </c>
      <c r="O2" s="71" t="s">
        <v>103</v>
      </c>
      <c r="P2" s="71" t="s">
        <v>149</v>
      </c>
      <c r="Q2" s="71" t="s">
        <v>150</v>
      </c>
      <c r="R2" s="72" t="s">
        <v>101</v>
      </c>
      <c r="S2" s="72" t="s">
        <v>145</v>
      </c>
      <c r="T2" s="72" t="s">
        <v>106</v>
      </c>
      <c r="U2" s="38" t="s">
        <v>104</v>
      </c>
      <c r="V2" s="38" t="s">
        <v>105</v>
      </c>
      <c r="W2" s="38" t="s">
        <v>148</v>
      </c>
      <c r="X2" s="38" t="s">
        <v>140</v>
      </c>
      <c r="Y2" s="38" t="s">
        <v>143</v>
      </c>
      <c r="Z2" s="38" t="s">
        <v>141</v>
      </c>
      <c r="AA2" s="38" t="s">
        <v>144</v>
      </c>
      <c r="AB2" s="110" t="s">
        <v>213</v>
      </c>
      <c r="AC2" s="110" t="s">
        <v>214</v>
      </c>
      <c r="AD2" s="111" t="s">
        <v>215</v>
      </c>
      <c r="AE2" s="111" t="s">
        <v>216</v>
      </c>
      <c r="AF2" s="111" t="s">
        <v>217</v>
      </c>
      <c r="AG2" s="111" t="s">
        <v>218</v>
      </c>
      <c r="AH2" s="38"/>
      <c r="AI2" s="70" t="s">
        <v>107</v>
      </c>
      <c r="AJ2" s="70" t="s">
        <v>108</v>
      </c>
      <c r="AK2" s="70" t="s">
        <v>212</v>
      </c>
      <c r="AL2" s="70" t="s">
        <v>211</v>
      </c>
      <c r="AM2" s="70" t="s">
        <v>138</v>
      </c>
      <c r="AN2" s="38" t="s">
        <v>109</v>
      </c>
      <c r="AO2" s="38" t="s">
        <v>139</v>
      </c>
      <c r="AP2" s="38" t="s">
        <v>137</v>
      </c>
      <c r="AQ2" s="38" t="s">
        <v>110</v>
      </c>
      <c r="AR2" s="71" t="s">
        <v>142</v>
      </c>
      <c r="AS2" s="71" t="s">
        <v>146</v>
      </c>
      <c r="AT2" s="71" t="s">
        <v>102</v>
      </c>
      <c r="AU2" s="71" t="s">
        <v>147</v>
      </c>
      <c r="AV2" s="71" t="s">
        <v>103</v>
      </c>
      <c r="AW2" s="71" t="s">
        <v>149</v>
      </c>
      <c r="AX2" s="71" t="s">
        <v>150</v>
      </c>
      <c r="AY2" s="72" t="s">
        <v>101</v>
      </c>
      <c r="AZ2" s="72" t="s">
        <v>145</v>
      </c>
      <c r="BA2" s="72" t="s">
        <v>106</v>
      </c>
      <c r="BB2" s="38" t="s">
        <v>104</v>
      </c>
      <c r="BC2" s="38" t="s">
        <v>105</v>
      </c>
      <c r="BD2" s="38" t="s">
        <v>148</v>
      </c>
      <c r="BE2" s="38" t="s">
        <v>140</v>
      </c>
      <c r="BF2" s="38" t="s">
        <v>143</v>
      </c>
      <c r="BG2" s="38" t="s">
        <v>141</v>
      </c>
      <c r="BH2" s="38" t="s">
        <v>144</v>
      </c>
      <c r="BI2" s="110" t="s">
        <v>213</v>
      </c>
      <c r="BJ2" s="110" t="s">
        <v>214</v>
      </c>
      <c r="BK2" s="111" t="s">
        <v>215</v>
      </c>
      <c r="BL2" s="111" t="s">
        <v>216</v>
      </c>
      <c r="BM2" s="111" t="s">
        <v>217</v>
      </c>
      <c r="BN2" s="111" t="s">
        <v>218</v>
      </c>
      <c r="BO2" s="38"/>
      <c r="BP2" s="38" t="s">
        <v>95</v>
      </c>
      <c r="BQ2" s="40"/>
      <c r="BR2" s="55" t="s">
        <v>96</v>
      </c>
    </row>
    <row r="3" spans="1:70" x14ac:dyDescent="0.25">
      <c r="A3" s="107" t="s">
        <v>100</v>
      </c>
      <c r="B3" s="104">
        <v>1</v>
      </c>
      <c r="C3" s="104">
        <v>1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  <c r="P3" s="104">
        <v>1</v>
      </c>
      <c r="Q3" s="104">
        <v>1</v>
      </c>
      <c r="R3" s="104">
        <v>1</v>
      </c>
      <c r="S3" s="104">
        <v>1</v>
      </c>
      <c r="T3" s="104">
        <v>1</v>
      </c>
      <c r="U3" s="104">
        <v>1</v>
      </c>
      <c r="V3" s="104">
        <v>1</v>
      </c>
      <c r="W3" s="104">
        <v>1</v>
      </c>
      <c r="X3" s="104">
        <v>1</v>
      </c>
      <c r="Y3" s="104">
        <v>1</v>
      </c>
      <c r="Z3" s="104">
        <v>1</v>
      </c>
      <c r="AA3" s="104">
        <v>1</v>
      </c>
      <c r="AB3" s="10">
        <v>3</v>
      </c>
      <c r="AC3" s="10">
        <v>2</v>
      </c>
      <c r="AD3" s="103">
        <v>2</v>
      </c>
      <c r="AE3" s="103">
        <v>1</v>
      </c>
      <c r="AF3" s="103">
        <v>2</v>
      </c>
      <c r="AG3" s="103">
        <v>1</v>
      </c>
      <c r="AH3" s="103"/>
      <c r="AI3" s="104"/>
      <c r="AJ3" s="104"/>
      <c r="AK3" s="104"/>
      <c r="AL3" s="104">
        <v>24</v>
      </c>
      <c r="AM3" s="104"/>
      <c r="AN3" s="104"/>
      <c r="AO3" s="104"/>
      <c r="AP3" s="104"/>
      <c r="AQ3" s="104"/>
      <c r="AR3" s="104"/>
      <c r="AS3" s="104"/>
      <c r="AT3" s="104"/>
      <c r="AU3" s="104"/>
      <c r="AV3" s="104">
        <v>6</v>
      </c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">
        <v>3</v>
      </c>
      <c r="BJ3" s="10">
        <v>2</v>
      </c>
      <c r="BK3" s="103">
        <v>2</v>
      </c>
      <c r="BL3" s="103">
        <v>1</v>
      </c>
      <c r="BM3" s="103">
        <v>2</v>
      </c>
      <c r="BN3" s="103">
        <v>1</v>
      </c>
      <c r="BO3" s="10"/>
    </row>
    <row r="4" spans="1:70" x14ac:dyDescent="0.25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</row>
    <row r="5" spans="1:70" x14ac:dyDescent="0.25"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</row>
    <row r="6" spans="1:70" x14ac:dyDescent="0.25"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</row>
    <row r="7" spans="1:70" x14ac:dyDescent="0.25">
      <c r="A7" s="50" t="s">
        <v>52</v>
      </c>
      <c r="B7" s="104">
        <f>2*B3</f>
        <v>2</v>
      </c>
      <c r="C7" s="104">
        <f>2*C3</f>
        <v>2</v>
      </c>
      <c r="D7" s="104">
        <f>2*D3</f>
        <v>2</v>
      </c>
      <c r="E7" s="104">
        <f>2*E3</f>
        <v>2</v>
      </c>
      <c r="F7" s="104">
        <v>2</v>
      </c>
      <c r="G7" s="104">
        <f>2*G3</f>
        <v>2</v>
      </c>
      <c r="H7" s="104">
        <v>2</v>
      </c>
      <c r="I7" s="104">
        <v>2</v>
      </c>
      <c r="J7" s="104">
        <f>2*J3</f>
        <v>2</v>
      </c>
      <c r="K7" s="10"/>
      <c r="L7" s="10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4">
        <f t="shared" ref="AI7:AQ7" si="0">B7*AI3</f>
        <v>0</v>
      </c>
      <c r="AJ7" s="104">
        <f t="shared" si="0"/>
        <v>0</v>
      </c>
      <c r="AK7" s="104">
        <f t="shared" si="0"/>
        <v>0</v>
      </c>
      <c r="AL7" s="104">
        <f t="shared" si="0"/>
        <v>48</v>
      </c>
      <c r="AM7" s="104">
        <f t="shared" si="0"/>
        <v>0</v>
      </c>
      <c r="AN7" s="104">
        <f t="shared" si="0"/>
        <v>0</v>
      </c>
      <c r="AO7" s="104">
        <f t="shared" si="0"/>
        <v>0</v>
      </c>
      <c r="AP7" s="104">
        <f t="shared" si="0"/>
        <v>0</v>
      </c>
      <c r="AQ7" s="104">
        <f t="shared" si="0"/>
        <v>0</v>
      </c>
      <c r="AR7" s="10"/>
      <c r="AS7" s="10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7">
        <f>SUM(AI7:BH7)</f>
        <v>48</v>
      </c>
      <c r="BQ7" s="107" t="s">
        <v>1</v>
      </c>
      <c r="BR7" s="91">
        <v>100</v>
      </c>
    </row>
    <row r="8" spans="1:70" x14ac:dyDescent="0.25">
      <c r="A8" s="50"/>
      <c r="B8" s="104"/>
      <c r="C8" s="104"/>
      <c r="D8" s="104"/>
      <c r="E8" s="104"/>
      <c r="F8" s="104"/>
      <c r="G8" s="104"/>
      <c r="H8" s="104"/>
      <c r="I8" s="104"/>
      <c r="J8" s="104"/>
      <c r="K8" s="10"/>
      <c r="L8" s="10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4"/>
      <c r="AJ8" s="104"/>
      <c r="AK8" s="104"/>
      <c r="AL8" s="104"/>
      <c r="AM8" s="104"/>
      <c r="AN8" s="104"/>
      <c r="AO8" s="104"/>
      <c r="AP8" s="104"/>
      <c r="AQ8" s="104"/>
      <c r="AR8" s="10"/>
      <c r="AS8" s="10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</row>
    <row r="9" spans="1:70" x14ac:dyDescent="0.25">
      <c r="A9" s="50" t="s">
        <v>51</v>
      </c>
      <c r="B9" s="104">
        <f>0.61*B3</f>
        <v>0.61</v>
      </c>
      <c r="C9" s="104">
        <f>1.11*C3</f>
        <v>1.1100000000000001</v>
      </c>
      <c r="D9" s="104">
        <v>1.41</v>
      </c>
      <c r="E9" s="104">
        <v>0.31</v>
      </c>
      <c r="F9" s="104">
        <v>0.46</v>
      </c>
      <c r="G9" s="104"/>
      <c r="H9" s="104"/>
      <c r="I9" s="104"/>
      <c r="J9" s="104"/>
      <c r="K9" s="10"/>
      <c r="L9" s="10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4">
        <f>B9*AI3</f>
        <v>0</v>
      </c>
      <c r="AJ9" s="104">
        <f>C9*AJ3</f>
        <v>0</v>
      </c>
      <c r="AK9" s="104">
        <f>D9*AK3</f>
        <v>0</v>
      </c>
      <c r="AL9" s="104">
        <f>E9*AL3</f>
        <v>7.4399999999999995</v>
      </c>
      <c r="AM9" s="104">
        <f>F9*AM3</f>
        <v>0</v>
      </c>
      <c r="AN9" s="104"/>
      <c r="AO9" s="104"/>
      <c r="AP9" s="104"/>
      <c r="AQ9" s="104"/>
      <c r="AR9" s="10"/>
      <c r="AS9" s="10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7">
        <f>SUM(AI9:BH9)</f>
        <v>7.4399999999999995</v>
      </c>
      <c r="BQ9" s="107" t="s">
        <v>0</v>
      </c>
      <c r="BR9" s="2">
        <v>10</v>
      </c>
    </row>
    <row r="10" spans="1:70" x14ac:dyDescent="0.25">
      <c r="A10" s="51" t="s">
        <v>53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"/>
      <c r="L10" s="10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4"/>
      <c r="AJ10" s="104"/>
      <c r="AK10" s="104"/>
      <c r="AL10" s="104"/>
      <c r="AM10" s="104"/>
      <c r="AN10" s="104"/>
      <c r="AO10" s="104"/>
      <c r="AP10" s="104"/>
      <c r="AQ10" s="104"/>
      <c r="AR10" s="10"/>
      <c r="AS10" s="10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</row>
    <row r="11" spans="1:70" x14ac:dyDescent="0.25">
      <c r="A11" s="52" t="s">
        <v>97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"/>
      <c r="L11" s="10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4"/>
      <c r="AJ11" s="104"/>
      <c r="AK11" s="104"/>
      <c r="AL11" s="104"/>
      <c r="AM11" s="104"/>
      <c r="AN11" s="104"/>
      <c r="AO11" s="104"/>
      <c r="AP11" s="104"/>
      <c r="AQ11" s="104"/>
      <c r="AR11" s="10"/>
      <c r="AS11" s="10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</row>
    <row r="12" spans="1:70" ht="22.5" x14ac:dyDescent="0.25">
      <c r="A12" s="53" t="s">
        <v>98</v>
      </c>
      <c r="B12" s="104">
        <f>0.05*B3</f>
        <v>0.05</v>
      </c>
      <c r="C12" s="104">
        <f>0.05*C3</f>
        <v>0.05</v>
      </c>
      <c r="D12" s="104">
        <f>0.05*D3</f>
        <v>0.05</v>
      </c>
      <c r="E12" s="104">
        <f>0.05*E3</f>
        <v>0.05</v>
      </c>
      <c r="F12" s="104">
        <v>0.05</v>
      </c>
      <c r="G12" s="104">
        <f>0.05*G3</f>
        <v>0.05</v>
      </c>
      <c r="H12" s="104">
        <v>0.05</v>
      </c>
      <c r="I12" s="104">
        <f>0.05*I3</f>
        <v>0.05</v>
      </c>
      <c r="J12" s="104">
        <f>0.05*J3</f>
        <v>0.05</v>
      </c>
      <c r="K12" s="10"/>
      <c r="L12" s="10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4">
        <f t="shared" ref="AI12:AQ12" si="1">B12*AI3</f>
        <v>0</v>
      </c>
      <c r="AJ12" s="104">
        <f t="shared" si="1"/>
        <v>0</v>
      </c>
      <c r="AK12" s="104">
        <f t="shared" si="1"/>
        <v>0</v>
      </c>
      <c r="AL12" s="104">
        <f t="shared" si="1"/>
        <v>1.2000000000000002</v>
      </c>
      <c r="AM12" s="104">
        <f t="shared" si="1"/>
        <v>0</v>
      </c>
      <c r="AN12" s="104">
        <f t="shared" si="1"/>
        <v>0</v>
      </c>
      <c r="AO12" s="104">
        <f t="shared" si="1"/>
        <v>0</v>
      </c>
      <c r="AP12" s="104">
        <f t="shared" si="1"/>
        <v>0</v>
      </c>
      <c r="AQ12" s="104">
        <f t="shared" si="1"/>
        <v>0</v>
      </c>
      <c r="AR12" s="10"/>
      <c r="AS12" s="10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7">
        <f>SUM(AI12:BH12)</f>
        <v>1.2000000000000002</v>
      </c>
      <c r="BQ12" s="107" t="s">
        <v>0</v>
      </c>
      <c r="BR12" s="2">
        <v>2</v>
      </c>
    </row>
    <row r="13" spans="1:70" x14ac:dyDescent="0.25">
      <c r="B13" s="104"/>
      <c r="C13" s="104"/>
      <c r="D13" s="104"/>
      <c r="E13" s="104"/>
      <c r="F13" s="104"/>
      <c r="G13" s="104"/>
      <c r="H13" s="104"/>
      <c r="I13" s="104"/>
      <c r="J13" s="104"/>
      <c r="K13" s="10"/>
      <c r="L13" s="10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4"/>
      <c r="AJ13" s="104"/>
      <c r="AK13" s="104"/>
      <c r="AL13" s="104"/>
      <c r="AM13" s="104"/>
      <c r="AN13" s="104"/>
      <c r="AO13" s="104"/>
      <c r="AP13" s="104"/>
      <c r="AQ13" s="104"/>
      <c r="AR13" s="10"/>
      <c r="AS13" s="10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</row>
    <row r="14" spans="1:70" x14ac:dyDescent="0.25">
      <c r="B14" s="104"/>
      <c r="C14" s="104"/>
      <c r="D14" s="104"/>
      <c r="E14" s="104"/>
      <c r="F14" s="104"/>
      <c r="G14" s="104"/>
      <c r="H14" s="104"/>
      <c r="I14" s="104"/>
      <c r="J14" s="104"/>
      <c r="K14" s="10"/>
      <c r="L14" s="10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4"/>
      <c r="AJ14" s="104"/>
      <c r="AK14" s="104"/>
      <c r="AL14" s="104"/>
      <c r="AM14" s="104"/>
      <c r="AN14" s="104"/>
      <c r="AO14" s="104"/>
      <c r="AP14" s="104"/>
      <c r="AQ14" s="104"/>
      <c r="AR14" s="10"/>
      <c r="AS14" s="10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</row>
    <row r="15" spans="1:70" x14ac:dyDescent="0.25">
      <c r="A15" s="50"/>
      <c r="B15" s="104"/>
      <c r="C15" s="104"/>
      <c r="D15" s="104"/>
      <c r="E15" s="104"/>
      <c r="F15" s="104"/>
      <c r="G15" s="104"/>
      <c r="H15" s="104"/>
      <c r="I15" s="104"/>
      <c r="J15" s="104"/>
      <c r="K15" s="10"/>
      <c r="L15" s="10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4"/>
      <c r="AJ15" s="104"/>
      <c r="AK15" s="104"/>
      <c r="AL15" s="104"/>
      <c r="AM15" s="104"/>
      <c r="AN15" s="104"/>
      <c r="AO15" s="104"/>
      <c r="AP15" s="104"/>
      <c r="AQ15" s="104"/>
      <c r="AR15" s="10"/>
      <c r="AS15" s="10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</row>
    <row r="16" spans="1:70" x14ac:dyDescent="0.25">
      <c r="A16" s="50" t="s">
        <v>68</v>
      </c>
      <c r="B16" s="104"/>
      <c r="C16" s="104"/>
      <c r="D16" s="104"/>
      <c r="E16" s="104"/>
      <c r="F16" s="104"/>
      <c r="G16" s="104">
        <v>0.71</v>
      </c>
      <c r="H16" s="104">
        <v>0.33</v>
      </c>
      <c r="I16" s="104">
        <v>0.09</v>
      </c>
      <c r="J16" s="104">
        <f>0.51*J3</f>
        <v>0.51</v>
      </c>
      <c r="K16" s="10"/>
      <c r="L16" s="10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4"/>
      <c r="AJ16" s="104"/>
      <c r="AK16" s="104"/>
      <c r="AL16" s="104"/>
      <c r="AM16" s="104"/>
      <c r="AN16" s="104">
        <f>G16*AN3</f>
        <v>0</v>
      </c>
      <c r="AO16" s="104">
        <f>H16*AO3</f>
        <v>0</v>
      </c>
      <c r="AP16" s="104">
        <f>I16*AP3</f>
        <v>0</v>
      </c>
      <c r="AQ16" s="104">
        <f>J16*AQ3</f>
        <v>0</v>
      </c>
      <c r="AR16" s="10"/>
      <c r="AS16" s="10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7">
        <f>SUM(AI16:BH16)</f>
        <v>0</v>
      </c>
      <c r="BQ16" s="107" t="s">
        <v>0</v>
      </c>
    </row>
    <row r="17" spans="1:70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</row>
    <row r="18" spans="1:70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R18" s="2"/>
    </row>
    <row r="19" spans="1:70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</row>
    <row r="20" spans="1:70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4"/>
      <c r="Y20" s="104"/>
      <c r="Z20" s="104"/>
      <c r="AA20" s="104"/>
      <c r="AB20" s="104"/>
      <c r="AC20" s="104">
        <v>4</v>
      </c>
      <c r="AD20" s="104"/>
      <c r="AE20" s="104"/>
      <c r="AF20" s="104"/>
      <c r="AG20" s="104"/>
      <c r="AH20" s="103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E20" s="104">
        <f t="shared" ref="BE20:BE29" si="2">X20*BE$3</f>
        <v>0</v>
      </c>
      <c r="BF20" s="104">
        <f t="shared" ref="BF20:BF29" si="3">Y20*BF$3</f>
        <v>0</v>
      </c>
      <c r="BG20" s="104">
        <f t="shared" ref="BG20:BG29" si="4">Z20*BG$3</f>
        <v>0</v>
      </c>
      <c r="BH20" s="104">
        <f t="shared" ref="BH20:BH29" si="5">AA20*BH$3</f>
        <v>0</v>
      </c>
      <c r="BI20" s="104">
        <f t="shared" ref="BI20:BI29" si="6">AB20*BI$3</f>
        <v>0</v>
      </c>
      <c r="BJ20" s="104">
        <f t="shared" ref="BJ20:BJ29" si="7">AC20*BJ$3</f>
        <v>8</v>
      </c>
      <c r="BK20" s="104">
        <f t="shared" ref="BK20:BK29" si="8">AD20*BK$3</f>
        <v>0</v>
      </c>
      <c r="BL20" s="104">
        <f t="shared" ref="BL20:BL29" si="9">AE20*BL$3</f>
        <v>0</v>
      </c>
      <c r="BM20" s="104">
        <f t="shared" ref="BM20:BM29" si="10">AF20*BM$3</f>
        <v>0</v>
      </c>
      <c r="BN20" s="104">
        <f t="shared" ref="BN20:BN29" si="11">AG20*BN$3</f>
        <v>0</v>
      </c>
      <c r="BO20" s="103"/>
      <c r="BP20" s="107">
        <f>SUM(AI20:BN20)</f>
        <v>8</v>
      </c>
      <c r="BR20" s="2">
        <v>10</v>
      </c>
    </row>
    <row r="21" spans="1:70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3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E21" s="104">
        <f t="shared" si="2"/>
        <v>0</v>
      </c>
      <c r="BF21" s="104">
        <f t="shared" si="3"/>
        <v>0</v>
      </c>
      <c r="BG21" s="104">
        <f t="shared" si="4"/>
        <v>0</v>
      </c>
      <c r="BH21" s="104">
        <f t="shared" si="5"/>
        <v>0</v>
      </c>
      <c r="BI21" s="104">
        <f t="shared" si="6"/>
        <v>0</v>
      </c>
      <c r="BJ21" s="104">
        <f t="shared" si="7"/>
        <v>0</v>
      </c>
      <c r="BK21" s="104">
        <f t="shared" si="8"/>
        <v>0</v>
      </c>
      <c r="BL21" s="104">
        <f t="shared" si="9"/>
        <v>0</v>
      </c>
      <c r="BM21" s="104">
        <f t="shared" si="10"/>
        <v>0</v>
      </c>
      <c r="BN21" s="104">
        <f t="shared" si="11"/>
        <v>0</v>
      </c>
      <c r="BO21" s="103"/>
      <c r="BP21" s="107">
        <f t="shared" ref="BP21:BP29" si="12">SUM(AI21:BN21)</f>
        <v>0</v>
      </c>
    </row>
    <row r="22" spans="1:70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3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E22" s="104">
        <f t="shared" si="2"/>
        <v>0</v>
      </c>
      <c r="BF22" s="104">
        <f t="shared" si="3"/>
        <v>0</v>
      </c>
      <c r="BG22" s="104">
        <f t="shared" si="4"/>
        <v>0</v>
      </c>
      <c r="BH22" s="104">
        <f t="shared" si="5"/>
        <v>0</v>
      </c>
      <c r="BI22" s="104">
        <f t="shared" si="6"/>
        <v>0</v>
      </c>
      <c r="BJ22" s="104">
        <f t="shared" si="7"/>
        <v>0</v>
      </c>
      <c r="BK22" s="104">
        <f t="shared" si="8"/>
        <v>0</v>
      </c>
      <c r="BL22" s="104">
        <f t="shared" si="9"/>
        <v>0</v>
      </c>
      <c r="BM22" s="104">
        <f t="shared" si="10"/>
        <v>0</v>
      </c>
      <c r="BN22" s="104">
        <f t="shared" si="11"/>
        <v>0</v>
      </c>
      <c r="BO22" s="103"/>
      <c r="BP22" s="107">
        <f t="shared" si="12"/>
        <v>0</v>
      </c>
    </row>
    <row r="23" spans="1:70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4">
        <v>4</v>
      </c>
      <c r="Y23" s="104">
        <v>4</v>
      </c>
      <c r="Z23" s="104"/>
      <c r="AA23" s="104"/>
      <c r="AB23" s="104">
        <v>4</v>
      </c>
      <c r="AC23" s="104"/>
      <c r="AD23" s="104">
        <v>4</v>
      </c>
      <c r="AE23" s="104">
        <v>4</v>
      </c>
      <c r="AF23" s="104"/>
      <c r="AG23" s="104"/>
      <c r="AH23" s="103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E23" s="104">
        <f t="shared" si="2"/>
        <v>0</v>
      </c>
      <c r="BF23" s="104">
        <f t="shared" si="3"/>
        <v>0</v>
      </c>
      <c r="BG23" s="104">
        <f t="shared" si="4"/>
        <v>0</v>
      </c>
      <c r="BH23" s="104">
        <f t="shared" si="5"/>
        <v>0</v>
      </c>
      <c r="BI23" s="104">
        <f t="shared" si="6"/>
        <v>12</v>
      </c>
      <c r="BJ23" s="104">
        <f t="shared" si="7"/>
        <v>0</v>
      </c>
      <c r="BK23" s="104">
        <f t="shared" si="8"/>
        <v>8</v>
      </c>
      <c r="BL23" s="104">
        <f t="shared" si="9"/>
        <v>4</v>
      </c>
      <c r="BM23" s="104">
        <f t="shared" si="10"/>
        <v>0</v>
      </c>
      <c r="BN23" s="104">
        <f t="shared" si="11"/>
        <v>0</v>
      </c>
      <c r="BO23" s="103"/>
      <c r="BP23" s="107">
        <f t="shared" si="12"/>
        <v>24</v>
      </c>
      <c r="BR23" s="2">
        <v>30</v>
      </c>
    </row>
    <row r="24" spans="1:70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3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E24" s="104">
        <f t="shared" si="2"/>
        <v>0</v>
      </c>
      <c r="BF24" s="104">
        <f t="shared" si="3"/>
        <v>0</v>
      </c>
      <c r="BG24" s="104">
        <f t="shared" si="4"/>
        <v>0</v>
      </c>
      <c r="BH24" s="104">
        <f t="shared" si="5"/>
        <v>0</v>
      </c>
      <c r="BI24" s="104">
        <f t="shared" si="6"/>
        <v>0</v>
      </c>
      <c r="BJ24" s="104">
        <f t="shared" si="7"/>
        <v>0</v>
      </c>
      <c r="BK24" s="104">
        <f t="shared" si="8"/>
        <v>0</v>
      </c>
      <c r="BL24" s="104">
        <f t="shared" si="9"/>
        <v>0</v>
      </c>
      <c r="BM24" s="104">
        <f t="shared" si="10"/>
        <v>0</v>
      </c>
      <c r="BN24" s="104">
        <f t="shared" si="11"/>
        <v>0</v>
      </c>
      <c r="BO24" s="103"/>
      <c r="BP24" s="107">
        <f t="shared" si="12"/>
        <v>0</v>
      </c>
    </row>
    <row r="25" spans="1:70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4"/>
      <c r="Y25" s="104"/>
      <c r="Z25" s="104">
        <v>1.7</v>
      </c>
      <c r="AA25" s="104">
        <v>0.4</v>
      </c>
      <c r="AB25" s="104"/>
      <c r="AC25" s="104">
        <v>0.2</v>
      </c>
      <c r="AD25" s="104"/>
      <c r="AE25" s="104"/>
      <c r="AF25" s="104">
        <v>2.2000000000000002</v>
      </c>
      <c r="AG25" s="104"/>
      <c r="AH25" s="103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E25" s="104">
        <f t="shared" si="2"/>
        <v>0</v>
      </c>
      <c r="BF25" s="104">
        <f t="shared" si="3"/>
        <v>0</v>
      </c>
      <c r="BG25" s="104">
        <f t="shared" si="4"/>
        <v>0</v>
      </c>
      <c r="BH25" s="104">
        <f t="shared" si="5"/>
        <v>0</v>
      </c>
      <c r="BI25" s="104">
        <f t="shared" si="6"/>
        <v>0</v>
      </c>
      <c r="BJ25" s="104">
        <f t="shared" si="7"/>
        <v>0.4</v>
      </c>
      <c r="BK25" s="104">
        <f t="shared" si="8"/>
        <v>0</v>
      </c>
      <c r="BL25" s="104">
        <f t="shared" si="9"/>
        <v>0</v>
      </c>
      <c r="BM25" s="104">
        <f t="shared" si="10"/>
        <v>4.4000000000000004</v>
      </c>
      <c r="BN25" s="104">
        <f t="shared" si="11"/>
        <v>0</v>
      </c>
      <c r="BO25" s="103"/>
      <c r="BP25" s="107">
        <f t="shared" si="12"/>
        <v>4.8000000000000007</v>
      </c>
      <c r="BR25" s="2">
        <v>5</v>
      </c>
    </row>
    <row r="26" spans="1:70" x14ac:dyDescent="0.25">
      <c r="A26" s="18" t="s">
        <v>49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4">
        <v>1.7</v>
      </c>
      <c r="Y26" s="104">
        <v>0.4</v>
      </c>
      <c r="Z26" s="104"/>
      <c r="AA26" s="104"/>
      <c r="AB26" s="104">
        <v>0.2</v>
      </c>
      <c r="AC26" s="104"/>
      <c r="AD26" s="104">
        <v>0.2</v>
      </c>
      <c r="AE26" s="104">
        <v>2.2000000000000002</v>
      </c>
      <c r="AF26" s="104"/>
      <c r="AG26" s="104">
        <v>0.2</v>
      </c>
      <c r="AH26" s="103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E26" s="104">
        <f t="shared" si="2"/>
        <v>0</v>
      </c>
      <c r="BF26" s="104">
        <f t="shared" si="3"/>
        <v>0</v>
      </c>
      <c r="BG26" s="104">
        <f t="shared" si="4"/>
        <v>0</v>
      </c>
      <c r="BH26" s="104">
        <f t="shared" si="5"/>
        <v>0</v>
      </c>
      <c r="BI26" s="104">
        <f t="shared" si="6"/>
        <v>0.60000000000000009</v>
      </c>
      <c r="BJ26" s="104">
        <f t="shared" si="7"/>
        <v>0</v>
      </c>
      <c r="BK26" s="104">
        <f t="shared" si="8"/>
        <v>0.4</v>
      </c>
      <c r="BL26" s="104">
        <f t="shared" si="9"/>
        <v>2.2000000000000002</v>
      </c>
      <c r="BM26" s="104">
        <f t="shared" si="10"/>
        <v>0</v>
      </c>
      <c r="BN26" s="104">
        <f t="shared" si="11"/>
        <v>0.2</v>
      </c>
      <c r="BO26" s="103"/>
      <c r="BP26" s="107">
        <f t="shared" si="12"/>
        <v>3.4000000000000004</v>
      </c>
      <c r="BR26" s="2">
        <v>4</v>
      </c>
    </row>
    <row r="27" spans="1:70" x14ac:dyDescent="0.25">
      <c r="A27" s="18" t="s">
        <v>44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3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E27" s="104">
        <f t="shared" si="2"/>
        <v>0</v>
      </c>
      <c r="BF27" s="104">
        <f t="shared" si="3"/>
        <v>0</v>
      </c>
      <c r="BG27" s="104">
        <f t="shared" si="4"/>
        <v>0</v>
      </c>
      <c r="BH27" s="104">
        <f t="shared" si="5"/>
        <v>0</v>
      </c>
      <c r="BI27" s="104">
        <f t="shared" si="6"/>
        <v>0</v>
      </c>
      <c r="BJ27" s="104">
        <f t="shared" si="7"/>
        <v>0</v>
      </c>
      <c r="BK27" s="104">
        <f t="shared" si="8"/>
        <v>0</v>
      </c>
      <c r="BL27" s="104">
        <f t="shared" si="9"/>
        <v>0</v>
      </c>
      <c r="BM27" s="104">
        <f t="shared" si="10"/>
        <v>0</v>
      </c>
      <c r="BN27" s="104">
        <f t="shared" si="11"/>
        <v>0</v>
      </c>
      <c r="BO27" s="103"/>
      <c r="BP27" s="107">
        <f t="shared" si="12"/>
        <v>0</v>
      </c>
    </row>
    <row r="28" spans="1:70" ht="25.5" x14ac:dyDescent="0.25">
      <c r="A28" s="86" t="s">
        <v>151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4">
        <v>0.1</v>
      </c>
      <c r="Y28" s="104">
        <v>0.1</v>
      </c>
      <c r="Z28" s="104">
        <v>0.1</v>
      </c>
      <c r="AA28" s="104">
        <v>0.1</v>
      </c>
      <c r="AB28" s="104"/>
      <c r="AC28" s="104"/>
      <c r="AD28" s="104">
        <v>0.1</v>
      </c>
      <c r="AE28" s="104">
        <v>0.1</v>
      </c>
      <c r="AF28" s="104">
        <v>0.1</v>
      </c>
      <c r="AG28" s="104">
        <v>0.1</v>
      </c>
      <c r="AH28" s="103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E28" s="104">
        <f t="shared" si="2"/>
        <v>0</v>
      </c>
      <c r="BF28" s="104">
        <f t="shared" si="3"/>
        <v>0</v>
      </c>
      <c r="BG28" s="104">
        <f t="shared" si="4"/>
        <v>0</v>
      </c>
      <c r="BH28" s="104">
        <f t="shared" si="5"/>
        <v>0</v>
      </c>
      <c r="BI28" s="104">
        <f t="shared" si="6"/>
        <v>0</v>
      </c>
      <c r="BJ28" s="104">
        <f t="shared" si="7"/>
        <v>0</v>
      </c>
      <c r="BK28" s="104">
        <f t="shared" si="8"/>
        <v>0.2</v>
      </c>
      <c r="BL28" s="104">
        <f t="shared" si="9"/>
        <v>0.1</v>
      </c>
      <c r="BM28" s="104">
        <f t="shared" si="10"/>
        <v>0.2</v>
      </c>
      <c r="BN28" s="104">
        <f t="shared" si="11"/>
        <v>0.1</v>
      </c>
      <c r="BO28" s="103"/>
      <c r="BP28" s="107">
        <f t="shared" si="12"/>
        <v>0.6</v>
      </c>
      <c r="BR28" s="2">
        <v>1</v>
      </c>
    </row>
    <row r="29" spans="1:70" x14ac:dyDescent="0.25">
      <c r="A29" s="18" t="s">
        <v>45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4">
        <v>1</v>
      </c>
      <c r="Y29" s="104">
        <v>1</v>
      </c>
      <c r="Z29" s="104">
        <v>1</v>
      </c>
      <c r="AA29" s="104">
        <v>1</v>
      </c>
      <c r="AB29" s="104">
        <v>1</v>
      </c>
      <c r="AC29" s="104">
        <v>1</v>
      </c>
      <c r="AD29" s="104">
        <v>1</v>
      </c>
      <c r="AE29" s="104">
        <v>1</v>
      </c>
      <c r="AF29" s="104">
        <v>1</v>
      </c>
      <c r="AG29" s="104">
        <v>1</v>
      </c>
      <c r="AH29" s="103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E29" s="104">
        <f t="shared" si="2"/>
        <v>0</v>
      </c>
      <c r="BF29" s="104">
        <f t="shared" si="3"/>
        <v>0</v>
      </c>
      <c r="BG29" s="104">
        <f t="shared" si="4"/>
        <v>0</v>
      </c>
      <c r="BH29" s="104">
        <f t="shared" si="5"/>
        <v>0</v>
      </c>
      <c r="BI29" s="104">
        <f t="shared" si="6"/>
        <v>3</v>
      </c>
      <c r="BJ29" s="104">
        <f t="shared" si="7"/>
        <v>2</v>
      </c>
      <c r="BK29" s="104">
        <f t="shared" si="8"/>
        <v>2</v>
      </c>
      <c r="BL29" s="104">
        <f t="shared" si="9"/>
        <v>1</v>
      </c>
      <c r="BM29" s="104">
        <f t="shared" si="10"/>
        <v>2</v>
      </c>
      <c r="BN29" s="104">
        <f t="shared" si="11"/>
        <v>1</v>
      </c>
      <c r="BO29" s="103"/>
      <c r="BP29" s="107">
        <f t="shared" si="12"/>
        <v>11</v>
      </c>
      <c r="BR29" s="2">
        <v>11</v>
      </c>
    </row>
    <row r="30" spans="1:70" x14ac:dyDescent="0.25">
      <c r="A30" s="5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</row>
    <row r="31" spans="1:70" s="85" customFormat="1" x14ac:dyDescent="0.25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R31" s="2"/>
    </row>
    <row r="32" spans="1:70" x14ac:dyDescent="0.25">
      <c r="A32" s="34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</row>
    <row r="33" spans="1:70" x14ac:dyDescent="0.25">
      <c r="A33" s="3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</row>
    <row r="34" spans="1:70" x14ac:dyDescent="0.25">
      <c r="A34" s="18" t="s">
        <v>55</v>
      </c>
      <c r="B34" s="103"/>
      <c r="C34" s="103"/>
      <c r="D34" s="103"/>
      <c r="E34" s="103"/>
      <c r="F34" s="103"/>
      <c r="G34" s="103"/>
      <c r="H34" s="103"/>
      <c r="I34" s="103"/>
      <c r="J34" s="103"/>
      <c r="K34" s="44">
        <v>2</v>
      </c>
      <c r="L34" s="44">
        <v>3</v>
      </c>
      <c r="M34" s="44">
        <v>4</v>
      </c>
      <c r="N34" s="44">
        <v>4</v>
      </c>
      <c r="O34" s="44">
        <v>5</v>
      </c>
      <c r="P34" s="44">
        <v>5</v>
      </c>
      <c r="Q34" s="44">
        <v>5</v>
      </c>
      <c r="R34" s="44">
        <v>1</v>
      </c>
      <c r="S34" s="45">
        <v>2</v>
      </c>
      <c r="T34" s="44">
        <v>3</v>
      </c>
      <c r="U34" s="44">
        <v>3</v>
      </c>
      <c r="V34" s="44">
        <v>4</v>
      </c>
      <c r="W34" s="74">
        <v>5</v>
      </c>
      <c r="X34" s="63"/>
      <c r="Y34" s="63"/>
      <c r="Z34" s="6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4">
        <f t="shared" ref="AR34:BD34" si="13">K34*AR$3</f>
        <v>0</v>
      </c>
      <c r="AS34" s="104">
        <f t="shared" si="13"/>
        <v>0</v>
      </c>
      <c r="AT34" s="104">
        <f t="shared" si="13"/>
        <v>0</v>
      </c>
      <c r="AU34" s="104">
        <f t="shared" si="13"/>
        <v>0</v>
      </c>
      <c r="AV34" s="104">
        <f t="shared" si="13"/>
        <v>30</v>
      </c>
      <c r="AW34" s="104">
        <f t="shared" si="13"/>
        <v>0</v>
      </c>
      <c r="AX34" s="104">
        <f t="shared" si="13"/>
        <v>0</v>
      </c>
      <c r="AY34" s="104">
        <f t="shared" si="13"/>
        <v>0</v>
      </c>
      <c r="AZ34" s="104">
        <f t="shared" si="13"/>
        <v>0</v>
      </c>
      <c r="BA34" s="104">
        <f t="shared" si="13"/>
        <v>0</v>
      </c>
      <c r="BB34" s="104">
        <f t="shared" si="13"/>
        <v>0</v>
      </c>
      <c r="BC34" s="104">
        <f t="shared" si="13"/>
        <v>0</v>
      </c>
      <c r="BD34" s="104">
        <f t="shared" si="13"/>
        <v>0</v>
      </c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7">
        <f>SUM(AI34:BH34)</f>
        <v>30</v>
      </c>
      <c r="BR34" s="2">
        <v>55</v>
      </c>
    </row>
    <row r="35" spans="1:70" x14ac:dyDescent="0.25">
      <c r="A35" s="34" t="s">
        <v>97</v>
      </c>
      <c r="B35" s="103"/>
      <c r="C35" s="103"/>
      <c r="D35" s="103"/>
      <c r="E35" s="103"/>
      <c r="F35" s="103"/>
      <c r="G35" s="103"/>
      <c r="H35" s="103"/>
      <c r="I35" s="103"/>
      <c r="J35" s="103"/>
      <c r="K35" s="44"/>
      <c r="L35" s="44"/>
      <c r="M35" s="44"/>
      <c r="N35" s="44"/>
      <c r="O35" s="44"/>
      <c r="P35" s="73"/>
      <c r="Q35" s="74"/>
      <c r="R35" s="44"/>
      <c r="S35" s="44"/>
      <c r="T35" s="44"/>
      <c r="U35" s="44"/>
      <c r="V35" s="44"/>
      <c r="W35" s="74"/>
      <c r="X35" s="63"/>
      <c r="Y35" s="63"/>
      <c r="Z35" s="6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</row>
    <row r="36" spans="1:70" x14ac:dyDescent="0.25">
      <c r="A36" s="34" t="s">
        <v>111</v>
      </c>
      <c r="B36" s="103"/>
      <c r="C36" s="103"/>
      <c r="D36" s="103"/>
      <c r="E36" s="103"/>
      <c r="F36" s="103"/>
      <c r="G36" s="103"/>
      <c r="H36" s="103"/>
      <c r="I36" s="103"/>
      <c r="J36" s="103"/>
      <c r="K36" s="44">
        <v>0.01</v>
      </c>
      <c r="L36" s="44">
        <v>0.03</v>
      </c>
      <c r="M36" s="44">
        <v>0.04</v>
      </c>
      <c r="N36" s="44">
        <v>0.04</v>
      </c>
      <c r="O36" s="44">
        <v>0.05</v>
      </c>
      <c r="P36" s="44">
        <v>0.05</v>
      </c>
      <c r="Q36" s="44">
        <v>0.05</v>
      </c>
      <c r="R36" s="44">
        <v>0.01</v>
      </c>
      <c r="S36" s="44">
        <v>0.02</v>
      </c>
      <c r="T36" s="44">
        <v>0.03</v>
      </c>
      <c r="U36" s="44">
        <v>0.03</v>
      </c>
      <c r="V36" s="44">
        <v>0.04</v>
      </c>
      <c r="W36" s="46">
        <v>0.05</v>
      </c>
      <c r="X36" s="63"/>
      <c r="Y36" s="63"/>
      <c r="Z36" s="6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4">
        <f t="shared" ref="AR36:BD36" si="14">K36*AR$3</f>
        <v>0</v>
      </c>
      <c r="AS36" s="104">
        <f t="shared" si="14"/>
        <v>0</v>
      </c>
      <c r="AT36" s="104">
        <f t="shared" si="14"/>
        <v>0</v>
      </c>
      <c r="AU36" s="104">
        <f t="shared" si="14"/>
        <v>0</v>
      </c>
      <c r="AV36" s="104">
        <f t="shared" si="14"/>
        <v>0.30000000000000004</v>
      </c>
      <c r="AW36" s="104">
        <f t="shared" si="14"/>
        <v>0</v>
      </c>
      <c r="AX36" s="104">
        <f t="shared" si="14"/>
        <v>0</v>
      </c>
      <c r="AY36" s="104">
        <f t="shared" si="14"/>
        <v>0</v>
      </c>
      <c r="AZ36" s="104">
        <f t="shared" si="14"/>
        <v>0</v>
      </c>
      <c r="BA36" s="104">
        <f t="shared" si="14"/>
        <v>0</v>
      </c>
      <c r="BB36" s="104">
        <f t="shared" si="14"/>
        <v>0</v>
      </c>
      <c r="BC36" s="104">
        <f t="shared" si="14"/>
        <v>0</v>
      </c>
      <c r="BD36" s="104">
        <f t="shared" si="14"/>
        <v>0</v>
      </c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</row>
    <row r="37" spans="1:70" x14ac:dyDescent="0.25">
      <c r="A37" s="34"/>
      <c r="B37" s="103"/>
      <c r="C37" s="103"/>
      <c r="D37" s="103"/>
      <c r="E37" s="103"/>
      <c r="F37" s="103"/>
      <c r="G37" s="103"/>
      <c r="H37" s="103"/>
      <c r="I37" s="103"/>
      <c r="J37" s="103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6"/>
      <c r="X37" s="63"/>
      <c r="Y37" s="63"/>
      <c r="Z37" s="6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</row>
    <row r="38" spans="1:70" x14ac:dyDescent="0.25">
      <c r="A38" s="18" t="s">
        <v>52</v>
      </c>
      <c r="B38" s="103"/>
      <c r="C38" s="103"/>
      <c r="D38" s="103"/>
      <c r="E38" s="103"/>
      <c r="F38" s="103"/>
      <c r="G38" s="103"/>
      <c r="H38" s="103"/>
      <c r="I38" s="103"/>
      <c r="J38" s="103"/>
      <c r="K38" s="44">
        <v>1</v>
      </c>
      <c r="L38" s="44">
        <v>1</v>
      </c>
      <c r="M38" s="44">
        <v>1</v>
      </c>
      <c r="N38" s="44">
        <v>1</v>
      </c>
      <c r="O38" s="44">
        <v>1</v>
      </c>
      <c r="P38" s="44">
        <v>1</v>
      </c>
      <c r="Q38" s="44">
        <v>1</v>
      </c>
      <c r="R38" s="44">
        <v>1</v>
      </c>
      <c r="S38" s="44">
        <v>1</v>
      </c>
      <c r="T38" s="44">
        <v>1</v>
      </c>
      <c r="U38" s="44">
        <v>1</v>
      </c>
      <c r="V38" s="44">
        <v>1</v>
      </c>
      <c r="W38" s="74">
        <v>1</v>
      </c>
      <c r="X38" s="63"/>
      <c r="Y38" s="63"/>
      <c r="Z38" s="6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4">
        <f t="shared" ref="AR38:BD38" si="15">K38*AR$3</f>
        <v>0</v>
      </c>
      <c r="AS38" s="104">
        <f t="shared" si="15"/>
        <v>0</v>
      </c>
      <c r="AT38" s="104">
        <f t="shared" si="15"/>
        <v>0</v>
      </c>
      <c r="AU38" s="104">
        <f t="shared" si="15"/>
        <v>0</v>
      </c>
      <c r="AV38" s="104">
        <f t="shared" si="15"/>
        <v>6</v>
      </c>
      <c r="AW38" s="104">
        <f t="shared" si="15"/>
        <v>0</v>
      </c>
      <c r="AX38" s="104">
        <f t="shared" si="15"/>
        <v>0</v>
      </c>
      <c r="AY38" s="104">
        <f t="shared" si="15"/>
        <v>0</v>
      </c>
      <c r="AZ38" s="104">
        <f t="shared" si="15"/>
        <v>0</v>
      </c>
      <c r="BA38" s="104">
        <f t="shared" si="15"/>
        <v>0</v>
      </c>
      <c r="BB38" s="104">
        <f t="shared" si="15"/>
        <v>0</v>
      </c>
      <c r="BC38" s="104">
        <f t="shared" si="15"/>
        <v>0</v>
      </c>
      <c r="BD38" s="104">
        <f t="shared" si="15"/>
        <v>0</v>
      </c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7">
        <f>SUM(AI38:BH38)</f>
        <v>6</v>
      </c>
      <c r="BR38" s="2">
        <v>6</v>
      </c>
    </row>
    <row r="39" spans="1:70" x14ac:dyDescent="0.25">
      <c r="A39" s="18"/>
      <c r="K39" s="44"/>
      <c r="L39" s="44"/>
      <c r="M39" s="44"/>
      <c r="N39" s="44"/>
      <c r="O39" s="44"/>
      <c r="P39" s="73"/>
      <c r="Q39" s="74"/>
      <c r="R39" s="44"/>
      <c r="S39" s="44"/>
      <c r="T39" s="44"/>
      <c r="U39" s="44"/>
      <c r="V39" s="44"/>
      <c r="W39" s="74"/>
      <c r="X39" s="63"/>
      <c r="Y39" s="63"/>
      <c r="Z39" s="63"/>
    </row>
    <row r="40" spans="1:70" x14ac:dyDescent="0.25">
      <c r="A40" s="18" t="s">
        <v>56</v>
      </c>
      <c r="K40" s="44"/>
      <c r="L40" s="44"/>
      <c r="M40" s="44"/>
      <c r="N40" s="44"/>
      <c r="O40" s="44"/>
      <c r="P40" s="73"/>
      <c r="Q40" s="74"/>
      <c r="R40" s="44"/>
      <c r="S40" s="44"/>
      <c r="T40" s="44"/>
      <c r="U40" s="44"/>
      <c r="V40" s="44"/>
      <c r="W40" s="74"/>
      <c r="X40" s="63"/>
      <c r="Y40" s="63"/>
      <c r="Z40" s="63"/>
    </row>
    <row r="41" spans="1:70" x14ac:dyDescent="0.25">
      <c r="A41" s="34" t="s">
        <v>97</v>
      </c>
      <c r="K41" s="44"/>
      <c r="L41" s="44"/>
      <c r="M41" s="44"/>
      <c r="N41" s="44"/>
      <c r="O41" s="44"/>
      <c r="P41" s="49"/>
      <c r="Q41" s="46"/>
      <c r="R41" s="44"/>
      <c r="S41" s="44"/>
      <c r="T41" s="44"/>
      <c r="U41" s="44"/>
      <c r="V41" s="44"/>
      <c r="W41" s="77"/>
      <c r="X41" s="63"/>
      <c r="Y41" s="63"/>
      <c r="Z41" s="63"/>
    </row>
    <row r="42" spans="1:70" x14ac:dyDescent="0.25">
      <c r="A42" s="41" t="s">
        <v>57</v>
      </c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63"/>
      <c r="Y42" s="63"/>
      <c r="Z42" s="63"/>
    </row>
    <row r="43" spans="1:70" x14ac:dyDescent="0.25">
      <c r="A43" s="41" t="s">
        <v>58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63"/>
      <c r="Y43" s="63"/>
      <c r="Z43" s="63"/>
    </row>
    <row r="44" spans="1:70" x14ac:dyDescent="0.25">
      <c r="A44" s="41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63"/>
      <c r="Y44" s="63"/>
      <c r="Z44" s="63"/>
    </row>
    <row r="45" spans="1:70" x14ac:dyDescent="0.25">
      <c r="A45" s="18" t="s">
        <v>59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  <c r="P45" s="44">
        <v>1</v>
      </c>
      <c r="Q45" s="44">
        <v>1</v>
      </c>
      <c r="R45" s="44">
        <v>1</v>
      </c>
      <c r="S45" s="44">
        <v>1</v>
      </c>
      <c r="T45" s="44">
        <v>1</v>
      </c>
      <c r="U45" s="44">
        <v>1</v>
      </c>
      <c r="V45" s="44">
        <v>1</v>
      </c>
      <c r="W45" s="74">
        <v>1</v>
      </c>
      <c r="X45" s="63"/>
      <c r="Y45" s="63"/>
      <c r="Z45" s="63"/>
      <c r="AR45" s="104">
        <f t="shared" ref="AR45:BD49" si="16">K45*AR$3</f>
        <v>0</v>
      </c>
      <c r="AS45" s="104">
        <f t="shared" si="16"/>
        <v>0</v>
      </c>
      <c r="AT45" s="104">
        <f t="shared" si="16"/>
        <v>0</v>
      </c>
      <c r="AU45" s="104">
        <f t="shared" si="16"/>
        <v>0</v>
      </c>
      <c r="AV45" s="104">
        <f t="shared" si="16"/>
        <v>6</v>
      </c>
      <c r="AW45" s="104">
        <f t="shared" si="16"/>
        <v>0</v>
      </c>
      <c r="AX45" s="104">
        <f t="shared" si="16"/>
        <v>0</v>
      </c>
      <c r="AY45" s="104">
        <f t="shared" si="16"/>
        <v>0</v>
      </c>
      <c r="AZ45" s="104">
        <f t="shared" si="16"/>
        <v>0</v>
      </c>
      <c r="BA45" s="104">
        <f t="shared" si="16"/>
        <v>0</v>
      </c>
      <c r="BB45" s="104">
        <f t="shared" si="16"/>
        <v>0</v>
      </c>
      <c r="BC45" s="104">
        <f t="shared" si="16"/>
        <v>0</v>
      </c>
      <c r="BD45" s="104">
        <f t="shared" si="16"/>
        <v>0</v>
      </c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7">
        <f>SUM(AI45:BH45)</f>
        <v>6</v>
      </c>
      <c r="BR45" s="2">
        <v>6</v>
      </c>
    </row>
    <row r="46" spans="1:70" x14ac:dyDescent="0.25">
      <c r="A46" s="18" t="s">
        <v>124</v>
      </c>
      <c r="K46" s="44">
        <v>2</v>
      </c>
      <c r="L46" s="44">
        <v>3</v>
      </c>
      <c r="M46" s="44">
        <v>3</v>
      </c>
      <c r="N46" s="44">
        <v>3</v>
      </c>
      <c r="O46" s="44">
        <v>3</v>
      </c>
      <c r="P46" s="73">
        <v>3</v>
      </c>
      <c r="Q46" s="74">
        <v>3</v>
      </c>
      <c r="R46" s="44">
        <v>1</v>
      </c>
      <c r="S46" s="44">
        <v>2</v>
      </c>
      <c r="T46" s="44">
        <v>3</v>
      </c>
      <c r="U46" s="44">
        <v>3</v>
      </c>
      <c r="V46" s="44">
        <v>3</v>
      </c>
      <c r="W46" s="74">
        <v>3</v>
      </c>
      <c r="X46" s="63"/>
      <c r="Y46" s="63"/>
      <c r="Z46" s="63"/>
      <c r="AR46" s="104">
        <f t="shared" si="16"/>
        <v>0</v>
      </c>
      <c r="AS46" s="104">
        <f t="shared" si="16"/>
        <v>0</v>
      </c>
      <c r="AT46" s="104">
        <f t="shared" si="16"/>
        <v>0</v>
      </c>
      <c r="AU46" s="104">
        <f t="shared" si="16"/>
        <v>0</v>
      </c>
      <c r="AV46" s="104">
        <f t="shared" si="16"/>
        <v>18</v>
      </c>
      <c r="AW46" s="104">
        <f t="shared" si="16"/>
        <v>0</v>
      </c>
      <c r="AX46" s="104">
        <f t="shared" si="16"/>
        <v>0</v>
      </c>
      <c r="AY46" s="104">
        <f t="shared" si="16"/>
        <v>0</v>
      </c>
      <c r="AZ46" s="104">
        <f t="shared" si="16"/>
        <v>0</v>
      </c>
      <c r="BA46" s="104">
        <f t="shared" si="16"/>
        <v>0</v>
      </c>
      <c r="BB46" s="104">
        <f t="shared" si="16"/>
        <v>0</v>
      </c>
      <c r="BC46" s="104">
        <f t="shared" si="16"/>
        <v>0</v>
      </c>
      <c r="BD46" s="104">
        <f t="shared" si="16"/>
        <v>0</v>
      </c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7">
        <f>SUM(AI46:BH46)</f>
        <v>18</v>
      </c>
      <c r="BR46" s="2">
        <v>18</v>
      </c>
    </row>
    <row r="47" spans="1:70" x14ac:dyDescent="0.25">
      <c r="A47" s="18" t="s">
        <v>60</v>
      </c>
      <c r="K47" s="44">
        <v>0</v>
      </c>
      <c r="L47" s="44">
        <v>0</v>
      </c>
      <c r="M47" s="44">
        <v>1</v>
      </c>
      <c r="N47" s="44">
        <v>1</v>
      </c>
      <c r="O47" s="44">
        <v>1</v>
      </c>
      <c r="P47" s="44">
        <v>1</v>
      </c>
      <c r="Q47" s="44">
        <v>1</v>
      </c>
      <c r="R47" s="44">
        <v>0</v>
      </c>
      <c r="S47" s="44">
        <v>0</v>
      </c>
      <c r="T47" s="44">
        <v>0</v>
      </c>
      <c r="U47" s="44">
        <v>0</v>
      </c>
      <c r="V47" s="44">
        <v>1</v>
      </c>
      <c r="W47" s="74">
        <v>1</v>
      </c>
      <c r="X47" s="63"/>
      <c r="Y47" s="63"/>
      <c r="Z47" s="63"/>
      <c r="AR47" s="104">
        <f t="shared" si="16"/>
        <v>0</v>
      </c>
      <c r="AS47" s="104">
        <f t="shared" si="16"/>
        <v>0</v>
      </c>
      <c r="AT47" s="104">
        <f t="shared" si="16"/>
        <v>0</v>
      </c>
      <c r="AU47" s="104">
        <f t="shared" si="16"/>
        <v>0</v>
      </c>
      <c r="AV47" s="104">
        <f t="shared" si="16"/>
        <v>6</v>
      </c>
      <c r="AW47" s="104">
        <f t="shared" si="16"/>
        <v>0</v>
      </c>
      <c r="AX47" s="104">
        <f t="shared" si="16"/>
        <v>0</v>
      </c>
      <c r="AY47" s="104">
        <f t="shared" si="16"/>
        <v>0</v>
      </c>
      <c r="AZ47" s="104">
        <f t="shared" si="16"/>
        <v>0</v>
      </c>
      <c r="BA47" s="104">
        <f t="shared" si="16"/>
        <v>0</v>
      </c>
      <c r="BB47" s="104">
        <f t="shared" si="16"/>
        <v>0</v>
      </c>
      <c r="BC47" s="104">
        <f t="shared" si="16"/>
        <v>0</v>
      </c>
      <c r="BD47" s="104">
        <f t="shared" si="16"/>
        <v>0</v>
      </c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7">
        <f>SUM(AI47:BH47)</f>
        <v>6</v>
      </c>
      <c r="BR47" s="2">
        <v>6</v>
      </c>
    </row>
    <row r="48" spans="1:70" x14ac:dyDescent="0.25">
      <c r="A48" s="18" t="s">
        <v>125</v>
      </c>
      <c r="K48" s="44">
        <v>0</v>
      </c>
      <c r="L48" s="44">
        <v>0</v>
      </c>
      <c r="M48" s="44">
        <v>1</v>
      </c>
      <c r="N48" s="44">
        <v>1</v>
      </c>
      <c r="O48" s="44">
        <v>2</v>
      </c>
      <c r="P48" s="73">
        <v>2</v>
      </c>
      <c r="Q48" s="74">
        <v>2</v>
      </c>
      <c r="R48" s="44"/>
      <c r="S48" s="44">
        <v>0</v>
      </c>
      <c r="T48" s="44"/>
      <c r="U48" s="44"/>
      <c r="V48" s="44">
        <v>1</v>
      </c>
      <c r="W48" s="74">
        <v>2</v>
      </c>
      <c r="X48" s="63"/>
      <c r="Y48" s="63"/>
      <c r="Z48" s="63"/>
      <c r="AR48" s="104">
        <f t="shared" si="16"/>
        <v>0</v>
      </c>
      <c r="AS48" s="104">
        <f t="shared" si="16"/>
        <v>0</v>
      </c>
      <c r="AT48" s="104">
        <f t="shared" si="16"/>
        <v>0</v>
      </c>
      <c r="AU48" s="104">
        <f t="shared" si="16"/>
        <v>0</v>
      </c>
      <c r="AV48" s="104">
        <f t="shared" si="16"/>
        <v>12</v>
      </c>
      <c r="AW48" s="104">
        <f t="shared" si="16"/>
        <v>0</v>
      </c>
      <c r="AX48" s="104">
        <f t="shared" si="16"/>
        <v>0</v>
      </c>
      <c r="AY48" s="104">
        <f t="shared" si="16"/>
        <v>0</v>
      </c>
      <c r="AZ48" s="104">
        <f t="shared" si="16"/>
        <v>0</v>
      </c>
      <c r="BA48" s="104">
        <f t="shared" si="16"/>
        <v>0</v>
      </c>
      <c r="BB48" s="104">
        <f t="shared" si="16"/>
        <v>0</v>
      </c>
      <c r="BC48" s="104">
        <f t="shared" si="16"/>
        <v>0</v>
      </c>
      <c r="BD48" s="104">
        <f t="shared" si="16"/>
        <v>0</v>
      </c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7">
        <f>SUM(AI48:BH48)</f>
        <v>12</v>
      </c>
      <c r="BR48" s="2">
        <v>12</v>
      </c>
    </row>
    <row r="49" spans="1:70" x14ac:dyDescent="0.25">
      <c r="A49" s="18" t="s">
        <v>61</v>
      </c>
      <c r="K49" s="44">
        <v>1</v>
      </c>
      <c r="L49" s="44">
        <v>1</v>
      </c>
      <c r="M49" s="44">
        <v>1</v>
      </c>
      <c r="N49" s="44">
        <v>1</v>
      </c>
      <c r="O49" s="44">
        <v>1</v>
      </c>
      <c r="P49" s="44">
        <v>1</v>
      </c>
      <c r="Q49" s="44">
        <v>1</v>
      </c>
      <c r="R49" s="44">
        <v>1</v>
      </c>
      <c r="S49" s="44">
        <v>1</v>
      </c>
      <c r="T49" s="44">
        <v>1</v>
      </c>
      <c r="U49" s="44">
        <v>1</v>
      </c>
      <c r="V49" s="44">
        <v>1</v>
      </c>
      <c r="W49" s="74">
        <v>1</v>
      </c>
      <c r="X49" s="63"/>
      <c r="Y49" s="63"/>
      <c r="Z49" s="63"/>
      <c r="AR49" s="104">
        <f t="shared" si="16"/>
        <v>0</v>
      </c>
      <c r="AS49" s="104">
        <f t="shared" si="16"/>
        <v>0</v>
      </c>
      <c r="AT49" s="104">
        <f t="shared" si="16"/>
        <v>0</v>
      </c>
      <c r="AU49" s="104">
        <f t="shared" si="16"/>
        <v>0</v>
      </c>
      <c r="AV49" s="104">
        <f t="shared" si="16"/>
        <v>6</v>
      </c>
      <c r="AW49" s="104">
        <f t="shared" si="16"/>
        <v>0</v>
      </c>
      <c r="AX49" s="104">
        <f t="shared" si="16"/>
        <v>0</v>
      </c>
      <c r="AY49" s="104">
        <f t="shared" si="16"/>
        <v>0</v>
      </c>
      <c r="AZ49" s="104">
        <f t="shared" si="16"/>
        <v>0</v>
      </c>
      <c r="BA49" s="104">
        <f t="shared" si="16"/>
        <v>0</v>
      </c>
      <c r="BB49" s="104">
        <f t="shared" si="16"/>
        <v>0</v>
      </c>
      <c r="BC49" s="104">
        <f t="shared" si="16"/>
        <v>0</v>
      </c>
      <c r="BD49" s="104">
        <f t="shared" si="16"/>
        <v>0</v>
      </c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7">
        <f>SUM(AI49:BH49)</f>
        <v>6</v>
      </c>
      <c r="BR49" s="2">
        <v>6</v>
      </c>
    </row>
    <row r="50" spans="1:70" x14ac:dyDescent="0.25">
      <c r="A50" s="18"/>
      <c r="K50" s="44"/>
      <c r="L50" s="44"/>
      <c r="M50" s="44"/>
      <c r="N50" s="44"/>
      <c r="O50" s="44"/>
      <c r="P50" s="73"/>
      <c r="Q50" s="74"/>
      <c r="R50" s="44"/>
      <c r="S50" s="44"/>
      <c r="T50" s="44"/>
      <c r="U50" s="44"/>
      <c r="V50" s="44"/>
      <c r="W50" s="74"/>
      <c r="X50" s="63"/>
      <c r="Y50" s="63"/>
      <c r="Z50" s="63"/>
    </row>
    <row r="51" spans="1:70" x14ac:dyDescent="0.25">
      <c r="A51" s="18" t="s">
        <v>62</v>
      </c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44">
        <v>1</v>
      </c>
      <c r="Q51" s="44">
        <v>1</v>
      </c>
      <c r="R51" s="44">
        <v>1</v>
      </c>
      <c r="S51" s="44">
        <v>1</v>
      </c>
      <c r="T51" s="44">
        <v>1</v>
      </c>
      <c r="U51" s="44">
        <v>1</v>
      </c>
      <c r="V51" s="44">
        <v>1</v>
      </c>
      <c r="W51" s="74">
        <v>1</v>
      </c>
      <c r="X51" s="63"/>
      <c r="Y51" s="63"/>
      <c r="Z51" s="63"/>
      <c r="AR51" s="104">
        <f t="shared" ref="AR51:BD51" si="17">K51*AR$3</f>
        <v>0</v>
      </c>
      <c r="AS51" s="104">
        <f t="shared" si="17"/>
        <v>0</v>
      </c>
      <c r="AT51" s="104">
        <f t="shared" si="17"/>
        <v>0</v>
      </c>
      <c r="AU51" s="104">
        <f t="shared" si="17"/>
        <v>0</v>
      </c>
      <c r="AV51" s="104">
        <f t="shared" si="17"/>
        <v>6</v>
      </c>
      <c r="AW51" s="104">
        <f t="shared" si="17"/>
        <v>0</v>
      </c>
      <c r="AX51" s="104">
        <f t="shared" si="17"/>
        <v>0</v>
      </c>
      <c r="AY51" s="104">
        <f t="shared" si="17"/>
        <v>0</v>
      </c>
      <c r="AZ51" s="104">
        <f t="shared" si="17"/>
        <v>0</v>
      </c>
      <c r="BA51" s="104">
        <f t="shared" si="17"/>
        <v>0</v>
      </c>
      <c r="BB51" s="104">
        <f t="shared" si="17"/>
        <v>0</v>
      </c>
      <c r="BC51" s="104">
        <f t="shared" si="17"/>
        <v>0</v>
      </c>
      <c r="BD51" s="104">
        <f t="shared" si="17"/>
        <v>0</v>
      </c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7">
        <f>SUM(AI51:BH51)</f>
        <v>6</v>
      </c>
      <c r="BR51" s="2">
        <v>6</v>
      </c>
    </row>
    <row r="52" spans="1:70" x14ac:dyDescent="0.25">
      <c r="A52" s="18"/>
      <c r="K52" s="44"/>
      <c r="L52" s="44"/>
      <c r="M52" s="44"/>
      <c r="N52" s="44"/>
      <c r="O52" s="44"/>
      <c r="P52" s="73"/>
      <c r="Q52" s="74"/>
      <c r="R52" s="44"/>
      <c r="S52" s="44"/>
      <c r="T52" s="44"/>
      <c r="U52" s="44"/>
      <c r="V52" s="44"/>
      <c r="W52" s="74"/>
      <c r="X52" s="63"/>
      <c r="Y52" s="63"/>
      <c r="Z52" s="63"/>
    </row>
    <row r="53" spans="1:70" x14ac:dyDescent="0.25">
      <c r="A53" s="18" t="s">
        <v>112</v>
      </c>
      <c r="K53" s="44"/>
      <c r="L53" s="44"/>
      <c r="M53" s="44">
        <v>1</v>
      </c>
      <c r="N53" s="44"/>
      <c r="O53" s="44">
        <v>1</v>
      </c>
      <c r="P53" s="44"/>
      <c r="Q53" s="44"/>
      <c r="R53" s="44">
        <v>1</v>
      </c>
      <c r="S53" s="44">
        <v>1</v>
      </c>
      <c r="T53" s="44">
        <v>1</v>
      </c>
      <c r="U53" s="44">
        <v>1</v>
      </c>
      <c r="V53" s="44">
        <v>1</v>
      </c>
      <c r="W53" s="74">
        <v>1</v>
      </c>
      <c r="X53" s="63"/>
      <c r="Y53" s="63"/>
      <c r="Z53" s="63"/>
      <c r="AR53" s="104">
        <f t="shared" ref="AR53:BD53" si="18">K53*AR$3</f>
        <v>0</v>
      </c>
      <c r="AS53" s="104">
        <f t="shared" si="18"/>
        <v>0</v>
      </c>
      <c r="AT53" s="104">
        <f t="shared" si="18"/>
        <v>0</v>
      </c>
      <c r="AU53" s="104">
        <f t="shared" si="18"/>
        <v>0</v>
      </c>
      <c r="AV53" s="104">
        <f t="shared" si="18"/>
        <v>6</v>
      </c>
      <c r="AW53" s="104">
        <f t="shared" si="18"/>
        <v>0</v>
      </c>
      <c r="AX53" s="104">
        <f t="shared" si="18"/>
        <v>0</v>
      </c>
      <c r="AY53" s="104">
        <f t="shared" si="18"/>
        <v>0</v>
      </c>
      <c r="AZ53" s="104">
        <f t="shared" si="18"/>
        <v>0</v>
      </c>
      <c r="BA53" s="104">
        <f t="shared" si="18"/>
        <v>0</v>
      </c>
      <c r="BB53" s="104">
        <f t="shared" si="18"/>
        <v>0</v>
      </c>
      <c r="BC53" s="104">
        <f t="shared" si="18"/>
        <v>0</v>
      </c>
      <c r="BD53" s="104">
        <f t="shared" si="18"/>
        <v>0</v>
      </c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</row>
    <row r="54" spans="1:70" x14ac:dyDescent="0.25">
      <c r="A54" s="34" t="s">
        <v>97</v>
      </c>
      <c r="K54" s="44"/>
      <c r="L54" s="44"/>
      <c r="M54" s="44"/>
      <c r="N54" s="44"/>
      <c r="O54" s="44"/>
      <c r="P54" s="73"/>
      <c r="Q54" s="74"/>
      <c r="R54" s="44"/>
      <c r="S54" s="44"/>
      <c r="T54" s="44"/>
      <c r="U54" s="44"/>
      <c r="V54" s="44"/>
      <c r="W54" s="74"/>
      <c r="X54" s="63"/>
      <c r="Y54" s="63"/>
      <c r="Z54" s="63"/>
    </row>
    <row r="55" spans="1:70" x14ac:dyDescent="0.25">
      <c r="A55" s="34" t="s">
        <v>63</v>
      </c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44">
        <v>1</v>
      </c>
      <c r="Q55" s="44">
        <v>1</v>
      </c>
      <c r="R55" s="44">
        <v>1</v>
      </c>
      <c r="S55" s="44">
        <v>1</v>
      </c>
      <c r="T55" s="44">
        <v>1</v>
      </c>
      <c r="U55" s="44">
        <v>1</v>
      </c>
      <c r="V55" s="44">
        <v>1</v>
      </c>
      <c r="W55" s="74">
        <v>1</v>
      </c>
      <c r="X55" s="63"/>
      <c r="Y55" s="63"/>
      <c r="Z55" s="63"/>
      <c r="AR55" s="104">
        <f t="shared" ref="AR55:BD55" si="19">K55*AR$3</f>
        <v>0</v>
      </c>
      <c r="AS55" s="104">
        <f t="shared" si="19"/>
        <v>0</v>
      </c>
      <c r="AT55" s="104">
        <f t="shared" si="19"/>
        <v>0</v>
      </c>
      <c r="AU55" s="104">
        <f t="shared" si="19"/>
        <v>0</v>
      </c>
      <c r="AV55" s="104">
        <f t="shared" si="19"/>
        <v>6</v>
      </c>
      <c r="AW55" s="104">
        <f t="shared" si="19"/>
        <v>0</v>
      </c>
      <c r="AX55" s="104">
        <f t="shared" si="19"/>
        <v>0</v>
      </c>
      <c r="AY55" s="104">
        <f t="shared" si="19"/>
        <v>0</v>
      </c>
      <c r="AZ55" s="104">
        <f t="shared" si="19"/>
        <v>0</v>
      </c>
      <c r="BA55" s="104">
        <f t="shared" si="19"/>
        <v>0</v>
      </c>
      <c r="BB55" s="104">
        <f t="shared" si="19"/>
        <v>0</v>
      </c>
      <c r="BC55" s="104">
        <f t="shared" si="19"/>
        <v>0</v>
      </c>
      <c r="BD55" s="104">
        <f t="shared" si="19"/>
        <v>0</v>
      </c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7">
        <f>SUM(AI55:BH55)</f>
        <v>6</v>
      </c>
      <c r="BR55" s="2">
        <v>6</v>
      </c>
    </row>
    <row r="56" spans="1:70" x14ac:dyDescent="0.25">
      <c r="A56" s="34"/>
      <c r="K56" s="44"/>
      <c r="L56" s="44"/>
      <c r="M56" s="44"/>
      <c r="N56" s="44"/>
      <c r="O56" s="44"/>
      <c r="P56" s="73"/>
      <c r="Q56" s="74"/>
      <c r="R56" s="44"/>
      <c r="S56" s="44"/>
      <c r="T56" s="44"/>
      <c r="U56" s="44"/>
      <c r="V56" s="44"/>
      <c r="W56" s="74"/>
      <c r="X56" s="63"/>
      <c r="Y56" s="63"/>
      <c r="Z56" s="63"/>
    </row>
    <row r="57" spans="1:70" x14ac:dyDescent="0.25">
      <c r="A57" s="18" t="s">
        <v>113</v>
      </c>
      <c r="K57" s="44">
        <v>1</v>
      </c>
      <c r="L57" s="44">
        <v>1</v>
      </c>
      <c r="M57" s="44">
        <v>1</v>
      </c>
      <c r="N57" s="44">
        <v>1</v>
      </c>
      <c r="O57" s="44">
        <v>0</v>
      </c>
      <c r="P57" s="44">
        <v>0</v>
      </c>
      <c r="Q57" s="44">
        <v>0</v>
      </c>
      <c r="R57" s="1">
        <v>0</v>
      </c>
      <c r="S57" s="44"/>
      <c r="T57" s="1">
        <v>0</v>
      </c>
      <c r="U57" s="1">
        <v>0</v>
      </c>
      <c r="V57" s="1">
        <v>0</v>
      </c>
      <c r="W57" s="74"/>
      <c r="X57" s="7"/>
      <c r="Y57" s="7"/>
      <c r="Z57" s="7"/>
      <c r="AR57" s="104">
        <f t="shared" ref="AR57:BD57" si="20">K57*AR$3</f>
        <v>0</v>
      </c>
      <c r="AS57" s="104">
        <f t="shared" si="20"/>
        <v>0</v>
      </c>
      <c r="AT57" s="104">
        <f t="shared" si="20"/>
        <v>0</v>
      </c>
      <c r="AU57" s="104">
        <f t="shared" si="20"/>
        <v>0</v>
      </c>
      <c r="AV57" s="104">
        <f t="shared" si="20"/>
        <v>0</v>
      </c>
      <c r="AW57" s="104">
        <f t="shared" si="20"/>
        <v>0</v>
      </c>
      <c r="AX57" s="104">
        <f t="shared" si="20"/>
        <v>0</v>
      </c>
      <c r="AY57" s="104">
        <f t="shared" si="20"/>
        <v>0</v>
      </c>
      <c r="AZ57" s="104">
        <f t="shared" si="20"/>
        <v>0</v>
      </c>
      <c r="BA57" s="104">
        <f t="shared" si="20"/>
        <v>0</v>
      </c>
      <c r="BB57" s="104">
        <f t="shared" si="20"/>
        <v>0</v>
      </c>
      <c r="BC57" s="104">
        <f t="shared" si="20"/>
        <v>0</v>
      </c>
      <c r="BD57" s="104">
        <f t="shared" si="20"/>
        <v>0</v>
      </c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</row>
    <row r="58" spans="1:70" x14ac:dyDescent="0.25">
      <c r="A58" s="34"/>
      <c r="K58" s="44"/>
      <c r="L58" s="44"/>
      <c r="M58" s="44"/>
      <c r="N58" s="44"/>
      <c r="O58" s="44"/>
      <c r="P58" s="73"/>
      <c r="Q58" s="74"/>
      <c r="S58" s="44"/>
      <c r="W58" s="74"/>
    </row>
    <row r="59" spans="1:70" x14ac:dyDescent="0.25">
      <c r="A59" s="18" t="s">
        <v>51</v>
      </c>
      <c r="K59" s="45">
        <v>0.8</v>
      </c>
      <c r="L59" s="45">
        <v>0.9</v>
      </c>
      <c r="M59" s="45">
        <v>0.8</v>
      </c>
      <c r="N59" s="45">
        <v>0.9</v>
      </c>
      <c r="O59" s="45">
        <v>0.7</v>
      </c>
      <c r="P59" s="44">
        <v>1.35</v>
      </c>
      <c r="Q59" s="44">
        <v>1.45</v>
      </c>
      <c r="R59" s="45">
        <v>0.75</v>
      </c>
      <c r="S59" s="45">
        <v>0.55000000000000004</v>
      </c>
      <c r="T59" s="45">
        <v>0.55000000000000004</v>
      </c>
      <c r="U59" s="45">
        <v>1.4</v>
      </c>
      <c r="V59" s="45">
        <v>1.4</v>
      </c>
      <c r="W59" s="46">
        <v>1.85</v>
      </c>
      <c r="X59" s="64"/>
      <c r="Y59" s="64"/>
      <c r="Z59" s="64"/>
      <c r="AR59" s="104">
        <f t="shared" ref="AR59:BD59" si="21">K59*AR$3</f>
        <v>0</v>
      </c>
      <c r="AS59" s="104">
        <f t="shared" si="21"/>
        <v>0</v>
      </c>
      <c r="AT59" s="104">
        <f t="shared" si="21"/>
        <v>0</v>
      </c>
      <c r="AU59" s="104">
        <f t="shared" si="21"/>
        <v>0</v>
      </c>
      <c r="AV59" s="104">
        <f t="shared" si="21"/>
        <v>4.1999999999999993</v>
      </c>
      <c r="AW59" s="104">
        <f t="shared" si="21"/>
        <v>0</v>
      </c>
      <c r="AX59" s="104">
        <f t="shared" si="21"/>
        <v>0</v>
      </c>
      <c r="AY59" s="104">
        <f t="shared" si="21"/>
        <v>0</v>
      </c>
      <c r="AZ59" s="104">
        <f t="shared" si="21"/>
        <v>0</v>
      </c>
      <c r="BA59" s="104">
        <f t="shared" si="21"/>
        <v>0</v>
      </c>
      <c r="BB59" s="104">
        <f t="shared" si="21"/>
        <v>0</v>
      </c>
      <c r="BC59" s="104">
        <f t="shared" si="21"/>
        <v>0</v>
      </c>
      <c r="BD59" s="104">
        <f t="shared" si="21"/>
        <v>0</v>
      </c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7">
        <f>SUM(AI59:BH59)</f>
        <v>4.1999999999999993</v>
      </c>
      <c r="BR59" s="91">
        <v>10</v>
      </c>
    </row>
    <row r="60" spans="1:70" x14ac:dyDescent="0.25">
      <c r="A60" s="34" t="s">
        <v>97</v>
      </c>
      <c r="K60" s="45"/>
      <c r="L60" s="45"/>
      <c r="M60" s="45"/>
      <c r="N60" s="45"/>
      <c r="O60" s="45"/>
      <c r="P60" s="75"/>
      <c r="Q60" s="46"/>
      <c r="R60" s="45"/>
      <c r="S60" s="45"/>
      <c r="T60" s="45"/>
      <c r="U60" s="45"/>
      <c r="V60" s="45"/>
      <c r="W60" s="46"/>
      <c r="X60" s="64"/>
      <c r="Y60" s="64"/>
      <c r="Z60" s="64"/>
    </row>
    <row r="61" spans="1:70" x14ac:dyDescent="0.25">
      <c r="A61" s="34" t="s">
        <v>114</v>
      </c>
      <c r="K61" s="45"/>
      <c r="L61" s="45"/>
      <c r="M61" s="45"/>
      <c r="N61" s="45"/>
      <c r="O61" s="45"/>
      <c r="P61" s="75"/>
      <c r="Q61" s="46"/>
      <c r="R61" s="45"/>
      <c r="S61" s="45"/>
      <c r="T61" s="45"/>
      <c r="U61" s="45"/>
      <c r="V61" s="45"/>
      <c r="W61" s="46"/>
      <c r="X61" s="64"/>
      <c r="Y61" s="64"/>
      <c r="Z61" s="64"/>
      <c r="AR61" s="104">
        <f>K61*AR$3</f>
        <v>0</v>
      </c>
      <c r="AS61" s="104">
        <f>L61*AS$3</f>
        <v>0</v>
      </c>
      <c r="AT61" s="104"/>
      <c r="AU61" s="104">
        <f>N61*AU$3</f>
        <v>0</v>
      </c>
      <c r="AV61" s="104"/>
      <c r="AW61" s="104">
        <f>P61*AW$3</f>
        <v>0</v>
      </c>
      <c r="AX61" s="104">
        <f>Q61*AX$3</f>
        <v>0</v>
      </c>
      <c r="AY61" s="104"/>
      <c r="AZ61" s="104">
        <f>S61*AZ$3</f>
        <v>0</v>
      </c>
      <c r="BA61" s="104"/>
      <c r="BB61" s="104"/>
      <c r="BC61" s="104"/>
      <c r="BD61" s="104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</row>
    <row r="62" spans="1:70" x14ac:dyDescent="0.25">
      <c r="A62" s="34"/>
      <c r="K62" s="45"/>
      <c r="L62" s="45"/>
      <c r="M62" s="45"/>
      <c r="N62" s="45"/>
      <c r="O62" s="45"/>
      <c r="P62" s="75"/>
      <c r="Q62" s="46"/>
      <c r="R62" s="45"/>
      <c r="S62" s="45"/>
      <c r="T62" s="45"/>
      <c r="U62" s="45"/>
      <c r="V62" s="45"/>
      <c r="W62" s="46"/>
      <c r="X62" s="64"/>
      <c r="Y62" s="64"/>
      <c r="Z62" s="64"/>
    </row>
    <row r="63" spans="1:70" x14ac:dyDescent="0.25">
      <c r="A63" s="18" t="s">
        <v>115</v>
      </c>
      <c r="K63" s="44">
        <v>1.35</v>
      </c>
      <c r="L63" s="44">
        <v>2.6</v>
      </c>
      <c r="M63" s="44">
        <v>3.9</v>
      </c>
      <c r="N63" s="44">
        <v>4.0999999999999996</v>
      </c>
      <c r="O63" s="44">
        <v>3.9</v>
      </c>
      <c r="P63" s="44">
        <v>8.9</v>
      </c>
      <c r="Q63" s="44">
        <v>7.8</v>
      </c>
      <c r="R63" s="44">
        <v>1.2</v>
      </c>
      <c r="S63" s="45">
        <v>2.1</v>
      </c>
      <c r="T63" s="44">
        <v>3.7</v>
      </c>
      <c r="U63" s="44">
        <v>5.2</v>
      </c>
      <c r="V63" s="44">
        <v>7.1</v>
      </c>
      <c r="W63" s="46">
        <v>9.5</v>
      </c>
      <c r="X63" s="63"/>
      <c r="Y63" s="63"/>
      <c r="Z63" s="63"/>
      <c r="AR63" s="104">
        <f t="shared" ref="AR63:BD63" si="22">K63*AR$3</f>
        <v>0</v>
      </c>
      <c r="AS63" s="104">
        <f t="shared" si="22"/>
        <v>0</v>
      </c>
      <c r="AT63" s="104">
        <f t="shared" si="22"/>
        <v>0</v>
      </c>
      <c r="AU63" s="104">
        <f t="shared" si="22"/>
        <v>0</v>
      </c>
      <c r="AV63" s="104">
        <f t="shared" si="22"/>
        <v>23.4</v>
      </c>
      <c r="AW63" s="104">
        <f t="shared" si="22"/>
        <v>0</v>
      </c>
      <c r="AX63" s="104">
        <f t="shared" si="22"/>
        <v>0</v>
      </c>
      <c r="AY63" s="104">
        <f t="shared" si="22"/>
        <v>0</v>
      </c>
      <c r="AZ63" s="104">
        <f t="shared" si="22"/>
        <v>0</v>
      </c>
      <c r="BA63" s="104">
        <f t="shared" si="22"/>
        <v>0</v>
      </c>
      <c r="BB63" s="104">
        <f t="shared" si="22"/>
        <v>0</v>
      </c>
      <c r="BC63" s="104">
        <f t="shared" si="22"/>
        <v>0</v>
      </c>
      <c r="BD63" s="104">
        <f t="shared" si="22"/>
        <v>0</v>
      </c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7">
        <f>SUM(AI63:BH63)</f>
        <v>23.4</v>
      </c>
      <c r="BR63" s="2">
        <v>25</v>
      </c>
    </row>
    <row r="64" spans="1:70" x14ac:dyDescent="0.25">
      <c r="A64" s="34" t="s">
        <v>97</v>
      </c>
      <c r="K64" s="44"/>
      <c r="L64" s="44"/>
      <c r="M64" s="44"/>
      <c r="N64" s="44"/>
      <c r="O64" s="44"/>
      <c r="P64" s="49"/>
      <c r="Q64" s="46"/>
      <c r="R64" s="44"/>
      <c r="S64" s="44"/>
      <c r="T64" s="44"/>
      <c r="U64" s="44"/>
      <c r="V64" s="44"/>
      <c r="W64" s="46"/>
      <c r="X64" s="63"/>
      <c r="Y64" s="63"/>
      <c r="Z64" s="63"/>
    </row>
    <row r="65" spans="1:70" x14ac:dyDescent="0.25">
      <c r="A65" s="34" t="s">
        <v>116</v>
      </c>
      <c r="K65" s="44"/>
      <c r="L65" s="44"/>
      <c r="M65" s="44"/>
      <c r="N65" s="44"/>
      <c r="O65" s="44"/>
      <c r="P65" s="49"/>
      <c r="Q65" s="46"/>
      <c r="R65" s="44"/>
      <c r="S65" s="44"/>
      <c r="T65" s="44"/>
      <c r="U65" s="44"/>
      <c r="V65" s="44"/>
      <c r="W65" s="46"/>
      <c r="X65" s="63"/>
      <c r="Y65" s="63"/>
      <c r="Z65" s="63"/>
    </row>
    <row r="66" spans="1:70" x14ac:dyDescent="0.25">
      <c r="A66" s="34" t="s">
        <v>117</v>
      </c>
      <c r="K66" s="44"/>
      <c r="L66" s="44"/>
      <c r="M66" s="44"/>
      <c r="N66" s="44"/>
      <c r="O66" s="44"/>
      <c r="P66" s="49"/>
      <c r="Q66" s="46"/>
      <c r="R66" s="44"/>
      <c r="S66" s="44"/>
      <c r="T66" s="44"/>
      <c r="U66" s="44"/>
      <c r="V66" s="44"/>
      <c r="W66" s="46"/>
      <c r="X66" s="63"/>
      <c r="Y66" s="63"/>
      <c r="Z66" s="63"/>
    </row>
    <row r="67" spans="1:70" x14ac:dyDescent="0.25">
      <c r="A67" s="34"/>
      <c r="K67" s="44"/>
      <c r="L67" s="44"/>
      <c r="M67" s="44"/>
      <c r="N67" s="44"/>
      <c r="O67" s="44"/>
      <c r="P67" s="49"/>
      <c r="Q67" s="46"/>
      <c r="R67" s="44"/>
      <c r="S67" s="44"/>
      <c r="T67" s="44"/>
      <c r="U67" s="44"/>
      <c r="V67" s="44"/>
      <c r="W67" s="46"/>
      <c r="X67" s="63"/>
      <c r="Y67" s="63"/>
      <c r="Z67" s="63"/>
    </row>
    <row r="68" spans="1:70" x14ac:dyDescent="0.25">
      <c r="A68" s="42" t="s">
        <v>118</v>
      </c>
      <c r="K68" s="44"/>
      <c r="L68" s="44"/>
      <c r="M68" s="44"/>
      <c r="N68" s="44"/>
      <c r="O68" s="44"/>
      <c r="P68" s="49"/>
      <c r="Q68" s="49"/>
      <c r="R68" s="44"/>
      <c r="S68" s="44"/>
      <c r="T68" s="44"/>
      <c r="U68" s="44"/>
      <c r="V68" s="44"/>
      <c r="W68" s="49"/>
      <c r="X68" s="63"/>
      <c r="Y68" s="63"/>
      <c r="Z68" s="63"/>
    </row>
    <row r="69" spans="1:70" x14ac:dyDescent="0.25">
      <c r="A69" s="34" t="s">
        <v>97</v>
      </c>
      <c r="K69" s="44"/>
      <c r="L69" s="44"/>
      <c r="M69" s="44"/>
      <c r="N69" s="44"/>
      <c r="O69" s="44"/>
      <c r="P69" s="49"/>
      <c r="Q69" s="49"/>
      <c r="R69" s="44"/>
      <c r="S69" s="44"/>
      <c r="T69" s="44"/>
      <c r="U69" s="44"/>
      <c r="V69" s="44"/>
      <c r="W69" s="49"/>
      <c r="X69" s="63"/>
      <c r="Y69" s="63"/>
      <c r="Z69" s="63"/>
      <c r="AR69" s="104">
        <f>K69*AR$3</f>
        <v>0</v>
      </c>
      <c r="AS69" s="104">
        <f>L69*AS$3</f>
        <v>0</v>
      </c>
      <c r="AT69" s="104"/>
      <c r="AU69" s="104">
        <f>N69*AU$3</f>
        <v>0</v>
      </c>
      <c r="AV69" s="104"/>
      <c r="AW69" s="104">
        <f>P69*AW$3</f>
        <v>0</v>
      </c>
      <c r="AX69" s="104">
        <f>Q69*AX$3</f>
        <v>0</v>
      </c>
      <c r="AY69" s="104"/>
      <c r="AZ69" s="104">
        <f>S69*AZ$3</f>
        <v>0</v>
      </c>
      <c r="BA69" s="104"/>
      <c r="BB69" s="104"/>
      <c r="BC69" s="104"/>
      <c r="BD69" s="104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</row>
    <row r="70" spans="1:70" ht="22.5" x14ac:dyDescent="0.25">
      <c r="A70" s="35" t="s">
        <v>88</v>
      </c>
      <c r="K70" s="44"/>
      <c r="L70" s="44"/>
      <c r="M70" s="44"/>
      <c r="N70" s="44"/>
      <c r="O70" s="44"/>
      <c r="P70" s="49"/>
      <c r="Q70" s="49"/>
      <c r="R70" s="44"/>
      <c r="S70" s="44"/>
      <c r="T70" s="44"/>
      <c r="U70" s="44"/>
      <c r="V70" s="44"/>
      <c r="W70" s="49"/>
      <c r="X70" s="63"/>
      <c r="Y70" s="63"/>
      <c r="Z70" s="63"/>
    </row>
    <row r="71" spans="1:70" ht="33.75" x14ac:dyDescent="0.25">
      <c r="A71" s="35" t="s">
        <v>119</v>
      </c>
      <c r="K71" s="44"/>
      <c r="L71" s="44"/>
      <c r="M71" s="44"/>
      <c r="N71" s="44"/>
      <c r="O71" s="44"/>
      <c r="P71" s="44"/>
      <c r="Q71" s="44"/>
      <c r="R71" s="44"/>
      <c r="S71" s="45"/>
      <c r="T71" s="44"/>
      <c r="U71" s="44"/>
      <c r="V71" s="44"/>
      <c r="W71" s="73"/>
      <c r="X71" s="63"/>
      <c r="Y71" s="63"/>
      <c r="Z71" s="63"/>
      <c r="AR71" s="104">
        <f t="shared" ref="AR71:BD71" si="23">K71*AR$3</f>
        <v>0</v>
      </c>
      <c r="AS71" s="104">
        <f t="shared" si="23"/>
        <v>0</v>
      </c>
      <c r="AT71" s="104">
        <f t="shared" si="23"/>
        <v>0</v>
      </c>
      <c r="AU71" s="104">
        <f t="shared" si="23"/>
        <v>0</v>
      </c>
      <c r="AV71" s="104">
        <f t="shared" si="23"/>
        <v>0</v>
      </c>
      <c r="AW71" s="104">
        <f t="shared" si="23"/>
        <v>0</v>
      </c>
      <c r="AX71" s="104">
        <f t="shared" si="23"/>
        <v>0</v>
      </c>
      <c r="AY71" s="104">
        <f t="shared" si="23"/>
        <v>0</v>
      </c>
      <c r="AZ71" s="104">
        <f t="shared" si="23"/>
        <v>0</v>
      </c>
      <c r="BA71" s="104">
        <f t="shared" si="23"/>
        <v>0</v>
      </c>
      <c r="BB71" s="104">
        <f t="shared" si="23"/>
        <v>0</v>
      </c>
      <c r="BC71" s="104">
        <f t="shared" si="23"/>
        <v>0</v>
      </c>
      <c r="BD71" s="104">
        <f t="shared" si="23"/>
        <v>0</v>
      </c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</row>
    <row r="72" spans="1:70" x14ac:dyDescent="0.25">
      <c r="A72" s="42" t="s">
        <v>53</v>
      </c>
      <c r="K72" s="44"/>
      <c r="L72" s="44"/>
      <c r="M72" s="44"/>
      <c r="N72" s="44"/>
      <c r="O72" s="44"/>
      <c r="P72" s="49"/>
      <c r="Q72" s="49"/>
      <c r="R72" s="44"/>
      <c r="S72" s="44"/>
      <c r="T72" s="44"/>
      <c r="U72" s="44"/>
      <c r="V72" s="44"/>
      <c r="W72" s="49"/>
      <c r="X72" s="63"/>
      <c r="Y72" s="63"/>
      <c r="Z72" s="63"/>
    </row>
    <row r="73" spans="1:70" x14ac:dyDescent="0.25">
      <c r="A73" s="34" t="s">
        <v>97</v>
      </c>
      <c r="K73" s="44"/>
      <c r="L73" s="44"/>
      <c r="M73" s="44"/>
      <c r="N73" s="44"/>
      <c r="O73" s="44"/>
      <c r="P73" s="49"/>
      <c r="Q73" s="49"/>
      <c r="R73" s="44"/>
      <c r="S73" s="44"/>
      <c r="T73" s="44"/>
      <c r="U73" s="44"/>
      <c r="V73" s="44"/>
      <c r="W73" s="49"/>
      <c r="X73" s="63"/>
      <c r="Y73" s="63"/>
      <c r="Z73" s="63"/>
      <c r="AR73" s="104">
        <f>K73*AR$3</f>
        <v>0</v>
      </c>
      <c r="AS73" s="104">
        <f>L73*AS$3</f>
        <v>0</v>
      </c>
      <c r="AT73" s="104"/>
      <c r="AU73" s="104">
        <f>N73*AU$3</f>
        <v>0</v>
      </c>
      <c r="AV73" s="104"/>
      <c r="AW73" s="104">
        <f>P73*AW$3</f>
        <v>0</v>
      </c>
      <c r="AX73" s="104">
        <f>Q73*AX$3</f>
        <v>0</v>
      </c>
      <c r="AY73" s="104"/>
      <c r="AZ73" s="104">
        <f>S73*AZ$3</f>
        <v>0</v>
      </c>
      <c r="BA73" s="104"/>
      <c r="BB73" s="104"/>
      <c r="BC73" s="104"/>
      <c r="BD73" s="104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</row>
    <row r="74" spans="1:70" ht="22.5" x14ac:dyDescent="0.25">
      <c r="A74" s="35" t="s">
        <v>54</v>
      </c>
      <c r="K74" s="44"/>
      <c r="L74" s="44"/>
      <c r="M74" s="44"/>
      <c r="N74" s="44"/>
      <c r="O74" s="44"/>
      <c r="P74" s="49"/>
      <c r="Q74" s="49"/>
      <c r="R74" s="44"/>
      <c r="S74" s="44"/>
      <c r="T74" s="44"/>
      <c r="U74" s="44"/>
      <c r="V74" s="44"/>
      <c r="W74" s="49"/>
      <c r="X74" s="63"/>
      <c r="Y74" s="63"/>
      <c r="Z74" s="63"/>
    </row>
    <row r="75" spans="1:70" ht="33.75" x14ac:dyDescent="0.25">
      <c r="A75" s="35" t="s">
        <v>119</v>
      </c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73"/>
      <c r="X75" s="63"/>
      <c r="Y75" s="63"/>
      <c r="Z75" s="63"/>
      <c r="AR75" s="104">
        <f t="shared" ref="AR75:BD75" si="24">K75*AR$3</f>
        <v>0</v>
      </c>
      <c r="AS75" s="104">
        <f t="shared" si="24"/>
        <v>0</v>
      </c>
      <c r="AT75" s="104">
        <f t="shared" si="24"/>
        <v>0</v>
      </c>
      <c r="AU75" s="104">
        <f t="shared" si="24"/>
        <v>0</v>
      </c>
      <c r="AV75" s="104">
        <f t="shared" si="24"/>
        <v>0</v>
      </c>
      <c r="AW75" s="104">
        <f t="shared" si="24"/>
        <v>0</v>
      </c>
      <c r="AX75" s="104">
        <f t="shared" si="24"/>
        <v>0</v>
      </c>
      <c r="AY75" s="104">
        <f t="shared" si="24"/>
        <v>0</v>
      </c>
      <c r="AZ75" s="104">
        <f t="shared" si="24"/>
        <v>0</v>
      </c>
      <c r="BA75" s="104">
        <f t="shared" si="24"/>
        <v>0</v>
      </c>
      <c r="BB75" s="104">
        <f t="shared" si="24"/>
        <v>0</v>
      </c>
      <c r="BC75" s="104">
        <f t="shared" si="24"/>
        <v>0</v>
      </c>
      <c r="BD75" s="104">
        <f t="shared" si="24"/>
        <v>0</v>
      </c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</row>
    <row r="76" spans="1:70" x14ac:dyDescent="0.25">
      <c r="A76" s="35"/>
      <c r="K76" s="44"/>
      <c r="L76" s="44"/>
      <c r="M76" s="44"/>
      <c r="N76" s="44"/>
      <c r="O76" s="44"/>
      <c r="P76" s="49"/>
      <c r="Q76" s="49"/>
      <c r="R76" s="44"/>
      <c r="S76" s="44"/>
      <c r="T76" s="44"/>
      <c r="U76" s="44"/>
      <c r="V76" s="44"/>
      <c r="W76" s="49"/>
      <c r="X76" s="63"/>
      <c r="Y76" s="63"/>
      <c r="Z76" s="63"/>
    </row>
    <row r="77" spans="1:70" x14ac:dyDescent="0.25">
      <c r="A77" s="35"/>
      <c r="K77" s="44"/>
      <c r="L77" s="44"/>
      <c r="M77" s="44"/>
      <c r="N77" s="44"/>
      <c r="O77" s="44"/>
      <c r="P77" s="49"/>
      <c r="Q77" s="49"/>
      <c r="R77" s="44"/>
      <c r="S77" s="44"/>
      <c r="T77" s="44"/>
      <c r="U77" s="44"/>
      <c r="V77" s="44"/>
      <c r="W77" s="49"/>
      <c r="X77" s="63"/>
      <c r="Y77" s="63"/>
      <c r="Z77" s="63"/>
    </row>
    <row r="78" spans="1:70" x14ac:dyDescent="0.25">
      <c r="A78" s="18" t="s">
        <v>120</v>
      </c>
      <c r="K78" s="46"/>
      <c r="L78" s="46"/>
      <c r="M78" s="46"/>
      <c r="N78" s="46"/>
      <c r="O78" s="44"/>
      <c r="P78" s="49"/>
      <c r="Q78" s="46"/>
      <c r="R78" s="46"/>
      <c r="S78" s="46"/>
      <c r="T78" s="46"/>
      <c r="U78" s="46"/>
      <c r="V78" s="46"/>
      <c r="W78" s="46"/>
      <c r="X78" s="65"/>
      <c r="Y78" s="65"/>
      <c r="Z78" s="65"/>
      <c r="AR78" s="104">
        <f>K78*AR$3</f>
        <v>0</v>
      </c>
      <c r="AS78" s="104">
        <f>L78*AS$3</f>
        <v>0</v>
      </c>
      <c r="AT78" s="104"/>
      <c r="AU78" s="104">
        <f>N78*AU$3</f>
        <v>0</v>
      </c>
      <c r="AV78" s="104"/>
      <c r="AW78" s="104">
        <f>P78*AW$3</f>
        <v>0</v>
      </c>
      <c r="AX78" s="104">
        <f>Q78*AX$3</f>
        <v>0</v>
      </c>
      <c r="AY78" s="104"/>
      <c r="AZ78" s="104">
        <f>S78*AZ$3</f>
        <v>0</v>
      </c>
      <c r="BA78" s="104"/>
      <c r="BB78" s="104"/>
      <c r="BC78" s="104"/>
      <c r="BD78" s="104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</row>
    <row r="79" spans="1:70" x14ac:dyDescent="0.25">
      <c r="A79" s="34" t="s">
        <v>97</v>
      </c>
      <c r="K79" s="44"/>
      <c r="L79" s="44"/>
      <c r="M79" s="44"/>
      <c r="N79" s="44"/>
      <c r="O79" s="44"/>
      <c r="P79" s="49"/>
      <c r="Q79" s="46"/>
      <c r="R79" s="44"/>
      <c r="S79" s="44"/>
      <c r="T79" s="44"/>
      <c r="U79" s="44"/>
      <c r="V79" s="44"/>
      <c r="W79" s="77"/>
      <c r="X79" s="63"/>
      <c r="Y79" s="63"/>
      <c r="Z79" s="63"/>
    </row>
    <row r="80" spans="1:70" ht="22.5" x14ac:dyDescent="0.25">
      <c r="A80" s="41" t="s">
        <v>89</v>
      </c>
      <c r="K80" s="44">
        <v>0</v>
      </c>
      <c r="L80" s="44">
        <v>0.36</v>
      </c>
      <c r="M80" s="44">
        <v>0.62</v>
      </c>
      <c r="N80" s="44">
        <v>0.72</v>
      </c>
      <c r="O80" s="44">
        <v>0.63</v>
      </c>
      <c r="P80" s="44">
        <v>0.63</v>
      </c>
      <c r="Q80" s="44">
        <v>0.63</v>
      </c>
      <c r="R80" s="44">
        <v>0.41</v>
      </c>
      <c r="S80" s="45">
        <v>0.26</v>
      </c>
      <c r="T80" s="44">
        <v>0.76</v>
      </c>
      <c r="U80" s="49">
        <v>0</v>
      </c>
      <c r="V80" s="49">
        <v>0</v>
      </c>
      <c r="W80" s="49">
        <v>0.31</v>
      </c>
      <c r="X80" s="66"/>
      <c r="Y80" s="66"/>
      <c r="Z80" s="66"/>
      <c r="AR80" s="104">
        <f t="shared" ref="AR80:BD80" si="25">K80*AR$3</f>
        <v>0</v>
      </c>
      <c r="AS80" s="104">
        <f t="shared" si="25"/>
        <v>0</v>
      </c>
      <c r="AT80" s="104">
        <f t="shared" si="25"/>
        <v>0</v>
      </c>
      <c r="AU80" s="104">
        <f t="shared" si="25"/>
        <v>0</v>
      </c>
      <c r="AV80" s="104">
        <f t="shared" si="25"/>
        <v>3.7800000000000002</v>
      </c>
      <c r="AW80" s="104">
        <f t="shared" si="25"/>
        <v>0</v>
      </c>
      <c r="AX80" s="104">
        <f t="shared" si="25"/>
        <v>0</v>
      </c>
      <c r="AY80" s="104">
        <f t="shared" si="25"/>
        <v>0</v>
      </c>
      <c r="AZ80" s="104">
        <f t="shared" si="25"/>
        <v>0</v>
      </c>
      <c r="BA80" s="104">
        <f t="shared" si="25"/>
        <v>0</v>
      </c>
      <c r="BB80" s="104">
        <f t="shared" si="25"/>
        <v>0</v>
      </c>
      <c r="BC80" s="104">
        <f t="shared" si="25"/>
        <v>0</v>
      </c>
      <c r="BD80" s="104">
        <f t="shared" si="25"/>
        <v>0</v>
      </c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7">
        <f>SUM(AI80:BH80)</f>
        <v>3.7800000000000002</v>
      </c>
      <c r="BR80" s="2">
        <v>4</v>
      </c>
    </row>
    <row r="81" spans="1:70" x14ac:dyDescent="0.25">
      <c r="A81" s="41"/>
      <c r="K81" s="46"/>
      <c r="L81" s="46"/>
      <c r="M81" s="46"/>
      <c r="N81" s="46"/>
      <c r="O81" s="44"/>
      <c r="P81" s="49"/>
      <c r="Q81" s="46"/>
      <c r="R81" s="46"/>
      <c r="S81" s="46"/>
      <c r="T81" s="46"/>
      <c r="U81" s="46"/>
      <c r="V81" s="46"/>
      <c r="W81" s="46"/>
      <c r="X81" s="65"/>
      <c r="Y81" s="65"/>
      <c r="Z81" s="65"/>
    </row>
    <row r="82" spans="1:70" x14ac:dyDescent="0.25">
      <c r="A82" s="18" t="s">
        <v>121</v>
      </c>
      <c r="K82" s="44"/>
      <c r="L82" s="44"/>
      <c r="M82" s="44"/>
      <c r="N82" s="44"/>
      <c r="O82" s="44"/>
      <c r="P82" s="49"/>
      <c r="Q82" s="46"/>
      <c r="R82" s="44"/>
      <c r="S82" s="44"/>
      <c r="T82" s="44"/>
      <c r="U82" s="44"/>
      <c r="V82" s="44"/>
      <c r="W82" s="46"/>
      <c r="X82" s="63"/>
      <c r="Y82" s="63"/>
      <c r="Z82" s="63"/>
      <c r="AR82" s="104">
        <f>K82*AR$3</f>
        <v>0</v>
      </c>
      <c r="AS82" s="104">
        <f>L82*AS$3</f>
        <v>0</v>
      </c>
      <c r="AT82" s="104"/>
      <c r="AU82" s="104">
        <f>N82*AU$3</f>
        <v>0</v>
      </c>
      <c r="AV82" s="104"/>
      <c r="AW82" s="104">
        <f>P82*AW$3</f>
        <v>0</v>
      </c>
      <c r="AX82" s="104">
        <f>Q82*AX$3</f>
        <v>0</v>
      </c>
      <c r="AY82" s="104"/>
      <c r="AZ82" s="104">
        <f>S82*AZ$3</f>
        <v>0</v>
      </c>
      <c r="BA82" s="104"/>
      <c r="BB82" s="104"/>
      <c r="BC82" s="104"/>
      <c r="BD82" s="104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</row>
    <row r="83" spans="1:70" x14ac:dyDescent="0.25">
      <c r="A83" s="34" t="s">
        <v>97</v>
      </c>
      <c r="K83" s="44"/>
      <c r="L83" s="44"/>
      <c r="M83" s="44"/>
      <c r="N83" s="44"/>
      <c r="O83" s="44"/>
      <c r="P83" s="49"/>
      <c r="Q83" s="46"/>
      <c r="R83" s="44"/>
      <c r="S83" s="44"/>
      <c r="T83" s="44"/>
      <c r="U83" s="44"/>
      <c r="V83" s="44"/>
      <c r="W83" s="77"/>
      <c r="X83" s="63"/>
      <c r="Y83" s="63"/>
      <c r="Z83" s="63"/>
    </row>
    <row r="84" spans="1:70" ht="22.5" x14ac:dyDescent="0.25">
      <c r="A84" s="41" t="s">
        <v>90</v>
      </c>
      <c r="K84" s="44">
        <v>0.31</v>
      </c>
      <c r="L84" s="44">
        <v>0.31</v>
      </c>
      <c r="M84" s="44">
        <v>0.31</v>
      </c>
      <c r="N84" s="44">
        <v>0.31</v>
      </c>
      <c r="O84" s="44">
        <v>0.21</v>
      </c>
      <c r="P84" s="44">
        <v>0.31</v>
      </c>
      <c r="Q84" s="44">
        <v>0.31</v>
      </c>
      <c r="R84" s="44"/>
      <c r="S84" s="44"/>
      <c r="T84" s="44"/>
      <c r="U84" s="44">
        <v>0.81</v>
      </c>
      <c r="V84" s="44">
        <v>0.81</v>
      </c>
      <c r="W84" s="49">
        <v>0.91</v>
      </c>
      <c r="X84" s="63"/>
      <c r="Y84" s="63"/>
      <c r="Z84" s="63"/>
      <c r="AR84" s="104">
        <f t="shared" ref="AR84:BD84" si="26">K84*AR$3</f>
        <v>0</v>
      </c>
      <c r="AS84" s="104">
        <f t="shared" si="26"/>
        <v>0</v>
      </c>
      <c r="AT84" s="104">
        <f t="shared" si="26"/>
        <v>0</v>
      </c>
      <c r="AU84" s="104">
        <f t="shared" si="26"/>
        <v>0</v>
      </c>
      <c r="AV84" s="104">
        <f t="shared" si="26"/>
        <v>1.26</v>
      </c>
      <c r="AW84" s="104">
        <f t="shared" si="26"/>
        <v>0</v>
      </c>
      <c r="AX84" s="104">
        <f t="shared" si="26"/>
        <v>0</v>
      </c>
      <c r="AY84" s="104">
        <f t="shared" si="26"/>
        <v>0</v>
      </c>
      <c r="AZ84" s="104">
        <f t="shared" si="26"/>
        <v>0</v>
      </c>
      <c r="BA84" s="104">
        <f t="shared" si="26"/>
        <v>0</v>
      </c>
      <c r="BB84" s="104">
        <f t="shared" si="26"/>
        <v>0</v>
      </c>
      <c r="BC84" s="104">
        <f t="shared" si="26"/>
        <v>0</v>
      </c>
      <c r="BD84" s="104">
        <f t="shared" si="26"/>
        <v>0</v>
      </c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7">
        <f>SUM(AI84:BH84)</f>
        <v>1.26</v>
      </c>
      <c r="BR84" s="2">
        <v>2</v>
      </c>
    </row>
    <row r="85" spans="1:70" x14ac:dyDescent="0.25">
      <c r="A85" s="41"/>
      <c r="K85" s="44"/>
      <c r="L85" s="44"/>
      <c r="M85" s="44"/>
      <c r="N85" s="44"/>
      <c r="O85" s="44"/>
      <c r="P85" s="49"/>
      <c r="Q85" s="46"/>
      <c r="R85" s="44"/>
      <c r="S85" s="44"/>
      <c r="T85" s="44"/>
      <c r="U85" s="44"/>
      <c r="V85" s="44"/>
      <c r="W85" s="46"/>
      <c r="X85" s="63"/>
      <c r="Y85" s="63"/>
      <c r="Z85" s="63"/>
    </row>
    <row r="86" spans="1:70" x14ac:dyDescent="0.25">
      <c r="A86" s="43" t="s">
        <v>122</v>
      </c>
      <c r="K86" s="47">
        <v>1</v>
      </c>
      <c r="L86" s="47">
        <v>1</v>
      </c>
      <c r="M86" s="47">
        <v>1</v>
      </c>
      <c r="N86" s="47">
        <v>1</v>
      </c>
      <c r="O86" s="47">
        <v>1</v>
      </c>
      <c r="P86" s="47">
        <v>1</v>
      </c>
      <c r="Q86" s="47">
        <v>1</v>
      </c>
      <c r="R86" s="47">
        <v>1</v>
      </c>
      <c r="S86" s="47">
        <v>1</v>
      </c>
      <c r="T86" s="47">
        <v>1</v>
      </c>
      <c r="U86" s="47">
        <v>1</v>
      </c>
      <c r="V86" s="47">
        <v>1</v>
      </c>
      <c r="W86" s="47">
        <v>1</v>
      </c>
      <c r="X86" s="67"/>
      <c r="Y86" s="67"/>
      <c r="Z86" s="67"/>
      <c r="AR86" s="104">
        <f t="shared" ref="AR86:BD86" si="27">K86*AR$3</f>
        <v>0</v>
      </c>
      <c r="AS86" s="104">
        <f t="shared" si="27"/>
        <v>0</v>
      </c>
      <c r="AT86" s="104">
        <f t="shared" si="27"/>
        <v>0</v>
      </c>
      <c r="AU86" s="104">
        <f t="shared" si="27"/>
        <v>0</v>
      </c>
      <c r="AV86" s="104">
        <f t="shared" si="27"/>
        <v>6</v>
      </c>
      <c r="AW86" s="104">
        <f t="shared" si="27"/>
        <v>0</v>
      </c>
      <c r="AX86" s="104">
        <f t="shared" si="27"/>
        <v>0</v>
      </c>
      <c r="AY86" s="104">
        <f t="shared" si="27"/>
        <v>0</v>
      </c>
      <c r="AZ86" s="104">
        <f t="shared" si="27"/>
        <v>0</v>
      </c>
      <c r="BA86" s="104">
        <f t="shared" si="27"/>
        <v>0</v>
      </c>
      <c r="BB86" s="104">
        <f t="shared" si="27"/>
        <v>0</v>
      </c>
      <c r="BC86" s="104">
        <f t="shared" si="27"/>
        <v>0</v>
      </c>
      <c r="BD86" s="104">
        <f t="shared" si="27"/>
        <v>0</v>
      </c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7">
        <f>SUM(AI86:BH86)</f>
        <v>6</v>
      </c>
      <c r="BR86" s="108">
        <v>6</v>
      </c>
    </row>
    <row r="87" spans="1:70" x14ac:dyDescent="0.25">
      <c r="A87" s="34" t="s">
        <v>97</v>
      </c>
      <c r="K87" s="48"/>
      <c r="L87" s="48"/>
      <c r="M87" s="48"/>
      <c r="N87" s="48"/>
      <c r="O87" s="48"/>
      <c r="P87" s="76"/>
      <c r="Q87" s="76"/>
      <c r="R87" s="48"/>
      <c r="S87" s="48"/>
      <c r="T87" s="48"/>
      <c r="U87" s="48"/>
      <c r="V87" s="48"/>
      <c r="W87" s="76"/>
      <c r="X87" s="68"/>
      <c r="Y87" s="68"/>
      <c r="Z87" s="68"/>
      <c r="AR87" s="104">
        <f>K87*AR$3</f>
        <v>0</v>
      </c>
      <c r="AS87" s="104">
        <f>L87*AS$3</f>
        <v>0</v>
      </c>
      <c r="AT87" s="104"/>
      <c r="AU87" s="104">
        <f>N87*AU$3</f>
        <v>0</v>
      </c>
      <c r="AV87" s="104"/>
      <c r="AW87" s="104">
        <f>P87*AW$3</f>
        <v>0</v>
      </c>
      <c r="AX87" s="104">
        <f>Q87*AX$3</f>
        <v>0</v>
      </c>
      <c r="AY87" s="104"/>
      <c r="AZ87" s="104">
        <f>S87*AZ$3</f>
        <v>0</v>
      </c>
      <c r="BA87" s="104"/>
      <c r="BB87" s="104"/>
      <c r="BC87" s="104"/>
      <c r="BD87" s="104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</row>
    <row r="88" spans="1:70" x14ac:dyDescent="0.25">
      <c r="A88" s="41" t="s">
        <v>48</v>
      </c>
      <c r="K88" s="44"/>
      <c r="L88" s="44"/>
      <c r="M88" s="44"/>
      <c r="N88" s="44"/>
      <c r="O88" s="44"/>
      <c r="P88" s="49"/>
      <c r="Q88" s="49"/>
      <c r="R88" s="44"/>
      <c r="S88" s="44"/>
      <c r="T88" s="44"/>
      <c r="U88" s="44"/>
      <c r="V88" s="44"/>
      <c r="W88" s="49"/>
      <c r="X88" s="63"/>
      <c r="Y88" s="63"/>
      <c r="Z88" s="63"/>
    </row>
    <row r="89" spans="1:70" x14ac:dyDescent="0.25">
      <c r="A89" s="34" t="s">
        <v>123</v>
      </c>
      <c r="K89" s="44">
        <v>0.01</v>
      </c>
      <c r="L89" s="44">
        <v>0.01</v>
      </c>
      <c r="M89" s="44">
        <v>0.01</v>
      </c>
      <c r="N89" s="44">
        <v>0.01</v>
      </c>
      <c r="O89" s="44">
        <v>0.01</v>
      </c>
      <c r="P89" s="44">
        <v>0.01</v>
      </c>
      <c r="Q89" s="44">
        <v>0.01</v>
      </c>
      <c r="R89" s="44">
        <v>0.01</v>
      </c>
      <c r="S89" s="44">
        <v>0.01</v>
      </c>
      <c r="T89" s="44">
        <v>0.01</v>
      </c>
      <c r="U89" s="44">
        <v>0.01</v>
      </c>
      <c r="V89" s="44">
        <v>0.01</v>
      </c>
      <c r="W89" s="44">
        <v>0.01</v>
      </c>
      <c r="X89" s="63"/>
      <c r="Y89" s="63"/>
      <c r="Z89" s="63"/>
      <c r="AR89" s="104">
        <f t="shared" ref="AR89:BD89" si="28">K89*AR$3</f>
        <v>0</v>
      </c>
      <c r="AS89" s="104">
        <f t="shared" si="28"/>
        <v>0</v>
      </c>
      <c r="AT89" s="104">
        <f t="shared" si="28"/>
        <v>0</v>
      </c>
      <c r="AU89" s="104">
        <f t="shared" si="28"/>
        <v>0</v>
      </c>
      <c r="AV89" s="104">
        <f t="shared" si="28"/>
        <v>0.06</v>
      </c>
      <c r="AW89" s="104">
        <f t="shared" si="28"/>
        <v>0</v>
      </c>
      <c r="AX89" s="104">
        <f t="shared" si="28"/>
        <v>0</v>
      </c>
      <c r="AY89" s="104">
        <f t="shared" si="28"/>
        <v>0</v>
      </c>
      <c r="AZ89" s="104">
        <f t="shared" si="28"/>
        <v>0</v>
      </c>
      <c r="BA89" s="104">
        <f t="shared" si="28"/>
        <v>0</v>
      </c>
      <c r="BB89" s="104">
        <f t="shared" si="28"/>
        <v>0</v>
      </c>
      <c r="BC89" s="104">
        <f t="shared" si="28"/>
        <v>0</v>
      </c>
      <c r="BD89" s="104">
        <f t="shared" si="28"/>
        <v>0</v>
      </c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7">
        <f>SUM(AI89:BH89)</f>
        <v>0.06</v>
      </c>
    </row>
    <row r="90" spans="1:70" x14ac:dyDescent="0.25">
      <c r="P90" s="76"/>
      <c r="Q90" s="76"/>
      <c r="S90" s="44"/>
      <c r="W90" s="49"/>
    </row>
    <row r="91" spans="1:70" ht="39" customHeight="1" x14ac:dyDescent="0.25">
      <c r="A91" s="21" t="s">
        <v>77</v>
      </c>
      <c r="K91" s="105">
        <v>1</v>
      </c>
      <c r="L91" s="105">
        <v>1</v>
      </c>
      <c r="M91" s="105">
        <v>1</v>
      </c>
      <c r="N91" s="105">
        <v>1</v>
      </c>
      <c r="O91" s="105">
        <v>1</v>
      </c>
      <c r="P91" s="105">
        <v>1</v>
      </c>
      <c r="Q91" s="105">
        <v>1</v>
      </c>
      <c r="R91" s="105">
        <v>1</v>
      </c>
      <c r="S91" s="105">
        <v>1</v>
      </c>
      <c r="T91" s="105">
        <v>1</v>
      </c>
      <c r="U91" s="105">
        <v>1</v>
      </c>
      <c r="V91" s="105">
        <v>1</v>
      </c>
      <c r="W91" s="44">
        <v>1</v>
      </c>
      <c r="X91" s="69"/>
      <c r="Y91" s="69"/>
      <c r="Z91" s="69"/>
      <c r="AR91" s="104">
        <f t="shared" ref="AR91:BD96" si="29">K91*AR$3</f>
        <v>0</v>
      </c>
      <c r="AS91" s="104">
        <f t="shared" si="29"/>
        <v>0</v>
      </c>
      <c r="AT91" s="104">
        <f t="shared" si="29"/>
        <v>0</v>
      </c>
      <c r="AU91" s="104">
        <f t="shared" si="29"/>
        <v>0</v>
      </c>
      <c r="AV91" s="104">
        <f t="shared" si="29"/>
        <v>6</v>
      </c>
      <c r="AW91" s="104">
        <f t="shared" si="29"/>
        <v>0</v>
      </c>
      <c r="AX91" s="104">
        <f t="shared" si="29"/>
        <v>0</v>
      </c>
      <c r="AY91" s="104">
        <f t="shared" si="29"/>
        <v>0</v>
      </c>
      <c r="AZ91" s="104">
        <f t="shared" si="29"/>
        <v>0</v>
      </c>
      <c r="BA91" s="104">
        <f t="shared" si="29"/>
        <v>0</v>
      </c>
      <c r="BB91" s="104">
        <f t="shared" si="29"/>
        <v>0</v>
      </c>
      <c r="BC91" s="104">
        <f t="shared" si="29"/>
        <v>0</v>
      </c>
      <c r="BD91" s="104">
        <f t="shared" si="29"/>
        <v>0</v>
      </c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7">
        <f t="shared" ref="BP91:BP96" si="30">SUM(AI91:BH91)</f>
        <v>6</v>
      </c>
      <c r="BR91" s="2">
        <v>6</v>
      </c>
    </row>
    <row r="92" spans="1:70" ht="40.5" customHeight="1" x14ac:dyDescent="0.25">
      <c r="A92" s="21" t="s">
        <v>78</v>
      </c>
      <c r="K92" s="105">
        <v>1</v>
      </c>
      <c r="L92" s="105">
        <v>1</v>
      </c>
      <c r="M92" s="105">
        <v>1</v>
      </c>
      <c r="N92" s="105">
        <v>1</v>
      </c>
      <c r="O92" s="105">
        <v>1</v>
      </c>
      <c r="P92" s="105">
        <v>1</v>
      </c>
      <c r="Q92" s="105">
        <v>1</v>
      </c>
      <c r="R92" s="105"/>
      <c r="S92" s="105">
        <v>1</v>
      </c>
      <c r="T92" s="105">
        <v>1</v>
      </c>
      <c r="U92" s="105">
        <v>1</v>
      </c>
      <c r="V92" s="105">
        <v>1</v>
      </c>
      <c r="W92" s="105">
        <v>1</v>
      </c>
      <c r="X92" s="69"/>
      <c r="Y92" s="69"/>
      <c r="Z92" s="69"/>
      <c r="AR92" s="104">
        <f t="shared" si="29"/>
        <v>0</v>
      </c>
      <c r="AS92" s="104">
        <f t="shared" si="29"/>
        <v>0</v>
      </c>
      <c r="AT92" s="104">
        <f t="shared" si="29"/>
        <v>0</v>
      </c>
      <c r="AU92" s="104">
        <f t="shared" si="29"/>
        <v>0</v>
      </c>
      <c r="AV92" s="104">
        <f t="shared" si="29"/>
        <v>6</v>
      </c>
      <c r="AW92" s="104">
        <f t="shared" si="29"/>
        <v>0</v>
      </c>
      <c r="AX92" s="104">
        <f t="shared" si="29"/>
        <v>0</v>
      </c>
      <c r="AY92" s="104">
        <f t="shared" si="29"/>
        <v>0</v>
      </c>
      <c r="AZ92" s="104">
        <f t="shared" si="29"/>
        <v>0</v>
      </c>
      <c r="BA92" s="104">
        <f t="shared" si="29"/>
        <v>0</v>
      </c>
      <c r="BB92" s="104">
        <f t="shared" si="29"/>
        <v>0</v>
      </c>
      <c r="BC92" s="104">
        <f t="shared" si="29"/>
        <v>0</v>
      </c>
      <c r="BD92" s="104">
        <f t="shared" si="29"/>
        <v>0</v>
      </c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7">
        <f t="shared" si="30"/>
        <v>6</v>
      </c>
      <c r="BR92" s="2">
        <v>6</v>
      </c>
    </row>
    <row r="93" spans="1:70" ht="43.5" customHeight="1" x14ac:dyDescent="0.25">
      <c r="A93" s="21" t="s">
        <v>79</v>
      </c>
      <c r="K93" s="1"/>
      <c r="L93" s="105">
        <v>1</v>
      </c>
      <c r="M93" s="105">
        <v>1</v>
      </c>
      <c r="N93" s="105">
        <v>1</v>
      </c>
      <c r="O93" s="105">
        <v>1</v>
      </c>
      <c r="P93" s="105">
        <v>1</v>
      </c>
      <c r="Q93" s="105">
        <v>1</v>
      </c>
      <c r="R93" s="105"/>
      <c r="S93" s="105"/>
      <c r="T93" s="105">
        <v>1</v>
      </c>
      <c r="U93" s="105">
        <v>1</v>
      </c>
      <c r="V93" s="105">
        <v>1</v>
      </c>
      <c r="W93" s="105">
        <v>1</v>
      </c>
      <c r="X93" s="69"/>
      <c r="Y93" s="69"/>
      <c r="Z93" s="69"/>
      <c r="AR93" s="104">
        <f t="shared" si="29"/>
        <v>0</v>
      </c>
      <c r="AS93" s="104">
        <f t="shared" si="29"/>
        <v>0</v>
      </c>
      <c r="AT93" s="104">
        <f t="shared" si="29"/>
        <v>0</v>
      </c>
      <c r="AU93" s="104">
        <f t="shared" si="29"/>
        <v>0</v>
      </c>
      <c r="AV93" s="104">
        <f t="shared" si="29"/>
        <v>6</v>
      </c>
      <c r="AW93" s="104">
        <f t="shared" si="29"/>
        <v>0</v>
      </c>
      <c r="AX93" s="104">
        <f t="shared" si="29"/>
        <v>0</v>
      </c>
      <c r="AY93" s="104">
        <f t="shared" si="29"/>
        <v>0</v>
      </c>
      <c r="AZ93" s="104">
        <f t="shared" si="29"/>
        <v>0</v>
      </c>
      <c r="BA93" s="104">
        <f t="shared" si="29"/>
        <v>0</v>
      </c>
      <c r="BB93" s="104">
        <f t="shared" si="29"/>
        <v>0</v>
      </c>
      <c r="BC93" s="104">
        <f t="shared" si="29"/>
        <v>0</v>
      </c>
      <c r="BD93" s="104">
        <f t="shared" si="29"/>
        <v>0</v>
      </c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7">
        <f t="shared" si="30"/>
        <v>6</v>
      </c>
      <c r="BR93" s="2">
        <v>6</v>
      </c>
    </row>
    <row r="94" spans="1:70" ht="39" customHeight="1" x14ac:dyDescent="0.25">
      <c r="A94" s="21" t="s">
        <v>80</v>
      </c>
      <c r="K94" s="1"/>
      <c r="L94" s="105"/>
      <c r="M94" s="105">
        <v>1</v>
      </c>
      <c r="N94" s="105">
        <v>1</v>
      </c>
      <c r="O94" s="105">
        <v>1</v>
      </c>
      <c r="P94" s="105">
        <v>1</v>
      </c>
      <c r="Q94" s="105">
        <v>1</v>
      </c>
      <c r="R94" s="105"/>
      <c r="S94" s="105"/>
      <c r="T94" s="105"/>
      <c r="U94" s="105"/>
      <c r="V94" s="105">
        <v>1</v>
      </c>
      <c r="W94" s="105">
        <v>1</v>
      </c>
      <c r="X94" s="69"/>
      <c r="Y94" s="69"/>
      <c r="Z94" s="69"/>
      <c r="AR94" s="104">
        <f t="shared" si="29"/>
        <v>0</v>
      </c>
      <c r="AS94" s="104">
        <f t="shared" si="29"/>
        <v>0</v>
      </c>
      <c r="AT94" s="104">
        <f t="shared" si="29"/>
        <v>0</v>
      </c>
      <c r="AU94" s="104">
        <f t="shared" si="29"/>
        <v>0</v>
      </c>
      <c r="AV94" s="104">
        <f t="shared" si="29"/>
        <v>6</v>
      </c>
      <c r="AW94" s="104">
        <f t="shared" si="29"/>
        <v>0</v>
      </c>
      <c r="AX94" s="104">
        <f t="shared" si="29"/>
        <v>0</v>
      </c>
      <c r="AY94" s="104">
        <f t="shared" si="29"/>
        <v>0</v>
      </c>
      <c r="AZ94" s="104">
        <f t="shared" si="29"/>
        <v>0</v>
      </c>
      <c r="BA94" s="104">
        <f t="shared" si="29"/>
        <v>0</v>
      </c>
      <c r="BB94" s="104">
        <f t="shared" si="29"/>
        <v>0</v>
      </c>
      <c r="BC94" s="104">
        <f t="shared" si="29"/>
        <v>0</v>
      </c>
      <c r="BD94" s="104">
        <f t="shared" si="29"/>
        <v>0</v>
      </c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7">
        <f t="shared" si="30"/>
        <v>6</v>
      </c>
      <c r="BR94" s="2">
        <v>6</v>
      </c>
    </row>
    <row r="95" spans="1:70" ht="40.5" customHeight="1" x14ac:dyDescent="0.25">
      <c r="A95" s="21" t="s">
        <v>81</v>
      </c>
      <c r="K95" s="1"/>
      <c r="L95" s="105"/>
      <c r="M95" s="105"/>
      <c r="N95" s="105"/>
      <c r="O95" s="105">
        <v>1</v>
      </c>
      <c r="P95" s="105">
        <v>1</v>
      </c>
      <c r="Q95" s="105">
        <v>1</v>
      </c>
      <c r="R95" s="105"/>
      <c r="S95" s="105"/>
      <c r="T95" s="105"/>
      <c r="U95" s="105"/>
      <c r="V95" s="105"/>
      <c r="W95" s="105">
        <v>1</v>
      </c>
      <c r="X95" s="69"/>
      <c r="Y95" s="69"/>
      <c r="Z95" s="69"/>
      <c r="AR95" s="104">
        <f t="shared" si="29"/>
        <v>0</v>
      </c>
      <c r="AS95" s="104">
        <f t="shared" si="29"/>
        <v>0</v>
      </c>
      <c r="AT95" s="104">
        <f t="shared" si="29"/>
        <v>0</v>
      </c>
      <c r="AU95" s="104">
        <f t="shared" si="29"/>
        <v>0</v>
      </c>
      <c r="AV95" s="104">
        <f t="shared" si="29"/>
        <v>6</v>
      </c>
      <c r="AW95" s="104">
        <f t="shared" si="29"/>
        <v>0</v>
      </c>
      <c r="AX95" s="104">
        <f t="shared" si="29"/>
        <v>0</v>
      </c>
      <c r="AY95" s="104">
        <f t="shared" si="29"/>
        <v>0</v>
      </c>
      <c r="AZ95" s="104">
        <f t="shared" si="29"/>
        <v>0</v>
      </c>
      <c r="BA95" s="104">
        <f t="shared" si="29"/>
        <v>0</v>
      </c>
      <c r="BB95" s="104">
        <f t="shared" si="29"/>
        <v>0</v>
      </c>
      <c r="BC95" s="104">
        <f t="shared" si="29"/>
        <v>0</v>
      </c>
      <c r="BD95" s="104">
        <f t="shared" si="29"/>
        <v>0</v>
      </c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7">
        <f t="shared" si="30"/>
        <v>6</v>
      </c>
      <c r="BR95" s="2">
        <v>6</v>
      </c>
    </row>
    <row r="96" spans="1:70" ht="40.5" customHeight="1" x14ac:dyDescent="0.25">
      <c r="A96" s="21" t="s">
        <v>82</v>
      </c>
      <c r="K96" s="105">
        <v>1</v>
      </c>
      <c r="L96" s="105">
        <v>1</v>
      </c>
      <c r="M96" s="105">
        <v>1</v>
      </c>
      <c r="N96" s="105">
        <v>1</v>
      </c>
      <c r="O96" s="105">
        <v>1</v>
      </c>
      <c r="P96" s="105">
        <v>1</v>
      </c>
      <c r="Q96" s="105">
        <v>1</v>
      </c>
      <c r="R96" s="105">
        <v>1</v>
      </c>
      <c r="S96" s="105">
        <v>1</v>
      </c>
      <c r="T96" s="105">
        <v>1</v>
      </c>
      <c r="U96" s="105">
        <v>1</v>
      </c>
      <c r="V96" s="105">
        <v>1</v>
      </c>
      <c r="W96" s="105">
        <v>1</v>
      </c>
      <c r="X96" s="69"/>
      <c r="Y96" s="69"/>
      <c r="Z96" s="69"/>
      <c r="AR96" s="104">
        <f t="shared" si="29"/>
        <v>0</v>
      </c>
      <c r="AS96" s="104">
        <f t="shared" si="29"/>
        <v>0</v>
      </c>
      <c r="AT96" s="104">
        <f t="shared" si="29"/>
        <v>0</v>
      </c>
      <c r="AU96" s="104">
        <f t="shared" si="29"/>
        <v>0</v>
      </c>
      <c r="AV96" s="104">
        <f t="shared" si="29"/>
        <v>6</v>
      </c>
      <c r="AW96" s="104">
        <f t="shared" si="29"/>
        <v>0</v>
      </c>
      <c r="AX96" s="104">
        <f t="shared" si="29"/>
        <v>0</v>
      </c>
      <c r="AY96" s="104">
        <f t="shared" si="29"/>
        <v>0</v>
      </c>
      <c r="AZ96" s="104">
        <f t="shared" si="29"/>
        <v>0</v>
      </c>
      <c r="BA96" s="104">
        <f t="shared" si="29"/>
        <v>0</v>
      </c>
      <c r="BB96" s="104">
        <f t="shared" si="29"/>
        <v>0</v>
      </c>
      <c r="BC96" s="104">
        <f t="shared" si="29"/>
        <v>0</v>
      </c>
      <c r="BD96" s="104">
        <f t="shared" si="29"/>
        <v>0</v>
      </c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7">
        <f t="shared" si="30"/>
        <v>6</v>
      </c>
      <c r="BR96" s="2">
        <v>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6"/>
  <sheetViews>
    <sheetView zoomScale="80" zoomScaleNormal="80" workbookViewId="0">
      <pane xSplit="1" ySplit="3" topLeftCell="BP70" activePane="bottomRight" state="frozen"/>
      <selection pane="topRight" activeCell="B1" sqref="B1"/>
      <selection pane="bottomLeft" activeCell="A4" sqref="A4"/>
      <selection pane="bottomRight" activeCell="BP48" activeCellId="1" sqref="BP46 BP48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2" width="11.42578125" style="107" customWidth="1"/>
    <col min="13" max="14" width="13.140625" style="107" customWidth="1"/>
    <col min="15" max="17" width="11.42578125" style="107" customWidth="1"/>
    <col min="18" max="19" width="10.7109375" style="107" customWidth="1"/>
    <col min="20" max="34" width="11.42578125" style="107" customWidth="1"/>
    <col min="35" max="35" width="11.7109375" style="107" customWidth="1"/>
    <col min="36" max="39" width="12.140625" style="107" customWidth="1"/>
    <col min="40" max="42" width="10.7109375" style="107" customWidth="1"/>
    <col min="43" max="66" width="10.85546875" style="107" customWidth="1"/>
    <col min="67" max="67" width="3.7109375" style="107" customWidth="1"/>
    <col min="68" max="69" width="9.140625" style="107"/>
    <col min="70" max="70" width="9.140625" style="108"/>
    <col min="71" max="16384" width="9.140625" style="107"/>
  </cols>
  <sheetData>
    <row r="1" spans="1:70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 t="s">
        <v>94</v>
      </c>
      <c r="N1" s="37" t="s">
        <v>94</v>
      </c>
      <c r="O1" s="37" t="s">
        <v>94</v>
      </c>
      <c r="P1" s="37" t="s">
        <v>94</v>
      </c>
      <c r="Q1" s="37" t="s">
        <v>94</v>
      </c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R1" s="54"/>
    </row>
    <row r="2" spans="1:70" s="39" customFormat="1" ht="60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142</v>
      </c>
      <c r="L2" s="71" t="s">
        <v>146</v>
      </c>
      <c r="M2" s="71" t="s">
        <v>102</v>
      </c>
      <c r="N2" s="71" t="s">
        <v>147</v>
      </c>
      <c r="O2" s="71" t="s">
        <v>103</v>
      </c>
      <c r="P2" s="71" t="s">
        <v>149</v>
      </c>
      <c r="Q2" s="71" t="s">
        <v>150</v>
      </c>
      <c r="R2" s="72" t="s">
        <v>101</v>
      </c>
      <c r="S2" s="72" t="s">
        <v>145</v>
      </c>
      <c r="T2" s="72" t="s">
        <v>106</v>
      </c>
      <c r="U2" s="38" t="s">
        <v>104</v>
      </c>
      <c r="V2" s="38" t="s">
        <v>105</v>
      </c>
      <c r="W2" s="38" t="s">
        <v>148</v>
      </c>
      <c r="X2" s="38" t="s">
        <v>140</v>
      </c>
      <c r="Y2" s="38" t="s">
        <v>143</v>
      </c>
      <c r="Z2" s="38" t="s">
        <v>141</v>
      </c>
      <c r="AA2" s="38" t="s">
        <v>144</v>
      </c>
      <c r="AB2" s="110" t="s">
        <v>213</v>
      </c>
      <c r="AC2" s="110" t="s">
        <v>214</v>
      </c>
      <c r="AD2" s="111" t="s">
        <v>215</v>
      </c>
      <c r="AE2" s="111" t="s">
        <v>216</v>
      </c>
      <c r="AF2" s="111" t="s">
        <v>217</v>
      </c>
      <c r="AG2" s="111" t="s">
        <v>218</v>
      </c>
      <c r="AH2" s="38"/>
      <c r="AI2" s="70" t="s">
        <v>107</v>
      </c>
      <c r="AJ2" s="70" t="s">
        <v>108</v>
      </c>
      <c r="AK2" s="70" t="s">
        <v>212</v>
      </c>
      <c r="AL2" s="70" t="s">
        <v>211</v>
      </c>
      <c r="AM2" s="70" t="s">
        <v>138</v>
      </c>
      <c r="AN2" s="38" t="s">
        <v>109</v>
      </c>
      <c r="AO2" s="38" t="s">
        <v>139</v>
      </c>
      <c r="AP2" s="38" t="s">
        <v>137</v>
      </c>
      <c r="AQ2" s="38" t="s">
        <v>110</v>
      </c>
      <c r="AR2" s="71" t="s">
        <v>142</v>
      </c>
      <c r="AS2" s="71" t="s">
        <v>146</v>
      </c>
      <c r="AT2" s="71" t="s">
        <v>102</v>
      </c>
      <c r="AU2" s="71" t="s">
        <v>147</v>
      </c>
      <c r="AV2" s="71" t="s">
        <v>103</v>
      </c>
      <c r="AW2" s="71" t="s">
        <v>149</v>
      </c>
      <c r="AX2" s="71" t="s">
        <v>150</v>
      </c>
      <c r="AY2" s="72" t="s">
        <v>101</v>
      </c>
      <c r="AZ2" s="72" t="s">
        <v>145</v>
      </c>
      <c r="BA2" s="72" t="s">
        <v>106</v>
      </c>
      <c r="BB2" s="38" t="s">
        <v>104</v>
      </c>
      <c r="BC2" s="38" t="s">
        <v>105</v>
      </c>
      <c r="BD2" s="38" t="s">
        <v>148</v>
      </c>
      <c r="BE2" s="38" t="s">
        <v>140</v>
      </c>
      <c r="BF2" s="38" t="s">
        <v>143</v>
      </c>
      <c r="BG2" s="38" t="s">
        <v>141</v>
      </c>
      <c r="BH2" s="38" t="s">
        <v>144</v>
      </c>
      <c r="BI2" s="110" t="s">
        <v>213</v>
      </c>
      <c r="BJ2" s="110" t="s">
        <v>214</v>
      </c>
      <c r="BK2" s="111" t="s">
        <v>215</v>
      </c>
      <c r="BL2" s="111" t="s">
        <v>216</v>
      </c>
      <c r="BM2" s="111" t="s">
        <v>217</v>
      </c>
      <c r="BN2" s="111" t="s">
        <v>218</v>
      </c>
      <c r="BO2" s="38"/>
      <c r="BP2" s="38" t="s">
        <v>95</v>
      </c>
      <c r="BQ2" s="40"/>
      <c r="BR2" s="55" t="s">
        <v>96</v>
      </c>
    </row>
    <row r="3" spans="1:70" x14ac:dyDescent="0.25">
      <c r="A3" s="107" t="s">
        <v>100</v>
      </c>
      <c r="B3" s="113">
        <v>1</v>
      </c>
      <c r="C3" s="113">
        <v>1</v>
      </c>
      <c r="D3" s="113">
        <v>1</v>
      </c>
      <c r="E3" s="113">
        <v>1</v>
      </c>
      <c r="F3" s="113">
        <v>1</v>
      </c>
      <c r="G3" s="113">
        <v>1</v>
      </c>
      <c r="H3" s="113">
        <v>1</v>
      </c>
      <c r="I3" s="113">
        <v>1</v>
      </c>
      <c r="J3" s="113">
        <v>1</v>
      </c>
      <c r="K3" s="113">
        <v>1</v>
      </c>
      <c r="L3" s="113">
        <v>1</v>
      </c>
      <c r="M3" s="113">
        <v>1</v>
      </c>
      <c r="N3" s="113">
        <v>1</v>
      </c>
      <c r="O3" s="113">
        <v>1</v>
      </c>
      <c r="P3" s="113">
        <v>1</v>
      </c>
      <c r="Q3" s="113">
        <v>1</v>
      </c>
      <c r="R3" s="113">
        <v>1</v>
      </c>
      <c r="S3" s="113">
        <v>1</v>
      </c>
      <c r="T3" s="113">
        <v>1</v>
      </c>
      <c r="U3" s="113">
        <v>1</v>
      </c>
      <c r="V3" s="113">
        <v>1</v>
      </c>
      <c r="W3" s="113">
        <v>1</v>
      </c>
      <c r="X3" s="113">
        <v>1</v>
      </c>
      <c r="Y3" s="113">
        <v>1</v>
      </c>
      <c r="Z3" s="113">
        <v>1</v>
      </c>
      <c r="AA3" s="113">
        <v>1</v>
      </c>
      <c r="AB3" s="10">
        <v>1</v>
      </c>
      <c r="AC3" s="10">
        <v>1</v>
      </c>
      <c r="AD3" s="112">
        <v>1</v>
      </c>
      <c r="AE3" s="112">
        <v>1</v>
      </c>
      <c r="AF3" s="112">
        <v>1</v>
      </c>
      <c r="AG3" s="112">
        <v>1</v>
      </c>
      <c r="AH3" s="112"/>
      <c r="AI3" s="113"/>
      <c r="AJ3" s="113"/>
      <c r="AK3" s="113"/>
      <c r="AL3" s="113">
        <v>8</v>
      </c>
      <c r="AM3" s="113"/>
      <c r="AN3" s="113"/>
      <c r="AO3" s="113"/>
      <c r="AP3" s="113"/>
      <c r="AQ3" s="113"/>
      <c r="AR3" s="113"/>
      <c r="AS3" s="113"/>
      <c r="AT3" s="113"/>
      <c r="AU3" s="113"/>
      <c r="AV3" s="113">
        <v>2</v>
      </c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0">
        <v>3</v>
      </c>
      <c r="BJ3" s="10">
        <v>2</v>
      </c>
      <c r="BK3" s="112"/>
      <c r="BL3" s="112"/>
      <c r="BM3" s="112"/>
      <c r="BN3" s="112"/>
      <c r="BO3" s="10"/>
    </row>
    <row r="4" spans="1:70" x14ac:dyDescent="0.25"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</row>
    <row r="5" spans="1:70" x14ac:dyDescent="0.25"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</row>
    <row r="6" spans="1:70" x14ac:dyDescent="0.25"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</row>
    <row r="7" spans="1:70" x14ac:dyDescent="0.25">
      <c r="A7" s="50" t="s">
        <v>52</v>
      </c>
      <c r="B7" s="113">
        <f>2*B3</f>
        <v>2</v>
      </c>
      <c r="C7" s="113">
        <f>2*C3</f>
        <v>2</v>
      </c>
      <c r="D7" s="113">
        <f>2*D3</f>
        <v>2</v>
      </c>
      <c r="E7" s="113">
        <f>2*E3</f>
        <v>2</v>
      </c>
      <c r="F7" s="113">
        <v>2</v>
      </c>
      <c r="G7" s="113">
        <f>2*G3</f>
        <v>2</v>
      </c>
      <c r="H7" s="113">
        <v>2</v>
      </c>
      <c r="I7" s="113">
        <v>2</v>
      </c>
      <c r="J7" s="113">
        <f>2*J3</f>
        <v>2</v>
      </c>
      <c r="K7" s="10"/>
      <c r="L7" s="10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3">
        <f t="shared" ref="AI7:AQ7" si="0">B7*AI3</f>
        <v>0</v>
      </c>
      <c r="AJ7" s="113">
        <f t="shared" si="0"/>
        <v>0</v>
      </c>
      <c r="AK7" s="113">
        <f t="shared" si="0"/>
        <v>0</v>
      </c>
      <c r="AL7" s="113">
        <f t="shared" si="0"/>
        <v>16</v>
      </c>
      <c r="AM7" s="113">
        <f t="shared" si="0"/>
        <v>0</v>
      </c>
      <c r="AN7" s="113">
        <f t="shared" si="0"/>
        <v>0</v>
      </c>
      <c r="AO7" s="113">
        <f t="shared" si="0"/>
        <v>0</v>
      </c>
      <c r="AP7" s="113">
        <f t="shared" si="0"/>
        <v>0</v>
      </c>
      <c r="AQ7" s="113">
        <f t="shared" si="0"/>
        <v>0</v>
      </c>
      <c r="AR7" s="10"/>
      <c r="AS7" s="10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07">
        <f>SUM(AI7:BH7)</f>
        <v>16</v>
      </c>
      <c r="BQ7" s="107" t="s">
        <v>1</v>
      </c>
      <c r="BR7" s="108">
        <v>16</v>
      </c>
    </row>
    <row r="8" spans="1:70" x14ac:dyDescent="0.25">
      <c r="A8" s="50"/>
      <c r="B8" s="113"/>
      <c r="C8" s="113"/>
      <c r="D8" s="113"/>
      <c r="E8" s="113"/>
      <c r="F8" s="113"/>
      <c r="G8" s="113"/>
      <c r="H8" s="113"/>
      <c r="I8" s="113"/>
      <c r="J8" s="113"/>
      <c r="K8" s="10"/>
      <c r="L8" s="10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3"/>
      <c r="AJ8" s="113"/>
      <c r="AK8" s="113"/>
      <c r="AL8" s="113"/>
      <c r="AM8" s="113"/>
      <c r="AN8" s="113"/>
      <c r="AO8" s="113"/>
      <c r="AP8" s="113"/>
      <c r="AQ8" s="113"/>
      <c r="AR8" s="10"/>
      <c r="AS8" s="10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</row>
    <row r="9" spans="1:70" x14ac:dyDescent="0.25">
      <c r="A9" s="50" t="s">
        <v>51</v>
      </c>
      <c r="B9" s="113">
        <f>0.61*B3</f>
        <v>0.61</v>
      </c>
      <c r="C9" s="113">
        <f>1.11*C3</f>
        <v>1.1100000000000001</v>
      </c>
      <c r="D9" s="113">
        <v>1.41</v>
      </c>
      <c r="E9" s="113">
        <v>0.31</v>
      </c>
      <c r="F9" s="113">
        <v>0.46</v>
      </c>
      <c r="G9" s="113"/>
      <c r="H9" s="113"/>
      <c r="I9" s="113"/>
      <c r="J9" s="113"/>
      <c r="K9" s="10"/>
      <c r="L9" s="10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3">
        <f>B9*AI3</f>
        <v>0</v>
      </c>
      <c r="AJ9" s="113">
        <f>C9*AJ3</f>
        <v>0</v>
      </c>
      <c r="AK9" s="113">
        <f>D9*AK3</f>
        <v>0</v>
      </c>
      <c r="AL9" s="113">
        <f>E9*AL3</f>
        <v>2.48</v>
      </c>
      <c r="AM9" s="113">
        <f>F9*AM3</f>
        <v>0</v>
      </c>
      <c r="AN9" s="113"/>
      <c r="AO9" s="113"/>
      <c r="AP9" s="113"/>
      <c r="AQ9" s="113"/>
      <c r="AR9" s="10"/>
      <c r="AS9" s="10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07">
        <f>SUM(AI9:BH9)</f>
        <v>2.48</v>
      </c>
      <c r="BQ9" s="107" t="s">
        <v>0</v>
      </c>
      <c r="BR9" s="108">
        <v>2.5</v>
      </c>
    </row>
    <row r="10" spans="1:70" x14ac:dyDescent="0.25">
      <c r="A10" s="51" t="s">
        <v>53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0"/>
      <c r="L10" s="10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3"/>
      <c r="AJ10" s="113"/>
      <c r="AK10" s="113"/>
      <c r="AL10" s="113"/>
      <c r="AM10" s="113"/>
      <c r="AN10" s="113"/>
      <c r="AO10" s="113"/>
      <c r="AP10" s="113"/>
      <c r="AQ10" s="113"/>
      <c r="AR10" s="10"/>
      <c r="AS10" s="10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</row>
    <row r="11" spans="1:70" x14ac:dyDescent="0.25">
      <c r="A11" s="52" t="s">
        <v>97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0"/>
      <c r="L11" s="10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3"/>
      <c r="AJ11" s="113"/>
      <c r="AK11" s="113"/>
      <c r="AL11" s="113"/>
      <c r="AM11" s="113"/>
      <c r="AN11" s="113"/>
      <c r="AO11" s="113"/>
      <c r="AP11" s="113"/>
      <c r="AQ11" s="113"/>
      <c r="AR11" s="10"/>
      <c r="AS11" s="10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</row>
    <row r="12" spans="1:70" ht="22.5" x14ac:dyDescent="0.25">
      <c r="A12" s="53" t="s">
        <v>98</v>
      </c>
      <c r="B12" s="113">
        <f>0.05*B3</f>
        <v>0.05</v>
      </c>
      <c r="C12" s="113">
        <f>0.05*C3</f>
        <v>0.05</v>
      </c>
      <c r="D12" s="113">
        <f>0.05*D3</f>
        <v>0.05</v>
      </c>
      <c r="E12" s="113">
        <f>0.05*E3</f>
        <v>0.05</v>
      </c>
      <c r="F12" s="113">
        <v>0.05</v>
      </c>
      <c r="G12" s="113">
        <f>0.05*G3</f>
        <v>0.05</v>
      </c>
      <c r="H12" s="113">
        <v>0.05</v>
      </c>
      <c r="I12" s="113">
        <f>0.05*I3</f>
        <v>0.05</v>
      </c>
      <c r="J12" s="113">
        <f>0.05*J3</f>
        <v>0.05</v>
      </c>
      <c r="K12" s="10"/>
      <c r="L12" s="10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3">
        <f t="shared" ref="AI12:AQ12" si="1">B12*AI3</f>
        <v>0</v>
      </c>
      <c r="AJ12" s="113">
        <f t="shared" si="1"/>
        <v>0</v>
      </c>
      <c r="AK12" s="113">
        <f t="shared" si="1"/>
        <v>0</v>
      </c>
      <c r="AL12" s="113">
        <f t="shared" si="1"/>
        <v>0.4</v>
      </c>
      <c r="AM12" s="113">
        <f t="shared" si="1"/>
        <v>0</v>
      </c>
      <c r="AN12" s="113">
        <f t="shared" si="1"/>
        <v>0</v>
      </c>
      <c r="AO12" s="113">
        <f t="shared" si="1"/>
        <v>0</v>
      </c>
      <c r="AP12" s="113">
        <f t="shared" si="1"/>
        <v>0</v>
      </c>
      <c r="AQ12" s="113">
        <f t="shared" si="1"/>
        <v>0</v>
      </c>
      <c r="AR12" s="10"/>
      <c r="AS12" s="10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07">
        <f>SUM(AI12:BH12)</f>
        <v>0.4</v>
      </c>
      <c r="BQ12" s="107" t="s">
        <v>0</v>
      </c>
      <c r="BR12" s="108">
        <v>0.5</v>
      </c>
    </row>
    <row r="13" spans="1:70" x14ac:dyDescent="0.25">
      <c r="B13" s="113"/>
      <c r="C13" s="113"/>
      <c r="D13" s="113"/>
      <c r="E13" s="113"/>
      <c r="F13" s="113"/>
      <c r="G13" s="113"/>
      <c r="H13" s="113"/>
      <c r="I13" s="113"/>
      <c r="J13" s="113"/>
      <c r="K13" s="10"/>
      <c r="L13" s="10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3"/>
      <c r="AJ13" s="113"/>
      <c r="AK13" s="113"/>
      <c r="AL13" s="113"/>
      <c r="AM13" s="113"/>
      <c r="AN13" s="113"/>
      <c r="AO13" s="113"/>
      <c r="AP13" s="113"/>
      <c r="AQ13" s="113"/>
      <c r="AR13" s="10"/>
      <c r="AS13" s="10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</row>
    <row r="14" spans="1:70" x14ac:dyDescent="0.25">
      <c r="B14" s="113"/>
      <c r="C14" s="113"/>
      <c r="D14" s="113"/>
      <c r="E14" s="113"/>
      <c r="F14" s="113"/>
      <c r="G14" s="113"/>
      <c r="H14" s="113"/>
      <c r="I14" s="113"/>
      <c r="J14" s="113"/>
      <c r="K14" s="10"/>
      <c r="L14" s="10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3"/>
      <c r="AJ14" s="113"/>
      <c r="AK14" s="113"/>
      <c r="AL14" s="113"/>
      <c r="AM14" s="113"/>
      <c r="AN14" s="113"/>
      <c r="AO14" s="113"/>
      <c r="AP14" s="113"/>
      <c r="AQ14" s="113"/>
      <c r="AR14" s="10"/>
      <c r="AS14" s="10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</row>
    <row r="15" spans="1:70" x14ac:dyDescent="0.25">
      <c r="A15" s="50"/>
      <c r="B15" s="113"/>
      <c r="C15" s="113"/>
      <c r="D15" s="113"/>
      <c r="E15" s="113"/>
      <c r="F15" s="113"/>
      <c r="G15" s="113"/>
      <c r="H15" s="113"/>
      <c r="I15" s="113"/>
      <c r="J15" s="113"/>
      <c r="K15" s="10"/>
      <c r="L15" s="10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3"/>
      <c r="AJ15" s="113"/>
      <c r="AK15" s="113"/>
      <c r="AL15" s="113"/>
      <c r="AM15" s="113"/>
      <c r="AN15" s="113"/>
      <c r="AO15" s="113"/>
      <c r="AP15" s="113"/>
      <c r="AQ15" s="113"/>
      <c r="AR15" s="10"/>
      <c r="AS15" s="10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</row>
    <row r="16" spans="1:70" x14ac:dyDescent="0.25">
      <c r="A16" s="50" t="s">
        <v>68</v>
      </c>
      <c r="B16" s="113"/>
      <c r="C16" s="113"/>
      <c r="D16" s="113"/>
      <c r="E16" s="113"/>
      <c r="F16" s="113"/>
      <c r="G16" s="113">
        <v>0.71</v>
      </c>
      <c r="H16" s="113">
        <v>0.33</v>
      </c>
      <c r="I16" s="113">
        <v>0.09</v>
      </c>
      <c r="J16" s="113">
        <f>0.51*J3</f>
        <v>0.51</v>
      </c>
      <c r="K16" s="10"/>
      <c r="L16" s="10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3"/>
      <c r="AJ16" s="113"/>
      <c r="AK16" s="113"/>
      <c r="AL16" s="113"/>
      <c r="AM16" s="113"/>
      <c r="AN16" s="113">
        <f>G16*AN3</f>
        <v>0</v>
      </c>
      <c r="AO16" s="113">
        <f>H16*AO3</f>
        <v>0</v>
      </c>
      <c r="AP16" s="113">
        <f>I16*AP3</f>
        <v>0</v>
      </c>
      <c r="AQ16" s="113">
        <f>J16*AQ3</f>
        <v>0</v>
      </c>
      <c r="AR16" s="10"/>
      <c r="AS16" s="10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07">
        <f>SUM(AI16:BH16)</f>
        <v>0</v>
      </c>
      <c r="BQ16" s="107" t="s">
        <v>0</v>
      </c>
    </row>
    <row r="17" spans="1:70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</row>
    <row r="18" spans="1:70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R18" s="108"/>
    </row>
    <row r="19" spans="1:70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</row>
    <row r="20" spans="1:70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3"/>
      <c r="Y20" s="113"/>
      <c r="Z20" s="113"/>
      <c r="AA20" s="113"/>
      <c r="AB20" s="113"/>
      <c r="AC20" s="113">
        <v>4</v>
      </c>
      <c r="AD20" s="113"/>
      <c r="AE20" s="113"/>
      <c r="AF20" s="113"/>
      <c r="AG20" s="113"/>
      <c r="AH20" s="112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E20" s="113">
        <f t="shared" ref="BE20:BN29" si="2">X20*BE$3</f>
        <v>0</v>
      </c>
      <c r="BF20" s="113">
        <f t="shared" si="2"/>
        <v>0</v>
      </c>
      <c r="BG20" s="113">
        <f t="shared" si="2"/>
        <v>0</v>
      </c>
      <c r="BH20" s="113">
        <f t="shared" si="2"/>
        <v>0</v>
      </c>
      <c r="BI20" s="113">
        <f t="shared" si="2"/>
        <v>0</v>
      </c>
      <c r="BJ20" s="113">
        <f t="shared" si="2"/>
        <v>8</v>
      </c>
      <c r="BK20" s="113">
        <f t="shared" si="2"/>
        <v>0</v>
      </c>
      <c r="BL20" s="113">
        <f t="shared" si="2"/>
        <v>0</v>
      </c>
      <c r="BM20" s="113">
        <f t="shared" si="2"/>
        <v>0</v>
      </c>
      <c r="BN20" s="113">
        <f t="shared" si="2"/>
        <v>0</v>
      </c>
      <c r="BO20" s="112"/>
      <c r="BP20" s="107">
        <f>SUM(AI20:BN20)</f>
        <v>8</v>
      </c>
      <c r="BR20" s="108">
        <v>10</v>
      </c>
    </row>
    <row r="21" spans="1:70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2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E21" s="113">
        <f t="shared" si="2"/>
        <v>0</v>
      </c>
      <c r="BF21" s="113">
        <f t="shared" si="2"/>
        <v>0</v>
      </c>
      <c r="BG21" s="113">
        <f t="shared" si="2"/>
        <v>0</v>
      </c>
      <c r="BH21" s="113">
        <f t="shared" si="2"/>
        <v>0</v>
      </c>
      <c r="BI21" s="113">
        <f t="shared" si="2"/>
        <v>0</v>
      </c>
      <c r="BJ21" s="113">
        <f t="shared" si="2"/>
        <v>0</v>
      </c>
      <c r="BK21" s="113">
        <f t="shared" si="2"/>
        <v>0</v>
      </c>
      <c r="BL21" s="113">
        <f t="shared" si="2"/>
        <v>0</v>
      </c>
      <c r="BM21" s="113">
        <f t="shared" si="2"/>
        <v>0</v>
      </c>
      <c r="BN21" s="113">
        <f t="shared" si="2"/>
        <v>0</v>
      </c>
      <c r="BO21" s="112"/>
      <c r="BP21" s="107">
        <f t="shared" ref="BP21:BP29" si="3">SUM(AI21:BN21)</f>
        <v>0</v>
      </c>
    </row>
    <row r="22" spans="1:70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2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E22" s="113">
        <f t="shared" si="2"/>
        <v>0</v>
      </c>
      <c r="BF22" s="113">
        <f t="shared" si="2"/>
        <v>0</v>
      </c>
      <c r="BG22" s="113">
        <f t="shared" si="2"/>
        <v>0</v>
      </c>
      <c r="BH22" s="113">
        <f t="shared" si="2"/>
        <v>0</v>
      </c>
      <c r="BI22" s="113">
        <f t="shared" si="2"/>
        <v>0</v>
      </c>
      <c r="BJ22" s="113">
        <f t="shared" si="2"/>
        <v>0</v>
      </c>
      <c r="BK22" s="113">
        <f t="shared" si="2"/>
        <v>0</v>
      </c>
      <c r="BL22" s="113">
        <f t="shared" si="2"/>
        <v>0</v>
      </c>
      <c r="BM22" s="113">
        <f t="shared" si="2"/>
        <v>0</v>
      </c>
      <c r="BN22" s="113">
        <f t="shared" si="2"/>
        <v>0</v>
      </c>
      <c r="BO22" s="112"/>
      <c r="BP22" s="107">
        <f t="shared" si="3"/>
        <v>0</v>
      </c>
    </row>
    <row r="23" spans="1:70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3">
        <v>4</v>
      </c>
      <c r="Y23" s="113">
        <v>4</v>
      </c>
      <c r="Z23" s="113"/>
      <c r="AA23" s="113"/>
      <c r="AB23" s="113">
        <v>4</v>
      </c>
      <c r="AC23" s="113"/>
      <c r="AD23" s="113">
        <v>4</v>
      </c>
      <c r="AE23" s="113">
        <v>4</v>
      </c>
      <c r="AF23" s="113"/>
      <c r="AG23" s="113"/>
      <c r="AH23" s="112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E23" s="113">
        <f t="shared" si="2"/>
        <v>0</v>
      </c>
      <c r="BF23" s="113">
        <f t="shared" si="2"/>
        <v>0</v>
      </c>
      <c r="BG23" s="113">
        <f t="shared" si="2"/>
        <v>0</v>
      </c>
      <c r="BH23" s="113">
        <f t="shared" si="2"/>
        <v>0</v>
      </c>
      <c r="BI23" s="113">
        <f t="shared" si="2"/>
        <v>12</v>
      </c>
      <c r="BJ23" s="113">
        <f t="shared" si="2"/>
        <v>0</v>
      </c>
      <c r="BK23" s="113">
        <f t="shared" si="2"/>
        <v>0</v>
      </c>
      <c r="BL23" s="113">
        <f t="shared" si="2"/>
        <v>0</v>
      </c>
      <c r="BM23" s="113">
        <f t="shared" si="2"/>
        <v>0</v>
      </c>
      <c r="BN23" s="113">
        <f t="shared" si="2"/>
        <v>0</v>
      </c>
      <c r="BO23" s="112"/>
      <c r="BP23" s="107">
        <f t="shared" si="3"/>
        <v>12</v>
      </c>
      <c r="BR23" s="108">
        <v>15</v>
      </c>
    </row>
    <row r="24" spans="1:70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2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E24" s="113">
        <f t="shared" si="2"/>
        <v>0</v>
      </c>
      <c r="BF24" s="113">
        <f t="shared" si="2"/>
        <v>0</v>
      </c>
      <c r="BG24" s="113">
        <f t="shared" si="2"/>
        <v>0</v>
      </c>
      <c r="BH24" s="113">
        <f t="shared" si="2"/>
        <v>0</v>
      </c>
      <c r="BI24" s="113">
        <f t="shared" si="2"/>
        <v>0</v>
      </c>
      <c r="BJ24" s="113">
        <f t="shared" si="2"/>
        <v>0</v>
      </c>
      <c r="BK24" s="113">
        <f t="shared" si="2"/>
        <v>0</v>
      </c>
      <c r="BL24" s="113">
        <f t="shared" si="2"/>
        <v>0</v>
      </c>
      <c r="BM24" s="113">
        <f t="shared" si="2"/>
        <v>0</v>
      </c>
      <c r="BN24" s="113">
        <f t="shared" si="2"/>
        <v>0</v>
      </c>
      <c r="BO24" s="112"/>
      <c r="BP24" s="107">
        <f t="shared" si="3"/>
        <v>0</v>
      </c>
    </row>
    <row r="25" spans="1:70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3"/>
      <c r="Y25" s="113"/>
      <c r="Z25" s="113">
        <v>1.7</v>
      </c>
      <c r="AA25" s="113">
        <v>0.4</v>
      </c>
      <c r="AB25" s="113"/>
      <c r="AC25" s="113">
        <v>0.2</v>
      </c>
      <c r="AD25" s="113"/>
      <c r="AE25" s="113"/>
      <c r="AF25" s="113">
        <v>2.2000000000000002</v>
      </c>
      <c r="AG25" s="113"/>
      <c r="AH25" s="112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E25" s="113">
        <f t="shared" si="2"/>
        <v>0</v>
      </c>
      <c r="BF25" s="113">
        <f t="shared" si="2"/>
        <v>0</v>
      </c>
      <c r="BG25" s="113">
        <f t="shared" si="2"/>
        <v>0</v>
      </c>
      <c r="BH25" s="113">
        <f t="shared" si="2"/>
        <v>0</v>
      </c>
      <c r="BI25" s="113">
        <f t="shared" si="2"/>
        <v>0</v>
      </c>
      <c r="BJ25" s="113">
        <f t="shared" si="2"/>
        <v>0.4</v>
      </c>
      <c r="BK25" s="113">
        <f t="shared" si="2"/>
        <v>0</v>
      </c>
      <c r="BL25" s="113">
        <f t="shared" si="2"/>
        <v>0</v>
      </c>
      <c r="BM25" s="113">
        <f t="shared" si="2"/>
        <v>0</v>
      </c>
      <c r="BN25" s="113">
        <f t="shared" si="2"/>
        <v>0</v>
      </c>
      <c r="BO25" s="112"/>
      <c r="BP25" s="107">
        <f t="shared" si="3"/>
        <v>0.4</v>
      </c>
      <c r="BR25" s="108">
        <v>0.5</v>
      </c>
    </row>
    <row r="26" spans="1:70" x14ac:dyDescent="0.25">
      <c r="A26" s="18" t="s">
        <v>49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3">
        <v>1.7</v>
      </c>
      <c r="Y26" s="113">
        <v>0.4</v>
      </c>
      <c r="Z26" s="113"/>
      <c r="AA26" s="113"/>
      <c r="AB26" s="113">
        <v>0.2</v>
      </c>
      <c r="AC26" s="113"/>
      <c r="AD26" s="113">
        <v>0.2</v>
      </c>
      <c r="AE26" s="113">
        <v>2.2000000000000002</v>
      </c>
      <c r="AF26" s="113"/>
      <c r="AG26" s="113">
        <v>0.2</v>
      </c>
      <c r="AH26" s="112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E26" s="113">
        <f t="shared" si="2"/>
        <v>0</v>
      </c>
      <c r="BF26" s="113">
        <f t="shared" si="2"/>
        <v>0</v>
      </c>
      <c r="BG26" s="113">
        <f t="shared" si="2"/>
        <v>0</v>
      </c>
      <c r="BH26" s="113">
        <f t="shared" si="2"/>
        <v>0</v>
      </c>
      <c r="BI26" s="113">
        <f t="shared" si="2"/>
        <v>0.60000000000000009</v>
      </c>
      <c r="BJ26" s="113">
        <f t="shared" si="2"/>
        <v>0</v>
      </c>
      <c r="BK26" s="113">
        <f t="shared" si="2"/>
        <v>0</v>
      </c>
      <c r="BL26" s="113">
        <f t="shared" si="2"/>
        <v>0</v>
      </c>
      <c r="BM26" s="113">
        <f t="shared" si="2"/>
        <v>0</v>
      </c>
      <c r="BN26" s="113">
        <f t="shared" si="2"/>
        <v>0</v>
      </c>
      <c r="BO26" s="112"/>
      <c r="BP26" s="107">
        <f t="shared" si="3"/>
        <v>0.60000000000000009</v>
      </c>
      <c r="BR26" s="108">
        <v>1</v>
      </c>
    </row>
    <row r="27" spans="1:70" x14ac:dyDescent="0.25">
      <c r="A27" s="18" t="s">
        <v>44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2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E27" s="113">
        <f t="shared" si="2"/>
        <v>0</v>
      </c>
      <c r="BF27" s="113">
        <f t="shared" si="2"/>
        <v>0</v>
      </c>
      <c r="BG27" s="113">
        <f t="shared" si="2"/>
        <v>0</v>
      </c>
      <c r="BH27" s="113">
        <f t="shared" si="2"/>
        <v>0</v>
      </c>
      <c r="BI27" s="113">
        <f t="shared" si="2"/>
        <v>0</v>
      </c>
      <c r="BJ27" s="113">
        <f t="shared" si="2"/>
        <v>0</v>
      </c>
      <c r="BK27" s="113">
        <f t="shared" si="2"/>
        <v>0</v>
      </c>
      <c r="BL27" s="113">
        <f t="shared" si="2"/>
        <v>0</v>
      </c>
      <c r="BM27" s="113">
        <f t="shared" si="2"/>
        <v>0</v>
      </c>
      <c r="BN27" s="113">
        <f t="shared" si="2"/>
        <v>0</v>
      </c>
      <c r="BO27" s="112"/>
      <c r="BP27" s="107">
        <f t="shared" si="3"/>
        <v>0</v>
      </c>
    </row>
    <row r="28" spans="1:70" ht="25.5" x14ac:dyDescent="0.25">
      <c r="A28" s="86" t="s">
        <v>151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3">
        <v>0.1</v>
      </c>
      <c r="Y28" s="113">
        <v>0.1</v>
      </c>
      <c r="Z28" s="113">
        <v>0.1</v>
      </c>
      <c r="AA28" s="113">
        <v>0.1</v>
      </c>
      <c r="AB28" s="113"/>
      <c r="AC28" s="113"/>
      <c r="AD28" s="113">
        <v>0.1</v>
      </c>
      <c r="AE28" s="113">
        <v>0.1</v>
      </c>
      <c r="AF28" s="113">
        <v>0.1</v>
      </c>
      <c r="AG28" s="113">
        <v>0.1</v>
      </c>
      <c r="AH28" s="112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E28" s="113">
        <f t="shared" si="2"/>
        <v>0</v>
      </c>
      <c r="BF28" s="113">
        <f t="shared" si="2"/>
        <v>0</v>
      </c>
      <c r="BG28" s="113">
        <f t="shared" si="2"/>
        <v>0</v>
      </c>
      <c r="BH28" s="113">
        <f t="shared" si="2"/>
        <v>0</v>
      </c>
      <c r="BI28" s="113">
        <f t="shared" si="2"/>
        <v>0</v>
      </c>
      <c r="BJ28" s="113">
        <f t="shared" si="2"/>
        <v>0</v>
      </c>
      <c r="BK28" s="113">
        <f t="shared" si="2"/>
        <v>0</v>
      </c>
      <c r="BL28" s="113">
        <f t="shared" si="2"/>
        <v>0</v>
      </c>
      <c r="BM28" s="113">
        <f t="shared" si="2"/>
        <v>0</v>
      </c>
      <c r="BN28" s="113">
        <f t="shared" si="2"/>
        <v>0</v>
      </c>
      <c r="BO28" s="112"/>
      <c r="BP28" s="107">
        <f t="shared" si="3"/>
        <v>0</v>
      </c>
    </row>
    <row r="29" spans="1:70" x14ac:dyDescent="0.25">
      <c r="A29" s="18" t="s">
        <v>45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3">
        <v>1</v>
      </c>
      <c r="Y29" s="113">
        <v>1</v>
      </c>
      <c r="Z29" s="113">
        <v>1</v>
      </c>
      <c r="AA29" s="113">
        <v>1</v>
      </c>
      <c r="AB29" s="113">
        <v>1</v>
      </c>
      <c r="AC29" s="113">
        <v>1</v>
      </c>
      <c r="AD29" s="113">
        <v>1</v>
      </c>
      <c r="AE29" s="113">
        <v>1</v>
      </c>
      <c r="AF29" s="113">
        <v>1</v>
      </c>
      <c r="AG29" s="113">
        <v>1</v>
      </c>
      <c r="AH29" s="112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E29" s="113">
        <f t="shared" si="2"/>
        <v>0</v>
      </c>
      <c r="BF29" s="113">
        <f t="shared" si="2"/>
        <v>0</v>
      </c>
      <c r="BG29" s="113">
        <f t="shared" si="2"/>
        <v>0</v>
      </c>
      <c r="BH29" s="113">
        <f t="shared" si="2"/>
        <v>0</v>
      </c>
      <c r="BI29" s="113">
        <f t="shared" si="2"/>
        <v>3</v>
      </c>
      <c r="BJ29" s="113">
        <f t="shared" si="2"/>
        <v>2</v>
      </c>
      <c r="BK29" s="113">
        <f t="shared" si="2"/>
        <v>0</v>
      </c>
      <c r="BL29" s="113">
        <f t="shared" si="2"/>
        <v>0</v>
      </c>
      <c r="BM29" s="113">
        <f t="shared" si="2"/>
        <v>0</v>
      </c>
      <c r="BN29" s="113">
        <f t="shared" si="2"/>
        <v>0</v>
      </c>
      <c r="BO29" s="112"/>
      <c r="BP29" s="107">
        <f t="shared" si="3"/>
        <v>5</v>
      </c>
      <c r="BR29" s="108">
        <v>5</v>
      </c>
    </row>
    <row r="30" spans="1:70" x14ac:dyDescent="0.25">
      <c r="A30" s="5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</row>
    <row r="31" spans="1:70" s="85" customFormat="1" x14ac:dyDescent="0.25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R31" s="108"/>
    </row>
    <row r="32" spans="1:70" x14ac:dyDescent="0.25">
      <c r="A32" s="34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</row>
    <row r="33" spans="1:70" x14ac:dyDescent="0.25">
      <c r="A33" s="33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</row>
    <row r="34" spans="1:70" x14ac:dyDescent="0.25">
      <c r="A34" s="18" t="s">
        <v>55</v>
      </c>
      <c r="B34" s="112"/>
      <c r="C34" s="112"/>
      <c r="D34" s="112"/>
      <c r="E34" s="112"/>
      <c r="F34" s="112"/>
      <c r="G34" s="112"/>
      <c r="H34" s="112"/>
      <c r="I34" s="112"/>
      <c r="J34" s="112"/>
      <c r="K34" s="44">
        <v>2</v>
      </c>
      <c r="L34" s="44">
        <v>3</v>
      </c>
      <c r="M34" s="44">
        <v>4</v>
      </c>
      <c r="N34" s="44">
        <v>4</v>
      </c>
      <c r="O34" s="44">
        <v>5</v>
      </c>
      <c r="P34" s="44">
        <v>5</v>
      </c>
      <c r="Q34" s="44">
        <v>5</v>
      </c>
      <c r="R34" s="44">
        <v>1</v>
      </c>
      <c r="S34" s="45">
        <v>2</v>
      </c>
      <c r="T34" s="44">
        <v>3</v>
      </c>
      <c r="U34" s="44">
        <v>3</v>
      </c>
      <c r="V34" s="44">
        <v>4</v>
      </c>
      <c r="W34" s="74">
        <v>5</v>
      </c>
      <c r="X34" s="63"/>
      <c r="Y34" s="63"/>
      <c r="Z34" s="63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3">
        <f t="shared" ref="AR34:BD34" si="4">K34*AR$3</f>
        <v>0</v>
      </c>
      <c r="AS34" s="113">
        <f t="shared" si="4"/>
        <v>0</v>
      </c>
      <c r="AT34" s="113">
        <f t="shared" si="4"/>
        <v>0</v>
      </c>
      <c r="AU34" s="113">
        <f t="shared" si="4"/>
        <v>0</v>
      </c>
      <c r="AV34" s="113">
        <f t="shared" si="4"/>
        <v>10</v>
      </c>
      <c r="AW34" s="113">
        <f t="shared" si="4"/>
        <v>0</v>
      </c>
      <c r="AX34" s="113">
        <f t="shared" si="4"/>
        <v>0</v>
      </c>
      <c r="AY34" s="113">
        <f t="shared" si="4"/>
        <v>0</v>
      </c>
      <c r="AZ34" s="113">
        <f t="shared" si="4"/>
        <v>0</v>
      </c>
      <c r="BA34" s="113">
        <f t="shared" si="4"/>
        <v>0</v>
      </c>
      <c r="BB34" s="113">
        <f t="shared" si="4"/>
        <v>0</v>
      </c>
      <c r="BC34" s="113">
        <f t="shared" si="4"/>
        <v>0</v>
      </c>
      <c r="BD34" s="113">
        <f t="shared" si="4"/>
        <v>0</v>
      </c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7">
        <f>SUM(AI34:BH34)</f>
        <v>10</v>
      </c>
      <c r="BR34" s="108">
        <v>10</v>
      </c>
    </row>
    <row r="35" spans="1:70" x14ac:dyDescent="0.25">
      <c r="A35" s="34" t="s">
        <v>97</v>
      </c>
      <c r="B35" s="112"/>
      <c r="C35" s="112"/>
      <c r="D35" s="112"/>
      <c r="E35" s="112"/>
      <c r="F35" s="112"/>
      <c r="G35" s="112"/>
      <c r="H35" s="112"/>
      <c r="I35" s="112"/>
      <c r="J35" s="112"/>
      <c r="K35" s="44"/>
      <c r="L35" s="44"/>
      <c r="M35" s="44"/>
      <c r="N35" s="44"/>
      <c r="O35" s="44"/>
      <c r="P35" s="73"/>
      <c r="Q35" s="74"/>
      <c r="R35" s="44"/>
      <c r="S35" s="44"/>
      <c r="T35" s="44"/>
      <c r="U35" s="44"/>
      <c r="V35" s="44"/>
      <c r="W35" s="74"/>
      <c r="X35" s="63"/>
      <c r="Y35" s="63"/>
      <c r="Z35" s="63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</row>
    <row r="36" spans="1:70" x14ac:dyDescent="0.25">
      <c r="A36" s="34" t="s">
        <v>111</v>
      </c>
      <c r="B36" s="112"/>
      <c r="C36" s="112"/>
      <c r="D36" s="112"/>
      <c r="E36" s="112"/>
      <c r="F36" s="112"/>
      <c r="G36" s="112"/>
      <c r="H36" s="112"/>
      <c r="I36" s="112"/>
      <c r="J36" s="112"/>
      <c r="K36" s="44">
        <v>0.01</v>
      </c>
      <c r="L36" s="44">
        <v>0.03</v>
      </c>
      <c r="M36" s="44">
        <v>0.04</v>
      </c>
      <c r="N36" s="44">
        <v>0.04</v>
      </c>
      <c r="O36" s="44">
        <v>0.05</v>
      </c>
      <c r="P36" s="44">
        <v>0.05</v>
      </c>
      <c r="Q36" s="44">
        <v>0.05</v>
      </c>
      <c r="R36" s="44">
        <v>0.01</v>
      </c>
      <c r="S36" s="44">
        <v>0.02</v>
      </c>
      <c r="T36" s="44">
        <v>0.03</v>
      </c>
      <c r="U36" s="44">
        <v>0.03</v>
      </c>
      <c r="V36" s="44">
        <v>0.04</v>
      </c>
      <c r="W36" s="46">
        <v>0.05</v>
      </c>
      <c r="X36" s="63"/>
      <c r="Y36" s="63"/>
      <c r="Z36" s="63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3">
        <f t="shared" ref="AR36:BD36" si="5">K36*AR$3</f>
        <v>0</v>
      </c>
      <c r="AS36" s="113">
        <f t="shared" si="5"/>
        <v>0</v>
      </c>
      <c r="AT36" s="113">
        <f t="shared" si="5"/>
        <v>0</v>
      </c>
      <c r="AU36" s="113">
        <f t="shared" si="5"/>
        <v>0</v>
      </c>
      <c r="AV36" s="113">
        <f t="shared" si="5"/>
        <v>0.1</v>
      </c>
      <c r="AW36" s="113">
        <f t="shared" si="5"/>
        <v>0</v>
      </c>
      <c r="AX36" s="113">
        <f t="shared" si="5"/>
        <v>0</v>
      </c>
      <c r="AY36" s="113">
        <f t="shared" si="5"/>
        <v>0</v>
      </c>
      <c r="AZ36" s="113">
        <f t="shared" si="5"/>
        <v>0</v>
      </c>
      <c r="BA36" s="113">
        <f t="shared" si="5"/>
        <v>0</v>
      </c>
      <c r="BB36" s="113">
        <f t="shared" si="5"/>
        <v>0</v>
      </c>
      <c r="BC36" s="113">
        <f t="shared" si="5"/>
        <v>0</v>
      </c>
      <c r="BD36" s="113">
        <f t="shared" si="5"/>
        <v>0</v>
      </c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</row>
    <row r="37" spans="1:70" x14ac:dyDescent="0.25">
      <c r="A37" s="34"/>
      <c r="B37" s="112"/>
      <c r="C37" s="112"/>
      <c r="D37" s="112"/>
      <c r="E37" s="112"/>
      <c r="F37" s="112"/>
      <c r="G37" s="112"/>
      <c r="H37" s="112"/>
      <c r="I37" s="112"/>
      <c r="J37" s="112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6"/>
      <c r="X37" s="63"/>
      <c r="Y37" s="63"/>
      <c r="Z37" s="63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</row>
    <row r="38" spans="1:70" x14ac:dyDescent="0.25">
      <c r="A38" s="18" t="s">
        <v>52</v>
      </c>
      <c r="B38" s="112"/>
      <c r="C38" s="112"/>
      <c r="D38" s="112"/>
      <c r="E38" s="112"/>
      <c r="F38" s="112"/>
      <c r="G38" s="112"/>
      <c r="H38" s="112"/>
      <c r="I38" s="112"/>
      <c r="J38" s="112"/>
      <c r="K38" s="44">
        <v>1</v>
      </c>
      <c r="L38" s="44">
        <v>1</v>
      </c>
      <c r="M38" s="44">
        <v>1</v>
      </c>
      <c r="N38" s="44">
        <v>1</v>
      </c>
      <c r="O38" s="44">
        <v>1</v>
      </c>
      <c r="P38" s="44">
        <v>1</v>
      </c>
      <c r="Q38" s="44">
        <v>1</v>
      </c>
      <c r="R38" s="44">
        <v>1</v>
      </c>
      <c r="S38" s="44">
        <v>1</v>
      </c>
      <c r="T38" s="44">
        <v>1</v>
      </c>
      <c r="U38" s="44">
        <v>1</v>
      </c>
      <c r="V38" s="44">
        <v>1</v>
      </c>
      <c r="W38" s="74">
        <v>1</v>
      </c>
      <c r="X38" s="63"/>
      <c r="Y38" s="63"/>
      <c r="Z38" s="63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3">
        <f t="shared" ref="AR38:BD38" si="6">K38*AR$3</f>
        <v>0</v>
      </c>
      <c r="AS38" s="113">
        <f t="shared" si="6"/>
        <v>0</v>
      </c>
      <c r="AT38" s="113">
        <f t="shared" si="6"/>
        <v>0</v>
      </c>
      <c r="AU38" s="113">
        <f t="shared" si="6"/>
        <v>0</v>
      </c>
      <c r="AV38" s="113">
        <f t="shared" si="6"/>
        <v>2</v>
      </c>
      <c r="AW38" s="113">
        <f t="shared" si="6"/>
        <v>0</v>
      </c>
      <c r="AX38" s="113">
        <f t="shared" si="6"/>
        <v>0</v>
      </c>
      <c r="AY38" s="113">
        <f t="shared" si="6"/>
        <v>0</v>
      </c>
      <c r="AZ38" s="113">
        <f t="shared" si="6"/>
        <v>0</v>
      </c>
      <c r="BA38" s="113">
        <f t="shared" si="6"/>
        <v>0</v>
      </c>
      <c r="BB38" s="113">
        <f t="shared" si="6"/>
        <v>0</v>
      </c>
      <c r="BC38" s="113">
        <f t="shared" si="6"/>
        <v>0</v>
      </c>
      <c r="BD38" s="113">
        <f t="shared" si="6"/>
        <v>0</v>
      </c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7">
        <f>SUM(AI38:BH38)</f>
        <v>2</v>
      </c>
      <c r="BR38" s="108">
        <v>2</v>
      </c>
    </row>
    <row r="39" spans="1:70" x14ac:dyDescent="0.25">
      <c r="A39" s="18"/>
      <c r="K39" s="44"/>
      <c r="L39" s="44"/>
      <c r="M39" s="44"/>
      <c r="N39" s="44"/>
      <c r="O39" s="44"/>
      <c r="P39" s="73"/>
      <c r="Q39" s="74"/>
      <c r="R39" s="44"/>
      <c r="S39" s="44"/>
      <c r="T39" s="44"/>
      <c r="U39" s="44"/>
      <c r="V39" s="44"/>
      <c r="W39" s="74"/>
      <c r="X39" s="63"/>
      <c r="Y39" s="63"/>
      <c r="Z39" s="63"/>
    </row>
    <row r="40" spans="1:70" x14ac:dyDescent="0.25">
      <c r="A40" s="18" t="s">
        <v>56</v>
      </c>
      <c r="K40" s="44"/>
      <c r="L40" s="44"/>
      <c r="M40" s="44"/>
      <c r="N40" s="44"/>
      <c r="O40" s="44"/>
      <c r="P40" s="73"/>
      <c r="Q40" s="74"/>
      <c r="R40" s="44"/>
      <c r="S40" s="44"/>
      <c r="T40" s="44"/>
      <c r="U40" s="44"/>
      <c r="V40" s="44"/>
      <c r="W40" s="74"/>
      <c r="X40" s="63"/>
      <c r="Y40" s="63"/>
      <c r="Z40" s="63"/>
    </row>
    <row r="41" spans="1:70" x14ac:dyDescent="0.25">
      <c r="A41" s="34" t="s">
        <v>97</v>
      </c>
      <c r="K41" s="44"/>
      <c r="L41" s="44"/>
      <c r="M41" s="44"/>
      <c r="N41" s="44"/>
      <c r="O41" s="44"/>
      <c r="P41" s="49"/>
      <c r="Q41" s="46"/>
      <c r="R41" s="44"/>
      <c r="S41" s="44"/>
      <c r="T41" s="44"/>
      <c r="U41" s="44"/>
      <c r="V41" s="44"/>
      <c r="W41" s="77"/>
      <c r="X41" s="63"/>
      <c r="Y41" s="63"/>
      <c r="Z41" s="63"/>
    </row>
    <row r="42" spans="1:70" x14ac:dyDescent="0.25">
      <c r="A42" s="41" t="s">
        <v>57</v>
      </c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63"/>
      <c r="Y42" s="63"/>
      <c r="Z42" s="63"/>
    </row>
    <row r="43" spans="1:70" x14ac:dyDescent="0.25">
      <c r="A43" s="41" t="s">
        <v>58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63"/>
      <c r="Y43" s="63"/>
      <c r="Z43" s="63"/>
    </row>
    <row r="44" spans="1:70" x14ac:dyDescent="0.25">
      <c r="A44" s="41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63"/>
      <c r="Y44" s="63"/>
      <c r="Z44" s="63"/>
    </row>
    <row r="45" spans="1:70" x14ac:dyDescent="0.25">
      <c r="A45" s="18" t="s">
        <v>59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  <c r="P45" s="44">
        <v>1</v>
      </c>
      <c r="Q45" s="44">
        <v>1</v>
      </c>
      <c r="R45" s="44">
        <v>1</v>
      </c>
      <c r="S45" s="44">
        <v>1</v>
      </c>
      <c r="T45" s="44">
        <v>1</v>
      </c>
      <c r="U45" s="44">
        <v>1</v>
      </c>
      <c r="V45" s="44">
        <v>1</v>
      </c>
      <c r="W45" s="74">
        <v>1</v>
      </c>
      <c r="X45" s="63"/>
      <c r="Y45" s="63"/>
      <c r="Z45" s="63"/>
      <c r="AR45" s="113">
        <f t="shared" ref="AR45:BD49" si="7">K45*AR$3</f>
        <v>0</v>
      </c>
      <c r="AS45" s="113">
        <f t="shared" si="7"/>
        <v>0</v>
      </c>
      <c r="AT45" s="113">
        <f t="shared" si="7"/>
        <v>0</v>
      </c>
      <c r="AU45" s="113">
        <f t="shared" si="7"/>
        <v>0</v>
      </c>
      <c r="AV45" s="113">
        <f t="shared" si="7"/>
        <v>2</v>
      </c>
      <c r="AW45" s="113">
        <f t="shared" si="7"/>
        <v>0</v>
      </c>
      <c r="AX45" s="113">
        <f t="shared" si="7"/>
        <v>0</v>
      </c>
      <c r="AY45" s="113">
        <f t="shared" si="7"/>
        <v>0</v>
      </c>
      <c r="AZ45" s="113">
        <f t="shared" si="7"/>
        <v>0</v>
      </c>
      <c r="BA45" s="113">
        <f t="shared" si="7"/>
        <v>0</v>
      </c>
      <c r="BB45" s="113">
        <f t="shared" si="7"/>
        <v>0</v>
      </c>
      <c r="BC45" s="113">
        <f t="shared" si="7"/>
        <v>0</v>
      </c>
      <c r="BD45" s="113">
        <f t="shared" si="7"/>
        <v>0</v>
      </c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7">
        <f>SUM(AI45:BH45)</f>
        <v>2</v>
      </c>
      <c r="BR45" s="108">
        <v>2</v>
      </c>
    </row>
    <row r="46" spans="1:70" x14ac:dyDescent="0.25">
      <c r="A46" s="18" t="s">
        <v>124</v>
      </c>
      <c r="K46" s="44">
        <v>2</v>
      </c>
      <c r="L46" s="44">
        <v>3</v>
      </c>
      <c r="M46" s="44">
        <v>3</v>
      </c>
      <c r="N46" s="44">
        <v>3</v>
      </c>
      <c r="O46" s="44">
        <v>3</v>
      </c>
      <c r="P46" s="73">
        <v>3</v>
      </c>
      <c r="Q46" s="74">
        <v>3</v>
      </c>
      <c r="R46" s="44">
        <v>1</v>
      </c>
      <c r="S46" s="44">
        <v>2</v>
      </c>
      <c r="T46" s="44">
        <v>3</v>
      </c>
      <c r="U46" s="44">
        <v>3</v>
      </c>
      <c r="V46" s="44">
        <v>3</v>
      </c>
      <c r="W46" s="74">
        <v>3</v>
      </c>
      <c r="X46" s="63"/>
      <c r="Y46" s="63"/>
      <c r="Z46" s="63"/>
      <c r="AR46" s="113">
        <f t="shared" si="7"/>
        <v>0</v>
      </c>
      <c r="AS46" s="113">
        <f t="shared" si="7"/>
        <v>0</v>
      </c>
      <c r="AT46" s="113">
        <f t="shared" si="7"/>
        <v>0</v>
      </c>
      <c r="AU46" s="113">
        <f t="shared" si="7"/>
        <v>0</v>
      </c>
      <c r="AV46" s="113">
        <f t="shared" si="7"/>
        <v>6</v>
      </c>
      <c r="AW46" s="113">
        <f t="shared" si="7"/>
        <v>0</v>
      </c>
      <c r="AX46" s="113">
        <f t="shared" si="7"/>
        <v>0</v>
      </c>
      <c r="AY46" s="113">
        <f t="shared" si="7"/>
        <v>0</v>
      </c>
      <c r="AZ46" s="113">
        <f t="shared" si="7"/>
        <v>0</v>
      </c>
      <c r="BA46" s="113">
        <f t="shared" si="7"/>
        <v>0</v>
      </c>
      <c r="BB46" s="113">
        <f t="shared" si="7"/>
        <v>0</v>
      </c>
      <c r="BC46" s="113">
        <f t="shared" si="7"/>
        <v>0</v>
      </c>
      <c r="BD46" s="113">
        <f t="shared" si="7"/>
        <v>0</v>
      </c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7">
        <f>SUM(AI46:BH46)</f>
        <v>6</v>
      </c>
      <c r="BR46" s="108">
        <v>6</v>
      </c>
    </row>
    <row r="47" spans="1:70" x14ac:dyDescent="0.25">
      <c r="A47" s="18" t="s">
        <v>60</v>
      </c>
      <c r="K47" s="44">
        <v>0</v>
      </c>
      <c r="L47" s="44">
        <v>0</v>
      </c>
      <c r="M47" s="44">
        <v>1</v>
      </c>
      <c r="N47" s="44">
        <v>1</v>
      </c>
      <c r="O47" s="44">
        <v>1</v>
      </c>
      <c r="P47" s="44">
        <v>1</v>
      </c>
      <c r="Q47" s="44">
        <v>1</v>
      </c>
      <c r="R47" s="44">
        <v>0</v>
      </c>
      <c r="S47" s="44">
        <v>0</v>
      </c>
      <c r="T47" s="44">
        <v>0</v>
      </c>
      <c r="U47" s="44">
        <v>0</v>
      </c>
      <c r="V47" s="44">
        <v>1</v>
      </c>
      <c r="W47" s="74">
        <v>1</v>
      </c>
      <c r="X47" s="63"/>
      <c r="Y47" s="63"/>
      <c r="Z47" s="63"/>
      <c r="AR47" s="113">
        <f t="shared" si="7"/>
        <v>0</v>
      </c>
      <c r="AS47" s="113">
        <f t="shared" si="7"/>
        <v>0</v>
      </c>
      <c r="AT47" s="113">
        <f t="shared" si="7"/>
        <v>0</v>
      </c>
      <c r="AU47" s="113">
        <f t="shared" si="7"/>
        <v>0</v>
      </c>
      <c r="AV47" s="113">
        <f t="shared" si="7"/>
        <v>2</v>
      </c>
      <c r="AW47" s="113">
        <f t="shared" si="7"/>
        <v>0</v>
      </c>
      <c r="AX47" s="113">
        <f t="shared" si="7"/>
        <v>0</v>
      </c>
      <c r="AY47" s="113">
        <f t="shared" si="7"/>
        <v>0</v>
      </c>
      <c r="AZ47" s="113">
        <f t="shared" si="7"/>
        <v>0</v>
      </c>
      <c r="BA47" s="113">
        <f t="shared" si="7"/>
        <v>0</v>
      </c>
      <c r="BB47" s="113">
        <f t="shared" si="7"/>
        <v>0</v>
      </c>
      <c r="BC47" s="113">
        <f t="shared" si="7"/>
        <v>0</v>
      </c>
      <c r="BD47" s="113">
        <f t="shared" si="7"/>
        <v>0</v>
      </c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7">
        <f>SUM(AI47:BH47)</f>
        <v>2</v>
      </c>
      <c r="BR47" s="108">
        <v>2</v>
      </c>
    </row>
    <row r="48" spans="1:70" x14ac:dyDescent="0.25">
      <c r="A48" s="18" t="s">
        <v>125</v>
      </c>
      <c r="K48" s="44">
        <v>0</v>
      </c>
      <c r="L48" s="44">
        <v>0</v>
      </c>
      <c r="M48" s="44">
        <v>1</v>
      </c>
      <c r="N48" s="44">
        <v>1</v>
      </c>
      <c r="O48" s="44">
        <v>2</v>
      </c>
      <c r="P48" s="73">
        <v>2</v>
      </c>
      <c r="Q48" s="74">
        <v>2</v>
      </c>
      <c r="R48" s="44"/>
      <c r="S48" s="44">
        <v>0</v>
      </c>
      <c r="T48" s="44"/>
      <c r="U48" s="44"/>
      <c r="V48" s="44">
        <v>1</v>
      </c>
      <c r="W48" s="74">
        <v>2</v>
      </c>
      <c r="X48" s="63"/>
      <c r="Y48" s="63"/>
      <c r="Z48" s="63"/>
      <c r="AR48" s="113">
        <f t="shared" si="7"/>
        <v>0</v>
      </c>
      <c r="AS48" s="113">
        <f t="shared" si="7"/>
        <v>0</v>
      </c>
      <c r="AT48" s="113">
        <f t="shared" si="7"/>
        <v>0</v>
      </c>
      <c r="AU48" s="113">
        <f t="shared" si="7"/>
        <v>0</v>
      </c>
      <c r="AV48" s="113">
        <f t="shared" si="7"/>
        <v>4</v>
      </c>
      <c r="AW48" s="113">
        <f t="shared" si="7"/>
        <v>0</v>
      </c>
      <c r="AX48" s="113">
        <f t="shared" si="7"/>
        <v>0</v>
      </c>
      <c r="AY48" s="113">
        <f t="shared" si="7"/>
        <v>0</v>
      </c>
      <c r="AZ48" s="113">
        <f t="shared" si="7"/>
        <v>0</v>
      </c>
      <c r="BA48" s="113">
        <f t="shared" si="7"/>
        <v>0</v>
      </c>
      <c r="BB48" s="113">
        <f t="shared" si="7"/>
        <v>0</v>
      </c>
      <c r="BC48" s="113">
        <f t="shared" si="7"/>
        <v>0</v>
      </c>
      <c r="BD48" s="113">
        <f t="shared" si="7"/>
        <v>0</v>
      </c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7">
        <f>SUM(AI48:BH48)</f>
        <v>4</v>
      </c>
      <c r="BR48" s="108">
        <v>4</v>
      </c>
    </row>
    <row r="49" spans="1:70" x14ac:dyDescent="0.25">
      <c r="A49" s="18" t="s">
        <v>61</v>
      </c>
      <c r="K49" s="44">
        <v>1</v>
      </c>
      <c r="L49" s="44">
        <v>1</v>
      </c>
      <c r="M49" s="44">
        <v>1</v>
      </c>
      <c r="N49" s="44">
        <v>1</v>
      </c>
      <c r="O49" s="44">
        <v>1</v>
      </c>
      <c r="P49" s="44">
        <v>1</v>
      </c>
      <c r="Q49" s="44">
        <v>1</v>
      </c>
      <c r="R49" s="44">
        <v>1</v>
      </c>
      <c r="S49" s="44">
        <v>1</v>
      </c>
      <c r="T49" s="44">
        <v>1</v>
      </c>
      <c r="U49" s="44">
        <v>1</v>
      </c>
      <c r="V49" s="44">
        <v>1</v>
      </c>
      <c r="W49" s="74">
        <v>1</v>
      </c>
      <c r="X49" s="63"/>
      <c r="Y49" s="63"/>
      <c r="Z49" s="63"/>
      <c r="AR49" s="113">
        <f t="shared" si="7"/>
        <v>0</v>
      </c>
      <c r="AS49" s="113">
        <f t="shared" si="7"/>
        <v>0</v>
      </c>
      <c r="AT49" s="113">
        <f t="shared" si="7"/>
        <v>0</v>
      </c>
      <c r="AU49" s="113">
        <f t="shared" si="7"/>
        <v>0</v>
      </c>
      <c r="AV49" s="113">
        <f t="shared" si="7"/>
        <v>2</v>
      </c>
      <c r="AW49" s="113">
        <f t="shared" si="7"/>
        <v>0</v>
      </c>
      <c r="AX49" s="113">
        <f t="shared" si="7"/>
        <v>0</v>
      </c>
      <c r="AY49" s="113">
        <f t="shared" si="7"/>
        <v>0</v>
      </c>
      <c r="AZ49" s="113">
        <f t="shared" si="7"/>
        <v>0</v>
      </c>
      <c r="BA49" s="113">
        <f t="shared" si="7"/>
        <v>0</v>
      </c>
      <c r="BB49" s="113">
        <f t="shared" si="7"/>
        <v>0</v>
      </c>
      <c r="BC49" s="113">
        <f t="shared" si="7"/>
        <v>0</v>
      </c>
      <c r="BD49" s="113">
        <f t="shared" si="7"/>
        <v>0</v>
      </c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7">
        <f>SUM(AI49:BH49)</f>
        <v>2</v>
      </c>
      <c r="BR49" s="108">
        <v>2</v>
      </c>
    </row>
    <row r="50" spans="1:70" x14ac:dyDescent="0.25">
      <c r="A50" s="18"/>
      <c r="K50" s="44"/>
      <c r="L50" s="44"/>
      <c r="M50" s="44"/>
      <c r="N50" s="44"/>
      <c r="O50" s="44"/>
      <c r="P50" s="73"/>
      <c r="Q50" s="74"/>
      <c r="R50" s="44"/>
      <c r="S50" s="44"/>
      <c r="T50" s="44"/>
      <c r="U50" s="44"/>
      <c r="V50" s="44"/>
      <c r="W50" s="74"/>
      <c r="X50" s="63"/>
      <c r="Y50" s="63"/>
      <c r="Z50" s="63"/>
    </row>
    <row r="51" spans="1:70" x14ac:dyDescent="0.25">
      <c r="A51" s="18" t="s">
        <v>62</v>
      </c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44">
        <v>1</v>
      </c>
      <c r="Q51" s="44">
        <v>1</v>
      </c>
      <c r="R51" s="44">
        <v>1</v>
      </c>
      <c r="S51" s="44">
        <v>1</v>
      </c>
      <c r="T51" s="44">
        <v>1</v>
      </c>
      <c r="U51" s="44">
        <v>1</v>
      </c>
      <c r="V51" s="44">
        <v>1</v>
      </c>
      <c r="W51" s="74">
        <v>1</v>
      </c>
      <c r="X51" s="63"/>
      <c r="Y51" s="63"/>
      <c r="Z51" s="63"/>
      <c r="AR51" s="113">
        <f t="shared" ref="AR51:BD51" si="8">K51*AR$3</f>
        <v>0</v>
      </c>
      <c r="AS51" s="113">
        <f t="shared" si="8"/>
        <v>0</v>
      </c>
      <c r="AT51" s="113">
        <f t="shared" si="8"/>
        <v>0</v>
      </c>
      <c r="AU51" s="113">
        <f t="shared" si="8"/>
        <v>0</v>
      </c>
      <c r="AV51" s="113">
        <f t="shared" si="8"/>
        <v>2</v>
      </c>
      <c r="AW51" s="113">
        <f t="shared" si="8"/>
        <v>0</v>
      </c>
      <c r="AX51" s="113">
        <f t="shared" si="8"/>
        <v>0</v>
      </c>
      <c r="AY51" s="113">
        <f t="shared" si="8"/>
        <v>0</v>
      </c>
      <c r="AZ51" s="113">
        <f t="shared" si="8"/>
        <v>0</v>
      </c>
      <c r="BA51" s="113">
        <f t="shared" si="8"/>
        <v>0</v>
      </c>
      <c r="BB51" s="113">
        <f t="shared" si="8"/>
        <v>0</v>
      </c>
      <c r="BC51" s="113">
        <f t="shared" si="8"/>
        <v>0</v>
      </c>
      <c r="BD51" s="113">
        <f t="shared" si="8"/>
        <v>0</v>
      </c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7">
        <f>SUM(AI51:BH51)</f>
        <v>2</v>
      </c>
      <c r="BR51" s="108">
        <v>2</v>
      </c>
    </row>
    <row r="52" spans="1:70" x14ac:dyDescent="0.25">
      <c r="A52" s="18"/>
      <c r="K52" s="44"/>
      <c r="L52" s="44"/>
      <c r="M52" s="44"/>
      <c r="N52" s="44"/>
      <c r="O52" s="44"/>
      <c r="P52" s="73"/>
      <c r="Q52" s="74"/>
      <c r="R52" s="44"/>
      <c r="S52" s="44"/>
      <c r="T52" s="44"/>
      <c r="U52" s="44"/>
      <c r="V52" s="44"/>
      <c r="W52" s="74"/>
      <c r="X52" s="63"/>
      <c r="Y52" s="63"/>
      <c r="Z52" s="63"/>
    </row>
    <row r="53" spans="1:70" x14ac:dyDescent="0.25">
      <c r="A53" s="18" t="s">
        <v>112</v>
      </c>
      <c r="K53" s="44"/>
      <c r="L53" s="44"/>
      <c r="M53" s="44">
        <v>1</v>
      </c>
      <c r="N53" s="44"/>
      <c r="O53" s="44">
        <v>1</v>
      </c>
      <c r="P53" s="44"/>
      <c r="Q53" s="44"/>
      <c r="R53" s="44">
        <v>1</v>
      </c>
      <c r="S53" s="44">
        <v>1</v>
      </c>
      <c r="T53" s="44">
        <v>1</v>
      </c>
      <c r="U53" s="44">
        <v>1</v>
      </c>
      <c r="V53" s="44">
        <v>1</v>
      </c>
      <c r="W53" s="74">
        <v>1</v>
      </c>
      <c r="X53" s="63"/>
      <c r="Y53" s="63"/>
      <c r="Z53" s="63"/>
      <c r="AR53" s="113">
        <f t="shared" ref="AR53:BD53" si="9">K53*AR$3</f>
        <v>0</v>
      </c>
      <c r="AS53" s="113">
        <f t="shared" si="9"/>
        <v>0</v>
      </c>
      <c r="AT53" s="113">
        <f t="shared" si="9"/>
        <v>0</v>
      </c>
      <c r="AU53" s="113">
        <f t="shared" si="9"/>
        <v>0</v>
      </c>
      <c r="AV53" s="113">
        <f t="shared" si="9"/>
        <v>2</v>
      </c>
      <c r="AW53" s="113">
        <f t="shared" si="9"/>
        <v>0</v>
      </c>
      <c r="AX53" s="113">
        <f t="shared" si="9"/>
        <v>0</v>
      </c>
      <c r="AY53" s="113">
        <f t="shared" si="9"/>
        <v>0</v>
      </c>
      <c r="AZ53" s="113">
        <f t="shared" si="9"/>
        <v>0</v>
      </c>
      <c r="BA53" s="113">
        <f t="shared" si="9"/>
        <v>0</v>
      </c>
      <c r="BB53" s="113">
        <f t="shared" si="9"/>
        <v>0</v>
      </c>
      <c r="BC53" s="113">
        <f t="shared" si="9"/>
        <v>0</v>
      </c>
      <c r="BD53" s="113">
        <f t="shared" si="9"/>
        <v>0</v>
      </c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</row>
    <row r="54" spans="1:70" x14ac:dyDescent="0.25">
      <c r="A54" s="34" t="s">
        <v>97</v>
      </c>
      <c r="K54" s="44"/>
      <c r="L54" s="44"/>
      <c r="M54" s="44"/>
      <c r="N54" s="44"/>
      <c r="O54" s="44"/>
      <c r="P54" s="73"/>
      <c r="Q54" s="74"/>
      <c r="R54" s="44"/>
      <c r="S54" s="44"/>
      <c r="T54" s="44"/>
      <c r="U54" s="44"/>
      <c r="V54" s="44"/>
      <c r="W54" s="74"/>
      <c r="X54" s="63"/>
      <c r="Y54" s="63"/>
      <c r="Z54" s="63"/>
    </row>
    <row r="55" spans="1:70" x14ac:dyDescent="0.25">
      <c r="A55" s="34" t="s">
        <v>63</v>
      </c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44">
        <v>1</v>
      </c>
      <c r="Q55" s="44">
        <v>1</v>
      </c>
      <c r="R55" s="44">
        <v>1</v>
      </c>
      <c r="S55" s="44">
        <v>1</v>
      </c>
      <c r="T55" s="44">
        <v>1</v>
      </c>
      <c r="U55" s="44">
        <v>1</v>
      </c>
      <c r="V55" s="44">
        <v>1</v>
      </c>
      <c r="W55" s="74">
        <v>1</v>
      </c>
      <c r="X55" s="63"/>
      <c r="Y55" s="63"/>
      <c r="Z55" s="63"/>
      <c r="AR55" s="113">
        <f t="shared" ref="AR55:BD55" si="10">K55*AR$3</f>
        <v>0</v>
      </c>
      <c r="AS55" s="113">
        <f t="shared" si="10"/>
        <v>0</v>
      </c>
      <c r="AT55" s="113">
        <f t="shared" si="10"/>
        <v>0</v>
      </c>
      <c r="AU55" s="113">
        <f t="shared" si="10"/>
        <v>0</v>
      </c>
      <c r="AV55" s="113">
        <f t="shared" si="10"/>
        <v>2</v>
      </c>
      <c r="AW55" s="113">
        <f t="shared" si="10"/>
        <v>0</v>
      </c>
      <c r="AX55" s="113">
        <f t="shared" si="10"/>
        <v>0</v>
      </c>
      <c r="AY55" s="113">
        <f t="shared" si="10"/>
        <v>0</v>
      </c>
      <c r="AZ55" s="113">
        <f t="shared" si="10"/>
        <v>0</v>
      </c>
      <c r="BA55" s="113">
        <f t="shared" si="10"/>
        <v>0</v>
      </c>
      <c r="BB55" s="113">
        <f t="shared" si="10"/>
        <v>0</v>
      </c>
      <c r="BC55" s="113">
        <f t="shared" si="10"/>
        <v>0</v>
      </c>
      <c r="BD55" s="113">
        <f t="shared" si="10"/>
        <v>0</v>
      </c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7">
        <f>SUM(AI55:BH55)</f>
        <v>2</v>
      </c>
      <c r="BR55" s="108">
        <v>2</v>
      </c>
    </row>
    <row r="56" spans="1:70" x14ac:dyDescent="0.25">
      <c r="A56" s="34"/>
      <c r="K56" s="44"/>
      <c r="L56" s="44"/>
      <c r="M56" s="44"/>
      <c r="N56" s="44"/>
      <c r="O56" s="44"/>
      <c r="P56" s="73"/>
      <c r="Q56" s="74"/>
      <c r="R56" s="44"/>
      <c r="S56" s="44"/>
      <c r="T56" s="44"/>
      <c r="U56" s="44"/>
      <c r="V56" s="44"/>
      <c r="W56" s="74"/>
      <c r="X56" s="63"/>
      <c r="Y56" s="63"/>
      <c r="Z56" s="63"/>
    </row>
    <row r="57" spans="1:70" x14ac:dyDescent="0.25">
      <c r="A57" s="18" t="s">
        <v>113</v>
      </c>
      <c r="K57" s="44">
        <v>1</v>
      </c>
      <c r="L57" s="44">
        <v>1</v>
      </c>
      <c r="M57" s="44">
        <v>1</v>
      </c>
      <c r="N57" s="44">
        <v>1</v>
      </c>
      <c r="O57" s="44">
        <v>0</v>
      </c>
      <c r="P57" s="44">
        <v>0</v>
      </c>
      <c r="Q57" s="44">
        <v>0</v>
      </c>
      <c r="R57" s="1">
        <v>0</v>
      </c>
      <c r="S57" s="44"/>
      <c r="T57" s="1">
        <v>0</v>
      </c>
      <c r="U57" s="1">
        <v>0</v>
      </c>
      <c r="V57" s="1">
        <v>0</v>
      </c>
      <c r="W57" s="74"/>
      <c r="X57" s="7"/>
      <c r="Y57" s="7"/>
      <c r="Z57" s="7"/>
      <c r="AR57" s="113">
        <f t="shared" ref="AR57:BD57" si="11">K57*AR$3</f>
        <v>0</v>
      </c>
      <c r="AS57" s="113">
        <f t="shared" si="11"/>
        <v>0</v>
      </c>
      <c r="AT57" s="113">
        <f t="shared" si="11"/>
        <v>0</v>
      </c>
      <c r="AU57" s="113">
        <f t="shared" si="11"/>
        <v>0</v>
      </c>
      <c r="AV57" s="113">
        <f t="shared" si="11"/>
        <v>0</v>
      </c>
      <c r="AW57" s="113">
        <f t="shared" si="11"/>
        <v>0</v>
      </c>
      <c r="AX57" s="113">
        <f t="shared" si="11"/>
        <v>0</v>
      </c>
      <c r="AY57" s="113">
        <f t="shared" si="11"/>
        <v>0</v>
      </c>
      <c r="AZ57" s="113">
        <f t="shared" si="11"/>
        <v>0</v>
      </c>
      <c r="BA57" s="113">
        <f t="shared" si="11"/>
        <v>0</v>
      </c>
      <c r="BB57" s="113">
        <f t="shared" si="11"/>
        <v>0</v>
      </c>
      <c r="BC57" s="113">
        <f t="shared" si="11"/>
        <v>0</v>
      </c>
      <c r="BD57" s="113">
        <f t="shared" si="11"/>
        <v>0</v>
      </c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</row>
    <row r="58" spans="1:70" x14ac:dyDescent="0.25">
      <c r="A58" s="34"/>
      <c r="K58" s="44"/>
      <c r="L58" s="44"/>
      <c r="M58" s="44"/>
      <c r="N58" s="44"/>
      <c r="O58" s="44"/>
      <c r="P58" s="73"/>
      <c r="Q58" s="74"/>
      <c r="S58" s="44"/>
      <c r="W58" s="74"/>
    </row>
    <row r="59" spans="1:70" x14ac:dyDescent="0.25">
      <c r="A59" s="18" t="s">
        <v>51</v>
      </c>
      <c r="K59" s="45">
        <v>0.8</v>
      </c>
      <c r="L59" s="45">
        <v>0.9</v>
      </c>
      <c r="M59" s="45">
        <v>0.8</v>
      </c>
      <c r="N59" s="45">
        <v>0.9</v>
      </c>
      <c r="O59" s="45">
        <v>0.7</v>
      </c>
      <c r="P59" s="44">
        <v>1.35</v>
      </c>
      <c r="Q59" s="44">
        <v>1.45</v>
      </c>
      <c r="R59" s="45">
        <v>0.75</v>
      </c>
      <c r="S59" s="45">
        <v>0.55000000000000004</v>
      </c>
      <c r="T59" s="45">
        <v>0.55000000000000004</v>
      </c>
      <c r="U59" s="45">
        <v>1.4</v>
      </c>
      <c r="V59" s="45">
        <v>1.4</v>
      </c>
      <c r="W59" s="46">
        <v>1.85</v>
      </c>
      <c r="X59" s="64"/>
      <c r="Y59" s="64"/>
      <c r="Z59" s="64"/>
      <c r="AR59" s="113">
        <f t="shared" ref="AR59:BD59" si="12">K59*AR$3</f>
        <v>0</v>
      </c>
      <c r="AS59" s="113">
        <f t="shared" si="12"/>
        <v>0</v>
      </c>
      <c r="AT59" s="113">
        <f t="shared" si="12"/>
        <v>0</v>
      </c>
      <c r="AU59" s="113">
        <f t="shared" si="12"/>
        <v>0</v>
      </c>
      <c r="AV59" s="113">
        <f t="shared" si="12"/>
        <v>1.4</v>
      </c>
      <c r="AW59" s="113">
        <f t="shared" si="12"/>
        <v>0</v>
      </c>
      <c r="AX59" s="113">
        <f t="shared" si="12"/>
        <v>0</v>
      </c>
      <c r="AY59" s="113">
        <f t="shared" si="12"/>
        <v>0</v>
      </c>
      <c r="AZ59" s="113">
        <f t="shared" si="12"/>
        <v>0</v>
      </c>
      <c r="BA59" s="113">
        <f t="shared" si="12"/>
        <v>0</v>
      </c>
      <c r="BB59" s="113">
        <f t="shared" si="12"/>
        <v>0</v>
      </c>
      <c r="BC59" s="113">
        <f t="shared" si="12"/>
        <v>0</v>
      </c>
      <c r="BD59" s="113">
        <f t="shared" si="12"/>
        <v>0</v>
      </c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7">
        <f>SUM(AI59:BH59)</f>
        <v>1.4</v>
      </c>
      <c r="BR59" s="108">
        <v>1.5</v>
      </c>
    </row>
    <row r="60" spans="1:70" x14ac:dyDescent="0.25">
      <c r="A60" s="34" t="s">
        <v>97</v>
      </c>
      <c r="K60" s="45"/>
      <c r="L60" s="45"/>
      <c r="M60" s="45"/>
      <c r="N60" s="45"/>
      <c r="O60" s="45"/>
      <c r="P60" s="75"/>
      <c r="Q60" s="46"/>
      <c r="R60" s="45"/>
      <c r="S60" s="45"/>
      <c r="T60" s="45"/>
      <c r="U60" s="45"/>
      <c r="V60" s="45"/>
      <c r="W60" s="46"/>
      <c r="X60" s="64"/>
      <c r="Y60" s="64"/>
      <c r="Z60" s="64"/>
    </row>
    <row r="61" spans="1:70" x14ac:dyDescent="0.25">
      <c r="A61" s="34" t="s">
        <v>114</v>
      </c>
      <c r="K61" s="45"/>
      <c r="L61" s="45"/>
      <c r="M61" s="45"/>
      <c r="N61" s="45"/>
      <c r="O61" s="45"/>
      <c r="P61" s="75"/>
      <c r="Q61" s="46"/>
      <c r="R61" s="45"/>
      <c r="S61" s="45"/>
      <c r="T61" s="45"/>
      <c r="U61" s="45"/>
      <c r="V61" s="45"/>
      <c r="W61" s="46"/>
      <c r="X61" s="64"/>
      <c r="Y61" s="64"/>
      <c r="Z61" s="64"/>
      <c r="AR61" s="113">
        <f>K61*AR$3</f>
        <v>0</v>
      </c>
      <c r="AS61" s="113">
        <f>L61*AS$3</f>
        <v>0</v>
      </c>
      <c r="AT61" s="113"/>
      <c r="AU61" s="113">
        <f>N61*AU$3</f>
        <v>0</v>
      </c>
      <c r="AV61" s="113"/>
      <c r="AW61" s="113">
        <f>P61*AW$3</f>
        <v>0</v>
      </c>
      <c r="AX61" s="113">
        <f>Q61*AX$3</f>
        <v>0</v>
      </c>
      <c r="AY61" s="113"/>
      <c r="AZ61" s="113">
        <f>S61*AZ$3</f>
        <v>0</v>
      </c>
      <c r="BA61" s="113"/>
      <c r="BB61" s="113"/>
      <c r="BC61" s="113"/>
      <c r="BD61" s="113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</row>
    <row r="62" spans="1:70" x14ac:dyDescent="0.25">
      <c r="A62" s="34"/>
      <c r="K62" s="45"/>
      <c r="L62" s="45"/>
      <c r="M62" s="45"/>
      <c r="N62" s="45"/>
      <c r="O62" s="45"/>
      <c r="P62" s="75"/>
      <c r="Q62" s="46"/>
      <c r="R62" s="45"/>
      <c r="S62" s="45"/>
      <c r="T62" s="45"/>
      <c r="U62" s="45"/>
      <c r="V62" s="45"/>
      <c r="W62" s="46"/>
      <c r="X62" s="64"/>
      <c r="Y62" s="64"/>
      <c r="Z62" s="64"/>
    </row>
    <row r="63" spans="1:70" x14ac:dyDescent="0.25">
      <c r="A63" s="18" t="s">
        <v>115</v>
      </c>
      <c r="K63" s="44">
        <v>1.35</v>
      </c>
      <c r="L63" s="44">
        <v>2.6</v>
      </c>
      <c r="M63" s="44">
        <v>3.9</v>
      </c>
      <c r="N63" s="44">
        <v>4.0999999999999996</v>
      </c>
      <c r="O63" s="44">
        <v>3.9</v>
      </c>
      <c r="P63" s="44">
        <v>8.9</v>
      </c>
      <c r="Q63" s="44">
        <v>7.8</v>
      </c>
      <c r="R63" s="44">
        <v>1.2</v>
      </c>
      <c r="S63" s="45">
        <v>2.1</v>
      </c>
      <c r="T63" s="44">
        <v>3.7</v>
      </c>
      <c r="U63" s="44">
        <v>5.2</v>
      </c>
      <c r="V63" s="44">
        <v>7.1</v>
      </c>
      <c r="W63" s="46">
        <v>9.5</v>
      </c>
      <c r="X63" s="63"/>
      <c r="Y63" s="63"/>
      <c r="Z63" s="63"/>
      <c r="AR63" s="113">
        <f t="shared" ref="AR63:BD63" si="13">K63*AR$3</f>
        <v>0</v>
      </c>
      <c r="AS63" s="113">
        <f t="shared" si="13"/>
        <v>0</v>
      </c>
      <c r="AT63" s="113">
        <f t="shared" si="13"/>
        <v>0</v>
      </c>
      <c r="AU63" s="113">
        <f t="shared" si="13"/>
        <v>0</v>
      </c>
      <c r="AV63" s="113">
        <f t="shared" si="13"/>
        <v>7.8</v>
      </c>
      <c r="AW63" s="113">
        <f t="shared" si="13"/>
        <v>0</v>
      </c>
      <c r="AX63" s="113">
        <f t="shared" si="13"/>
        <v>0</v>
      </c>
      <c r="AY63" s="113">
        <f t="shared" si="13"/>
        <v>0</v>
      </c>
      <c r="AZ63" s="113">
        <f t="shared" si="13"/>
        <v>0</v>
      </c>
      <c r="BA63" s="113">
        <f t="shared" si="13"/>
        <v>0</v>
      </c>
      <c r="BB63" s="113">
        <f t="shared" si="13"/>
        <v>0</v>
      </c>
      <c r="BC63" s="113">
        <f t="shared" si="13"/>
        <v>0</v>
      </c>
      <c r="BD63" s="113">
        <f t="shared" si="13"/>
        <v>0</v>
      </c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7">
        <f>SUM(AI63:BH63)</f>
        <v>7.8</v>
      </c>
      <c r="BR63" s="108">
        <v>8</v>
      </c>
    </row>
    <row r="64" spans="1:70" x14ac:dyDescent="0.25">
      <c r="A64" s="34" t="s">
        <v>97</v>
      </c>
      <c r="K64" s="44"/>
      <c r="L64" s="44"/>
      <c r="M64" s="44"/>
      <c r="N64" s="44"/>
      <c r="O64" s="44"/>
      <c r="P64" s="49"/>
      <c r="Q64" s="46"/>
      <c r="R64" s="44"/>
      <c r="S64" s="44"/>
      <c r="T64" s="44"/>
      <c r="U64" s="44"/>
      <c r="V64" s="44"/>
      <c r="W64" s="46"/>
      <c r="X64" s="63"/>
      <c r="Y64" s="63"/>
      <c r="Z64" s="63"/>
    </row>
    <row r="65" spans="1:70" x14ac:dyDescent="0.25">
      <c r="A65" s="34" t="s">
        <v>116</v>
      </c>
      <c r="K65" s="44"/>
      <c r="L65" s="44"/>
      <c r="M65" s="44"/>
      <c r="N65" s="44"/>
      <c r="O65" s="44"/>
      <c r="P65" s="49"/>
      <c r="Q65" s="46"/>
      <c r="R65" s="44"/>
      <c r="S65" s="44"/>
      <c r="T65" s="44"/>
      <c r="U65" s="44"/>
      <c r="V65" s="44"/>
      <c r="W65" s="46"/>
      <c r="X65" s="63"/>
      <c r="Y65" s="63"/>
      <c r="Z65" s="63"/>
    </row>
    <row r="66" spans="1:70" x14ac:dyDescent="0.25">
      <c r="A66" s="34" t="s">
        <v>117</v>
      </c>
      <c r="K66" s="44"/>
      <c r="L66" s="44"/>
      <c r="M66" s="44"/>
      <c r="N66" s="44"/>
      <c r="O66" s="44"/>
      <c r="P66" s="49"/>
      <c r="Q66" s="46"/>
      <c r="R66" s="44"/>
      <c r="S66" s="44"/>
      <c r="T66" s="44"/>
      <c r="U66" s="44"/>
      <c r="V66" s="44"/>
      <c r="W66" s="46"/>
      <c r="X66" s="63"/>
      <c r="Y66" s="63"/>
      <c r="Z66" s="63"/>
    </row>
    <row r="67" spans="1:70" x14ac:dyDescent="0.25">
      <c r="A67" s="34"/>
      <c r="K67" s="44"/>
      <c r="L67" s="44"/>
      <c r="M67" s="44"/>
      <c r="N67" s="44"/>
      <c r="O67" s="44"/>
      <c r="P67" s="49"/>
      <c r="Q67" s="46"/>
      <c r="R67" s="44"/>
      <c r="S67" s="44"/>
      <c r="T67" s="44"/>
      <c r="U67" s="44"/>
      <c r="V67" s="44"/>
      <c r="W67" s="46"/>
      <c r="X67" s="63"/>
      <c r="Y67" s="63"/>
      <c r="Z67" s="63"/>
    </row>
    <row r="68" spans="1:70" x14ac:dyDescent="0.25">
      <c r="A68" s="42" t="s">
        <v>118</v>
      </c>
      <c r="K68" s="44"/>
      <c r="L68" s="44"/>
      <c r="M68" s="44"/>
      <c r="N68" s="44"/>
      <c r="O68" s="44"/>
      <c r="P68" s="49"/>
      <c r="Q68" s="49"/>
      <c r="R68" s="44"/>
      <c r="S68" s="44"/>
      <c r="T68" s="44"/>
      <c r="U68" s="44"/>
      <c r="V68" s="44"/>
      <c r="W68" s="49"/>
      <c r="X68" s="63"/>
      <c r="Y68" s="63"/>
      <c r="Z68" s="63"/>
    </row>
    <row r="69" spans="1:70" x14ac:dyDescent="0.25">
      <c r="A69" s="34" t="s">
        <v>97</v>
      </c>
      <c r="K69" s="44"/>
      <c r="L69" s="44"/>
      <c r="M69" s="44"/>
      <c r="N69" s="44"/>
      <c r="O69" s="44"/>
      <c r="P69" s="49"/>
      <c r="Q69" s="49"/>
      <c r="R69" s="44"/>
      <c r="S69" s="44"/>
      <c r="T69" s="44"/>
      <c r="U69" s="44"/>
      <c r="V69" s="44"/>
      <c r="W69" s="49"/>
      <c r="X69" s="63"/>
      <c r="Y69" s="63"/>
      <c r="Z69" s="63"/>
      <c r="AR69" s="113">
        <f>K69*AR$3</f>
        <v>0</v>
      </c>
      <c r="AS69" s="113">
        <f>L69*AS$3</f>
        <v>0</v>
      </c>
      <c r="AT69" s="113"/>
      <c r="AU69" s="113">
        <f>N69*AU$3</f>
        <v>0</v>
      </c>
      <c r="AV69" s="113"/>
      <c r="AW69" s="113">
        <f>P69*AW$3</f>
        <v>0</v>
      </c>
      <c r="AX69" s="113">
        <f>Q69*AX$3</f>
        <v>0</v>
      </c>
      <c r="AY69" s="113"/>
      <c r="AZ69" s="113">
        <f>S69*AZ$3</f>
        <v>0</v>
      </c>
      <c r="BA69" s="113"/>
      <c r="BB69" s="113"/>
      <c r="BC69" s="113"/>
      <c r="BD69" s="113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</row>
    <row r="70" spans="1:70" ht="22.5" x14ac:dyDescent="0.25">
      <c r="A70" s="35" t="s">
        <v>88</v>
      </c>
      <c r="K70" s="44"/>
      <c r="L70" s="44"/>
      <c r="M70" s="44"/>
      <c r="N70" s="44"/>
      <c r="O70" s="44"/>
      <c r="P70" s="49"/>
      <c r="Q70" s="49"/>
      <c r="R70" s="44"/>
      <c r="S70" s="44"/>
      <c r="T70" s="44"/>
      <c r="U70" s="44"/>
      <c r="V70" s="44"/>
      <c r="W70" s="49"/>
      <c r="X70" s="63"/>
      <c r="Y70" s="63"/>
      <c r="Z70" s="63"/>
    </row>
    <row r="71" spans="1:70" ht="33.75" x14ac:dyDescent="0.25">
      <c r="A71" s="35" t="s">
        <v>119</v>
      </c>
      <c r="K71" s="44"/>
      <c r="L71" s="44"/>
      <c r="M71" s="44"/>
      <c r="N71" s="44"/>
      <c r="O71" s="44"/>
      <c r="P71" s="44"/>
      <c r="Q71" s="44"/>
      <c r="R71" s="44"/>
      <c r="S71" s="45"/>
      <c r="T71" s="44"/>
      <c r="U71" s="44"/>
      <c r="V71" s="44"/>
      <c r="W71" s="73"/>
      <c r="X71" s="63"/>
      <c r="Y71" s="63"/>
      <c r="Z71" s="63"/>
      <c r="AR71" s="113">
        <f t="shared" ref="AR71:BD71" si="14">K71*AR$3</f>
        <v>0</v>
      </c>
      <c r="AS71" s="113">
        <f t="shared" si="14"/>
        <v>0</v>
      </c>
      <c r="AT71" s="113">
        <f t="shared" si="14"/>
        <v>0</v>
      </c>
      <c r="AU71" s="113">
        <f t="shared" si="14"/>
        <v>0</v>
      </c>
      <c r="AV71" s="113">
        <f t="shared" si="14"/>
        <v>0</v>
      </c>
      <c r="AW71" s="113">
        <f t="shared" si="14"/>
        <v>0</v>
      </c>
      <c r="AX71" s="113">
        <f t="shared" si="14"/>
        <v>0</v>
      </c>
      <c r="AY71" s="113">
        <f t="shared" si="14"/>
        <v>0</v>
      </c>
      <c r="AZ71" s="113">
        <f t="shared" si="14"/>
        <v>0</v>
      </c>
      <c r="BA71" s="113">
        <f t="shared" si="14"/>
        <v>0</v>
      </c>
      <c r="BB71" s="113">
        <f t="shared" si="14"/>
        <v>0</v>
      </c>
      <c r="BC71" s="113">
        <f t="shared" si="14"/>
        <v>0</v>
      </c>
      <c r="BD71" s="113">
        <f t="shared" si="14"/>
        <v>0</v>
      </c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</row>
    <row r="72" spans="1:70" x14ac:dyDescent="0.25">
      <c r="A72" s="42" t="s">
        <v>53</v>
      </c>
      <c r="K72" s="44"/>
      <c r="L72" s="44"/>
      <c r="M72" s="44"/>
      <c r="N72" s="44"/>
      <c r="O72" s="44"/>
      <c r="P72" s="49"/>
      <c r="Q72" s="49"/>
      <c r="R72" s="44"/>
      <c r="S72" s="44"/>
      <c r="T72" s="44"/>
      <c r="U72" s="44"/>
      <c r="V72" s="44"/>
      <c r="W72" s="49"/>
      <c r="X72" s="63"/>
      <c r="Y72" s="63"/>
      <c r="Z72" s="63"/>
    </row>
    <row r="73" spans="1:70" x14ac:dyDescent="0.25">
      <c r="A73" s="34" t="s">
        <v>97</v>
      </c>
      <c r="K73" s="44"/>
      <c r="L73" s="44"/>
      <c r="M73" s="44"/>
      <c r="N73" s="44"/>
      <c r="O73" s="44"/>
      <c r="P73" s="49"/>
      <c r="Q73" s="49"/>
      <c r="R73" s="44"/>
      <c r="S73" s="44"/>
      <c r="T73" s="44"/>
      <c r="U73" s="44"/>
      <c r="V73" s="44"/>
      <c r="W73" s="49"/>
      <c r="X73" s="63"/>
      <c r="Y73" s="63"/>
      <c r="Z73" s="63"/>
      <c r="AR73" s="113">
        <f>K73*AR$3</f>
        <v>0</v>
      </c>
      <c r="AS73" s="113">
        <f>L73*AS$3</f>
        <v>0</v>
      </c>
      <c r="AT73" s="113"/>
      <c r="AU73" s="113">
        <f>N73*AU$3</f>
        <v>0</v>
      </c>
      <c r="AV73" s="113"/>
      <c r="AW73" s="113">
        <f>P73*AW$3</f>
        <v>0</v>
      </c>
      <c r="AX73" s="113">
        <f>Q73*AX$3</f>
        <v>0</v>
      </c>
      <c r="AY73" s="113"/>
      <c r="AZ73" s="113">
        <f>S73*AZ$3</f>
        <v>0</v>
      </c>
      <c r="BA73" s="113"/>
      <c r="BB73" s="113"/>
      <c r="BC73" s="113"/>
      <c r="BD73" s="113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</row>
    <row r="74" spans="1:70" ht="22.5" x14ac:dyDescent="0.25">
      <c r="A74" s="35" t="s">
        <v>54</v>
      </c>
      <c r="K74" s="44"/>
      <c r="L74" s="44"/>
      <c r="M74" s="44"/>
      <c r="N74" s="44"/>
      <c r="O74" s="44"/>
      <c r="P74" s="49"/>
      <c r="Q74" s="49"/>
      <c r="R74" s="44"/>
      <c r="S74" s="44"/>
      <c r="T74" s="44"/>
      <c r="U74" s="44"/>
      <c r="V74" s="44"/>
      <c r="W74" s="49"/>
      <c r="X74" s="63"/>
      <c r="Y74" s="63"/>
      <c r="Z74" s="63"/>
    </row>
    <row r="75" spans="1:70" ht="33.75" x14ac:dyDescent="0.25">
      <c r="A75" s="35" t="s">
        <v>119</v>
      </c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73"/>
      <c r="X75" s="63"/>
      <c r="Y75" s="63"/>
      <c r="Z75" s="63"/>
      <c r="AR75" s="113">
        <f t="shared" ref="AR75:BD75" si="15">K75*AR$3</f>
        <v>0</v>
      </c>
      <c r="AS75" s="113">
        <f t="shared" si="15"/>
        <v>0</v>
      </c>
      <c r="AT75" s="113">
        <f t="shared" si="15"/>
        <v>0</v>
      </c>
      <c r="AU75" s="113">
        <f t="shared" si="15"/>
        <v>0</v>
      </c>
      <c r="AV75" s="113">
        <f t="shared" si="15"/>
        <v>0</v>
      </c>
      <c r="AW75" s="113">
        <f t="shared" si="15"/>
        <v>0</v>
      </c>
      <c r="AX75" s="113">
        <f t="shared" si="15"/>
        <v>0</v>
      </c>
      <c r="AY75" s="113">
        <f t="shared" si="15"/>
        <v>0</v>
      </c>
      <c r="AZ75" s="113">
        <f t="shared" si="15"/>
        <v>0</v>
      </c>
      <c r="BA75" s="113">
        <f t="shared" si="15"/>
        <v>0</v>
      </c>
      <c r="BB75" s="113">
        <f t="shared" si="15"/>
        <v>0</v>
      </c>
      <c r="BC75" s="113">
        <f t="shared" si="15"/>
        <v>0</v>
      </c>
      <c r="BD75" s="113">
        <f t="shared" si="15"/>
        <v>0</v>
      </c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</row>
    <row r="76" spans="1:70" x14ac:dyDescent="0.25">
      <c r="A76" s="35"/>
      <c r="K76" s="44"/>
      <c r="L76" s="44"/>
      <c r="M76" s="44"/>
      <c r="N76" s="44"/>
      <c r="O76" s="44"/>
      <c r="P76" s="49"/>
      <c r="Q76" s="49"/>
      <c r="R76" s="44"/>
      <c r="S76" s="44"/>
      <c r="T76" s="44"/>
      <c r="U76" s="44"/>
      <c r="V76" s="44"/>
      <c r="W76" s="49"/>
      <c r="X76" s="63"/>
      <c r="Y76" s="63"/>
      <c r="Z76" s="63"/>
    </row>
    <row r="77" spans="1:70" x14ac:dyDescent="0.25">
      <c r="A77" s="35"/>
      <c r="K77" s="44"/>
      <c r="L77" s="44"/>
      <c r="M77" s="44"/>
      <c r="N77" s="44"/>
      <c r="O77" s="44"/>
      <c r="P77" s="49"/>
      <c r="Q77" s="49"/>
      <c r="R77" s="44"/>
      <c r="S77" s="44"/>
      <c r="T77" s="44"/>
      <c r="U77" s="44"/>
      <c r="V77" s="44"/>
      <c r="W77" s="49"/>
      <c r="X77" s="63"/>
      <c r="Y77" s="63"/>
      <c r="Z77" s="63"/>
    </row>
    <row r="78" spans="1:70" x14ac:dyDescent="0.25">
      <c r="A78" s="18" t="s">
        <v>120</v>
      </c>
      <c r="K78" s="46"/>
      <c r="L78" s="46"/>
      <c r="M78" s="46"/>
      <c r="N78" s="46"/>
      <c r="O78" s="44"/>
      <c r="P78" s="49"/>
      <c r="Q78" s="46"/>
      <c r="R78" s="46"/>
      <c r="S78" s="46"/>
      <c r="T78" s="46"/>
      <c r="U78" s="46"/>
      <c r="V78" s="46"/>
      <c r="W78" s="46"/>
      <c r="X78" s="65"/>
      <c r="Y78" s="65"/>
      <c r="Z78" s="65"/>
      <c r="AR78" s="113">
        <f>K78*AR$3</f>
        <v>0</v>
      </c>
      <c r="AS78" s="113">
        <f>L78*AS$3</f>
        <v>0</v>
      </c>
      <c r="AT78" s="113"/>
      <c r="AU78" s="113">
        <f>N78*AU$3</f>
        <v>0</v>
      </c>
      <c r="AV78" s="113"/>
      <c r="AW78" s="113">
        <f>P78*AW$3</f>
        <v>0</v>
      </c>
      <c r="AX78" s="113">
        <f>Q78*AX$3</f>
        <v>0</v>
      </c>
      <c r="AY78" s="113"/>
      <c r="AZ78" s="113">
        <f>S78*AZ$3</f>
        <v>0</v>
      </c>
      <c r="BA78" s="113"/>
      <c r="BB78" s="113"/>
      <c r="BC78" s="113"/>
      <c r="BD78" s="113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</row>
    <row r="79" spans="1:70" x14ac:dyDescent="0.25">
      <c r="A79" s="34" t="s">
        <v>97</v>
      </c>
      <c r="K79" s="44"/>
      <c r="L79" s="44"/>
      <c r="M79" s="44"/>
      <c r="N79" s="44"/>
      <c r="O79" s="44"/>
      <c r="P79" s="49"/>
      <c r="Q79" s="46"/>
      <c r="R79" s="44"/>
      <c r="S79" s="44"/>
      <c r="T79" s="44"/>
      <c r="U79" s="44"/>
      <c r="V79" s="44"/>
      <c r="W79" s="77"/>
      <c r="X79" s="63"/>
      <c r="Y79" s="63"/>
      <c r="Z79" s="63"/>
    </row>
    <row r="80" spans="1:70" ht="22.5" x14ac:dyDescent="0.25">
      <c r="A80" s="41" t="s">
        <v>89</v>
      </c>
      <c r="K80" s="44">
        <v>0</v>
      </c>
      <c r="L80" s="44">
        <v>0.36</v>
      </c>
      <c r="M80" s="44">
        <v>0.62</v>
      </c>
      <c r="N80" s="44">
        <v>0.72</v>
      </c>
      <c r="O80" s="44">
        <v>0.63</v>
      </c>
      <c r="P80" s="44">
        <v>0.63</v>
      </c>
      <c r="Q80" s="44">
        <v>0.63</v>
      </c>
      <c r="R80" s="44">
        <v>0.41</v>
      </c>
      <c r="S80" s="45">
        <v>0.26</v>
      </c>
      <c r="T80" s="44">
        <v>0.76</v>
      </c>
      <c r="U80" s="49">
        <v>0</v>
      </c>
      <c r="V80" s="49">
        <v>0</v>
      </c>
      <c r="W80" s="49">
        <v>0.31</v>
      </c>
      <c r="X80" s="66"/>
      <c r="Y80" s="66"/>
      <c r="Z80" s="66"/>
      <c r="AR80" s="113">
        <f t="shared" ref="AR80:BD80" si="16">K80*AR$3</f>
        <v>0</v>
      </c>
      <c r="AS80" s="113">
        <f t="shared" si="16"/>
        <v>0</v>
      </c>
      <c r="AT80" s="113">
        <f t="shared" si="16"/>
        <v>0</v>
      </c>
      <c r="AU80" s="113">
        <f t="shared" si="16"/>
        <v>0</v>
      </c>
      <c r="AV80" s="113">
        <f t="shared" si="16"/>
        <v>1.26</v>
      </c>
      <c r="AW80" s="113">
        <f t="shared" si="16"/>
        <v>0</v>
      </c>
      <c r="AX80" s="113">
        <f t="shared" si="16"/>
        <v>0</v>
      </c>
      <c r="AY80" s="113">
        <f t="shared" si="16"/>
        <v>0</v>
      </c>
      <c r="AZ80" s="113">
        <f t="shared" si="16"/>
        <v>0</v>
      </c>
      <c r="BA80" s="113">
        <f t="shared" si="16"/>
        <v>0</v>
      </c>
      <c r="BB80" s="113">
        <f t="shared" si="16"/>
        <v>0</v>
      </c>
      <c r="BC80" s="113">
        <f t="shared" si="16"/>
        <v>0</v>
      </c>
      <c r="BD80" s="113">
        <f t="shared" si="16"/>
        <v>0</v>
      </c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7">
        <f>SUM(AI80:BH80)</f>
        <v>1.26</v>
      </c>
      <c r="BR80" s="108">
        <v>1.5</v>
      </c>
    </row>
    <row r="81" spans="1:70" x14ac:dyDescent="0.25">
      <c r="A81" s="41"/>
      <c r="K81" s="46"/>
      <c r="L81" s="46"/>
      <c r="M81" s="46"/>
      <c r="N81" s="46"/>
      <c r="O81" s="44"/>
      <c r="P81" s="49"/>
      <c r="Q81" s="46"/>
      <c r="R81" s="46"/>
      <c r="S81" s="46"/>
      <c r="T81" s="46"/>
      <c r="U81" s="46"/>
      <c r="V81" s="46"/>
      <c r="W81" s="46"/>
      <c r="X81" s="65"/>
      <c r="Y81" s="65"/>
      <c r="Z81" s="65"/>
    </row>
    <row r="82" spans="1:70" x14ac:dyDescent="0.25">
      <c r="A82" s="18" t="s">
        <v>121</v>
      </c>
      <c r="K82" s="44"/>
      <c r="L82" s="44"/>
      <c r="M82" s="44"/>
      <c r="N82" s="44"/>
      <c r="O82" s="44"/>
      <c r="P82" s="49"/>
      <c r="Q82" s="46"/>
      <c r="R82" s="44"/>
      <c r="S82" s="44"/>
      <c r="T82" s="44"/>
      <c r="U82" s="44"/>
      <c r="V82" s="44"/>
      <c r="W82" s="46"/>
      <c r="X82" s="63"/>
      <c r="Y82" s="63"/>
      <c r="Z82" s="63"/>
      <c r="AR82" s="113">
        <f>K82*AR$3</f>
        <v>0</v>
      </c>
      <c r="AS82" s="113">
        <f>L82*AS$3</f>
        <v>0</v>
      </c>
      <c r="AT82" s="113"/>
      <c r="AU82" s="113">
        <f>N82*AU$3</f>
        <v>0</v>
      </c>
      <c r="AV82" s="113"/>
      <c r="AW82" s="113">
        <f>P82*AW$3</f>
        <v>0</v>
      </c>
      <c r="AX82" s="113">
        <f>Q82*AX$3</f>
        <v>0</v>
      </c>
      <c r="AY82" s="113"/>
      <c r="AZ82" s="113">
        <f>S82*AZ$3</f>
        <v>0</v>
      </c>
      <c r="BA82" s="113"/>
      <c r="BB82" s="113"/>
      <c r="BC82" s="113"/>
      <c r="BD82" s="113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</row>
    <row r="83" spans="1:70" x14ac:dyDescent="0.25">
      <c r="A83" s="34" t="s">
        <v>97</v>
      </c>
      <c r="K83" s="44"/>
      <c r="L83" s="44"/>
      <c r="M83" s="44"/>
      <c r="N83" s="44"/>
      <c r="O83" s="44"/>
      <c r="P83" s="49"/>
      <c r="Q83" s="46"/>
      <c r="R83" s="44"/>
      <c r="S83" s="44"/>
      <c r="T83" s="44"/>
      <c r="U83" s="44"/>
      <c r="V83" s="44"/>
      <c r="W83" s="77"/>
      <c r="X83" s="63"/>
      <c r="Y83" s="63"/>
      <c r="Z83" s="63"/>
    </row>
    <row r="84" spans="1:70" ht="22.5" x14ac:dyDescent="0.25">
      <c r="A84" s="41" t="s">
        <v>90</v>
      </c>
      <c r="K84" s="44">
        <v>0.31</v>
      </c>
      <c r="L84" s="44">
        <v>0.31</v>
      </c>
      <c r="M84" s="44">
        <v>0.31</v>
      </c>
      <c r="N84" s="44">
        <v>0.31</v>
      </c>
      <c r="O84" s="44">
        <v>0.21</v>
      </c>
      <c r="P84" s="44">
        <v>0.31</v>
      </c>
      <c r="Q84" s="44">
        <v>0.31</v>
      </c>
      <c r="R84" s="44"/>
      <c r="S84" s="44"/>
      <c r="T84" s="44"/>
      <c r="U84" s="44">
        <v>0.81</v>
      </c>
      <c r="V84" s="44">
        <v>0.81</v>
      </c>
      <c r="W84" s="49">
        <v>0.91</v>
      </c>
      <c r="X84" s="63"/>
      <c r="Y84" s="63"/>
      <c r="Z84" s="63"/>
      <c r="AR84" s="113">
        <f t="shared" ref="AR84:BD84" si="17">K84*AR$3</f>
        <v>0</v>
      </c>
      <c r="AS84" s="113">
        <f t="shared" si="17"/>
        <v>0</v>
      </c>
      <c r="AT84" s="113">
        <f t="shared" si="17"/>
        <v>0</v>
      </c>
      <c r="AU84" s="113">
        <f t="shared" si="17"/>
        <v>0</v>
      </c>
      <c r="AV84" s="113">
        <f t="shared" si="17"/>
        <v>0.42</v>
      </c>
      <c r="AW84" s="113">
        <f t="shared" si="17"/>
        <v>0</v>
      </c>
      <c r="AX84" s="113">
        <f t="shared" si="17"/>
        <v>0</v>
      </c>
      <c r="AY84" s="113">
        <f t="shared" si="17"/>
        <v>0</v>
      </c>
      <c r="AZ84" s="113">
        <f t="shared" si="17"/>
        <v>0</v>
      </c>
      <c r="BA84" s="113">
        <f t="shared" si="17"/>
        <v>0</v>
      </c>
      <c r="BB84" s="113">
        <f t="shared" si="17"/>
        <v>0</v>
      </c>
      <c r="BC84" s="113">
        <f t="shared" si="17"/>
        <v>0</v>
      </c>
      <c r="BD84" s="113">
        <f t="shared" si="17"/>
        <v>0</v>
      </c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7">
        <f>SUM(AI84:BH84)</f>
        <v>0.42</v>
      </c>
      <c r="BR84" s="108">
        <v>0.5</v>
      </c>
    </row>
    <row r="85" spans="1:70" x14ac:dyDescent="0.25">
      <c r="A85" s="41"/>
      <c r="K85" s="44"/>
      <c r="L85" s="44"/>
      <c r="M85" s="44"/>
      <c r="N85" s="44"/>
      <c r="O85" s="44"/>
      <c r="P85" s="49"/>
      <c r="Q85" s="46"/>
      <c r="R85" s="44"/>
      <c r="S85" s="44"/>
      <c r="T85" s="44"/>
      <c r="U85" s="44"/>
      <c r="V85" s="44"/>
      <c r="W85" s="46"/>
      <c r="X85" s="63"/>
      <c r="Y85" s="63"/>
      <c r="Z85" s="63"/>
    </row>
    <row r="86" spans="1:70" x14ac:dyDescent="0.25">
      <c r="A86" s="43" t="s">
        <v>122</v>
      </c>
      <c r="K86" s="47">
        <v>1</v>
      </c>
      <c r="L86" s="47">
        <v>1</v>
      </c>
      <c r="M86" s="47">
        <v>1</v>
      </c>
      <c r="N86" s="47">
        <v>1</v>
      </c>
      <c r="O86" s="47">
        <v>1</v>
      </c>
      <c r="P86" s="47">
        <v>1</v>
      </c>
      <c r="Q86" s="47">
        <v>1</v>
      </c>
      <c r="R86" s="47">
        <v>1</v>
      </c>
      <c r="S86" s="47">
        <v>1</v>
      </c>
      <c r="T86" s="47">
        <v>1</v>
      </c>
      <c r="U86" s="47">
        <v>1</v>
      </c>
      <c r="V86" s="47">
        <v>1</v>
      </c>
      <c r="W86" s="47">
        <v>1</v>
      </c>
      <c r="X86" s="67"/>
      <c r="Y86" s="67"/>
      <c r="Z86" s="67"/>
      <c r="AR86" s="113">
        <f t="shared" ref="AR86:BD86" si="18">K86*AR$3</f>
        <v>0</v>
      </c>
      <c r="AS86" s="113">
        <f t="shared" si="18"/>
        <v>0</v>
      </c>
      <c r="AT86" s="113">
        <f t="shared" si="18"/>
        <v>0</v>
      </c>
      <c r="AU86" s="113">
        <f t="shared" si="18"/>
        <v>0</v>
      </c>
      <c r="AV86" s="113">
        <f t="shared" si="18"/>
        <v>2</v>
      </c>
      <c r="AW86" s="113">
        <f t="shared" si="18"/>
        <v>0</v>
      </c>
      <c r="AX86" s="113">
        <f t="shared" si="18"/>
        <v>0</v>
      </c>
      <c r="AY86" s="113">
        <f t="shared" si="18"/>
        <v>0</v>
      </c>
      <c r="AZ86" s="113">
        <f t="shared" si="18"/>
        <v>0</v>
      </c>
      <c r="BA86" s="113">
        <f t="shared" si="18"/>
        <v>0</v>
      </c>
      <c r="BB86" s="113">
        <f t="shared" si="18"/>
        <v>0</v>
      </c>
      <c r="BC86" s="113">
        <f t="shared" si="18"/>
        <v>0</v>
      </c>
      <c r="BD86" s="113">
        <f t="shared" si="18"/>
        <v>0</v>
      </c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7">
        <f>SUM(AI86:BH86)</f>
        <v>2</v>
      </c>
      <c r="BR86" s="108">
        <v>2</v>
      </c>
    </row>
    <row r="87" spans="1:70" x14ac:dyDescent="0.25">
      <c r="A87" s="34" t="s">
        <v>97</v>
      </c>
      <c r="K87" s="48"/>
      <c r="L87" s="48"/>
      <c r="M87" s="48"/>
      <c r="N87" s="48"/>
      <c r="O87" s="48"/>
      <c r="P87" s="76"/>
      <c r="Q87" s="76"/>
      <c r="R87" s="48"/>
      <c r="S87" s="48"/>
      <c r="T87" s="48"/>
      <c r="U87" s="48"/>
      <c r="V87" s="48"/>
      <c r="W87" s="76"/>
      <c r="X87" s="68"/>
      <c r="Y87" s="68"/>
      <c r="Z87" s="68"/>
      <c r="AR87" s="113">
        <f>K87*AR$3</f>
        <v>0</v>
      </c>
      <c r="AS87" s="113">
        <f>L87*AS$3</f>
        <v>0</v>
      </c>
      <c r="AT87" s="113"/>
      <c r="AU87" s="113">
        <f>N87*AU$3</f>
        <v>0</v>
      </c>
      <c r="AV87" s="113"/>
      <c r="AW87" s="113">
        <f>P87*AW$3</f>
        <v>0</v>
      </c>
      <c r="AX87" s="113">
        <f>Q87*AX$3</f>
        <v>0</v>
      </c>
      <c r="AY87" s="113"/>
      <c r="AZ87" s="113">
        <f>S87*AZ$3</f>
        <v>0</v>
      </c>
      <c r="BA87" s="113"/>
      <c r="BB87" s="113"/>
      <c r="BC87" s="113"/>
      <c r="BD87" s="113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</row>
    <row r="88" spans="1:70" x14ac:dyDescent="0.25">
      <c r="A88" s="41" t="s">
        <v>48</v>
      </c>
      <c r="K88" s="44"/>
      <c r="L88" s="44"/>
      <c r="M88" s="44"/>
      <c r="N88" s="44"/>
      <c r="O88" s="44"/>
      <c r="P88" s="49"/>
      <c r="Q88" s="49"/>
      <c r="R88" s="44"/>
      <c r="S88" s="44"/>
      <c r="T88" s="44"/>
      <c r="U88" s="44"/>
      <c r="V88" s="44"/>
      <c r="W88" s="49"/>
      <c r="X88" s="63"/>
      <c r="Y88" s="63"/>
      <c r="Z88" s="63"/>
    </row>
    <row r="89" spans="1:70" x14ac:dyDescent="0.25">
      <c r="A89" s="34" t="s">
        <v>123</v>
      </c>
      <c r="K89" s="44">
        <v>0.01</v>
      </c>
      <c r="L89" s="44">
        <v>0.01</v>
      </c>
      <c r="M89" s="44">
        <v>0.01</v>
      </c>
      <c r="N89" s="44">
        <v>0.01</v>
      </c>
      <c r="O89" s="44">
        <v>0.01</v>
      </c>
      <c r="P89" s="44">
        <v>0.01</v>
      </c>
      <c r="Q89" s="44">
        <v>0.01</v>
      </c>
      <c r="R89" s="44">
        <v>0.01</v>
      </c>
      <c r="S89" s="44">
        <v>0.01</v>
      </c>
      <c r="T89" s="44">
        <v>0.01</v>
      </c>
      <c r="U89" s="44">
        <v>0.01</v>
      </c>
      <c r="V89" s="44">
        <v>0.01</v>
      </c>
      <c r="W89" s="44">
        <v>0.01</v>
      </c>
      <c r="X89" s="63"/>
      <c r="Y89" s="63"/>
      <c r="Z89" s="63"/>
      <c r="AR89" s="113">
        <f t="shared" ref="AR89:BD89" si="19">K89*AR$3</f>
        <v>0</v>
      </c>
      <c r="AS89" s="113">
        <f t="shared" si="19"/>
        <v>0</v>
      </c>
      <c r="AT89" s="113">
        <f t="shared" si="19"/>
        <v>0</v>
      </c>
      <c r="AU89" s="113">
        <f t="shared" si="19"/>
        <v>0</v>
      </c>
      <c r="AV89" s="113">
        <f t="shared" si="19"/>
        <v>0.02</v>
      </c>
      <c r="AW89" s="113">
        <f t="shared" si="19"/>
        <v>0</v>
      </c>
      <c r="AX89" s="113">
        <f t="shared" si="19"/>
        <v>0</v>
      </c>
      <c r="AY89" s="113">
        <f t="shared" si="19"/>
        <v>0</v>
      </c>
      <c r="AZ89" s="113">
        <f t="shared" si="19"/>
        <v>0</v>
      </c>
      <c r="BA89" s="113">
        <f t="shared" si="19"/>
        <v>0</v>
      </c>
      <c r="BB89" s="113">
        <f t="shared" si="19"/>
        <v>0</v>
      </c>
      <c r="BC89" s="113">
        <f t="shared" si="19"/>
        <v>0</v>
      </c>
      <c r="BD89" s="113">
        <f t="shared" si="19"/>
        <v>0</v>
      </c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7">
        <f>SUM(AI89:BH89)</f>
        <v>0.02</v>
      </c>
    </row>
    <row r="90" spans="1:70" x14ac:dyDescent="0.25">
      <c r="P90" s="76"/>
      <c r="Q90" s="76"/>
      <c r="S90" s="44"/>
      <c r="W90" s="49"/>
    </row>
    <row r="91" spans="1:70" ht="39" customHeight="1" x14ac:dyDescent="0.25">
      <c r="A91" s="21" t="s">
        <v>77</v>
      </c>
      <c r="K91" s="114">
        <v>1</v>
      </c>
      <c r="L91" s="114">
        <v>1</v>
      </c>
      <c r="M91" s="114">
        <v>1</v>
      </c>
      <c r="N91" s="114">
        <v>1</v>
      </c>
      <c r="O91" s="114">
        <v>1</v>
      </c>
      <c r="P91" s="114">
        <v>1</v>
      </c>
      <c r="Q91" s="114">
        <v>1</v>
      </c>
      <c r="R91" s="114">
        <v>1</v>
      </c>
      <c r="S91" s="114">
        <v>1</v>
      </c>
      <c r="T91" s="114">
        <v>1</v>
      </c>
      <c r="U91" s="114">
        <v>1</v>
      </c>
      <c r="V91" s="114">
        <v>1</v>
      </c>
      <c r="W91" s="44">
        <v>1</v>
      </c>
      <c r="X91" s="69"/>
      <c r="Y91" s="69"/>
      <c r="Z91" s="69"/>
      <c r="AR91" s="113">
        <f t="shared" ref="AR91:BD96" si="20">K91*AR$3</f>
        <v>0</v>
      </c>
      <c r="AS91" s="113">
        <f t="shared" si="20"/>
        <v>0</v>
      </c>
      <c r="AT91" s="113">
        <f t="shared" si="20"/>
        <v>0</v>
      </c>
      <c r="AU91" s="113">
        <f t="shared" si="20"/>
        <v>0</v>
      </c>
      <c r="AV91" s="113">
        <f t="shared" si="20"/>
        <v>2</v>
      </c>
      <c r="AW91" s="113">
        <f t="shared" si="20"/>
        <v>0</v>
      </c>
      <c r="AX91" s="113">
        <f t="shared" si="20"/>
        <v>0</v>
      </c>
      <c r="AY91" s="113">
        <f t="shared" si="20"/>
        <v>0</v>
      </c>
      <c r="AZ91" s="113">
        <f t="shared" si="20"/>
        <v>0</v>
      </c>
      <c r="BA91" s="113">
        <f t="shared" si="20"/>
        <v>0</v>
      </c>
      <c r="BB91" s="113">
        <f t="shared" si="20"/>
        <v>0</v>
      </c>
      <c r="BC91" s="113">
        <f t="shared" si="20"/>
        <v>0</v>
      </c>
      <c r="BD91" s="113">
        <f t="shared" si="20"/>
        <v>0</v>
      </c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7">
        <f t="shared" ref="BP91:BP96" si="21">SUM(AI91:BH91)</f>
        <v>2</v>
      </c>
      <c r="BR91" s="108">
        <v>2</v>
      </c>
    </row>
    <row r="92" spans="1:70" ht="40.5" customHeight="1" x14ac:dyDescent="0.25">
      <c r="A92" s="21" t="s">
        <v>78</v>
      </c>
      <c r="K92" s="114">
        <v>1</v>
      </c>
      <c r="L92" s="114">
        <v>1</v>
      </c>
      <c r="M92" s="114">
        <v>1</v>
      </c>
      <c r="N92" s="114">
        <v>1</v>
      </c>
      <c r="O92" s="114">
        <v>1</v>
      </c>
      <c r="P92" s="114">
        <v>1</v>
      </c>
      <c r="Q92" s="114">
        <v>1</v>
      </c>
      <c r="R92" s="114"/>
      <c r="S92" s="114">
        <v>1</v>
      </c>
      <c r="T92" s="114">
        <v>1</v>
      </c>
      <c r="U92" s="114">
        <v>1</v>
      </c>
      <c r="V92" s="114">
        <v>1</v>
      </c>
      <c r="W92" s="114">
        <v>1</v>
      </c>
      <c r="X92" s="69"/>
      <c r="Y92" s="69"/>
      <c r="Z92" s="69"/>
      <c r="AR92" s="113">
        <f t="shared" si="20"/>
        <v>0</v>
      </c>
      <c r="AS92" s="113">
        <f t="shared" si="20"/>
        <v>0</v>
      </c>
      <c r="AT92" s="113">
        <f t="shared" si="20"/>
        <v>0</v>
      </c>
      <c r="AU92" s="113">
        <f t="shared" si="20"/>
        <v>0</v>
      </c>
      <c r="AV92" s="113">
        <f t="shared" si="20"/>
        <v>2</v>
      </c>
      <c r="AW92" s="113">
        <f t="shared" si="20"/>
        <v>0</v>
      </c>
      <c r="AX92" s="113">
        <f t="shared" si="20"/>
        <v>0</v>
      </c>
      <c r="AY92" s="113">
        <f t="shared" si="20"/>
        <v>0</v>
      </c>
      <c r="AZ92" s="113">
        <f t="shared" si="20"/>
        <v>0</v>
      </c>
      <c r="BA92" s="113">
        <f t="shared" si="20"/>
        <v>0</v>
      </c>
      <c r="BB92" s="113">
        <f t="shared" si="20"/>
        <v>0</v>
      </c>
      <c r="BC92" s="113">
        <f t="shared" si="20"/>
        <v>0</v>
      </c>
      <c r="BD92" s="113">
        <f t="shared" si="20"/>
        <v>0</v>
      </c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7">
        <f t="shared" si="21"/>
        <v>2</v>
      </c>
      <c r="BR92" s="108">
        <v>2</v>
      </c>
    </row>
    <row r="93" spans="1:70" ht="43.5" customHeight="1" x14ac:dyDescent="0.25">
      <c r="A93" s="21" t="s">
        <v>79</v>
      </c>
      <c r="K93" s="1"/>
      <c r="L93" s="114">
        <v>1</v>
      </c>
      <c r="M93" s="114">
        <v>1</v>
      </c>
      <c r="N93" s="114">
        <v>1</v>
      </c>
      <c r="O93" s="114">
        <v>1</v>
      </c>
      <c r="P93" s="114">
        <v>1</v>
      </c>
      <c r="Q93" s="114">
        <v>1</v>
      </c>
      <c r="R93" s="114"/>
      <c r="S93" s="114"/>
      <c r="T93" s="114">
        <v>1</v>
      </c>
      <c r="U93" s="114">
        <v>1</v>
      </c>
      <c r="V93" s="114">
        <v>1</v>
      </c>
      <c r="W93" s="114">
        <v>1</v>
      </c>
      <c r="X93" s="69"/>
      <c r="Y93" s="69"/>
      <c r="Z93" s="69"/>
      <c r="AR93" s="113">
        <f t="shared" si="20"/>
        <v>0</v>
      </c>
      <c r="AS93" s="113">
        <f t="shared" si="20"/>
        <v>0</v>
      </c>
      <c r="AT93" s="113">
        <f t="shared" si="20"/>
        <v>0</v>
      </c>
      <c r="AU93" s="113">
        <f t="shared" si="20"/>
        <v>0</v>
      </c>
      <c r="AV93" s="113">
        <f t="shared" si="20"/>
        <v>2</v>
      </c>
      <c r="AW93" s="113">
        <f t="shared" si="20"/>
        <v>0</v>
      </c>
      <c r="AX93" s="113">
        <f t="shared" si="20"/>
        <v>0</v>
      </c>
      <c r="AY93" s="113">
        <f t="shared" si="20"/>
        <v>0</v>
      </c>
      <c r="AZ93" s="113">
        <f t="shared" si="20"/>
        <v>0</v>
      </c>
      <c r="BA93" s="113">
        <f t="shared" si="20"/>
        <v>0</v>
      </c>
      <c r="BB93" s="113">
        <f t="shared" si="20"/>
        <v>0</v>
      </c>
      <c r="BC93" s="113">
        <f t="shared" si="20"/>
        <v>0</v>
      </c>
      <c r="BD93" s="113">
        <f t="shared" si="20"/>
        <v>0</v>
      </c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7">
        <f t="shared" si="21"/>
        <v>2</v>
      </c>
      <c r="BR93" s="108">
        <v>2</v>
      </c>
    </row>
    <row r="94" spans="1:70" ht="39" customHeight="1" x14ac:dyDescent="0.25">
      <c r="A94" s="21" t="s">
        <v>80</v>
      </c>
      <c r="K94" s="1"/>
      <c r="L94" s="114"/>
      <c r="M94" s="114">
        <v>1</v>
      </c>
      <c r="N94" s="114">
        <v>1</v>
      </c>
      <c r="O94" s="114">
        <v>1</v>
      </c>
      <c r="P94" s="114">
        <v>1</v>
      </c>
      <c r="Q94" s="114">
        <v>1</v>
      </c>
      <c r="R94" s="114"/>
      <c r="S94" s="114"/>
      <c r="T94" s="114"/>
      <c r="U94" s="114"/>
      <c r="V94" s="114">
        <v>1</v>
      </c>
      <c r="W94" s="114">
        <v>1</v>
      </c>
      <c r="X94" s="69"/>
      <c r="Y94" s="69"/>
      <c r="Z94" s="69"/>
      <c r="AR94" s="113">
        <f t="shared" si="20"/>
        <v>0</v>
      </c>
      <c r="AS94" s="113">
        <f t="shared" si="20"/>
        <v>0</v>
      </c>
      <c r="AT94" s="113">
        <f t="shared" si="20"/>
        <v>0</v>
      </c>
      <c r="AU94" s="113">
        <f t="shared" si="20"/>
        <v>0</v>
      </c>
      <c r="AV94" s="113">
        <f t="shared" si="20"/>
        <v>2</v>
      </c>
      <c r="AW94" s="113">
        <f t="shared" si="20"/>
        <v>0</v>
      </c>
      <c r="AX94" s="113">
        <f t="shared" si="20"/>
        <v>0</v>
      </c>
      <c r="AY94" s="113">
        <f t="shared" si="20"/>
        <v>0</v>
      </c>
      <c r="AZ94" s="113">
        <f t="shared" si="20"/>
        <v>0</v>
      </c>
      <c r="BA94" s="113">
        <f t="shared" si="20"/>
        <v>0</v>
      </c>
      <c r="BB94" s="113">
        <f t="shared" si="20"/>
        <v>0</v>
      </c>
      <c r="BC94" s="113">
        <f t="shared" si="20"/>
        <v>0</v>
      </c>
      <c r="BD94" s="113">
        <f t="shared" si="20"/>
        <v>0</v>
      </c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7">
        <f t="shared" si="21"/>
        <v>2</v>
      </c>
      <c r="BR94" s="108">
        <v>2</v>
      </c>
    </row>
    <row r="95" spans="1:70" ht="40.5" customHeight="1" x14ac:dyDescent="0.25">
      <c r="A95" s="21" t="s">
        <v>81</v>
      </c>
      <c r="K95" s="1"/>
      <c r="L95" s="114"/>
      <c r="M95" s="114"/>
      <c r="N95" s="114"/>
      <c r="O95" s="114">
        <v>1</v>
      </c>
      <c r="P95" s="114">
        <v>1</v>
      </c>
      <c r="Q95" s="114">
        <v>1</v>
      </c>
      <c r="R95" s="114"/>
      <c r="S95" s="114"/>
      <c r="T95" s="114"/>
      <c r="U95" s="114"/>
      <c r="V95" s="114"/>
      <c r="W95" s="114">
        <v>1</v>
      </c>
      <c r="X95" s="69"/>
      <c r="Y95" s="69"/>
      <c r="Z95" s="69"/>
      <c r="AR95" s="113">
        <f t="shared" si="20"/>
        <v>0</v>
      </c>
      <c r="AS95" s="113">
        <f t="shared" si="20"/>
        <v>0</v>
      </c>
      <c r="AT95" s="113">
        <f t="shared" si="20"/>
        <v>0</v>
      </c>
      <c r="AU95" s="113">
        <f t="shared" si="20"/>
        <v>0</v>
      </c>
      <c r="AV95" s="113">
        <f t="shared" si="20"/>
        <v>2</v>
      </c>
      <c r="AW95" s="113">
        <f t="shared" si="20"/>
        <v>0</v>
      </c>
      <c r="AX95" s="113">
        <f t="shared" si="20"/>
        <v>0</v>
      </c>
      <c r="AY95" s="113">
        <f t="shared" si="20"/>
        <v>0</v>
      </c>
      <c r="AZ95" s="113">
        <f t="shared" si="20"/>
        <v>0</v>
      </c>
      <c r="BA95" s="113">
        <f t="shared" si="20"/>
        <v>0</v>
      </c>
      <c r="BB95" s="113">
        <f t="shared" si="20"/>
        <v>0</v>
      </c>
      <c r="BC95" s="113">
        <f t="shared" si="20"/>
        <v>0</v>
      </c>
      <c r="BD95" s="113">
        <f t="shared" si="20"/>
        <v>0</v>
      </c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7">
        <f t="shared" si="21"/>
        <v>2</v>
      </c>
      <c r="BR95" s="108">
        <v>2</v>
      </c>
    </row>
    <row r="96" spans="1:70" ht="40.5" customHeight="1" x14ac:dyDescent="0.25">
      <c r="A96" s="21" t="s">
        <v>82</v>
      </c>
      <c r="K96" s="114">
        <v>1</v>
      </c>
      <c r="L96" s="114">
        <v>1</v>
      </c>
      <c r="M96" s="114">
        <v>1</v>
      </c>
      <c r="N96" s="114">
        <v>1</v>
      </c>
      <c r="O96" s="114">
        <v>1</v>
      </c>
      <c r="P96" s="114">
        <v>1</v>
      </c>
      <c r="Q96" s="114">
        <v>1</v>
      </c>
      <c r="R96" s="114">
        <v>1</v>
      </c>
      <c r="S96" s="114">
        <v>1</v>
      </c>
      <c r="T96" s="114">
        <v>1</v>
      </c>
      <c r="U96" s="114">
        <v>1</v>
      </c>
      <c r="V96" s="114">
        <v>1</v>
      </c>
      <c r="W96" s="114">
        <v>1</v>
      </c>
      <c r="X96" s="69"/>
      <c r="Y96" s="69"/>
      <c r="Z96" s="69"/>
      <c r="AR96" s="113">
        <f t="shared" si="20"/>
        <v>0</v>
      </c>
      <c r="AS96" s="113">
        <f t="shared" si="20"/>
        <v>0</v>
      </c>
      <c r="AT96" s="113">
        <f t="shared" si="20"/>
        <v>0</v>
      </c>
      <c r="AU96" s="113">
        <f t="shared" si="20"/>
        <v>0</v>
      </c>
      <c r="AV96" s="113">
        <f t="shared" si="20"/>
        <v>2</v>
      </c>
      <c r="AW96" s="113">
        <f t="shared" si="20"/>
        <v>0</v>
      </c>
      <c r="AX96" s="113">
        <f t="shared" si="20"/>
        <v>0</v>
      </c>
      <c r="AY96" s="113">
        <f t="shared" si="20"/>
        <v>0</v>
      </c>
      <c r="AZ96" s="113">
        <f t="shared" si="20"/>
        <v>0</v>
      </c>
      <c r="BA96" s="113">
        <f t="shared" si="20"/>
        <v>0</v>
      </c>
      <c r="BB96" s="113">
        <f t="shared" si="20"/>
        <v>0</v>
      </c>
      <c r="BC96" s="113">
        <f t="shared" si="20"/>
        <v>0</v>
      </c>
      <c r="BD96" s="113">
        <f t="shared" si="20"/>
        <v>0</v>
      </c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7">
        <f t="shared" si="21"/>
        <v>2</v>
      </c>
      <c r="BR96" s="108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2"/>
  <sheetViews>
    <sheetView zoomScale="130" zoomScaleNormal="130" workbookViewId="0">
      <pane xSplit="1" ySplit="3" topLeftCell="CQ91" activePane="bottomRight" state="frozen"/>
      <selection pane="topRight" activeCell="B1" sqref="B1"/>
      <selection pane="bottomLeft" activeCell="A4" sqref="A4"/>
      <selection pane="bottomRight" activeCell="A99" sqref="A99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4" width="11.42578125" style="107" customWidth="1"/>
    <col min="15" max="17" width="13.140625" style="107" customWidth="1"/>
    <col min="18" max="20" width="11.42578125" style="107" customWidth="1"/>
    <col min="21" max="22" width="10.7109375" style="107" customWidth="1"/>
    <col min="23" max="48" width="11.42578125" style="107" customWidth="1"/>
    <col min="49" max="49" width="11.7109375" style="107" customWidth="1"/>
    <col min="50" max="53" width="12.140625" style="107" customWidth="1"/>
    <col min="54" max="56" width="10.7109375" style="107" customWidth="1"/>
    <col min="57" max="93" width="10.85546875" style="107" customWidth="1"/>
    <col min="94" max="94" width="11.42578125" style="107" customWidth="1"/>
    <col min="95" max="95" width="3.28515625" style="107" customWidth="1"/>
    <col min="96" max="97" width="9.140625" style="107"/>
    <col min="98" max="98" width="9.140625" style="108"/>
    <col min="99" max="16384" width="9.140625" style="107"/>
  </cols>
  <sheetData>
    <row r="1" spans="1:98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/>
      <c r="N1" s="37" t="s">
        <v>94</v>
      </c>
      <c r="O1" s="37" t="s">
        <v>94</v>
      </c>
      <c r="P1" s="37" t="s">
        <v>94</v>
      </c>
      <c r="Q1" s="37"/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 t="s">
        <v>94</v>
      </c>
      <c r="AI1" s="37" t="s">
        <v>94</v>
      </c>
      <c r="AJ1" s="37" t="s">
        <v>94</v>
      </c>
      <c r="AK1" s="37" t="s">
        <v>94</v>
      </c>
      <c r="AL1" s="37" t="s">
        <v>94</v>
      </c>
      <c r="AM1" s="37" t="s">
        <v>94</v>
      </c>
      <c r="AN1" s="37" t="s">
        <v>94</v>
      </c>
      <c r="AO1" s="37" t="s">
        <v>94</v>
      </c>
      <c r="AP1" s="37" t="s">
        <v>94</v>
      </c>
      <c r="AQ1" s="37" t="s">
        <v>94</v>
      </c>
      <c r="AR1" s="37" t="s">
        <v>94</v>
      </c>
      <c r="AS1" s="37" t="s">
        <v>94</v>
      </c>
      <c r="AT1" s="37" t="s">
        <v>94</v>
      </c>
      <c r="AU1" s="37" t="s">
        <v>94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T1" s="54"/>
    </row>
    <row r="2" spans="1:98" s="39" customFormat="1" ht="72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240</v>
      </c>
      <c r="L2" s="71" t="s">
        <v>142</v>
      </c>
      <c r="M2" s="71" t="s">
        <v>351</v>
      </c>
      <c r="N2" s="71" t="s">
        <v>146</v>
      </c>
      <c r="O2" s="71" t="s">
        <v>102</v>
      </c>
      <c r="P2" s="71" t="s">
        <v>147</v>
      </c>
      <c r="Q2" s="71" t="s">
        <v>400</v>
      </c>
      <c r="R2" s="71" t="s">
        <v>103</v>
      </c>
      <c r="S2" s="71" t="s">
        <v>149</v>
      </c>
      <c r="T2" s="71" t="s">
        <v>150</v>
      </c>
      <c r="U2" s="72" t="s">
        <v>101</v>
      </c>
      <c r="V2" s="72" t="s">
        <v>145</v>
      </c>
      <c r="W2" s="72" t="s">
        <v>106</v>
      </c>
      <c r="X2" s="38" t="s">
        <v>104</v>
      </c>
      <c r="Y2" s="38" t="s">
        <v>401</v>
      </c>
      <c r="Z2" s="38" t="s">
        <v>105</v>
      </c>
      <c r="AA2" s="38" t="s">
        <v>148</v>
      </c>
      <c r="AB2" s="38" t="s">
        <v>140</v>
      </c>
      <c r="AC2" s="38" t="s">
        <v>143</v>
      </c>
      <c r="AD2" s="38" t="s">
        <v>141</v>
      </c>
      <c r="AE2" s="38" t="s">
        <v>144</v>
      </c>
      <c r="AF2" s="70" t="s">
        <v>387</v>
      </c>
      <c r="AG2" s="70" t="s">
        <v>388</v>
      </c>
      <c r="AH2" s="110" t="s">
        <v>213</v>
      </c>
      <c r="AI2" s="110" t="s">
        <v>214</v>
      </c>
      <c r="AJ2" s="111" t="s">
        <v>215</v>
      </c>
      <c r="AK2" s="111" t="s">
        <v>216</v>
      </c>
      <c r="AL2" s="111" t="s">
        <v>217</v>
      </c>
      <c r="AM2" s="111" t="s">
        <v>218</v>
      </c>
      <c r="AN2" s="71" t="s">
        <v>389</v>
      </c>
      <c r="AO2" s="71" t="s">
        <v>390</v>
      </c>
      <c r="AP2" s="71" t="s">
        <v>391</v>
      </c>
      <c r="AQ2" s="71" t="s">
        <v>392</v>
      </c>
      <c r="AR2" s="71" t="s">
        <v>393</v>
      </c>
      <c r="AS2" s="71" t="s">
        <v>394</v>
      </c>
      <c r="AT2" s="71" t="s">
        <v>395</v>
      </c>
      <c r="AU2" s="71" t="s">
        <v>450</v>
      </c>
      <c r="AV2" s="38"/>
      <c r="AW2" s="70" t="s">
        <v>107</v>
      </c>
      <c r="AX2" s="70" t="s">
        <v>108</v>
      </c>
      <c r="AY2" s="70" t="s">
        <v>212</v>
      </c>
      <c r="AZ2" s="70" t="s">
        <v>211</v>
      </c>
      <c r="BA2" s="70" t="s">
        <v>138</v>
      </c>
      <c r="BB2" s="38" t="s">
        <v>109</v>
      </c>
      <c r="BC2" s="38" t="s">
        <v>139</v>
      </c>
      <c r="BD2" s="38" t="s">
        <v>137</v>
      </c>
      <c r="BE2" s="38" t="s">
        <v>110</v>
      </c>
      <c r="BF2" s="71" t="s">
        <v>240</v>
      </c>
      <c r="BG2" s="71" t="s">
        <v>142</v>
      </c>
      <c r="BH2" s="71" t="s">
        <v>351</v>
      </c>
      <c r="BI2" s="71" t="s">
        <v>146</v>
      </c>
      <c r="BJ2" s="71" t="s">
        <v>102</v>
      </c>
      <c r="BK2" s="71" t="s">
        <v>147</v>
      </c>
      <c r="BL2" s="71" t="s">
        <v>400</v>
      </c>
      <c r="BM2" s="71" t="s">
        <v>103</v>
      </c>
      <c r="BN2" s="71" t="s">
        <v>149</v>
      </c>
      <c r="BO2" s="71" t="s">
        <v>150</v>
      </c>
      <c r="BP2" s="72" t="s">
        <v>101</v>
      </c>
      <c r="BQ2" s="72" t="s">
        <v>145</v>
      </c>
      <c r="BR2" s="72" t="s">
        <v>106</v>
      </c>
      <c r="BS2" s="38" t="s">
        <v>104</v>
      </c>
      <c r="BT2" s="38" t="s">
        <v>401</v>
      </c>
      <c r="BU2" s="38" t="s">
        <v>105</v>
      </c>
      <c r="BV2" s="38" t="s">
        <v>148</v>
      </c>
      <c r="BW2" s="38" t="s">
        <v>140</v>
      </c>
      <c r="BX2" s="38" t="s">
        <v>143</v>
      </c>
      <c r="BY2" s="38" t="s">
        <v>141</v>
      </c>
      <c r="BZ2" s="38" t="s">
        <v>144</v>
      </c>
      <c r="CA2" s="70" t="s">
        <v>387</v>
      </c>
      <c r="CB2" s="70" t="s">
        <v>388</v>
      </c>
      <c r="CC2" s="110" t="s">
        <v>213</v>
      </c>
      <c r="CD2" s="110" t="s">
        <v>214</v>
      </c>
      <c r="CE2" s="111" t="s">
        <v>215</v>
      </c>
      <c r="CF2" s="111" t="s">
        <v>216</v>
      </c>
      <c r="CG2" s="111" t="s">
        <v>217</v>
      </c>
      <c r="CH2" s="111" t="s">
        <v>218</v>
      </c>
      <c r="CI2" s="71" t="s">
        <v>389</v>
      </c>
      <c r="CJ2" s="71" t="s">
        <v>390</v>
      </c>
      <c r="CK2" s="71" t="s">
        <v>391</v>
      </c>
      <c r="CL2" s="71" t="s">
        <v>392</v>
      </c>
      <c r="CM2" s="71" t="s">
        <v>393</v>
      </c>
      <c r="CN2" s="71" t="s">
        <v>394</v>
      </c>
      <c r="CO2" s="71" t="s">
        <v>395</v>
      </c>
      <c r="CP2" s="71" t="s">
        <v>450</v>
      </c>
      <c r="CQ2" s="38"/>
      <c r="CR2" s="38" t="s">
        <v>95</v>
      </c>
      <c r="CS2" s="40"/>
      <c r="CT2" s="55" t="s">
        <v>96</v>
      </c>
    </row>
    <row r="3" spans="1:98" x14ac:dyDescent="0.25">
      <c r="A3" s="107" t="s">
        <v>100</v>
      </c>
      <c r="B3" s="177">
        <v>1</v>
      </c>
      <c r="C3" s="177">
        <v>1</v>
      </c>
      <c r="D3" s="177">
        <v>1</v>
      </c>
      <c r="E3" s="177">
        <v>1</v>
      </c>
      <c r="F3" s="177">
        <v>1</v>
      </c>
      <c r="G3" s="177">
        <v>1</v>
      </c>
      <c r="H3" s="177">
        <v>1</v>
      </c>
      <c r="I3" s="177">
        <v>1</v>
      </c>
      <c r="J3" s="177">
        <v>1</v>
      </c>
      <c r="K3" s="177">
        <v>1</v>
      </c>
      <c r="L3" s="177">
        <v>1</v>
      </c>
      <c r="M3" s="177">
        <v>1</v>
      </c>
      <c r="N3" s="177">
        <v>1</v>
      </c>
      <c r="O3" s="177">
        <v>1</v>
      </c>
      <c r="P3" s="177">
        <v>1</v>
      </c>
      <c r="Q3" s="177"/>
      <c r="R3" s="177">
        <v>1</v>
      </c>
      <c r="S3" s="177">
        <v>1</v>
      </c>
      <c r="T3" s="177">
        <v>1</v>
      </c>
      <c r="U3" s="177">
        <v>1</v>
      </c>
      <c r="V3" s="177">
        <v>1</v>
      </c>
      <c r="W3" s="177">
        <v>1</v>
      </c>
      <c r="X3" s="177">
        <v>1</v>
      </c>
      <c r="Y3" s="177">
        <v>1</v>
      </c>
      <c r="Z3" s="177">
        <v>1</v>
      </c>
      <c r="AA3" s="177">
        <v>1</v>
      </c>
      <c r="AB3" s="177">
        <v>1</v>
      </c>
      <c r="AC3" s="177">
        <v>1</v>
      </c>
      <c r="AD3" s="177">
        <v>1</v>
      </c>
      <c r="AE3" s="177">
        <v>1</v>
      </c>
      <c r="AF3" s="177">
        <v>1</v>
      </c>
      <c r="AG3" s="177">
        <v>1</v>
      </c>
      <c r="AH3" s="10">
        <v>1</v>
      </c>
      <c r="AI3" s="10">
        <v>1</v>
      </c>
      <c r="AJ3" s="176">
        <v>1</v>
      </c>
      <c r="AK3" s="176">
        <v>1</v>
      </c>
      <c r="AL3" s="176">
        <v>1</v>
      </c>
      <c r="AM3" s="176">
        <v>1</v>
      </c>
      <c r="AN3" s="176">
        <v>1</v>
      </c>
      <c r="AO3" s="176">
        <v>1</v>
      </c>
      <c r="AP3" s="176">
        <v>1</v>
      </c>
      <c r="AQ3" s="176">
        <v>1</v>
      </c>
      <c r="AR3" s="176">
        <v>1</v>
      </c>
      <c r="AS3" s="176">
        <v>1</v>
      </c>
      <c r="AT3" s="176">
        <v>1</v>
      </c>
      <c r="AU3" s="176">
        <v>1</v>
      </c>
      <c r="AV3" s="176"/>
      <c r="AW3" s="177">
        <v>209</v>
      </c>
      <c r="AX3" s="177">
        <v>24</v>
      </c>
      <c r="AY3" s="177"/>
      <c r="AZ3" s="177"/>
      <c r="BA3" s="177">
        <v>3</v>
      </c>
      <c r="BB3" s="177"/>
      <c r="BC3" s="177"/>
      <c r="BD3" s="177"/>
      <c r="BE3" s="177"/>
      <c r="BF3" s="177">
        <v>2</v>
      </c>
      <c r="BG3" s="177">
        <v>27</v>
      </c>
      <c r="BH3" s="177"/>
      <c r="BI3" s="177">
        <v>7</v>
      </c>
      <c r="BJ3" s="177"/>
      <c r="BK3" s="177"/>
      <c r="BL3" s="177"/>
      <c r="BM3" s="177"/>
      <c r="BN3" s="177">
        <v>24</v>
      </c>
      <c r="BO3" s="177">
        <v>24</v>
      </c>
      <c r="BP3" s="177"/>
      <c r="BQ3" s="177"/>
      <c r="BR3" s="177"/>
      <c r="BS3" s="177"/>
      <c r="BT3" s="177"/>
      <c r="BU3" s="177">
        <v>1</v>
      </c>
      <c r="BV3" s="177"/>
      <c r="BW3" s="177"/>
      <c r="BX3" s="177">
        <v>48</v>
      </c>
      <c r="BY3" s="177"/>
      <c r="BZ3" s="177">
        <v>48</v>
      </c>
      <c r="CA3" s="177"/>
      <c r="CB3" s="177"/>
      <c r="CC3" s="177"/>
      <c r="CD3" s="177"/>
      <c r="CE3" s="177"/>
      <c r="CF3" s="177"/>
      <c r="CG3" s="177"/>
      <c r="CH3" s="177"/>
      <c r="CI3" s="177"/>
      <c r="CJ3" s="177"/>
      <c r="CK3" s="177"/>
      <c r="CL3" s="177"/>
      <c r="CM3" s="177"/>
      <c r="CN3" s="177"/>
      <c r="CO3" s="177"/>
      <c r="CP3" s="176"/>
      <c r="CQ3" s="10"/>
    </row>
    <row r="4" spans="1:98" x14ac:dyDescent="0.2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  <c r="BA4" s="176"/>
      <c r="BB4" s="176"/>
      <c r="BC4" s="176"/>
      <c r="BD4" s="176"/>
      <c r="BE4" s="176"/>
      <c r="BF4" s="176"/>
      <c r="BG4" s="176"/>
      <c r="BH4" s="176"/>
      <c r="BI4" s="176"/>
      <c r="BJ4" s="176"/>
      <c r="BK4" s="176"/>
      <c r="BL4" s="176"/>
      <c r="BM4" s="176"/>
      <c r="BN4" s="176"/>
      <c r="BO4" s="176"/>
      <c r="BP4" s="176"/>
      <c r="BQ4" s="176"/>
      <c r="BR4" s="176"/>
      <c r="BS4" s="176"/>
      <c r="BT4" s="176"/>
      <c r="BU4" s="176"/>
      <c r="BV4" s="176"/>
      <c r="BW4" s="176"/>
      <c r="BX4" s="176"/>
      <c r="BY4" s="176"/>
      <c r="BZ4" s="176"/>
      <c r="CA4" s="176"/>
      <c r="CB4" s="176"/>
      <c r="CC4" s="176"/>
      <c r="CD4" s="176"/>
      <c r="CE4" s="176"/>
      <c r="CF4" s="176"/>
      <c r="CG4" s="176"/>
      <c r="CH4" s="176"/>
      <c r="CI4" s="176"/>
      <c r="CJ4" s="176"/>
      <c r="CK4" s="176"/>
      <c r="CL4" s="176"/>
      <c r="CM4" s="176"/>
      <c r="CN4" s="176"/>
      <c r="CO4" s="176"/>
      <c r="CP4" s="176"/>
      <c r="CQ4" s="176"/>
    </row>
    <row r="5" spans="1:98" x14ac:dyDescent="0.25"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6"/>
      <c r="BV5" s="176"/>
      <c r="BW5" s="176"/>
      <c r="BX5" s="176"/>
      <c r="BY5" s="176"/>
      <c r="BZ5" s="176"/>
      <c r="CA5" s="176"/>
      <c r="CB5" s="176"/>
      <c r="CC5" s="176"/>
      <c r="CD5" s="176"/>
      <c r="CE5" s="176"/>
      <c r="CF5" s="176"/>
      <c r="CG5" s="176"/>
      <c r="CH5" s="176"/>
      <c r="CI5" s="176"/>
      <c r="CJ5" s="176"/>
      <c r="CK5" s="176"/>
      <c r="CL5" s="176"/>
      <c r="CM5" s="176"/>
      <c r="CN5" s="176"/>
      <c r="CO5" s="176"/>
      <c r="CP5" s="176"/>
      <c r="CQ5" s="176"/>
    </row>
    <row r="6" spans="1:98" x14ac:dyDescent="0.25"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6"/>
      <c r="BN6" s="176"/>
      <c r="BO6" s="176"/>
      <c r="BP6" s="176"/>
      <c r="BQ6" s="176"/>
      <c r="BR6" s="176"/>
      <c r="BS6" s="176"/>
      <c r="BT6" s="176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176"/>
      <c r="CF6" s="176"/>
      <c r="CG6" s="176"/>
      <c r="CH6" s="176"/>
      <c r="CI6" s="176"/>
      <c r="CJ6" s="176"/>
      <c r="CK6" s="176"/>
      <c r="CL6" s="176"/>
      <c r="CM6" s="176"/>
      <c r="CN6" s="176"/>
      <c r="CO6" s="176"/>
      <c r="CP6" s="176"/>
      <c r="CQ6" s="176"/>
    </row>
    <row r="7" spans="1:98" x14ac:dyDescent="0.25">
      <c r="A7" s="50" t="s">
        <v>52</v>
      </c>
      <c r="B7" s="177">
        <f>2*B3</f>
        <v>2</v>
      </c>
      <c r="C7" s="177">
        <f>2*C3</f>
        <v>2</v>
      </c>
      <c r="D7" s="177">
        <f>2*D3</f>
        <v>2</v>
      </c>
      <c r="E7" s="177">
        <f>2*E3</f>
        <v>2</v>
      </c>
      <c r="F7" s="177">
        <v>2</v>
      </c>
      <c r="G7" s="177">
        <f>2*G3</f>
        <v>2</v>
      </c>
      <c r="H7" s="177">
        <v>2</v>
      </c>
      <c r="I7" s="177">
        <v>2</v>
      </c>
      <c r="J7" s="177">
        <f>2*J3</f>
        <v>2</v>
      </c>
      <c r="K7" s="10"/>
      <c r="L7" s="10"/>
      <c r="M7" s="10"/>
      <c r="N7" s="10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7">
        <f t="shared" ref="AW7:BE7" si="0">B7*AW3</f>
        <v>418</v>
      </c>
      <c r="AX7" s="177">
        <f t="shared" si="0"/>
        <v>48</v>
      </c>
      <c r="AY7" s="177">
        <f t="shared" si="0"/>
        <v>0</v>
      </c>
      <c r="AZ7" s="177">
        <f t="shared" si="0"/>
        <v>0</v>
      </c>
      <c r="BA7" s="177">
        <f t="shared" si="0"/>
        <v>6</v>
      </c>
      <c r="BB7" s="177">
        <f t="shared" si="0"/>
        <v>0</v>
      </c>
      <c r="BC7" s="177">
        <f t="shared" si="0"/>
        <v>0</v>
      </c>
      <c r="BD7" s="177">
        <f t="shared" si="0"/>
        <v>0</v>
      </c>
      <c r="BE7" s="177">
        <f t="shared" si="0"/>
        <v>0</v>
      </c>
      <c r="BF7" s="10"/>
      <c r="BG7" s="10"/>
      <c r="BH7" s="10"/>
      <c r="BI7" s="10"/>
      <c r="BJ7" s="176"/>
      <c r="BK7" s="176"/>
      <c r="BL7" s="176"/>
      <c r="BM7" s="176"/>
      <c r="BN7" s="176"/>
      <c r="BO7" s="176"/>
      <c r="BP7" s="176"/>
      <c r="BQ7" s="176"/>
      <c r="BR7" s="176"/>
      <c r="BS7" s="176"/>
      <c r="BT7" s="176"/>
      <c r="BU7" s="176"/>
      <c r="BV7" s="176"/>
      <c r="BW7" s="176"/>
      <c r="BX7" s="176"/>
      <c r="BY7" s="176"/>
      <c r="BZ7" s="176"/>
      <c r="CA7" s="176"/>
      <c r="CB7" s="176"/>
      <c r="CC7" s="176"/>
      <c r="CD7" s="176"/>
      <c r="CE7" s="176"/>
      <c r="CF7" s="176"/>
      <c r="CG7" s="176"/>
      <c r="CH7" s="176"/>
      <c r="CI7" s="176"/>
      <c r="CJ7" s="176"/>
      <c r="CK7" s="176"/>
      <c r="CL7" s="176"/>
      <c r="CM7" s="176"/>
      <c r="CN7" s="176"/>
      <c r="CO7" s="176"/>
      <c r="CP7" s="176"/>
      <c r="CQ7" s="176"/>
      <c r="CR7" s="107">
        <f>SUM(AW7:BZ7)</f>
        <v>472</v>
      </c>
      <c r="CS7" s="107" t="s">
        <v>1</v>
      </c>
    </row>
    <row r="8" spans="1:98" x14ac:dyDescent="0.25">
      <c r="A8" s="50"/>
      <c r="B8" s="177"/>
      <c r="C8" s="177"/>
      <c r="D8" s="177"/>
      <c r="E8" s="177"/>
      <c r="F8" s="177"/>
      <c r="G8" s="177"/>
      <c r="H8" s="177"/>
      <c r="I8" s="177"/>
      <c r="J8" s="177"/>
      <c r="K8" s="10"/>
      <c r="L8" s="10"/>
      <c r="M8" s="10"/>
      <c r="N8" s="10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7"/>
      <c r="AX8" s="177"/>
      <c r="AY8" s="177"/>
      <c r="AZ8" s="177"/>
      <c r="BA8" s="177"/>
      <c r="BB8" s="177"/>
      <c r="BC8" s="177"/>
      <c r="BD8" s="177"/>
      <c r="BE8" s="177"/>
      <c r="BF8" s="10"/>
      <c r="BG8" s="10"/>
      <c r="BH8" s="10"/>
      <c r="BI8" s="10"/>
      <c r="BJ8" s="176"/>
      <c r="BK8" s="176"/>
      <c r="BL8" s="176"/>
      <c r="BM8" s="176"/>
      <c r="BN8" s="176"/>
      <c r="BO8" s="176"/>
      <c r="BP8" s="176"/>
      <c r="BQ8" s="176"/>
      <c r="BR8" s="176"/>
      <c r="BS8" s="176"/>
      <c r="BT8" s="176"/>
      <c r="BU8" s="176"/>
      <c r="BV8" s="176"/>
      <c r="BW8" s="176"/>
      <c r="BX8" s="176"/>
      <c r="BY8" s="176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176"/>
      <c r="CL8" s="176"/>
      <c r="CM8" s="176"/>
      <c r="CN8" s="176"/>
      <c r="CO8" s="176"/>
      <c r="CP8" s="176"/>
      <c r="CQ8" s="176"/>
    </row>
    <row r="9" spans="1:98" x14ac:dyDescent="0.25">
      <c r="A9" s="50" t="s">
        <v>51</v>
      </c>
      <c r="B9" s="177">
        <f>0.61*B3</f>
        <v>0.61</v>
      </c>
      <c r="C9" s="177">
        <f>1.11*C3</f>
        <v>1.1100000000000001</v>
      </c>
      <c r="D9" s="177">
        <v>1.41</v>
      </c>
      <c r="E9" s="177">
        <v>0.31</v>
      </c>
      <c r="F9" s="177">
        <v>0.46</v>
      </c>
      <c r="G9" s="177"/>
      <c r="H9" s="177"/>
      <c r="I9" s="177"/>
      <c r="J9" s="177"/>
      <c r="K9" s="10"/>
      <c r="L9" s="10"/>
      <c r="M9" s="10"/>
      <c r="N9" s="10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7">
        <f>B9*AW3</f>
        <v>127.49</v>
      </c>
      <c r="AX9" s="177">
        <f>C9*AX3</f>
        <v>26.64</v>
      </c>
      <c r="AY9" s="177">
        <f>D9*AY3</f>
        <v>0</v>
      </c>
      <c r="AZ9" s="177">
        <f>E9*AZ3</f>
        <v>0</v>
      </c>
      <c r="BA9" s="177">
        <f>F9*BA3</f>
        <v>1.3800000000000001</v>
      </c>
      <c r="BB9" s="177"/>
      <c r="BC9" s="177"/>
      <c r="BD9" s="177"/>
      <c r="BE9" s="177"/>
      <c r="BF9" s="10"/>
      <c r="BG9" s="10"/>
      <c r="BH9" s="10"/>
      <c r="BI9" s="10"/>
      <c r="BJ9" s="176"/>
      <c r="BK9" s="176"/>
      <c r="BL9" s="176"/>
      <c r="BM9" s="176"/>
      <c r="BN9" s="176"/>
      <c r="BO9" s="176"/>
      <c r="BP9" s="176"/>
      <c r="BQ9" s="176"/>
      <c r="BR9" s="176"/>
      <c r="BS9" s="176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L9" s="176"/>
      <c r="CM9" s="176"/>
      <c r="CN9" s="176"/>
      <c r="CO9" s="176"/>
      <c r="CP9" s="176"/>
      <c r="CQ9" s="176"/>
      <c r="CR9" s="107">
        <f>SUM(AW9:BZ9)</f>
        <v>155.51</v>
      </c>
      <c r="CS9" s="107" t="s">
        <v>0</v>
      </c>
      <c r="CT9" s="91"/>
    </row>
    <row r="10" spans="1:98" x14ac:dyDescent="0.25">
      <c r="A10" s="51" t="s">
        <v>53</v>
      </c>
      <c r="B10" s="177"/>
      <c r="C10" s="177"/>
      <c r="D10" s="177"/>
      <c r="E10" s="177"/>
      <c r="F10" s="177"/>
      <c r="G10" s="177"/>
      <c r="H10" s="177"/>
      <c r="I10" s="177"/>
      <c r="J10" s="177"/>
      <c r="K10" s="10"/>
      <c r="L10" s="10"/>
      <c r="M10" s="10"/>
      <c r="N10" s="10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7"/>
      <c r="AX10" s="177"/>
      <c r="AY10" s="177"/>
      <c r="AZ10" s="177"/>
      <c r="BA10" s="177"/>
      <c r="BB10" s="177"/>
      <c r="BC10" s="177"/>
      <c r="BD10" s="177"/>
      <c r="BE10" s="177"/>
      <c r="BF10" s="10"/>
      <c r="BG10" s="10"/>
      <c r="BH10" s="10"/>
      <c r="BI10" s="10"/>
      <c r="BJ10" s="176"/>
      <c r="BK10" s="176"/>
      <c r="BL10" s="176"/>
      <c r="BM10" s="176"/>
      <c r="BN10" s="176"/>
      <c r="BO10" s="176"/>
      <c r="BP10" s="176"/>
      <c r="BQ10" s="176"/>
      <c r="BR10" s="176"/>
      <c r="BS10" s="176"/>
      <c r="BT10" s="176"/>
      <c r="BU10" s="176"/>
      <c r="BV10" s="176"/>
      <c r="BW10" s="176"/>
      <c r="BX10" s="176"/>
      <c r="BY10" s="176"/>
      <c r="BZ10" s="176"/>
      <c r="CA10" s="176"/>
      <c r="CB10" s="176"/>
      <c r="CC10" s="176"/>
      <c r="CD10" s="176"/>
      <c r="CE10" s="176"/>
      <c r="CF10" s="176"/>
      <c r="CG10" s="176"/>
      <c r="CH10" s="176"/>
      <c r="CI10" s="176"/>
      <c r="CJ10" s="176"/>
      <c r="CK10" s="176"/>
      <c r="CL10" s="176"/>
      <c r="CM10" s="176"/>
      <c r="CN10" s="176"/>
      <c r="CO10" s="176"/>
      <c r="CP10" s="176"/>
      <c r="CQ10" s="176"/>
    </row>
    <row r="11" spans="1:98" x14ac:dyDescent="0.25">
      <c r="A11" s="52" t="s">
        <v>97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0"/>
      <c r="L11" s="10"/>
      <c r="M11" s="10"/>
      <c r="N11" s="10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7"/>
      <c r="AX11" s="177"/>
      <c r="AY11" s="177"/>
      <c r="AZ11" s="177"/>
      <c r="BA11" s="177"/>
      <c r="BB11" s="177"/>
      <c r="BC11" s="177"/>
      <c r="BD11" s="177"/>
      <c r="BE11" s="177"/>
      <c r="BF11" s="10"/>
      <c r="BG11" s="10"/>
      <c r="BH11" s="10"/>
      <c r="BI11" s="10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</row>
    <row r="12" spans="1:98" ht="22.5" x14ac:dyDescent="0.25">
      <c r="A12" s="53" t="s">
        <v>98</v>
      </c>
      <c r="B12" s="177">
        <f>0.05*B3</f>
        <v>0.05</v>
      </c>
      <c r="C12" s="177">
        <f>0.05*C3</f>
        <v>0.05</v>
      </c>
      <c r="D12" s="177">
        <f>0.05*D3</f>
        <v>0.05</v>
      </c>
      <c r="E12" s="177">
        <f>0.05*E3</f>
        <v>0.05</v>
      </c>
      <c r="F12" s="177">
        <v>0.05</v>
      </c>
      <c r="G12" s="177">
        <f>0.05*G3</f>
        <v>0.05</v>
      </c>
      <c r="H12" s="177">
        <v>0.05</v>
      </c>
      <c r="I12" s="177">
        <f>0.05*I3</f>
        <v>0.05</v>
      </c>
      <c r="J12" s="177">
        <f>0.05*J3</f>
        <v>0.05</v>
      </c>
      <c r="K12" s="10"/>
      <c r="L12" s="10"/>
      <c r="M12" s="10"/>
      <c r="N12" s="10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7">
        <f t="shared" ref="AW12:BE12" si="1">B12*AW3</f>
        <v>10.450000000000001</v>
      </c>
      <c r="AX12" s="177">
        <f t="shared" si="1"/>
        <v>1.2000000000000002</v>
      </c>
      <c r="AY12" s="177">
        <f t="shared" si="1"/>
        <v>0</v>
      </c>
      <c r="AZ12" s="177">
        <f t="shared" si="1"/>
        <v>0</v>
      </c>
      <c r="BA12" s="177">
        <f t="shared" si="1"/>
        <v>0.15000000000000002</v>
      </c>
      <c r="BB12" s="177">
        <f t="shared" si="1"/>
        <v>0</v>
      </c>
      <c r="BC12" s="177">
        <f t="shared" si="1"/>
        <v>0</v>
      </c>
      <c r="BD12" s="177">
        <f t="shared" si="1"/>
        <v>0</v>
      </c>
      <c r="BE12" s="177">
        <f t="shared" si="1"/>
        <v>0</v>
      </c>
      <c r="BF12" s="10"/>
      <c r="BG12" s="10"/>
      <c r="BH12" s="10"/>
      <c r="BI12" s="10"/>
      <c r="BJ12" s="176"/>
      <c r="BK12" s="176"/>
      <c r="BL12" s="176"/>
      <c r="BM12" s="176"/>
      <c r="BN12" s="176"/>
      <c r="BO12" s="176"/>
      <c r="BP12" s="176"/>
      <c r="BQ12" s="176"/>
      <c r="BR12" s="176"/>
      <c r="BS12" s="176"/>
      <c r="BT12" s="176"/>
      <c r="BU12" s="176"/>
      <c r="BV12" s="176"/>
      <c r="BW12" s="176"/>
      <c r="BX12" s="176"/>
      <c r="BY12" s="176"/>
      <c r="BZ12" s="176"/>
      <c r="CA12" s="176"/>
      <c r="CB12" s="176"/>
      <c r="CC12" s="176"/>
      <c r="CD12" s="176"/>
      <c r="CE12" s="176"/>
      <c r="CF12" s="176"/>
      <c r="CG12" s="176"/>
      <c r="CH12" s="176"/>
      <c r="CI12" s="176"/>
      <c r="CJ12" s="176"/>
      <c r="CK12" s="176"/>
      <c r="CL12" s="176"/>
      <c r="CM12" s="176"/>
      <c r="CN12" s="176"/>
      <c r="CO12" s="176"/>
      <c r="CP12" s="176"/>
      <c r="CQ12" s="176"/>
      <c r="CR12" s="107">
        <f>SUM(AW12:CO12)</f>
        <v>11.800000000000002</v>
      </c>
      <c r="CS12" s="107" t="s">
        <v>0</v>
      </c>
    </row>
    <row r="13" spans="1:98" x14ac:dyDescent="0.25">
      <c r="B13" s="177"/>
      <c r="C13" s="177"/>
      <c r="D13" s="177"/>
      <c r="E13" s="177"/>
      <c r="F13" s="177"/>
      <c r="G13" s="177"/>
      <c r="H13" s="177"/>
      <c r="I13" s="177"/>
      <c r="J13" s="177"/>
      <c r="K13" s="10"/>
      <c r="L13" s="10"/>
      <c r="M13" s="10"/>
      <c r="N13" s="10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7"/>
      <c r="AX13" s="177"/>
      <c r="AY13" s="177"/>
      <c r="AZ13" s="177"/>
      <c r="BA13" s="177"/>
      <c r="BB13" s="177"/>
      <c r="BC13" s="177"/>
      <c r="BD13" s="177"/>
      <c r="BE13" s="177"/>
      <c r="BF13" s="10"/>
      <c r="BG13" s="10"/>
      <c r="BH13" s="10"/>
      <c r="BI13" s="10"/>
      <c r="BJ13" s="176"/>
      <c r="BK13" s="176"/>
      <c r="BL13" s="176"/>
      <c r="BM13" s="176"/>
      <c r="BN13" s="176"/>
      <c r="BO13" s="176"/>
      <c r="BP13" s="176"/>
      <c r="BQ13" s="176"/>
      <c r="BR13" s="176"/>
      <c r="BS13" s="176"/>
      <c r="BT13" s="176"/>
      <c r="BU13" s="176"/>
      <c r="BV13" s="176"/>
      <c r="BW13" s="176"/>
      <c r="BX13" s="176"/>
      <c r="BY13" s="176"/>
      <c r="BZ13" s="176"/>
      <c r="CA13" s="176"/>
      <c r="CB13" s="176"/>
      <c r="CC13" s="176"/>
      <c r="CD13" s="176"/>
      <c r="CE13" s="176"/>
      <c r="CF13" s="176"/>
      <c r="CG13" s="176"/>
      <c r="CH13" s="176"/>
      <c r="CI13" s="176"/>
      <c r="CJ13" s="176"/>
      <c r="CK13" s="176"/>
      <c r="CL13" s="176"/>
      <c r="CM13" s="176"/>
      <c r="CN13" s="176"/>
      <c r="CO13" s="176"/>
      <c r="CP13" s="176"/>
      <c r="CQ13" s="176"/>
    </row>
    <row r="14" spans="1:98" x14ac:dyDescent="0.25">
      <c r="B14" s="177"/>
      <c r="C14" s="177"/>
      <c r="D14" s="177"/>
      <c r="E14" s="177"/>
      <c r="F14" s="177"/>
      <c r="G14" s="177"/>
      <c r="H14" s="177"/>
      <c r="I14" s="177"/>
      <c r="J14" s="177"/>
      <c r="K14" s="10"/>
      <c r="L14" s="10"/>
      <c r="M14" s="10"/>
      <c r="N14" s="10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7"/>
      <c r="AX14" s="177"/>
      <c r="AY14" s="177"/>
      <c r="AZ14" s="177"/>
      <c r="BA14" s="177"/>
      <c r="BB14" s="177"/>
      <c r="BC14" s="177"/>
      <c r="BD14" s="177"/>
      <c r="BE14" s="177"/>
      <c r="BF14" s="10"/>
      <c r="BG14" s="10"/>
      <c r="BH14" s="10"/>
      <c r="BI14" s="10"/>
      <c r="BJ14" s="176"/>
      <c r="BK14" s="176"/>
      <c r="BL14" s="176"/>
      <c r="BM14" s="176"/>
      <c r="BN14" s="176"/>
      <c r="BO14" s="176"/>
      <c r="BP14" s="176"/>
      <c r="BQ14" s="176"/>
      <c r="BR14" s="176"/>
      <c r="BS14" s="176"/>
      <c r="BT14" s="176"/>
      <c r="BU14" s="176"/>
      <c r="BV14" s="176"/>
      <c r="BW14" s="176"/>
      <c r="BX14" s="176"/>
      <c r="BY14" s="176"/>
      <c r="BZ14" s="176"/>
      <c r="CA14" s="176"/>
      <c r="CB14" s="176"/>
      <c r="CC14" s="176"/>
      <c r="CD14" s="176"/>
      <c r="CE14" s="176"/>
      <c r="CF14" s="176"/>
      <c r="CG14" s="176"/>
      <c r="CH14" s="176"/>
      <c r="CI14" s="176"/>
      <c r="CJ14" s="176"/>
      <c r="CK14" s="176"/>
      <c r="CL14" s="176"/>
      <c r="CM14" s="176"/>
      <c r="CN14" s="176"/>
      <c r="CO14" s="176"/>
      <c r="CP14" s="176"/>
      <c r="CQ14" s="176"/>
    </row>
    <row r="15" spans="1:98" x14ac:dyDescent="0.25">
      <c r="A15" s="50"/>
      <c r="B15" s="177"/>
      <c r="C15" s="177"/>
      <c r="D15" s="177"/>
      <c r="E15" s="177"/>
      <c r="F15" s="177"/>
      <c r="G15" s="177"/>
      <c r="H15" s="177"/>
      <c r="I15" s="177"/>
      <c r="J15" s="177"/>
      <c r="K15" s="10"/>
      <c r="L15" s="10"/>
      <c r="M15" s="10"/>
      <c r="N15" s="10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7"/>
      <c r="AX15" s="177"/>
      <c r="AY15" s="177"/>
      <c r="AZ15" s="177"/>
      <c r="BA15" s="177"/>
      <c r="BB15" s="177"/>
      <c r="BC15" s="177"/>
      <c r="BD15" s="177"/>
      <c r="BE15" s="177"/>
      <c r="BF15" s="10"/>
      <c r="BG15" s="10"/>
      <c r="BH15" s="10"/>
      <c r="BI15" s="10"/>
      <c r="BJ15" s="176"/>
      <c r="BK15" s="176"/>
      <c r="BL15" s="176"/>
      <c r="BM15" s="176"/>
      <c r="BN15" s="176"/>
      <c r="BO15" s="176"/>
      <c r="BP15" s="176"/>
      <c r="BQ15" s="176"/>
      <c r="BR15" s="176"/>
      <c r="BS15" s="176"/>
      <c r="BT15" s="176"/>
      <c r="BU15" s="176"/>
      <c r="BV15" s="176"/>
      <c r="BW15" s="176"/>
      <c r="BX15" s="176"/>
      <c r="BY15" s="176"/>
      <c r="BZ15" s="176"/>
      <c r="CA15" s="176"/>
      <c r="CB15" s="176"/>
      <c r="CC15" s="176"/>
      <c r="CD15" s="176"/>
      <c r="CE15" s="176"/>
      <c r="CF15" s="176"/>
      <c r="CG15" s="176"/>
      <c r="CH15" s="176"/>
      <c r="CI15" s="176"/>
      <c r="CJ15" s="176"/>
      <c r="CK15" s="176"/>
      <c r="CL15" s="176"/>
      <c r="CM15" s="176"/>
      <c r="CN15" s="176"/>
      <c r="CO15" s="176"/>
      <c r="CP15" s="176"/>
      <c r="CQ15" s="176"/>
    </row>
    <row r="16" spans="1:98" x14ac:dyDescent="0.25">
      <c r="A16" s="50" t="s">
        <v>68</v>
      </c>
      <c r="B16" s="177"/>
      <c r="C16" s="177"/>
      <c r="D16" s="177"/>
      <c r="E16" s="177"/>
      <c r="F16" s="177"/>
      <c r="G16" s="177">
        <v>0.71</v>
      </c>
      <c r="H16" s="177">
        <v>0.33</v>
      </c>
      <c r="I16" s="177">
        <v>0.09</v>
      </c>
      <c r="J16" s="177">
        <f>0.51*J3</f>
        <v>0.51</v>
      </c>
      <c r="K16" s="10"/>
      <c r="L16" s="10"/>
      <c r="M16" s="10"/>
      <c r="N16" s="10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7"/>
      <c r="AX16" s="177"/>
      <c r="AY16" s="177"/>
      <c r="AZ16" s="177"/>
      <c r="BA16" s="177"/>
      <c r="BB16" s="177">
        <f>G16*BB3</f>
        <v>0</v>
      </c>
      <c r="BC16" s="177">
        <f>H16*BC3</f>
        <v>0</v>
      </c>
      <c r="BD16" s="177">
        <f>I16*BD3</f>
        <v>0</v>
      </c>
      <c r="BE16" s="177">
        <f>J16*BE3</f>
        <v>0</v>
      </c>
      <c r="BF16" s="10"/>
      <c r="BG16" s="10"/>
      <c r="BH16" s="10"/>
      <c r="BI16" s="10"/>
      <c r="BJ16" s="176"/>
      <c r="BK16" s="176"/>
      <c r="BL16" s="176"/>
      <c r="BM16" s="176"/>
      <c r="BN16" s="176"/>
      <c r="BO16" s="176"/>
      <c r="BP16" s="176"/>
      <c r="BQ16" s="176"/>
      <c r="BR16" s="176"/>
      <c r="BS16" s="176"/>
      <c r="BT16" s="176"/>
      <c r="BU16" s="176"/>
      <c r="BV16" s="176"/>
      <c r="BW16" s="176"/>
      <c r="BX16" s="176"/>
      <c r="BY16" s="176"/>
      <c r="BZ16" s="176"/>
      <c r="CA16" s="176"/>
      <c r="CB16" s="176"/>
      <c r="CC16" s="176"/>
      <c r="CD16" s="176"/>
      <c r="CE16" s="176"/>
      <c r="CF16" s="176"/>
      <c r="CG16" s="176"/>
      <c r="CH16" s="176"/>
      <c r="CI16" s="176"/>
      <c r="CJ16" s="176"/>
      <c r="CK16" s="176"/>
      <c r="CL16" s="176"/>
      <c r="CM16" s="176"/>
      <c r="CN16" s="176"/>
      <c r="CO16" s="176"/>
      <c r="CP16" s="176"/>
      <c r="CQ16" s="176"/>
      <c r="CR16" s="107">
        <f>SUM(AW16:CO16)</f>
        <v>0</v>
      </c>
      <c r="CS16" s="107" t="s">
        <v>0</v>
      </c>
    </row>
    <row r="17" spans="1:98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  <c r="BT17" s="176"/>
      <c r="BU17" s="176"/>
      <c r="BV17" s="176"/>
      <c r="BW17" s="176"/>
      <c r="BX17" s="176"/>
      <c r="BY17" s="176"/>
      <c r="BZ17" s="176"/>
      <c r="CA17" s="176"/>
      <c r="CB17" s="176"/>
      <c r="CC17" s="176"/>
      <c r="CD17" s="176"/>
      <c r="CE17" s="176"/>
      <c r="CF17" s="176"/>
      <c r="CG17" s="176"/>
      <c r="CH17" s="176"/>
      <c r="CI17" s="176"/>
      <c r="CJ17" s="176"/>
      <c r="CK17" s="176"/>
      <c r="CL17" s="176"/>
      <c r="CM17" s="176"/>
      <c r="CN17" s="176"/>
      <c r="CO17" s="176"/>
      <c r="CP17" s="176"/>
      <c r="CQ17" s="176"/>
    </row>
    <row r="18" spans="1:98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T18" s="108"/>
    </row>
    <row r="19" spans="1:98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76"/>
      <c r="BK19" s="176"/>
      <c r="BL19" s="176"/>
      <c r="BM19" s="176"/>
      <c r="BN19" s="176"/>
      <c r="BO19" s="176"/>
      <c r="BP19" s="176"/>
      <c r="BQ19" s="176"/>
      <c r="BR19" s="176"/>
      <c r="BS19" s="176"/>
      <c r="BT19" s="176"/>
      <c r="BU19" s="176"/>
      <c r="BV19" s="176"/>
      <c r="BW19" s="176"/>
      <c r="BX19" s="176"/>
      <c r="BY19" s="176"/>
      <c r="BZ19" s="176"/>
      <c r="CA19" s="176"/>
      <c r="CB19" s="176"/>
      <c r="CC19" s="176"/>
      <c r="CD19" s="176"/>
      <c r="CE19" s="176"/>
      <c r="CF19" s="176"/>
      <c r="CG19" s="176"/>
      <c r="CH19" s="176"/>
      <c r="CI19" s="176"/>
      <c r="CJ19" s="176"/>
      <c r="CK19" s="176"/>
      <c r="CL19" s="176"/>
      <c r="CM19" s="176"/>
      <c r="CN19" s="176"/>
      <c r="CO19" s="176"/>
      <c r="CP19" s="176"/>
      <c r="CQ19" s="176"/>
    </row>
    <row r="20" spans="1:98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7"/>
      <c r="AC20" s="177"/>
      <c r="AD20" s="177"/>
      <c r="AE20" s="177"/>
      <c r="AF20" s="177"/>
      <c r="AG20" s="177"/>
      <c r="AH20" s="177"/>
      <c r="AI20" s="177">
        <v>4</v>
      </c>
      <c r="AJ20" s="177"/>
      <c r="AK20" s="177"/>
      <c r="AL20" s="177"/>
      <c r="AM20" s="177"/>
      <c r="AN20" s="10"/>
      <c r="AO20" s="10"/>
      <c r="AP20" s="10"/>
      <c r="AQ20" s="10"/>
      <c r="AR20" s="10"/>
      <c r="AS20" s="10"/>
      <c r="AT20" s="10"/>
      <c r="AU20" s="10"/>
      <c r="AV20" s="176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76"/>
      <c r="BK20" s="176"/>
      <c r="BL20" s="176"/>
      <c r="BM20" s="176"/>
      <c r="BN20" s="176"/>
      <c r="BO20" s="176"/>
      <c r="BP20" s="176"/>
      <c r="BQ20" s="176"/>
      <c r="BR20" s="176"/>
      <c r="BS20" s="176"/>
      <c r="BT20" s="176"/>
      <c r="BU20" s="176"/>
      <c r="BW20" s="177">
        <f t="shared" ref="BW20:CP20" si="2">AB20*BW$3</f>
        <v>0</v>
      </c>
      <c r="BX20" s="177">
        <f t="shared" si="2"/>
        <v>0</v>
      </c>
      <c r="BY20" s="177">
        <f t="shared" si="2"/>
        <v>0</v>
      </c>
      <c r="BZ20" s="177">
        <f t="shared" si="2"/>
        <v>0</v>
      </c>
      <c r="CA20" s="177">
        <f t="shared" si="2"/>
        <v>0</v>
      </c>
      <c r="CB20" s="177">
        <f t="shared" si="2"/>
        <v>0</v>
      </c>
      <c r="CC20" s="177">
        <f t="shared" si="2"/>
        <v>0</v>
      </c>
      <c r="CD20" s="177">
        <f t="shared" si="2"/>
        <v>0</v>
      </c>
      <c r="CE20" s="177">
        <f t="shared" si="2"/>
        <v>0</v>
      </c>
      <c r="CF20" s="177">
        <f t="shared" si="2"/>
        <v>0</v>
      </c>
      <c r="CG20" s="177">
        <f t="shared" si="2"/>
        <v>0</v>
      </c>
      <c r="CH20" s="177">
        <f t="shared" si="2"/>
        <v>0</v>
      </c>
      <c r="CI20" s="177">
        <f t="shared" si="2"/>
        <v>0</v>
      </c>
      <c r="CJ20" s="177">
        <f t="shared" si="2"/>
        <v>0</v>
      </c>
      <c r="CK20" s="177">
        <f t="shared" si="2"/>
        <v>0</v>
      </c>
      <c r="CL20" s="177">
        <f t="shared" si="2"/>
        <v>0</v>
      </c>
      <c r="CM20" s="177">
        <f t="shared" si="2"/>
        <v>0</v>
      </c>
      <c r="CN20" s="177">
        <f t="shared" si="2"/>
        <v>0</v>
      </c>
      <c r="CO20" s="177">
        <f t="shared" si="2"/>
        <v>0</v>
      </c>
      <c r="CP20" s="177">
        <f t="shared" si="2"/>
        <v>0</v>
      </c>
      <c r="CQ20" s="177"/>
      <c r="CR20" s="107">
        <f>SUM(AW20:CO20)</f>
        <v>0</v>
      </c>
    </row>
    <row r="21" spans="1:98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0"/>
      <c r="AO21" s="10"/>
      <c r="AP21" s="10"/>
      <c r="AQ21" s="10"/>
      <c r="AR21" s="10"/>
      <c r="AS21" s="10"/>
      <c r="AT21" s="10"/>
      <c r="AU21" s="10"/>
      <c r="AV21" s="176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76"/>
      <c r="BK21" s="176"/>
      <c r="BL21" s="176"/>
      <c r="BM21" s="176"/>
      <c r="BN21" s="176"/>
      <c r="BO21" s="176"/>
      <c r="BP21" s="176"/>
      <c r="BQ21" s="176"/>
      <c r="BR21" s="176"/>
      <c r="BS21" s="176"/>
      <c r="BT21" s="176"/>
      <c r="BU21" s="176"/>
      <c r="BW21" s="177">
        <f t="shared" ref="BW21:CH25" si="3">AB21*BW$3</f>
        <v>0</v>
      </c>
      <c r="BX21" s="177">
        <f t="shared" si="3"/>
        <v>0</v>
      </c>
      <c r="BY21" s="177">
        <f t="shared" si="3"/>
        <v>0</v>
      </c>
      <c r="BZ21" s="177">
        <f t="shared" si="3"/>
        <v>0</v>
      </c>
      <c r="CA21" s="177">
        <f t="shared" si="3"/>
        <v>0</v>
      </c>
      <c r="CB21" s="177">
        <f t="shared" si="3"/>
        <v>0</v>
      </c>
      <c r="CC21" s="177">
        <f t="shared" si="3"/>
        <v>0</v>
      </c>
      <c r="CD21" s="177">
        <f t="shared" si="3"/>
        <v>0</v>
      </c>
      <c r="CE21" s="177">
        <f t="shared" si="3"/>
        <v>0</v>
      </c>
      <c r="CF21" s="177">
        <f t="shared" si="3"/>
        <v>0</v>
      </c>
      <c r="CG21" s="177">
        <f t="shared" si="3"/>
        <v>0</v>
      </c>
      <c r="CH21" s="177">
        <f t="shared" si="3"/>
        <v>0</v>
      </c>
      <c r="CI21" s="177">
        <f t="shared" ref="CI21:CP35" si="4">AN21*CI$3</f>
        <v>0</v>
      </c>
      <c r="CJ21" s="177">
        <f t="shared" si="4"/>
        <v>0</v>
      </c>
      <c r="CK21" s="177">
        <f t="shared" si="4"/>
        <v>0</v>
      </c>
      <c r="CL21" s="177">
        <f t="shared" si="4"/>
        <v>0</v>
      </c>
      <c r="CM21" s="177">
        <f t="shared" si="4"/>
        <v>0</v>
      </c>
      <c r="CN21" s="177">
        <f t="shared" si="4"/>
        <v>0</v>
      </c>
      <c r="CO21" s="177">
        <f t="shared" si="4"/>
        <v>0</v>
      </c>
      <c r="CP21" s="177">
        <f t="shared" si="4"/>
        <v>0</v>
      </c>
      <c r="CQ21" s="177"/>
    </row>
    <row r="22" spans="1:98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>
        <v>4</v>
      </c>
      <c r="AO22" s="177"/>
      <c r="AP22" s="177"/>
      <c r="AQ22" s="177"/>
      <c r="AR22" s="177"/>
      <c r="AS22" s="177"/>
      <c r="AT22" s="177"/>
      <c r="AU22" s="177"/>
      <c r="AV22" s="176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76"/>
      <c r="BK22" s="176"/>
      <c r="BL22" s="176"/>
      <c r="BM22" s="176"/>
      <c r="BN22" s="176"/>
      <c r="BO22" s="176"/>
      <c r="BP22" s="176"/>
      <c r="BQ22" s="176"/>
      <c r="BR22" s="176"/>
      <c r="BS22" s="176"/>
      <c r="BT22" s="176"/>
      <c r="BU22" s="176"/>
      <c r="BW22" s="177">
        <f t="shared" si="3"/>
        <v>0</v>
      </c>
      <c r="BX22" s="177">
        <f t="shared" si="3"/>
        <v>0</v>
      </c>
      <c r="BY22" s="177">
        <f t="shared" si="3"/>
        <v>0</v>
      </c>
      <c r="BZ22" s="177">
        <f t="shared" si="3"/>
        <v>0</v>
      </c>
      <c r="CA22" s="177">
        <f t="shared" si="3"/>
        <v>0</v>
      </c>
      <c r="CB22" s="177">
        <f t="shared" si="3"/>
        <v>0</v>
      </c>
      <c r="CC22" s="177">
        <f t="shared" si="3"/>
        <v>0</v>
      </c>
      <c r="CD22" s="177">
        <f t="shared" si="3"/>
        <v>0</v>
      </c>
      <c r="CE22" s="177">
        <f t="shared" si="3"/>
        <v>0</v>
      </c>
      <c r="CF22" s="177">
        <f t="shared" si="3"/>
        <v>0</v>
      </c>
      <c r="CG22" s="177">
        <f t="shared" si="3"/>
        <v>0</v>
      </c>
      <c r="CH22" s="177">
        <f t="shared" si="3"/>
        <v>0</v>
      </c>
      <c r="CI22" s="177">
        <f t="shared" si="4"/>
        <v>0</v>
      </c>
      <c r="CJ22" s="177">
        <f t="shared" si="4"/>
        <v>0</v>
      </c>
      <c r="CK22" s="177">
        <f t="shared" si="4"/>
        <v>0</v>
      </c>
      <c r="CL22" s="177">
        <f t="shared" si="4"/>
        <v>0</v>
      </c>
      <c r="CM22" s="177">
        <f t="shared" si="4"/>
        <v>0</v>
      </c>
      <c r="CN22" s="177">
        <f t="shared" si="4"/>
        <v>0</v>
      </c>
      <c r="CO22" s="177">
        <f t="shared" si="4"/>
        <v>0</v>
      </c>
      <c r="CP22" s="177">
        <f t="shared" si="4"/>
        <v>0</v>
      </c>
      <c r="CQ22" s="177"/>
      <c r="CR22" s="107">
        <f t="shared" ref="CR22:CR35" si="5">SUM(AW22:CO22)</f>
        <v>0</v>
      </c>
    </row>
    <row r="23" spans="1:98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7">
        <v>4</v>
      </c>
      <c r="AC23" s="177">
        <v>4</v>
      </c>
      <c r="AD23" s="177"/>
      <c r="AE23" s="177"/>
      <c r="AF23" s="177">
        <v>4</v>
      </c>
      <c r="AG23" s="177"/>
      <c r="AH23" s="177">
        <v>4</v>
      </c>
      <c r="AI23" s="177"/>
      <c r="AJ23" s="177">
        <v>4</v>
      </c>
      <c r="AK23" s="177">
        <v>4</v>
      </c>
      <c r="AL23" s="177"/>
      <c r="AM23" s="177"/>
      <c r="AN23" s="177"/>
      <c r="AO23" s="177">
        <v>2</v>
      </c>
      <c r="AP23" s="177">
        <v>2</v>
      </c>
      <c r="AQ23" s="177">
        <v>2</v>
      </c>
      <c r="AR23" s="177">
        <v>4</v>
      </c>
      <c r="AS23" s="177">
        <v>2</v>
      </c>
      <c r="AT23" s="177">
        <v>2</v>
      </c>
      <c r="AU23" s="177">
        <v>6</v>
      </c>
      <c r="AV23" s="176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76"/>
      <c r="BK23" s="176"/>
      <c r="BL23" s="176"/>
      <c r="BM23" s="176"/>
      <c r="BN23" s="176"/>
      <c r="BO23" s="176"/>
      <c r="BP23" s="176"/>
      <c r="BQ23" s="176"/>
      <c r="BR23" s="176"/>
      <c r="BS23" s="176"/>
      <c r="BT23" s="176"/>
      <c r="BU23" s="176"/>
      <c r="BW23" s="177">
        <f t="shared" si="3"/>
        <v>0</v>
      </c>
      <c r="BX23" s="177">
        <f t="shared" si="3"/>
        <v>192</v>
      </c>
      <c r="BY23" s="177">
        <f t="shared" si="3"/>
        <v>0</v>
      </c>
      <c r="BZ23" s="177">
        <f t="shared" si="3"/>
        <v>0</v>
      </c>
      <c r="CA23" s="177">
        <f t="shared" si="3"/>
        <v>0</v>
      </c>
      <c r="CB23" s="177">
        <f t="shared" si="3"/>
        <v>0</v>
      </c>
      <c r="CC23" s="177">
        <f t="shared" si="3"/>
        <v>0</v>
      </c>
      <c r="CD23" s="177">
        <f t="shared" si="3"/>
        <v>0</v>
      </c>
      <c r="CE23" s="177">
        <f t="shared" si="3"/>
        <v>0</v>
      </c>
      <c r="CF23" s="177">
        <f t="shared" si="3"/>
        <v>0</v>
      </c>
      <c r="CG23" s="177">
        <f t="shared" si="3"/>
        <v>0</v>
      </c>
      <c r="CH23" s="177">
        <f t="shared" si="3"/>
        <v>0</v>
      </c>
      <c r="CI23" s="177">
        <f t="shared" si="4"/>
        <v>0</v>
      </c>
      <c r="CJ23" s="177">
        <f t="shared" si="4"/>
        <v>0</v>
      </c>
      <c r="CK23" s="177">
        <f t="shared" si="4"/>
        <v>0</v>
      </c>
      <c r="CL23" s="177">
        <f t="shared" si="4"/>
        <v>0</v>
      </c>
      <c r="CM23" s="177">
        <f t="shared" si="4"/>
        <v>0</v>
      </c>
      <c r="CN23" s="177">
        <f t="shared" si="4"/>
        <v>0</v>
      </c>
      <c r="CO23" s="177">
        <f t="shared" si="4"/>
        <v>0</v>
      </c>
      <c r="CP23" s="177">
        <f t="shared" si="4"/>
        <v>0</v>
      </c>
      <c r="CQ23" s="177"/>
      <c r="CR23" s="107">
        <f t="shared" si="5"/>
        <v>192</v>
      </c>
    </row>
    <row r="24" spans="1:98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8"/>
      <c r="AP24" s="178"/>
      <c r="AQ24" s="178"/>
      <c r="AR24" s="177"/>
      <c r="AS24" s="177"/>
      <c r="AT24" s="177"/>
      <c r="AU24" s="177"/>
      <c r="AV24" s="176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76"/>
      <c r="BK24" s="176"/>
      <c r="BL24" s="176"/>
      <c r="BM24" s="176"/>
      <c r="BN24" s="176"/>
      <c r="BO24" s="176"/>
      <c r="BP24" s="176"/>
      <c r="BQ24" s="176"/>
      <c r="BR24" s="176"/>
      <c r="BS24" s="176"/>
      <c r="BT24" s="176"/>
      <c r="BU24" s="176"/>
      <c r="BW24" s="177">
        <f t="shared" si="3"/>
        <v>0</v>
      </c>
      <c r="BX24" s="177">
        <f t="shared" si="3"/>
        <v>0</v>
      </c>
      <c r="BY24" s="177">
        <f t="shared" si="3"/>
        <v>0</v>
      </c>
      <c r="BZ24" s="177">
        <f t="shared" si="3"/>
        <v>0</v>
      </c>
      <c r="CA24" s="177">
        <f t="shared" si="3"/>
        <v>0</v>
      </c>
      <c r="CB24" s="177">
        <f t="shared" si="3"/>
        <v>0</v>
      </c>
      <c r="CC24" s="177">
        <f t="shared" si="3"/>
        <v>0</v>
      </c>
      <c r="CD24" s="177">
        <f t="shared" si="3"/>
        <v>0</v>
      </c>
      <c r="CE24" s="177">
        <f t="shared" si="3"/>
        <v>0</v>
      </c>
      <c r="CF24" s="177">
        <f t="shared" si="3"/>
        <v>0</v>
      </c>
      <c r="CG24" s="177">
        <f t="shared" si="3"/>
        <v>0</v>
      </c>
      <c r="CH24" s="177">
        <f t="shared" si="3"/>
        <v>0</v>
      </c>
      <c r="CI24" s="177">
        <f t="shared" si="4"/>
        <v>0</v>
      </c>
      <c r="CJ24" s="177">
        <f t="shared" si="4"/>
        <v>0</v>
      </c>
      <c r="CK24" s="177">
        <f t="shared" si="4"/>
        <v>0</v>
      </c>
      <c r="CL24" s="177">
        <f t="shared" si="4"/>
        <v>0</v>
      </c>
      <c r="CM24" s="177">
        <f t="shared" si="4"/>
        <v>0</v>
      </c>
      <c r="CN24" s="177">
        <f t="shared" si="4"/>
        <v>0</v>
      </c>
      <c r="CO24" s="177">
        <f t="shared" si="4"/>
        <v>0</v>
      </c>
      <c r="CP24" s="177">
        <f t="shared" si="4"/>
        <v>0</v>
      </c>
      <c r="CQ24" s="177"/>
    </row>
    <row r="25" spans="1:98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7"/>
      <c r="AC25" s="177"/>
      <c r="AD25" s="177">
        <v>1.7</v>
      </c>
      <c r="AE25" s="177">
        <v>0.4</v>
      </c>
      <c r="AF25" s="177"/>
      <c r="AG25" s="177">
        <v>2.9</v>
      </c>
      <c r="AH25" s="177"/>
      <c r="AI25" s="177">
        <v>0.2</v>
      </c>
      <c r="AJ25" s="177"/>
      <c r="AK25" s="177"/>
      <c r="AL25" s="177">
        <v>2.2000000000000002</v>
      </c>
      <c r="AM25" s="177"/>
      <c r="AN25" s="177"/>
      <c r="AO25" s="178"/>
      <c r="AP25" s="178"/>
      <c r="AQ25" s="178"/>
      <c r="AR25" s="177"/>
      <c r="AS25" s="177"/>
      <c r="AT25" s="177"/>
      <c r="AU25" s="177"/>
      <c r="AV25" s="176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76"/>
      <c r="BK25" s="176"/>
      <c r="BL25" s="176"/>
      <c r="BM25" s="176"/>
      <c r="BN25" s="176"/>
      <c r="BO25" s="176"/>
      <c r="BP25" s="176"/>
      <c r="BQ25" s="176"/>
      <c r="BR25" s="176"/>
      <c r="BS25" s="176"/>
      <c r="BT25" s="176"/>
      <c r="BU25" s="176"/>
      <c r="BW25" s="177">
        <f t="shared" si="3"/>
        <v>0</v>
      </c>
      <c r="BX25" s="177">
        <f t="shared" si="3"/>
        <v>0</v>
      </c>
      <c r="BY25" s="177">
        <f t="shared" si="3"/>
        <v>0</v>
      </c>
      <c r="BZ25" s="177">
        <f t="shared" si="3"/>
        <v>19.200000000000003</v>
      </c>
      <c r="CA25" s="177">
        <f t="shared" si="3"/>
        <v>0</v>
      </c>
      <c r="CB25" s="177">
        <f t="shared" si="3"/>
        <v>0</v>
      </c>
      <c r="CC25" s="177">
        <f t="shared" si="3"/>
        <v>0</v>
      </c>
      <c r="CD25" s="177">
        <f t="shared" si="3"/>
        <v>0</v>
      </c>
      <c r="CE25" s="177">
        <f t="shared" si="3"/>
        <v>0</v>
      </c>
      <c r="CF25" s="177">
        <f t="shared" si="3"/>
        <v>0</v>
      </c>
      <c r="CG25" s="177">
        <f t="shared" si="3"/>
        <v>0</v>
      </c>
      <c r="CH25" s="177">
        <f t="shared" si="3"/>
        <v>0</v>
      </c>
      <c r="CI25" s="177">
        <f t="shared" si="4"/>
        <v>0</v>
      </c>
      <c r="CJ25" s="177">
        <f t="shared" si="4"/>
        <v>0</v>
      </c>
      <c r="CK25" s="177">
        <f t="shared" si="4"/>
        <v>0</v>
      </c>
      <c r="CL25" s="177">
        <f t="shared" si="4"/>
        <v>0</v>
      </c>
      <c r="CM25" s="177">
        <f t="shared" si="4"/>
        <v>0</v>
      </c>
      <c r="CN25" s="177">
        <f t="shared" si="4"/>
        <v>0</v>
      </c>
      <c r="CO25" s="177">
        <f t="shared" si="4"/>
        <v>0</v>
      </c>
      <c r="CP25" s="177">
        <f t="shared" si="4"/>
        <v>0</v>
      </c>
      <c r="CQ25" s="177"/>
      <c r="CR25" s="107">
        <f t="shared" si="5"/>
        <v>19.200000000000003</v>
      </c>
    </row>
    <row r="26" spans="1:98" x14ac:dyDescent="0.25">
      <c r="A26" s="18" t="s">
        <v>396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>
        <v>0.8</v>
      </c>
      <c r="AO26" s="178"/>
      <c r="AP26" s="178"/>
      <c r="AQ26" s="178"/>
      <c r="AR26" s="177"/>
      <c r="AS26" s="177"/>
      <c r="AT26" s="177"/>
      <c r="AU26" s="177"/>
      <c r="AV26" s="176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76"/>
      <c r="BK26" s="176"/>
      <c r="BL26" s="176"/>
      <c r="BM26" s="176"/>
      <c r="BN26" s="176"/>
      <c r="BO26" s="176"/>
      <c r="BP26" s="176"/>
      <c r="BQ26" s="176"/>
      <c r="BR26" s="176"/>
      <c r="BS26" s="176"/>
      <c r="BT26" s="176"/>
      <c r="BU26" s="176"/>
      <c r="BW26" s="177"/>
      <c r="BX26" s="177"/>
      <c r="BY26" s="177"/>
      <c r="BZ26" s="177"/>
      <c r="CA26" s="177"/>
      <c r="CB26" s="177"/>
      <c r="CC26" s="177"/>
      <c r="CD26" s="177"/>
      <c r="CE26" s="177"/>
      <c r="CF26" s="177"/>
      <c r="CG26" s="177"/>
      <c r="CH26" s="177"/>
      <c r="CI26" s="177">
        <f t="shared" si="4"/>
        <v>0</v>
      </c>
      <c r="CJ26" s="177">
        <f t="shared" si="4"/>
        <v>0</v>
      </c>
      <c r="CK26" s="177">
        <f t="shared" si="4"/>
        <v>0</v>
      </c>
      <c r="CL26" s="177">
        <f t="shared" si="4"/>
        <v>0</v>
      </c>
      <c r="CM26" s="177">
        <f t="shared" si="4"/>
        <v>0</v>
      </c>
      <c r="CN26" s="177">
        <f t="shared" si="4"/>
        <v>0</v>
      </c>
      <c r="CO26" s="177">
        <f t="shared" si="4"/>
        <v>0</v>
      </c>
      <c r="CP26" s="177">
        <f t="shared" si="4"/>
        <v>0</v>
      </c>
      <c r="CQ26" s="177"/>
      <c r="CR26" s="107">
        <f t="shared" si="5"/>
        <v>0</v>
      </c>
    </row>
    <row r="27" spans="1:98" x14ac:dyDescent="0.25">
      <c r="A27" s="18" t="s">
        <v>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7">
        <v>1.7</v>
      </c>
      <c r="AC27" s="177">
        <v>0.4</v>
      </c>
      <c r="AD27" s="177"/>
      <c r="AE27" s="177"/>
      <c r="AF27" s="177">
        <v>2.9</v>
      </c>
      <c r="AG27" s="177"/>
      <c r="AH27" s="177">
        <v>0.2</v>
      </c>
      <c r="AI27" s="177"/>
      <c r="AJ27" s="177">
        <v>0.2</v>
      </c>
      <c r="AK27" s="177">
        <v>2.2000000000000002</v>
      </c>
      <c r="AL27" s="177"/>
      <c r="AM27" s="177">
        <v>0.2</v>
      </c>
      <c r="AN27" s="177"/>
      <c r="AO27" s="178"/>
      <c r="AP27" s="178"/>
      <c r="AQ27" s="178"/>
      <c r="AR27" s="177"/>
      <c r="AS27" s="177"/>
      <c r="AT27" s="177"/>
      <c r="AU27" s="177"/>
      <c r="AV27" s="176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76"/>
      <c r="BK27" s="176"/>
      <c r="BL27" s="176"/>
      <c r="BM27" s="176"/>
      <c r="BN27" s="176"/>
      <c r="BO27" s="176"/>
      <c r="BP27" s="176"/>
      <c r="BQ27" s="176"/>
      <c r="BR27" s="176"/>
      <c r="BS27" s="176"/>
      <c r="BT27" s="176"/>
      <c r="BU27" s="176"/>
      <c r="BW27" s="177">
        <f t="shared" ref="BW27:CH27" si="6">AB27*BW$3</f>
        <v>0</v>
      </c>
      <c r="BX27" s="177">
        <f t="shared" si="6"/>
        <v>19.200000000000003</v>
      </c>
      <c r="BY27" s="177">
        <f t="shared" si="6"/>
        <v>0</v>
      </c>
      <c r="BZ27" s="177">
        <f t="shared" si="6"/>
        <v>0</v>
      </c>
      <c r="CA27" s="177">
        <f t="shared" si="6"/>
        <v>0</v>
      </c>
      <c r="CB27" s="177">
        <f t="shared" si="6"/>
        <v>0</v>
      </c>
      <c r="CC27" s="177">
        <f t="shared" si="6"/>
        <v>0</v>
      </c>
      <c r="CD27" s="177">
        <f t="shared" si="6"/>
        <v>0</v>
      </c>
      <c r="CE27" s="177">
        <f t="shared" si="6"/>
        <v>0</v>
      </c>
      <c r="CF27" s="177">
        <f t="shared" si="6"/>
        <v>0</v>
      </c>
      <c r="CG27" s="177">
        <f t="shared" si="6"/>
        <v>0</v>
      </c>
      <c r="CH27" s="177">
        <f t="shared" si="6"/>
        <v>0</v>
      </c>
      <c r="CI27" s="177">
        <f t="shared" si="4"/>
        <v>0</v>
      </c>
      <c r="CJ27" s="177">
        <f t="shared" si="4"/>
        <v>0</v>
      </c>
      <c r="CK27" s="177">
        <f t="shared" si="4"/>
        <v>0</v>
      </c>
      <c r="CL27" s="177">
        <f t="shared" si="4"/>
        <v>0</v>
      </c>
      <c r="CM27" s="177">
        <f t="shared" si="4"/>
        <v>0</v>
      </c>
      <c r="CN27" s="177">
        <f t="shared" si="4"/>
        <v>0</v>
      </c>
      <c r="CO27" s="177">
        <f t="shared" si="4"/>
        <v>0</v>
      </c>
      <c r="CP27" s="177">
        <f t="shared" si="4"/>
        <v>0</v>
      </c>
      <c r="CQ27" s="177"/>
      <c r="CR27" s="107">
        <f t="shared" si="5"/>
        <v>19.200000000000003</v>
      </c>
    </row>
    <row r="28" spans="1:98" x14ac:dyDescent="0.25">
      <c r="A28" s="18" t="s">
        <v>83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8"/>
      <c r="AP28" s="178"/>
      <c r="AQ28" s="178"/>
      <c r="AR28" s="177">
        <v>0.9</v>
      </c>
      <c r="AS28" s="177"/>
      <c r="AT28" s="177"/>
      <c r="AU28" s="177"/>
      <c r="AV28" s="176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76"/>
      <c r="BK28" s="176"/>
      <c r="BL28" s="176"/>
      <c r="BM28" s="176"/>
      <c r="BN28" s="176"/>
      <c r="BO28" s="176"/>
      <c r="BP28" s="176"/>
      <c r="BQ28" s="176"/>
      <c r="BR28" s="176"/>
      <c r="BS28" s="176"/>
      <c r="BT28" s="176"/>
      <c r="BU28" s="176"/>
      <c r="BW28" s="177"/>
      <c r="BX28" s="177"/>
      <c r="BY28" s="177"/>
      <c r="BZ28" s="177"/>
      <c r="CA28" s="177"/>
      <c r="CB28" s="177"/>
      <c r="CC28" s="177"/>
      <c r="CD28" s="177"/>
      <c r="CE28" s="177"/>
      <c r="CF28" s="177"/>
      <c r="CG28" s="177"/>
      <c r="CH28" s="177"/>
      <c r="CI28" s="177">
        <f t="shared" si="4"/>
        <v>0</v>
      </c>
      <c r="CJ28" s="177">
        <f t="shared" si="4"/>
        <v>0</v>
      </c>
      <c r="CK28" s="177">
        <f t="shared" si="4"/>
        <v>0</v>
      </c>
      <c r="CL28" s="177">
        <f t="shared" si="4"/>
        <v>0</v>
      </c>
      <c r="CM28" s="177">
        <f t="shared" si="4"/>
        <v>0</v>
      </c>
      <c r="CN28" s="177">
        <f t="shared" si="4"/>
        <v>0</v>
      </c>
      <c r="CO28" s="177">
        <f t="shared" si="4"/>
        <v>0</v>
      </c>
      <c r="CP28" s="177">
        <f t="shared" si="4"/>
        <v>0</v>
      </c>
      <c r="CQ28" s="177"/>
      <c r="CR28" s="107">
        <f t="shared" si="5"/>
        <v>0</v>
      </c>
    </row>
    <row r="29" spans="1:98" x14ac:dyDescent="0.25">
      <c r="A29" s="18" t="s">
        <v>451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8"/>
      <c r="AP29" s="178"/>
      <c r="AQ29" s="178"/>
      <c r="AR29" s="177"/>
      <c r="AS29" s="177"/>
      <c r="AT29" s="177"/>
      <c r="AU29" s="177">
        <v>1.1000000000000001</v>
      </c>
      <c r="AV29" s="176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W29" s="177"/>
      <c r="BX29" s="177"/>
      <c r="BY29" s="177"/>
      <c r="BZ29" s="177"/>
      <c r="CA29" s="177"/>
      <c r="CB29" s="177"/>
      <c r="CC29" s="177"/>
      <c r="CD29" s="177"/>
      <c r="CE29" s="177"/>
      <c r="CF29" s="177"/>
      <c r="CG29" s="177"/>
      <c r="CH29" s="177"/>
      <c r="CI29" s="177"/>
      <c r="CJ29" s="177"/>
      <c r="CK29" s="177"/>
      <c r="CL29" s="177"/>
      <c r="CM29" s="177"/>
      <c r="CN29" s="177"/>
      <c r="CO29" s="177"/>
      <c r="CP29" s="177">
        <f t="shared" si="4"/>
        <v>0</v>
      </c>
      <c r="CQ29" s="177"/>
    </row>
    <row r="30" spans="1:98" x14ac:dyDescent="0.25">
      <c r="A30" s="18" t="s">
        <v>398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8"/>
      <c r="AP30" s="178"/>
      <c r="AQ30" s="178"/>
      <c r="AR30" s="177"/>
      <c r="AS30" s="177">
        <v>0.2</v>
      </c>
      <c r="AT30" s="177">
        <v>1</v>
      </c>
      <c r="AU30" s="177"/>
      <c r="AV30" s="176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W30" s="177"/>
      <c r="BX30" s="177"/>
      <c r="BY30" s="177"/>
      <c r="BZ30" s="177"/>
      <c r="CA30" s="177"/>
      <c r="CB30" s="177"/>
      <c r="CC30" s="177"/>
      <c r="CD30" s="177"/>
      <c r="CE30" s="177"/>
      <c r="CF30" s="177"/>
      <c r="CG30" s="177"/>
      <c r="CH30" s="177"/>
      <c r="CI30" s="177">
        <f t="shared" si="4"/>
        <v>0</v>
      </c>
      <c r="CJ30" s="177">
        <f t="shared" si="4"/>
        <v>0</v>
      </c>
      <c r="CK30" s="177">
        <f t="shared" si="4"/>
        <v>0</v>
      </c>
      <c r="CL30" s="177">
        <f t="shared" si="4"/>
        <v>0</v>
      </c>
      <c r="CM30" s="177">
        <f t="shared" si="4"/>
        <v>0</v>
      </c>
      <c r="CN30" s="177">
        <f t="shared" si="4"/>
        <v>0</v>
      </c>
      <c r="CO30" s="177">
        <f t="shared" si="4"/>
        <v>0</v>
      </c>
      <c r="CP30" s="177">
        <f t="shared" si="4"/>
        <v>0</v>
      </c>
      <c r="CQ30" s="177"/>
      <c r="CR30" s="107">
        <f t="shared" si="5"/>
        <v>0</v>
      </c>
    </row>
    <row r="31" spans="1:98" x14ac:dyDescent="0.25">
      <c r="A31" s="18" t="s">
        <v>399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8">
        <v>0.6</v>
      </c>
      <c r="AP31" s="178">
        <v>0.4</v>
      </c>
      <c r="AQ31" s="178">
        <v>1.1000000000000001</v>
      </c>
      <c r="AR31" s="177"/>
      <c r="AS31" s="177"/>
      <c r="AT31" s="177"/>
      <c r="AU31" s="177"/>
      <c r="AV31" s="176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>
        <f t="shared" si="4"/>
        <v>0</v>
      </c>
      <c r="CJ31" s="177">
        <f t="shared" si="4"/>
        <v>0</v>
      </c>
      <c r="CK31" s="177">
        <f t="shared" si="4"/>
        <v>0</v>
      </c>
      <c r="CL31" s="177">
        <f t="shared" si="4"/>
        <v>0</v>
      </c>
      <c r="CM31" s="177">
        <f t="shared" si="4"/>
        <v>0</v>
      </c>
      <c r="CN31" s="177">
        <f t="shared" si="4"/>
        <v>0</v>
      </c>
      <c r="CO31" s="177">
        <f t="shared" si="4"/>
        <v>0</v>
      </c>
      <c r="CP31" s="177">
        <f t="shared" si="4"/>
        <v>0</v>
      </c>
      <c r="CQ31" s="177"/>
      <c r="CR31" s="107">
        <f t="shared" si="5"/>
        <v>0</v>
      </c>
    </row>
    <row r="32" spans="1:98" x14ac:dyDescent="0.25">
      <c r="A32" s="18" t="s">
        <v>44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6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76"/>
      <c r="BK32" s="176"/>
      <c r="BL32" s="176"/>
      <c r="BM32" s="176"/>
      <c r="BN32" s="176"/>
      <c r="BO32" s="176"/>
      <c r="BP32" s="176"/>
      <c r="BQ32" s="176"/>
      <c r="BR32" s="176"/>
      <c r="BS32" s="176"/>
      <c r="BT32" s="176"/>
      <c r="BU32" s="176"/>
      <c r="BW32" s="177">
        <f t="shared" ref="BW32:CH33" si="7">AB32*BW$3</f>
        <v>0</v>
      </c>
      <c r="BX32" s="177">
        <f t="shared" si="7"/>
        <v>0</v>
      </c>
      <c r="BY32" s="177">
        <f t="shared" si="7"/>
        <v>0</v>
      </c>
      <c r="BZ32" s="177">
        <f t="shared" si="7"/>
        <v>0</v>
      </c>
      <c r="CA32" s="177">
        <f t="shared" si="7"/>
        <v>0</v>
      </c>
      <c r="CB32" s="177">
        <f t="shared" si="7"/>
        <v>0</v>
      </c>
      <c r="CC32" s="177">
        <f t="shared" si="7"/>
        <v>0</v>
      </c>
      <c r="CD32" s="177">
        <f t="shared" si="7"/>
        <v>0</v>
      </c>
      <c r="CE32" s="177">
        <f t="shared" si="7"/>
        <v>0</v>
      </c>
      <c r="CF32" s="177">
        <f t="shared" si="7"/>
        <v>0</v>
      </c>
      <c r="CG32" s="177">
        <f t="shared" si="7"/>
        <v>0</v>
      </c>
      <c r="CH32" s="177">
        <f t="shared" si="7"/>
        <v>0</v>
      </c>
      <c r="CI32" s="177">
        <f t="shared" si="4"/>
        <v>0</v>
      </c>
      <c r="CJ32" s="177">
        <f t="shared" si="4"/>
        <v>0</v>
      </c>
      <c r="CK32" s="177">
        <f t="shared" si="4"/>
        <v>0</v>
      </c>
      <c r="CL32" s="177">
        <f t="shared" si="4"/>
        <v>0</v>
      </c>
      <c r="CM32" s="177">
        <f t="shared" si="4"/>
        <v>0</v>
      </c>
      <c r="CN32" s="177">
        <f t="shared" si="4"/>
        <v>0</v>
      </c>
      <c r="CO32" s="177">
        <f t="shared" si="4"/>
        <v>0</v>
      </c>
      <c r="CP32" s="177">
        <f t="shared" si="4"/>
        <v>0</v>
      </c>
      <c r="CQ32" s="177"/>
      <c r="CR32" s="107">
        <f t="shared" si="5"/>
        <v>0</v>
      </c>
    </row>
    <row r="33" spans="1:98" ht="25.5" x14ac:dyDescent="0.25">
      <c r="A33" s="86" t="s">
        <v>151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7">
        <v>0.1</v>
      </c>
      <c r="AC33" s="177">
        <v>0.1</v>
      </c>
      <c r="AD33" s="177">
        <v>0.1</v>
      </c>
      <c r="AE33" s="177">
        <v>0.1</v>
      </c>
      <c r="AF33" s="177">
        <v>0.1</v>
      </c>
      <c r="AG33" s="177">
        <v>0.15</v>
      </c>
      <c r="AH33" s="177">
        <v>0.15</v>
      </c>
      <c r="AI33" s="177"/>
      <c r="AJ33" s="177">
        <v>0.1</v>
      </c>
      <c r="AK33" s="177">
        <v>0.1</v>
      </c>
      <c r="AL33" s="177">
        <v>0.1</v>
      </c>
      <c r="AM33" s="177">
        <v>0.1</v>
      </c>
      <c r="AN33" s="1"/>
      <c r="AO33" s="177"/>
      <c r="AP33" s="177"/>
      <c r="AQ33" s="177"/>
      <c r="AR33" s="177">
        <v>0.05</v>
      </c>
      <c r="AS33" s="177"/>
      <c r="AT33" s="177"/>
      <c r="AU33" s="177">
        <v>0.05</v>
      </c>
      <c r="AV33" s="176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76"/>
      <c r="BK33" s="176"/>
      <c r="BL33" s="176"/>
      <c r="BM33" s="176"/>
      <c r="BN33" s="176"/>
      <c r="BO33" s="176"/>
      <c r="BP33" s="176"/>
      <c r="BQ33" s="176"/>
      <c r="BR33" s="176"/>
      <c r="BS33" s="176"/>
      <c r="BT33" s="176"/>
      <c r="BU33" s="176"/>
      <c r="BW33" s="177">
        <f t="shared" si="7"/>
        <v>0</v>
      </c>
      <c r="BX33" s="177">
        <f t="shared" si="7"/>
        <v>4.8000000000000007</v>
      </c>
      <c r="BY33" s="177">
        <f t="shared" si="7"/>
        <v>0</v>
      </c>
      <c r="BZ33" s="177">
        <f t="shared" si="7"/>
        <v>4.8000000000000007</v>
      </c>
      <c r="CA33" s="177">
        <f t="shared" si="7"/>
        <v>0</v>
      </c>
      <c r="CB33" s="177">
        <f t="shared" si="7"/>
        <v>0</v>
      </c>
      <c r="CC33" s="177">
        <f t="shared" si="7"/>
        <v>0</v>
      </c>
      <c r="CD33" s="177">
        <f t="shared" si="7"/>
        <v>0</v>
      </c>
      <c r="CE33" s="177">
        <f t="shared" si="7"/>
        <v>0</v>
      </c>
      <c r="CF33" s="177">
        <f t="shared" si="7"/>
        <v>0</v>
      </c>
      <c r="CG33" s="177">
        <f t="shared" si="7"/>
        <v>0</v>
      </c>
      <c r="CH33" s="177">
        <f t="shared" si="7"/>
        <v>0</v>
      </c>
      <c r="CI33" s="177">
        <f t="shared" si="4"/>
        <v>0</v>
      </c>
      <c r="CJ33" s="177">
        <f t="shared" si="4"/>
        <v>0</v>
      </c>
      <c r="CK33" s="177">
        <f t="shared" si="4"/>
        <v>0</v>
      </c>
      <c r="CL33" s="177">
        <f t="shared" si="4"/>
        <v>0</v>
      </c>
      <c r="CM33" s="177">
        <f t="shared" si="4"/>
        <v>0</v>
      </c>
      <c r="CN33" s="177">
        <f t="shared" si="4"/>
        <v>0</v>
      </c>
      <c r="CO33" s="177">
        <f t="shared" si="4"/>
        <v>0</v>
      </c>
      <c r="CP33" s="177">
        <f t="shared" si="4"/>
        <v>0</v>
      </c>
      <c r="CQ33" s="177"/>
      <c r="CR33" s="107">
        <f t="shared" si="5"/>
        <v>9.6000000000000014</v>
      </c>
    </row>
    <row r="34" spans="1:98" ht="25.5" x14ac:dyDescent="0.25">
      <c r="A34" s="86" t="s">
        <v>397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>
        <v>0.04</v>
      </c>
      <c r="AO34" s="177"/>
      <c r="AP34" s="177"/>
      <c r="AQ34" s="177"/>
      <c r="AR34" s="177"/>
      <c r="AS34" s="177"/>
      <c r="AT34" s="177"/>
      <c r="AU34" s="177"/>
      <c r="AV34" s="176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76"/>
      <c r="BK34" s="176"/>
      <c r="BL34" s="176"/>
      <c r="BM34" s="176"/>
      <c r="BN34" s="176"/>
      <c r="BO34" s="176"/>
      <c r="BP34" s="176"/>
      <c r="BQ34" s="176"/>
      <c r="BR34" s="176"/>
      <c r="BS34" s="176"/>
      <c r="BT34" s="176"/>
      <c r="BU34" s="176"/>
      <c r="BW34" s="177"/>
      <c r="BX34" s="177"/>
      <c r="BY34" s="177"/>
      <c r="BZ34" s="177"/>
      <c r="CA34" s="177"/>
      <c r="CB34" s="177"/>
      <c r="CC34" s="177"/>
      <c r="CD34" s="177"/>
      <c r="CE34" s="177"/>
      <c r="CF34" s="177"/>
      <c r="CG34" s="177"/>
      <c r="CH34" s="177"/>
      <c r="CI34" s="177">
        <f t="shared" si="4"/>
        <v>0</v>
      </c>
      <c r="CJ34" s="177">
        <f t="shared" si="4"/>
        <v>0</v>
      </c>
      <c r="CK34" s="177">
        <f t="shared" si="4"/>
        <v>0</v>
      </c>
      <c r="CL34" s="177">
        <f t="shared" si="4"/>
        <v>0</v>
      </c>
      <c r="CM34" s="177">
        <f t="shared" si="4"/>
        <v>0</v>
      </c>
      <c r="CN34" s="177">
        <f t="shared" si="4"/>
        <v>0</v>
      </c>
      <c r="CO34" s="177">
        <f t="shared" si="4"/>
        <v>0</v>
      </c>
      <c r="CP34" s="177">
        <f t="shared" si="4"/>
        <v>0</v>
      </c>
      <c r="CQ34" s="177"/>
      <c r="CR34" s="107">
        <f t="shared" si="5"/>
        <v>0</v>
      </c>
    </row>
    <row r="35" spans="1:98" x14ac:dyDescent="0.25">
      <c r="A35" s="18" t="s">
        <v>45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7">
        <v>1</v>
      </c>
      <c r="AC35" s="177">
        <v>1</v>
      </c>
      <c r="AD35" s="177">
        <v>1</v>
      </c>
      <c r="AE35" s="177">
        <v>1</v>
      </c>
      <c r="AF35" s="177">
        <v>1</v>
      </c>
      <c r="AG35" s="177">
        <v>1</v>
      </c>
      <c r="AH35" s="177">
        <v>1</v>
      </c>
      <c r="AI35" s="177">
        <v>1</v>
      </c>
      <c r="AJ35" s="177">
        <v>1</v>
      </c>
      <c r="AK35" s="177">
        <v>1</v>
      </c>
      <c r="AL35" s="177">
        <v>1</v>
      </c>
      <c r="AM35" s="177">
        <v>1</v>
      </c>
      <c r="AN35" s="177">
        <v>1</v>
      </c>
      <c r="AO35" s="177">
        <v>1</v>
      </c>
      <c r="AP35" s="177">
        <v>1</v>
      </c>
      <c r="AQ35" s="177">
        <v>1</v>
      </c>
      <c r="AR35" s="177">
        <v>1</v>
      </c>
      <c r="AS35" s="177">
        <v>1</v>
      </c>
      <c r="AT35" s="177">
        <v>1</v>
      </c>
      <c r="AU35" s="177">
        <v>1</v>
      </c>
      <c r="AV35" s="176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76"/>
      <c r="BK35" s="176"/>
      <c r="BL35" s="176"/>
      <c r="BM35" s="176"/>
      <c r="BN35" s="176"/>
      <c r="BO35" s="176"/>
      <c r="BP35" s="176"/>
      <c r="BQ35" s="176"/>
      <c r="BR35" s="176"/>
      <c r="BS35" s="176"/>
      <c r="BT35" s="176"/>
      <c r="BU35" s="176"/>
      <c r="BW35" s="177">
        <f t="shared" ref="BW35:CH35" si="8">AB35*BW$3</f>
        <v>0</v>
      </c>
      <c r="BX35" s="177">
        <f t="shared" si="8"/>
        <v>48</v>
      </c>
      <c r="BY35" s="177">
        <f t="shared" si="8"/>
        <v>0</v>
      </c>
      <c r="BZ35" s="177">
        <f t="shared" si="8"/>
        <v>48</v>
      </c>
      <c r="CA35" s="177">
        <f t="shared" si="8"/>
        <v>0</v>
      </c>
      <c r="CB35" s="177">
        <f t="shared" si="8"/>
        <v>0</v>
      </c>
      <c r="CC35" s="177">
        <f t="shared" si="8"/>
        <v>0</v>
      </c>
      <c r="CD35" s="177">
        <f t="shared" si="8"/>
        <v>0</v>
      </c>
      <c r="CE35" s="177">
        <f t="shared" si="8"/>
        <v>0</v>
      </c>
      <c r="CF35" s="177">
        <f t="shared" si="8"/>
        <v>0</v>
      </c>
      <c r="CG35" s="177">
        <f t="shared" si="8"/>
        <v>0</v>
      </c>
      <c r="CH35" s="177">
        <f t="shared" si="8"/>
        <v>0</v>
      </c>
      <c r="CI35" s="177">
        <f t="shared" si="4"/>
        <v>0</v>
      </c>
      <c r="CJ35" s="177">
        <f t="shared" si="4"/>
        <v>0</v>
      </c>
      <c r="CK35" s="177">
        <f t="shared" si="4"/>
        <v>0</v>
      </c>
      <c r="CL35" s="177">
        <f t="shared" si="4"/>
        <v>0</v>
      </c>
      <c r="CM35" s="177">
        <f t="shared" si="4"/>
        <v>0</v>
      </c>
      <c r="CN35" s="177">
        <f t="shared" si="4"/>
        <v>0</v>
      </c>
      <c r="CO35" s="177">
        <f t="shared" si="4"/>
        <v>0</v>
      </c>
      <c r="CP35" s="177">
        <f t="shared" si="4"/>
        <v>0</v>
      </c>
      <c r="CQ35" s="177"/>
      <c r="CR35" s="107">
        <f t="shared" si="5"/>
        <v>96</v>
      </c>
    </row>
    <row r="36" spans="1:98" x14ac:dyDescent="0.25">
      <c r="A36" s="5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76"/>
      <c r="BK36" s="176"/>
      <c r="BL36" s="176"/>
      <c r="BM36" s="176"/>
      <c r="BN36" s="176"/>
      <c r="BO36" s="176"/>
      <c r="BP36" s="176"/>
      <c r="BQ36" s="176"/>
      <c r="BR36" s="176"/>
      <c r="BS36" s="176"/>
      <c r="BT36" s="176"/>
      <c r="BU36" s="176"/>
      <c r="BV36" s="176"/>
      <c r="BW36" s="176"/>
      <c r="BX36" s="176"/>
      <c r="BY36" s="176"/>
      <c r="BZ36" s="176"/>
      <c r="CA36" s="176"/>
      <c r="CB36" s="176"/>
      <c r="CC36" s="176"/>
      <c r="CD36" s="176"/>
      <c r="CE36" s="176"/>
      <c r="CF36" s="176"/>
      <c r="CG36" s="176"/>
      <c r="CH36" s="176"/>
      <c r="CI36" s="176"/>
      <c r="CJ36" s="176"/>
      <c r="CK36" s="176"/>
      <c r="CL36" s="176"/>
      <c r="CM36" s="176"/>
      <c r="CN36" s="176"/>
      <c r="CO36" s="176"/>
      <c r="CP36" s="176"/>
      <c r="CQ36" s="176"/>
    </row>
    <row r="37" spans="1:98" s="85" customFormat="1" x14ac:dyDescent="0.25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T37" s="108"/>
    </row>
    <row r="38" spans="1:98" x14ac:dyDescent="0.25">
      <c r="A38" s="34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176"/>
      <c r="BG38" s="176"/>
      <c r="BH38" s="176"/>
      <c r="BI38" s="176"/>
      <c r="BJ38" s="176"/>
      <c r="BK38" s="176"/>
      <c r="BL38" s="176"/>
      <c r="BM38" s="176"/>
      <c r="BN38" s="176"/>
      <c r="BO38" s="176"/>
      <c r="BP38" s="176"/>
      <c r="BQ38" s="176"/>
      <c r="BR38" s="176"/>
      <c r="BS38" s="176"/>
      <c r="BT38" s="176"/>
      <c r="BU38" s="176"/>
      <c r="BV38" s="176"/>
      <c r="BW38" s="176"/>
      <c r="BX38" s="176"/>
      <c r="BY38" s="176"/>
      <c r="BZ38" s="176"/>
      <c r="CA38" s="176"/>
      <c r="CB38" s="176"/>
      <c r="CC38" s="176"/>
      <c r="CD38" s="176"/>
      <c r="CE38" s="176"/>
      <c r="CF38" s="176"/>
      <c r="CG38" s="176"/>
      <c r="CH38" s="176"/>
      <c r="CI38" s="176"/>
      <c r="CJ38" s="176"/>
      <c r="CK38" s="176"/>
      <c r="CL38" s="176"/>
      <c r="CM38" s="176"/>
      <c r="CN38" s="176"/>
      <c r="CO38" s="176"/>
      <c r="CP38" s="176"/>
      <c r="CQ38" s="176"/>
    </row>
    <row r="39" spans="1:98" x14ac:dyDescent="0.25">
      <c r="A39" s="33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76"/>
      <c r="BM39" s="176"/>
      <c r="BN39" s="176"/>
      <c r="BO39" s="176"/>
      <c r="BP39" s="176"/>
      <c r="BQ39" s="176"/>
      <c r="BR39" s="176"/>
      <c r="BS39" s="176"/>
      <c r="BT39" s="176"/>
      <c r="BU39" s="176"/>
      <c r="BV39" s="176"/>
      <c r="BW39" s="176"/>
      <c r="BX39" s="176"/>
      <c r="BY39" s="176"/>
      <c r="BZ39" s="176"/>
      <c r="CA39" s="176"/>
      <c r="CB39" s="176"/>
      <c r="CC39" s="176"/>
      <c r="CD39" s="176"/>
      <c r="CE39" s="176"/>
      <c r="CF39" s="176"/>
      <c r="CG39" s="176"/>
      <c r="CH39" s="176"/>
      <c r="CI39" s="176"/>
      <c r="CJ39" s="176"/>
      <c r="CK39" s="176"/>
      <c r="CL39" s="176"/>
      <c r="CM39" s="176"/>
      <c r="CN39" s="176"/>
      <c r="CO39" s="176"/>
      <c r="CP39" s="176"/>
      <c r="CQ39" s="176"/>
    </row>
    <row r="40" spans="1:98" x14ac:dyDescent="0.25">
      <c r="A40" s="18" t="s">
        <v>55</v>
      </c>
      <c r="B40" s="176"/>
      <c r="C40" s="176"/>
      <c r="D40" s="176"/>
      <c r="E40" s="176"/>
      <c r="F40" s="176"/>
      <c r="G40" s="176"/>
      <c r="H40" s="176"/>
      <c r="I40" s="176"/>
      <c r="J40" s="176"/>
      <c r="K40" s="44">
        <v>1</v>
      </c>
      <c r="L40" s="44">
        <v>2</v>
      </c>
      <c r="M40" s="44">
        <v>3</v>
      </c>
      <c r="N40" s="44">
        <v>3</v>
      </c>
      <c r="O40" s="44">
        <v>4</v>
      </c>
      <c r="P40" s="44">
        <v>4</v>
      </c>
      <c r="Q40" s="44">
        <v>5</v>
      </c>
      <c r="R40" s="44">
        <v>5</v>
      </c>
      <c r="S40" s="44">
        <v>5</v>
      </c>
      <c r="T40" s="44">
        <v>5</v>
      </c>
      <c r="U40" s="44">
        <v>1</v>
      </c>
      <c r="V40" s="45">
        <v>2</v>
      </c>
      <c r="W40" s="44">
        <v>3</v>
      </c>
      <c r="X40" s="44">
        <v>3</v>
      </c>
      <c r="Y40" s="44">
        <v>3</v>
      </c>
      <c r="Z40" s="44">
        <v>4</v>
      </c>
      <c r="AA40" s="74">
        <v>5</v>
      </c>
      <c r="AB40" s="63"/>
      <c r="AC40" s="63"/>
      <c r="AD40" s="63"/>
      <c r="AE40" s="176"/>
      <c r="AF40" s="63"/>
      <c r="AG40" s="63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176"/>
      <c r="BF40" s="177">
        <f t="shared" ref="BF40:BK40" si="9">K40*BF$3</f>
        <v>2</v>
      </c>
      <c r="BG40" s="177">
        <f t="shared" si="9"/>
        <v>54</v>
      </c>
      <c r="BH40" s="177">
        <f t="shared" si="9"/>
        <v>0</v>
      </c>
      <c r="BI40" s="177">
        <f t="shared" si="9"/>
        <v>21</v>
      </c>
      <c r="BJ40" s="177">
        <f t="shared" si="9"/>
        <v>0</v>
      </c>
      <c r="BK40" s="177">
        <f t="shared" si="9"/>
        <v>0</v>
      </c>
      <c r="BL40" s="177"/>
      <c r="BM40" s="177">
        <f t="shared" ref="BM40:BV40" si="10">R40*BM$3</f>
        <v>0</v>
      </c>
      <c r="BN40" s="177">
        <f t="shared" si="10"/>
        <v>120</v>
      </c>
      <c r="BO40" s="177">
        <f t="shared" si="10"/>
        <v>120</v>
      </c>
      <c r="BP40" s="177">
        <f t="shared" si="10"/>
        <v>0</v>
      </c>
      <c r="BQ40" s="177">
        <f t="shared" si="10"/>
        <v>0</v>
      </c>
      <c r="BR40" s="177">
        <f t="shared" si="10"/>
        <v>0</v>
      </c>
      <c r="BS40" s="177">
        <f t="shared" si="10"/>
        <v>0</v>
      </c>
      <c r="BT40" s="177">
        <f t="shared" si="10"/>
        <v>0</v>
      </c>
      <c r="BU40" s="177">
        <f t="shared" si="10"/>
        <v>4</v>
      </c>
      <c r="BV40" s="177">
        <f t="shared" si="10"/>
        <v>0</v>
      </c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76"/>
      <c r="CQ40" s="10"/>
      <c r="CR40" s="107">
        <f>SUM(AW40:CO40)</f>
        <v>321</v>
      </c>
    </row>
    <row r="41" spans="1:98" x14ac:dyDescent="0.25">
      <c r="A41" s="34" t="s">
        <v>97</v>
      </c>
      <c r="B41" s="176"/>
      <c r="C41" s="176"/>
      <c r="D41" s="176"/>
      <c r="E41" s="176"/>
      <c r="F41" s="176"/>
      <c r="G41" s="176"/>
      <c r="H41" s="176"/>
      <c r="I41" s="176"/>
      <c r="J41" s="176"/>
      <c r="K41" s="44"/>
      <c r="L41" s="44"/>
      <c r="M41" s="44"/>
      <c r="N41" s="44"/>
      <c r="O41" s="44"/>
      <c r="P41" s="44"/>
      <c r="Q41" s="44"/>
      <c r="R41" s="44"/>
      <c r="S41" s="73"/>
      <c r="T41" s="74"/>
      <c r="U41" s="44"/>
      <c r="V41" s="44"/>
      <c r="W41" s="44"/>
      <c r="X41" s="44"/>
      <c r="Y41" s="44"/>
      <c r="Z41" s="44"/>
      <c r="AA41" s="74"/>
      <c r="AB41" s="63"/>
      <c r="AC41" s="63"/>
      <c r="AD41" s="63"/>
      <c r="AE41" s="176"/>
      <c r="AF41" s="63"/>
      <c r="AG41" s="63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  <c r="BD41" s="176"/>
      <c r="BE41" s="176"/>
      <c r="BF41" s="176"/>
      <c r="BG41" s="176"/>
      <c r="BH41" s="176"/>
      <c r="BI41" s="176"/>
      <c r="BJ41" s="176"/>
      <c r="BK41" s="176"/>
      <c r="BL41" s="176"/>
      <c r="BM41" s="176"/>
      <c r="BN41" s="176"/>
      <c r="BO41" s="176"/>
      <c r="BP41" s="176"/>
      <c r="BQ41" s="176"/>
      <c r="BR41" s="176"/>
      <c r="BS41" s="176"/>
      <c r="BT41" s="176"/>
      <c r="BU41" s="176"/>
      <c r="BV41" s="176"/>
      <c r="BW41" s="176"/>
      <c r="BX41" s="176"/>
      <c r="BY41" s="176"/>
      <c r="BZ41" s="176"/>
      <c r="CA41" s="176"/>
      <c r="CB41" s="176"/>
      <c r="CC41" s="176"/>
      <c r="CD41" s="176"/>
      <c r="CE41" s="176"/>
      <c r="CF41" s="176"/>
      <c r="CG41" s="176"/>
      <c r="CH41" s="176"/>
      <c r="CI41" s="176"/>
      <c r="CJ41" s="176"/>
      <c r="CK41" s="176"/>
      <c r="CL41" s="176"/>
      <c r="CM41" s="176"/>
      <c r="CN41" s="176"/>
      <c r="CO41" s="176"/>
      <c r="CP41" s="176"/>
      <c r="CQ41" s="176"/>
    </row>
    <row r="42" spans="1:98" x14ac:dyDescent="0.25">
      <c r="A42" s="34" t="s">
        <v>111</v>
      </c>
      <c r="B42" s="176"/>
      <c r="C42" s="176"/>
      <c r="D42" s="176"/>
      <c r="E42" s="176"/>
      <c r="F42" s="176"/>
      <c r="G42" s="176"/>
      <c r="H42" s="176"/>
      <c r="I42" s="176"/>
      <c r="J42" s="176"/>
      <c r="K42" s="44">
        <v>0.01</v>
      </c>
      <c r="L42" s="44">
        <v>0.01</v>
      </c>
      <c r="M42" s="44">
        <v>0.03</v>
      </c>
      <c r="N42" s="44">
        <v>0.03</v>
      </c>
      <c r="O42" s="44">
        <v>0.04</v>
      </c>
      <c r="P42" s="44">
        <v>0.04</v>
      </c>
      <c r="Q42" s="44">
        <v>0.05</v>
      </c>
      <c r="R42" s="44">
        <v>0.05</v>
      </c>
      <c r="S42" s="44">
        <v>0.05</v>
      </c>
      <c r="T42" s="44">
        <v>0.05</v>
      </c>
      <c r="U42" s="44">
        <v>0.01</v>
      </c>
      <c r="V42" s="44">
        <v>0.02</v>
      </c>
      <c r="W42" s="44">
        <v>0.03</v>
      </c>
      <c r="X42" s="44">
        <v>0.03</v>
      </c>
      <c r="Y42" s="44">
        <v>0.03</v>
      </c>
      <c r="Z42" s="44">
        <v>0.04</v>
      </c>
      <c r="AA42" s="46">
        <v>0.05</v>
      </c>
      <c r="AB42" s="63"/>
      <c r="AC42" s="63"/>
      <c r="AD42" s="63"/>
      <c r="AE42" s="176"/>
      <c r="AF42" s="63"/>
      <c r="AG42" s="63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  <c r="BE42" s="176"/>
      <c r="BF42" s="177">
        <f t="shared" ref="BF42:BK42" si="11">K42*BF$3</f>
        <v>0.02</v>
      </c>
      <c r="BG42" s="177">
        <f t="shared" si="11"/>
        <v>0.27</v>
      </c>
      <c r="BH42" s="177">
        <f t="shared" si="11"/>
        <v>0</v>
      </c>
      <c r="BI42" s="177">
        <f t="shared" si="11"/>
        <v>0.21</v>
      </c>
      <c r="BJ42" s="177">
        <f t="shared" si="11"/>
        <v>0</v>
      </c>
      <c r="BK42" s="177">
        <f t="shared" si="11"/>
        <v>0</v>
      </c>
      <c r="BL42" s="177"/>
      <c r="BM42" s="177">
        <f t="shared" ref="BM42:BV42" si="12">R42*BM$3</f>
        <v>0</v>
      </c>
      <c r="BN42" s="177">
        <f t="shared" si="12"/>
        <v>1.2000000000000002</v>
      </c>
      <c r="BO42" s="177">
        <f t="shared" si="12"/>
        <v>1.2000000000000002</v>
      </c>
      <c r="BP42" s="177">
        <f t="shared" si="12"/>
        <v>0</v>
      </c>
      <c r="BQ42" s="177">
        <f t="shared" si="12"/>
        <v>0</v>
      </c>
      <c r="BR42" s="177">
        <f t="shared" si="12"/>
        <v>0</v>
      </c>
      <c r="BS42" s="177">
        <f t="shared" si="12"/>
        <v>0</v>
      </c>
      <c r="BT42" s="177">
        <f t="shared" si="12"/>
        <v>0</v>
      </c>
      <c r="BU42" s="177">
        <f t="shared" si="12"/>
        <v>0.04</v>
      </c>
      <c r="BV42" s="177">
        <f t="shared" si="12"/>
        <v>0</v>
      </c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76"/>
      <c r="CQ42" s="10"/>
    </row>
    <row r="43" spans="1:98" x14ac:dyDescent="0.25">
      <c r="A43" s="34"/>
      <c r="B43" s="176"/>
      <c r="C43" s="176"/>
      <c r="D43" s="176"/>
      <c r="E43" s="176"/>
      <c r="F43" s="176"/>
      <c r="G43" s="176"/>
      <c r="H43" s="176"/>
      <c r="I43" s="176"/>
      <c r="J43" s="176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6"/>
      <c r="AB43" s="63"/>
      <c r="AC43" s="63"/>
      <c r="AD43" s="63"/>
      <c r="AE43" s="176"/>
      <c r="AF43" s="63"/>
      <c r="AG43" s="63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  <c r="BO43" s="176"/>
      <c r="BP43" s="176"/>
      <c r="BQ43" s="176"/>
      <c r="BR43" s="176"/>
      <c r="BS43" s="176"/>
      <c r="BT43" s="176"/>
      <c r="BU43" s="176"/>
      <c r="BV43" s="176"/>
      <c r="BW43" s="176"/>
      <c r="BX43" s="176"/>
      <c r="BY43" s="176"/>
      <c r="BZ43" s="176"/>
      <c r="CA43" s="176"/>
      <c r="CB43" s="176"/>
      <c r="CC43" s="176"/>
      <c r="CD43" s="176"/>
      <c r="CE43" s="176"/>
      <c r="CF43" s="176"/>
      <c r="CG43" s="176"/>
      <c r="CH43" s="176"/>
      <c r="CI43" s="176"/>
      <c r="CJ43" s="176"/>
      <c r="CK43" s="176"/>
      <c r="CL43" s="176"/>
      <c r="CM43" s="176"/>
      <c r="CN43" s="176"/>
      <c r="CO43" s="176"/>
      <c r="CP43" s="176"/>
      <c r="CQ43" s="176"/>
    </row>
    <row r="44" spans="1:98" x14ac:dyDescent="0.25">
      <c r="A44" s="18" t="s">
        <v>52</v>
      </c>
      <c r="B44" s="176"/>
      <c r="C44" s="176"/>
      <c r="D44" s="176"/>
      <c r="E44" s="176"/>
      <c r="F44" s="176"/>
      <c r="G44" s="176"/>
      <c r="H44" s="176"/>
      <c r="I44" s="176"/>
      <c r="J44" s="176"/>
      <c r="K44" s="44">
        <v>1</v>
      </c>
      <c r="L44" s="44">
        <v>1</v>
      </c>
      <c r="M44" s="44">
        <v>1</v>
      </c>
      <c r="N44" s="44">
        <v>1</v>
      </c>
      <c r="O44" s="44">
        <v>1</v>
      </c>
      <c r="P44" s="44">
        <v>1</v>
      </c>
      <c r="Q44" s="44">
        <v>1</v>
      </c>
      <c r="R44" s="44">
        <v>1</v>
      </c>
      <c r="S44" s="44">
        <v>1</v>
      </c>
      <c r="T44" s="44">
        <v>1</v>
      </c>
      <c r="U44" s="44">
        <v>1</v>
      </c>
      <c r="V44" s="44">
        <v>1</v>
      </c>
      <c r="W44" s="44">
        <v>1</v>
      </c>
      <c r="X44" s="44">
        <v>1</v>
      </c>
      <c r="Y44" s="44">
        <v>1</v>
      </c>
      <c r="Z44" s="44">
        <v>1</v>
      </c>
      <c r="AA44" s="74">
        <v>1</v>
      </c>
      <c r="AB44" s="63"/>
      <c r="AC44" s="63"/>
      <c r="AD44" s="63"/>
      <c r="AE44" s="176"/>
      <c r="AF44" s="63"/>
      <c r="AG44" s="63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176"/>
      <c r="BF44" s="177">
        <f t="shared" ref="BF44:BK44" si="13">K44*BF$3</f>
        <v>2</v>
      </c>
      <c r="BG44" s="177">
        <f t="shared" si="13"/>
        <v>27</v>
      </c>
      <c r="BH44" s="177">
        <f t="shared" si="13"/>
        <v>0</v>
      </c>
      <c r="BI44" s="177">
        <f t="shared" si="13"/>
        <v>7</v>
      </c>
      <c r="BJ44" s="177">
        <f t="shared" si="13"/>
        <v>0</v>
      </c>
      <c r="BK44" s="177">
        <f t="shared" si="13"/>
        <v>0</v>
      </c>
      <c r="BL44" s="177"/>
      <c r="BM44" s="177">
        <f t="shared" ref="BM44:BV44" si="14">R44*BM$3</f>
        <v>0</v>
      </c>
      <c r="BN44" s="177">
        <f t="shared" si="14"/>
        <v>24</v>
      </c>
      <c r="BO44" s="177">
        <f t="shared" si="14"/>
        <v>24</v>
      </c>
      <c r="BP44" s="177">
        <f t="shared" si="14"/>
        <v>0</v>
      </c>
      <c r="BQ44" s="177">
        <f t="shared" si="14"/>
        <v>0</v>
      </c>
      <c r="BR44" s="177">
        <f t="shared" si="14"/>
        <v>0</v>
      </c>
      <c r="BS44" s="177">
        <f t="shared" si="14"/>
        <v>0</v>
      </c>
      <c r="BT44" s="177">
        <f t="shared" si="14"/>
        <v>0</v>
      </c>
      <c r="BU44" s="177">
        <f t="shared" si="14"/>
        <v>1</v>
      </c>
      <c r="BV44" s="177">
        <f t="shared" si="14"/>
        <v>0</v>
      </c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76"/>
      <c r="CQ44" s="10"/>
      <c r="CR44" s="107">
        <f>SUM(AW44:CO44)</f>
        <v>85</v>
      </c>
    </row>
    <row r="45" spans="1:98" x14ac:dyDescent="0.25">
      <c r="A45" s="18"/>
      <c r="K45" s="44"/>
      <c r="L45" s="44"/>
      <c r="M45" s="44"/>
      <c r="N45" s="44"/>
      <c r="O45" s="44"/>
      <c r="P45" s="44"/>
      <c r="Q45" s="44"/>
      <c r="R45" s="44"/>
      <c r="S45" s="73"/>
      <c r="T45" s="74"/>
      <c r="U45" s="44"/>
      <c r="V45" s="44"/>
      <c r="W45" s="44"/>
      <c r="X45" s="44"/>
      <c r="Y45" s="44"/>
      <c r="Z45" s="44"/>
      <c r="AA45" s="74"/>
      <c r="AB45" s="63"/>
      <c r="AC45" s="63"/>
      <c r="AD45" s="63"/>
      <c r="AF45" s="63"/>
      <c r="AG45" s="63"/>
    </row>
    <row r="46" spans="1:98" x14ac:dyDescent="0.25">
      <c r="A46" s="18" t="s">
        <v>56</v>
      </c>
      <c r="K46" s="44"/>
      <c r="L46" s="44"/>
      <c r="M46" s="44"/>
      <c r="N46" s="44"/>
      <c r="O46" s="44"/>
      <c r="P46" s="44"/>
      <c r="Q46" s="44"/>
      <c r="R46" s="44"/>
      <c r="S46" s="73"/>
      <c r="T46" s="74"/>
      <c r="U46" s="44"/>
      <c r="V46" s="44"/>
      <c r="W46" s="44"/>
      <c r="X46" s="44"/>
      <c r="Y46" s="44"/>
      <c r="Z46" s="44"/>
      <c r="AA46" s="74"/>
      <c r="AB46" s="63"/>
      <c r="AC46" s="63"/>
      <c r="AD46" s="63"/>
      <c r="AF46" s="63"/>
      <c r="AG46" s="63"/>
    </row>
    <row r="47" spans="1:98" x14ac:dyDescent="0.25">
      <c r="A47" s="34" t="s">
        <v>97</v>
      </c>
      <c r="K47" s="44"/>
      <c r="L47" s="44"/>
      <c r="M47" s="44"/>
      <c r="N47" s="44"/>
      <c r="O47" s="44"/>
      <c r="P47" s="44"/>
      <c r="Q47" s="44"/>
      <c r="R47" s="44"/>
      <c r="S47" s="49"/>
      <c r="T47" s="46"/>
      <c r="U47" s="44"/>
      <c r="V47" s="44"/>
      <c r="W47" s="44"/>
      <c r="X47" s="44"/>
      <c r="Y47" s="44"/>
      <c r="Z47" s="44"/>
      <c r="AA47" s="77"/>
      <c r="AB47" s="63"/>
      <c r="AC47" s="63"/>
      <c r="AD47" s="63"/>
      <c r="AF47" s="63"/>
      <c r="AG47" s="63"/>
    </row>
    <row r="48" spans="1:98" x14ac:dyDescent="0.25">
      <c r="A48" s="41" t="s">
        <v>57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63"/>
      <c r="AC48" s="63"/>
      <c r="AD48" s="63"/>
      <c r="AF48" s="63"/>
      <c r="AG48" s="63"/>
    </row>
    <row r="49" spans="1:96" x14ac:dyDescent="0.25">
      <c r="A49" s="41" t="s">
        <v>58</v>
      </c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63"/>
      <c r="AC49" s="63"/>
      <c r="AD49" s="63"/>
      <c r="AF49" s="63"/>
      <c r="AG49" s="63"/>
    </row>
    <row r="50" spans="1:96" x14ac:dyDescent="0.25">
      <c r="A50" s="41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63"/>
      <c r="AC50" s="63"/>
      <c r="AD50" s="63"/>
      <c r="AF50" s="63"/>
      <c r="AG50" s="63"/>
    </row>
    <row r="51" spans="1:96" x14ac:dyDescent="0.25">
      <c r="A51" s="18" t="s">
        <v>59</v>
      </c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44">
        <v>1</v>
      </c>
      <c r="Q51" s="44">
        <v>1</v>
      </c>
      <c r="R51" s="44">
        <v>1</v>
      </c>
      <c r="S51" s="44">
        <v>1</v>
      </c>
      <c r="T51" s="44">
        <v>1</v>
      </c>
      <c r="U51" s="44">
        <v>1</v>
      </c>
      <c r="V51" s="44">
        <v>1</v>
      </c>
      <c r="W51" s="44">
        <v>1</v>
      </c>
      <c r="X51" s="44">
        <v>1</v>
      </c>
      <c r="Y51" s="44">
        <v>1</v>
      </c>
      <c r="Z51" s="44">
        <v>1</v>
      </c>
      <c r="AA51" s="74">
        <v>1</v>
      </c>
      <c r="AB51" s="63"/>
      <c r="AC51" s="63"/>
      <c r="AD51" s="63"/>
      <c r="AF51" s="63"/>
      <c r="AG51" s="63"/>
      <c r="BF51" s="177">
        <f t="shared" ref="BF51:BK55" si="15">K51*BF$3</f>
        <v>2</v>
      </c>
      <c r="BG51" s="177">
        <f t="shared" si="15"/>
        <v>27</v>
      </c>
      <c r="BH51" s="177">
        <f t="shared" si="15"/>
        <v>0</v>
      </c>
      <c r="BI51" s="177">
        <f t="shared" si="15"/>
        <v>7</v>
      </c>
      <c r="BJ51" s="177">
        <f t="shared" si="15"/>
        <v>0</v>
      </c>
      <c r="BK51" s="177">
        <f t="shared" si="15"/>
        <v>0</v>
      </c>
      <c r="BL51" s="177"/>
      <c r="BM51" s="177">
        <f t="shared" ref="BM51:BV55" si="16">R51*BM$3</f>
        <v>0</v>
      </c>
      <c r="BN51" s="177">
        <f t="shared" si="16"/>
        <v>24</v>
      </c>
      <c r="BO51" s="177">
        <f t="shared" si="16"/>
        <v>24</v>
      </c>
      <c r="BP51" s="177">
        <f t="shared" si="16"/>
        <v>0</v>
      </c>
      <c r="BQ51" s="177">
        <f t="shared" si="16"/>
        <v>0</v>
      </c>
      <c r="BR51" s="177">
        <f t="shared" si="16"/>
        <v>0</v>
      </c>
      <c r="BS51" s="177">
        <f t="shared" si="16"/>
        <v>0</v>
      </c>
      <c r="BT51" s="177">
        <f t="shared" si="16"/>
        <v>0</v>
      </c>
      <c r="BU51" s="177">
        <f t="shared" si="16"/>
        <v>1</v>
      </c>
      <c r="BV51" s="177">
        <f t="shared" si="16"/>
        <v>0</v>
      </c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Q51" s="10"/>
      <c r="CR51" s="107">
        <f>SUM(AW51:CO51)</f>
        <v>85</v>
      </c>
    </row>
    <row r="52" spans="1:96" x14ac:dyDescent="0.25">
      <c r="A52" s="18" t="s">
        <v>124</v>
      </c>
      <c r="K52" s="44"/>
      <c r="L52" s="44">
        <v>2</v>
      </c>
      <c r="M52" s="44">
        <v>3</v>
      </c>
      <c r="N52" s="44">
        <v>3</v>
      </c>
      <c r="O52" s="44">
        <v>3</v>
      </c>
      <c r="P52" s="44">
        <v>3</v>
      </c>
      <c r="Q52" s="44">
        <v>3</v>
      </c>
      <c r="R52" s="44">
        <v>3</v>
      </c>
      <c r="S52" s="73">
        <v>3</v>
      </c>
      <c r="T52" s="74">
        <v>3</v>
      </c>
      <c r="U52" s="44">
        <v>1</v>
      </c>
      <c r="V52" s="44">
        <v>2</v>
      </c>
      <c r="W52" s="44">
        <v>3</v>
      </c>
      <c r="X52" s="44">
        <v>3</v>
      </c>
      <c r="Y52" s="44">
        <v>3</v>
      </c>
      <c r="Z52" s="44">
        <v>3</v>
      </c>
      <c r="AA52" s="74">
        <v>3</v>
      </c>
      <c r="AB52" s="63"/>
      <c r="AC52" s="63"/>
      <c r="AD52" s="63"/>
      <c r="AF52" s="63"/>
      <c r="AG52" s="63"/>
      <c r="BF52" s="177">
        <f t="shared" si="15"/>
        <v>0</v>
      </c>
      <c r="BG52" s="177">
        <f t="shared" si="15"/>
        <v>54</v>
      </c>
      <c r="BH52" s="177">
        <f t="shared" si="15"/>
        <v>0</v>
      </c>
      <c r="BI52" s="177">
        <f t="shared" si="15"/>
        <v>21</v>
      </c>
      <c r="BJ52" s="177">
        <f t="shared" si="15"/>
        <v>0</v>
      </c>
      <c r="BK52" s="177">
        <f t="shared" si="15"/>
        <v>0</v>
      </c>
      <c r="BL52" s="177"/>
      <c r="BM52" s="177">
        <f t="shared" si="16"/>
        <v>0</v>
      </c>
      <c r="BN52" s="177">
        <f t="shared" si="16"/>
        <v>72</v>
      </c>
      <c r="BO52" s="177">
        <f t="shared" si="16"/>
        <v>72</v>
      </c>
      <c r="BP52" s="177">
        <f t="shared" si="16"/>
        <v>0</v>
      </c>
      <c r="BQ52" s="177">
        <f t="shared" si="16"/>
        <v>0</v>
      </c>
      <c r="BR52" s="177">
        <f t="shared" si="16"/>
        <v>0</v>
      </c>
      <c r="BS52" s="177">
        <f t="shared" si="16"/>
        <v>0</v>
      </c>
      <c r="BT52" s="177">
        <f t="shared" si="16"/>
        <v>0</v>
      </c>
      <c r="BU52" s="177">
        <f t="shared" si="16"/>
        <v>3</v>
      </c>
      <c r="BV52" s="177">
        <f t="shared" si="16"/>
        <v>0</v>
      </c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Q52" s="10"/>
      <c r="CR52" s="107">
        <f t="shared" ref="CR52:CR57" si="17">SUM(AW52:CO52)</f>
        <v>222</v>
      </c>
    </row>
    <row r="53" spans="1:96" x14ac:dyDescent="0.25">
      <c r="A53" s="18" t="s">
        <v>60</v>
      </c>
      <c r="K53" s="44">
        <v>0</v>
      </c>
      <c r="L53" s="44">
        <v>0</v>
      </c>
      <c r="M53" s="44">
        <v>0</v>
      </c>
      <c r="N53" s="44">
        <v>0</v>
      </c>
      <c r="O53" s="44">
        <v>1</v>
      </c>
      <c r="P53" s="44">
        <v>1</v>
      </c>
      <c r="Q53" s="44">
        <v>1</v>
      </c>
      <c r="R53" s="44">
        <v>1</v>
      </c>
      <c r="S53" s="44">
        <v>1</v>
      </c>
      <c r="T53" s="44">
        <v>1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1</v>
      </c>
      <c r="AA53" s="74">
        <v>1</v>
      </c>
      <c r="AB53" s="63"/>
      <c r="AC53" s="63"/>
      <c r="AD53" s="63"/>
      <c r="AF53" s="63"/>
      <c r="AG53" s="63"/>
      <c r="BF53" s="177">
        <f t="shared" si="15"/>
        <v>0</v>
      </c>
      <c r="BG53" s="177">
        <f t="shared" si="15"/>
        <v>0</v>
      </c>
      <c r="BH53" s="177">
        <f t="shared" si="15"/>
        <v>0</v>
      </c>
      <c r="BI53" s="177">
        <f t="shared" si="15"/>
        <v>0</v>
      </c>
      <c r="BJ53" s="177">
        <f t="shared" si="15"/>
        <v>0</v>
      </c>
      <c r="BK53" s="177">
        <f t="shared" si="15"/>
        <v>0</v>
      </c>
      <c r="BL53" s="177"/>
      <c r="BM53" s="177">
        <f t="shared" si="16"/>
        <v>0</v>
      </c>
      <c r="BN53" s="177">
        <f t="shared" si="16"/>
        <v>24</v>
      </c>
      <c r="BO53" s="177">
        <f t="shared" si="16"/>
        <v>24</v>
      </c>
      <c r="BP53" s="177">
        <f t="shared" si="16"/>
        <v>0</v>
      </c>
      <c r="BQ53" s="177">
        <f t="shared" si="16"/>
        <v>0</v>
      </c>
      <c r="BR53" s="177">
        <f t="shared" si="16"/>
        <v>0</v>
      </c>
      <c r="BS53" s="177">
        <f t="shared" si="16"/>
        <v>0</v>
      </c>
      <c r="BT53" s="177">
        <f t="shared" si="16"/>
        <v>0</v>
      </c>
      <c r="BU53" s="177">
        <f t="shared" si="16"/>
        <v>1</v>
      </c>
      <c r="BV53" s="177">
        <f t="shared" si="16"/>
        <v>0</v>
      </c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Q53" s="10"/>
      <c r="CR53" s="107">
        <f t="shared" si="17"/>
        <v>49</v>
      </c>
    </row>
    <row r="54" spans="1:96" x14ac:dyDescent="0.25">
      <c r="A54" s="18" t="s">
        <v>125</v>
      </c>
      <c r="K54" s="44"/>
      <c r="L54" s="44">
        <v>0</v>
      </c>
      <c r="M54" s="44">
        <v>0</v>
      </c>
      <c r="N54" s="44">
        <v>0</v>
      </c>
      <c r="O54" s="44">
        <v>1</v>
      </c>
      <c r="P54" s="44">
        <v>1</v>
      </c>
      <c r="Q54" s="44">
        <v>2</v>
      </c>
      <c r="R54" s="44">
        <v>2</v>
      </c>
      <c r="S54" s="73">
        <v>2</v>
      </c>
      <c r="T54" s="74">
        <v>2</v>
      </c>
      <c r="U54" s="44"/>
      <c r="V54" s="44">
        <v>0</v>
      </c>
      <c r="W54" s="44"/>
      <c r="X54" s="44"/>
      <c r="Y54" s="44"/>
      <c r="Z54" s="44">
        <v>1</v>
      </c>
      <c r="AA54" s="74">
        <v>2</v>
      </c>
      <c r="AB54" s="63"/>
      <c r="AC54" s="63"/>
      <c r="AD54" s="63"/>
      <c r="AF54" s="63"/>
      <c r="AG54" s="63"/>
      <c r="BF54" s="177">
        <f t="shared" si="15"/>
        <v>0</v>
      </c>
      <c r="BG54" s="177">
        <f t="shared" si="15"/>
        <v>0</v>
      </c>
      <c r="BH54" s="177">
        <f t="shared" si="15"/>
        <v>0</v>
      </c>
      <c r="BI54" s="177">
        <f t="shared" si="15"/>
        <v>0</v>
      </c>
      <c r="BJ54" s="177">
        <f t="shared" si="15"/>
        <v>0</v>
      </c>
      <c r="BK54" s="177">
        <f t="shared" si="15"/>
        <v>0</v>
      </c>
      <c r="BL54" s="177"/>
      <c r="BM54" s="177">
        <f t="shared" si="16"/>
        <v>0</v>
      </c>
      <c r="BN54" s="177">
        <f t="shared" si="16"/>
        <v>48</v>
      </c>
      <c r="BO54" s="177">
        <f t="shared" si="16"/>
        <v>48</v>
      </c>
      <c r="BP54" s="177">
        <f t="shared" si="16"/>
        <v>0</v>
      </c>
      <c r="BQ54" s="177">
        <f t="shared" si="16"/>
        <v>0</v>
      </c>
      <c r="BR54" s="177">
        <f t="shared" si="16"/>
        <v>0</v>
      </c>
      <c r="BS54" s="177">
        <f t="shared" si="16"/>
        <v>0</v>
      </c>
      <c r="BT54" s="177">
        <f t="shared" si="16"/>
        <v>0</v>
      </c>
      <c r="BU54" s="177">
        <f t="shared" si="16"/>
        <v>1</v>
      </c>
      <c r="BV54" s="177">
        <f t="shared" si="16"/>
        <v>0</v>
      </c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Q54" s="10"/>
      <c r="CR54" s="107">
        <f t="shared" si="17"/>
        <v>97</v>
      </c>
    </row>
    <row r="55" spans="1:96" x14ac:dyDescent="0.25">
      <c r="A55" s="18" t="s">
        <v>61</v>
      </c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44">
        <v>1</v>
      </c>
      <c r="Q55" s="44">
        <v>1</v>
      </c>
      <c r="R55" s="44">
        <v>1</v>
      </c>
      <c r="S55" s="44">
        <v>1</v>
      </c>
      <c r="T55" s="44">
        <v>1</v>
      </c>
      <c r="U55" s="44">
        <v>1</v>
      </c>
      <c r="V55" s="44">
        <v>1</v>
      </c>
      <c r="W55" s="44">
        <v>1</v>
      </c>
      <c r="X55" s="44">
        <v>1</v>
      </c>
      <c r="Y55" s="44">
        <v>1</v>
      </c>
      <c r="Z55" s="44">
        <v>1</v>
      </c>
      <c r="AA55" s="74">
        <v>1</v>
      </c>
      <c r="AB55" s="63"/>
      <c r="AC55" s="63"/>
      <c r="AD55" s="63"/>
      <c r="AF55" s="63"/>
      <c r="AG55" s="63"/>
      <c r="BF55" s="177">
        <f t="shared" si="15"/>
        <v>2</v>
      </c>
      <c r="BG55" s="177">
        <f t="shared" si="15"/>
        <v>27</v>
      </c>
      <c r="BH55" s="177">
        <f t="shared" si="15"/>
        <v>0</v>
      </c>
      <c r="BI55" s="177">
        <f t="shared" si="15"/>
        <v>7</v>
      </c>
      <c r="BJ55" s="177">
        <f t="shared" si="15"/>
        <v>0</v>
      </c>
      <c r="BK55" s="177">
        <f t="shared" si="15"/>
        <v>0</v>
      </c>
      <c r="BL55" s="177"/>
      <c r="BM55" s="177">
        <f t="shared" si="16"/>
        <v>0</v>
      </c>
      <c r="BN55" s="177">
        <f t="shared" si="16"/>
        <v>24</v>
      </c>
      <c r="BO55" s="177">
        <f t="shared" si="16"/>
        <v>24</v>
      </c>
      <c r="BP55" s="177">
        <f t="shared" si="16"/>
        <v>0</v>
      </c>
      <c r="BQ55" s="177">
        <f t="shared" si="16"/>
        <v>0</v>
      </c>
      <c r="BR55" s="177">
        <f t="shared" si="16"/>
        <v>0</v>
      </c>
      <c r="BS55" s="177">
        <f t="shared" si="16"/>
        <v>0</v>
      </c>
      <c r="BT55" s="177">
        <f t="shared" si="16"/>
        <v>0</v>
      </c>
      <c r="BU55" s="177">
        <f t="shared" si="16"/>
        <v>1</v>
      </c>
      <c r="BV55" s="177">
        <f t="shared" si="16"/>
        <v>0</v>
      </c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Q55" s="10"/>
      <c r="CR55" s="107">
        <f t="shared" si="17"/>
        <v>85</v>
      </c>
    </row>
    <row r="56" spans="1:96" x14ac:dyDescent="0.25">
      <c r="A56" s="18"/>
      <c r="K56" s="44"/>
      <c r="L56" s="44"/>
      <c r="M56" s="44"/>
      <c r="N56" s="44"/>
      <c r="O56" s="44"/>
      <c r="P56" s="44"/>
      <c r="Q56" s="44"/>
      <c r="R56" s="44"/>
      <c r="S56" s="73"/>
      <c r="T56" s="74"/>
      <c r="U56" s="44"/>
      <c r="V56" s="44"/>
      <c r="W56" s="44"/>
      <c r="X56" s="44"/>
      <c r="Y56" s="44"/>
      <c r="Z56" s="44"/>
      <c r="AA56" s="74"/>
      <c r="AB56" s="63"/>
      <c r="AC56" s="63"/>
      <c r="AD56" s="63"/>
      <c r="AF56" s="63"/>
      <c r="AG56" s="63"/>
    </row>
    <row r="57" spans="1:96" x14ac:dyDescent="0.25">
      <c r="A57" s="18" t="s">
        <v>62</v>
      </c>
      <c r="K57" s="44">
        <v>1</v>
      </c>
      <c r="L57" s="44">
        <v>1</v>
      </c>
      <c r="M57" s="44">
        <v>1</v>
      </c>
      <c r="N57" s="44">
        <v>1</v>
      </c>
      <c r="O57" s="44">
        <v>1</v>
      </c>
      <c r="P57" s="44">
        <v>1</v>
      </c>
      <c r="Q57" s="44">
        <v>1</v>
      </c>
      <c r="R57" s="44">
        <v>1</v>
      </c>
      <c r="S57" s="44">
        <v>1</v>
      </c>
      <c r="T57" s="44">
        <v>1</v>
      </c>
      <c r="U57" s="44">
        <v>1</v>
      </c>
      <c r="V57" s="44">
        <v>1</v>
      </c>
      <c r="W57" s="44">
        <v>1</v>
      </c>
      <c r="X57" s="44">
        <v>1</v>
      </c>
      <c r="Y57" s="44">
        <v>1</v>
      </c>
      <c r="Z57" s="44">
        <v>1</v>
      </c>
      <c r="AA57" s="74">
        <v>1</v>
      </c>
      <c r="AB57" s="63"/>
      <c r="AC57" s="63"/>
      <c r="AD57" s="63"/>
      <c r="AF57" s="63"/>
      <c r="AG57" s="63"/>
      <c r="BF57" s="177">
        <f t="shared" ref="BF57:BK57" si="18">K57*BF$3</f>
        <v>2</v>
      </c>
      <c r="BG57" s="177">
        <f t="shared" si="18"/>
        <v>27</v>
      </c>
      <c r="BH57" s="177">
        <f t="shared" si="18"/>
        <v>0</v>
      </c>
      <c r="BI57" s="177">
        <f t="shared" si="18"/>
        <v>7</v>
      </c>
      <c r="BJ57" s="177">
        <f t="shared" si="18"/>
        <v>0</v>
      </c>
      <c r="BK57" s="177">
        <f t="shared" si="18"/>
        <v>0</v>
      </c>
      <c r="BL57" s="177"/>
      <c r="BM57" s="177">
        <f t="shared" ref="BM57:BV57" si="19">R57*BM$3</f>
        <v>0</v>
      </c>
      <c r="BN57" s="177">
        <f t="shared" si="19"/>
        <v>24</v>
      </c>
      <c r="BO57" s="177">
        <f t="shared" si="19"/>
        <v>24</v>
      </c>
      <c r="BP57" s="177">
        <f t="shared" si="19"/>
        <v>0</v>
      </c>
      <c r="BQ57" s="177">
        <f t="shared" si="19"/>
        <v>0</v>
      </c>
      <c r="BR57" s="177">
        <f t="shared" si="19"/>
        <v>0</v>
      </c>
      <c r="BS57" s="177">
        <f t="shared" si="19"/>
        <v>0</v>
      </c>
      <c r="BT57" s="177">
        <f t="shared" si="19"/>
        <v>0</v>
      </c>
      <c r="BU57" s="177">
        <f t="shared" si="19"/>
        <v>1</v>
      </c>
      <c r="BV57" s="177">
        <f t="shared" si="19"/>
        <v>0</v>
      </c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Q57" s="10"/>
      <c r="CR57" s="107">
        <f t="shared" si="17"/>
        <v>85</v>
      </c>
    </row>
    <row r="58" spans="1:96" x14ac:dyDescent="0.25">
      <c r="A58" s="18"/>
      <c r="K58" s="44"/>
      <c r="L58" s="44"/>
      <c r="M58" s="44"/>
      <c r="N58" s="44"/>
      <c r="O58" s="44"/>
      <c r="P58" s="44"/>
      <c r="Q58" s="44"/>
      <c r="R58" s="44"/>
      <c r="S58" s="73"/>
      <c r="T58" s="74"/>
      <c r="U58" s="44"/>
      <c r="V58" s="44"/>
      <c r="W58" s="44"/>
      <c r="X58" s="44"/>
      <c r="Y58" s="44"/>
      <c r="Z58" s="44"/>
      <c r="AA58" s="74"/>
      <c r="AB58" s="63"/>
      <c r="AC58" s="63"/>
      <c r="AD58" s="63"/>
      <c r="AF58" s="63"/>
      <c r="AG58" s="63"/>
    </row>
    <row r="59" spans="1:96" x14ac:dyDescent="0.25">
      <c r="A59" s="18" t="s">
        <v>112</v>
      </c>
      <c r="K59" s="44"/>
      <c r="L59" s="44"/>
      <c r="M59" s="44"/>
      <c r="N59" s="44"/>
      <c r="O59" s="44">
        <v>1</v>
      </c>
      <c r="P59" s="44"/>
      <c r="Q59" s="44">
        <v>1</v>
      </c>
      <c r="R59" s="44">
        <v>1</v>
      </c>
      <c r="S59" s="44"/>
      <c r="T59" s="44"/>
      <c r="U59" s="44">
        <v>1</v>
      </c>
      <c r="V59" s="44">
        <v>1</v>
      </c>
      <c r="W59" s="44">
        <v>1</v>
      </c>
      <c r="X59" s="44">
        <v>1</v>
      </c>
      <c r="Y59" s="44">
        <v>1</v>
      </c>
      <c r="Z59" s="44">
        <v>1</v>
      </c>
      <c r="AA59" s="74">
        <v>1</v>
      </c>
      <c r="AB59" s="63"/>
      <c r="AC59" s="63"/>
      <c r="AD59" s="63"/>
      <c r="AF59" s="63"/>
      <c r="AG59" s="63"/>
      <c r="BF59" s="177">
        <f t="shared" ref="BF59:BK59" si="20">K59*BF$3</f>
        <v>0</v>
      </c>
      <c r="BG59" s="177">
        <f t="shared" si="20"/>
        <v>0</v>
      </c>
      <c r="BH59" s="177">
        <f t="shared" si="20"/>
        <v>0</v>
      </c>
      <c r="BI59" s="177">
        <f t="shared" si="20"/>
        <v>0</v>
      </c>
      <c r="BJ59" s="177">
        <f t="shared" si="20"/>
        <v>0</v>
      </c>
      <c r="BK59" s="177">
        <f t="shared" si="20"/>
        <v>0</v>
      </c>
      <c r="BL59" s="177"/>
      <c r="BM59" s="177">
        <f t="shared" ref="BM59:BV59" si="21">R59*BM$3</f>
        <v>0</v>
      </c>
      <c r="BN59" s="177">
        <f t="shared" si="21"/>
        <v>0</v>
      </c>
      <c r="BO59" s="177">
        <f t="shared" si="21"/>
        <v>0</v>
      </c>
      <c r="BP59" s="177">
        <f t="shared" si="21"/>
        <v>0</v>
      </c>
      <c r="BQ59" s="177">
        <f t="shared" si="21"/>
        <v>0</v>
      </c>
      <c r="BR59" s="177">
        <f t="shared" si="21"/>
        <v>0</v>
      </c>
      <c r="BS59" s="177">
        <f t="shared" si="21"/>
        <v>0</v>
      </c>
      <c r="BT59" s="177">
        <f t="shared" si="21"/>
        <v>0</v>
      </c>
      <c r="BU59" s="177">
        <f t="shared" si="21"/>
        <v>1</v>
      </c>
      <c r="BV59" s="177">
        <f t="shared" si="21"/>
        <v>0</v>
      </c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Q59" s="10"/>
    </row>
    <row r="60" spans="1:96" x14ac:dyDescent="0.25">
      <c r="A60" s="34" t="s">
        <v>97</v>
      </c>
      <c r="K60" s="44"/>
      <c r="L60" s="44"/>
      <c r="M60" s="44"/>
      <c r="N60" s="44"/>
      <c r="O60" s="44"/>
      <c r="P60" s="44"/>
      <c r="Q60" s="44"/>
      <c r="R60" s="44"/>
      <c r="S60" s="73"/>
      <c r="T60" s="74"/>
      <c r="U60" s="44"/>
      <c r="V60" s="44"/>
      <c r="W60" s="44"/>
      <c r="X60" s="44"/>
      <c r="Y60" s="44"/>
      <c r="Z60" s="44"/>
      <c r="AA60" s="74"/>
      <c r="AB60" s="63"/>
      <c r="AC60" s="63"/>
      <c r="AD60" s="63"/>
      <c r="AF60" s="63"/>
      <c r="AG60" s="63"/>
    </row>
    <row r="61" spans="1:96" x14ac:dyDescent="0.25">
      <c r="A61" s="34" t="s">
        <v>63</v>
      </c>
      <c r="K61" s="44">
        <v>1</v>
      </c>
      <c r="L61" s="44">
        <v>1</v>
      </c>
      <c r="M61" s="44">
        <v>1</v>
      </c>
      <c r="N61" s="44">
        <v>1</v>
      </c>
      <c r="O61" s="44">
        <v>1</v>
      </c>
      <c r="P61" s="44">
        <v>1</v>
      </c>
      <c r="Q61" s="44">
        <v>1</v>
      </c>
      <c r="R61" s="44">
        <v>1</v>
      </c>
      <c r="S61" s="44">
        <v>1</v>
      </c>
      <c r="T61" s="44">
        <v>1</v>
      </c>
      <c r="U61" s="44">
        <v>1</v>
      </c>
      <c r="V61" s="44">
        <v>1</v>
      </c>
      <c r="W61" s="44">
        <v>1</v>
      </c>
      <c r="X61" s="44">
        <v>1</v>
      </c>
      <c r="Y61" s="44">
        <v>1</v>
      </c>
      <c r="Z61" s="44">
        <v>1</v>
      </c>
      <c r="AA61" s="74">
        <v>1</v>
      </c>
      <c r="AB61" s="63"/>
      <c r="AC61" s="63"/>
      <c r="AD61" s="63"/>
      <c r="AF61" s="63"/>
      <c r="AG61" s="63"/>
      <c r="BF61" s="177">
        <f t="shared" ref="BF61:BK61" si="22">K61*BF$3</f>
        <v>2</v>
      </c>
      <c r="BG61" s="177">
        <f t="shared" si="22"/>
        <v>27</v>
      </c>
      <c r="BH61" s="177">
        <f t="shared" si="22"/>
        <v>0</v>
      </c>
      <c r="BI61" s="177">
        <f t="shared" si="22"/>
        <v>7</v>
      </c>
      <c r="BJ61" s="177">
        <f t="shared" si="22"/>
        <v>0</v>
      </c>
      <c r="BK61" s="177">
        <f t="shared" si="22"/>
        <v>0</v>
      </c>
      <c r="BL61" s="177"/>
      <c r="BM61" s="177">
        <f t="shared" ref="BM61:BV61" si="23">R61*BM$3</f>
        <v>0</v>
      </c>
      <c r="BN61" s="177">
        <f t="shared" si="23"/>
        <v>24</v>
      </c>
      <c r="BO61" s="177">
        <f t="shared" si="23"/>
        <v>24</v>
      </c>
      <c r="BP61" s="177">
        <f t="shared" si="23"/>
        <v>0</v>
      </c>
      <c r="BQ61" s="177">
        <f t="shared" si="23"/>
        <v>0</v>
      </c>
      <c r="BR61" s="177">
        <f t="shared" si="23"/>
        <v>0</v>
      </c>
      <c r="BS61" s="177">
        <f t="shared" si="23"/>
        <v>0</v>
      </c>
      <c r="BT61" s="177">
        <f t="shared" si="23"/>
        <v>0</v>
      </c>
      <c r="BU61" s="177">
        <f t="shared" si="23"/>
        <v>1</v>
      </c>
      <c r="BV61" s="177">
        <f t="shared" si="23"/>
        <v>0</v>
      </c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Q61" s="10"/>
      <c r="CR61" s="107">
        <f>SUM(AW61:CO61)</f>
        <v>85</v>
      </c>
    </row>
    <row r="62" spans="1:96" x14ac:dyDescent="0.25">
      <c r="A62" s="34"/>
      <c r="K62" s="44"/>
      <c r="L62" s="44"/>
      <c r="M62" s="44"/>
      <c r="N62" s="44"/>
      <c r="O62" s="44"/>
      <c r="P62" s="44"/>
      <c r="Q62" s="44"/>
      <c r="R62" s="44"/>
      <c r="S62" s="73"/>
      <c r="T62" s="74"/>
      <c r="U62" s="44"/>
      <c r="V62" s="44"/>
      <c r="W62" s="44"/>
      <c r="X62" s="44"/>
      <c r="Y62" s="44"/>
      <c r="Z62" s="44"/>
      <c r="AA62" s="74"/>
      <c r="AB62" s="63"/>
      <c r="AC62" s="63"/>
      <c r="AD62" s="63"/>
      <c r="AF62" s="63"/>
      <c r="AG62" s="63"/>
    </row>
    <row r="63" spans="1:96" x14ac:dyDescent="0.25">
      <c r="A63" s="18" t="s">
        <v>113</v>
      </c>
      <c r="K63" s="44">
        <v>1</v>
      </c>
      <c r="L63" s="44">
        <v>1</v>
      </c>
      <c r="M63" s="44">
        <v>1</v>
      </c>
      <c r="N63" s="44">
        <v>1</v>
      </c>
      <c r="O63" s="44">
        <v>1</v>
      </c>
      <c r="P63" s="44">
        <v>1</v>
      </c>
      <c r="Q63" s="44">
        <v>1</v>
      </c>
      <c r="R63" s="44">
        <v>0</v>
      </c>
      <c r="S63" s="44">
        <v>0</v>
      </c>
      <c r="T63" s="44">
        <v>0</v>
      </c>
      <c r="U63" s="1">
        <v>0</v>
      </c>
      <c r="V63" s="44"/>
      <c r="W63" s="1">
        <v>0</v>
      </c>
      <c r="X63" s="1">
        <v>0</v>
      </c>
      <c r="Y63" s="44">
        <v>0</v>
      </c>
      <c r="Z63" s="1">
        <v>0</v>
      </c>
      <c r="AA63" s="74"/>
      <c r="AB63" s="7"/>
      <c r="AC63" s="7"/>
      <c r="AD63" s="7"/>
      <c r="AF63" s="7"/>
      <c r="AG63" s="7"/>
      <c r="BF63" s="177">
        <f t="shared" ref="BF63:BK63" si="24">K63*BF$3</f>
        <v>2</v>
      </c>
      <c r="BG63" s="177">
        <f t="shared" si="24"/>
        <v>27</v>
      </c>
      <c r="BH63" s="177">
        <f t="shared" si="24"/>
        <v>0</v>
      </c>
      <c r="BI63" s="177">
        <f t="shared" si="24"/>
        <v>7</v>
      </c>
      <c r="BJ63" s="177">
        <f t="shared" si="24"/>
        <v>0</v>
      </c>
      <c r="BK63" s="177">
        <f t="shared" si="24"/>
        <v>0</v>
      </c>
      <c r="BL63" s="177"/>
      <c r="BM63" s="177">
        <f t="shared" ref="BM63:BV63" si="25">R63*BM$3</f>
        <v>0</v>
      </c>
      <c r="BN63" s="177">
        <f t="shared" si="25"/>
        <v>0</v>
      </c>
      <c r="BO63" s="177">
        <f t="shared" si="25"/>
        <v>0</v>
      </c>
      <c r="BP63" s="177">
        <f t="shared" si="25"/>
        <v>0</v>
      </c>
      <c r="BQ63" s="177">
        <f t="shared" si="25"/>
        <v>0</v>
      </c>
      <c r="BR63" s="177">
        <f t="shared" si="25"/>
        <v>0</v>
      </c>
      <c r="BS63" s="177">
        <f t="shared" si="25"/>
        <v>0</v>
      </c>
      <c r="BT63" s="177">
        <f t="shared" si="25"/>
        <v>0</v>
      </c>
      <c r="BU63" s="177">
        <f t="shared" si="25"/>
        <v>0</v>
      </c>
      <c r="BV63" s="177">
        <f t="shared" si="25"/>
        <v>0</v>
      </c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Q63" s="10"/>
      <c r="CR63" s="107">
        <f>SUM(AW63:CO63)</f>
        <v>36</v>
      </c>
    </row>
    <row r="64" spans="1:96" x14ac:dyDescent="0.25">
      <c r="A64" s="34"/>
      <c r="K64" s="44"/>
      <c r="L64" s="44"/>
      <c r="M64" s="44"/>
      <c r="N64" s="44"/>
      <c r="O64" s="44"/>
      <c r="P64" s="44"/>
      <c r="Q64" s="44"/>
      <c r="R64" s="44"/>
      <c r="S64" s="73"/>
      <c r="T64" s="74"/>
      <c r="V64" s="44"/>
      <c r="Y64" s="44"/>
      <c r="AA64" s="74"/>
    </row>
    <row r="65" spans="1:96" x14ac:dyDescent="0.25">
      <c r="A65" s="18" t="s">
        <v>51</v>
      </c>
      <c r="K65" s="45">
        <v>0.8</v>
      </c>
      <c r="L65" s="45">
        <v>0.8</v>
      </c>
      <c r="M65" s="45">
        <v>0.8</v>
      </c>
      <c r="N65" s="45">
        <v>0.9</v>
      </c>
      <c r="O65" s="45">
        <v>0.8</v>
      </c>
      <c r="P65" s="45">
        <v>0.9</v>
      </c>
      <c r="Q65" s="45">
        <v>0.9</v>
      </c>
      <c r="R65" s="45">
        <v>0.7</v>
      </c>
      <c r="S65" s="44">
        <v>1.35</v>
      </c>
      <c r="T65" s="44">
        <v>1.45</v>
      </c>
      <c r="U65" s="45">
        <v>0.75</v>
      </c>
      <c r="V65" s="45">
        <v>0.55000000000000004</v>
      </c>
      <c r="W65" s="45">
        <v>0.55000000000000004</v>
      </c>
      <c r="X65" s="45">
        <v>1.4</v>
      </c>
      <c r="Y65" s="45">
        <v>1.5</v>
      </c>
      <c r="Z65" s="45">
        <v>1.4</v>
      </c>
      <c r="AA65" s="46">
        <v>1.85</v>
      </c>
      <c r="AB65" s="64"/>
      <c r="AC65" s="64"/>
      <c r="AD65" s="64"/>
      <c r="AF65" s="64"/>
      <c r="AG65" s="64"/>
      <c r="BF65" s="177">
        <f t="shared" ref="BF65:BK65" si="26">K65*BF$3</f>
        <v>1.6</v>
      </c>
      <c r="BG65" s="177">
        <f t="shared" si="26"/>
        <v>21.6</v>
      </c>
      <c r="BH65" s="177">
        <f t="shared" si="26"/>
        <v>0</v>
      </c>
      <c r="BI65" s="177">
        <f t="shared" si="26"/>
        <v>6.3</v>
      </c>
      <c r="BJ65" s="177">
        <f t="shared" si="26"/>
        <v>0</v>
      </c>
      <c r="BK65" s="177">
        <f t="shared" si="26"/>
        <v>0</v>
      </c>
      <c r="BL65" s="177"/>
      <c r="BM65" s="177">
        <f t="shared" ref="BM65:BV65" si="27">R65*BM$3</f>
        <v>0</v>
      </c>
      <c r="BN65" s="177">
        <f t="shared" si="27"/>
        <v>32.400000000000006</v>
      </c>
      <c r="BO65" s="177">
        <f t="shared" si="27"/>
        <v>34.799999999999997</v>
      </c>
      <c r="BP65" s="177">
        <f t="shared" si="27"/>
        <v>0</v>
      </c>
      <c r="BQ65" s="177">
        <f t="shared" si="27"/>
        <v>0</v>
      </c>
      <c r="BR65" s="177">
        <f t="shared" si="27"/>
        <v>0</v>
      </c>
      <c r="BS65" s="177">
        <f t="shared" si="27"/>
        <v>0</v>
      </c>
      <c r="BT65" s="177">
        <f t="shared" si="27"/>
        <v>0</v>
      </c>
      <c r="BU65" s="177">
        <f t="shared" si="27"/>
        <v>1.4</v>
      </c>
      <c r="BV65" s="177">
        <f t="shared" si="27"/>
        <v>0</v>
      </c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Q65" s="10"/>
      <c r="CR65" s="107">
        <f>SUM(AW65:CO65)</f>
        <v>98.100000000000009</v>
      </c>
    </row>
    <row r="66" spans="1:96" x14ac:dyDescent="0.25">
      <c r="A66" s="34" t="s">
        <v>97</v>
      </c>
      <c r="K66" s="45"/>
      <c r="L66" s="45"/>
      <c r="M66" s="45"/>
      <c r="N66" s="45"/>
      <c r="O66" s="45"/>
      <c r="P66" s="45"/>
      <c r="Q66" s="45"/>
      <c r="R66" s="45"/>
      <c r="S66" s="75"/>
      <c r="T66" s="46"/>
      <c r="U66" s="45"/>
      <c r="V66" s="45"/>
      <c r="W66" s="45"/>
      <c r="X66" s="45"/>
      <c r="Y66" s="45"/>
      <c r="Z66" s="45"/>
      <c r="AA66" s="46"/>
      <c r="AB66" s="64"/>
      <c r="AC66" s="64"/>
      <c r="AD66" s="64"/>
      <c r="AF66" s="64"/>
      <c r="AG66" s="64"/>
    </row>
    <row r="67" spans="1:96" x14ac:dyDescent="0.25">
      <c r="A67" s="34" t="s">
        <v>114</v>
      </c>
      <c r="K67" s="45"/>
      <c r="L67" s="45"/>
      <c r="M67" s="45"/>
      <c r="N67" s="45"/>
      <c r="O67" s="45"/>
      <c r="P67" s="45"/>
      <c r="Q67" s="45"/>
      <c r="R67" s="45"/>
      <c r="S67" s="75"/>
      <c r="T67" s="46"/>
      <c r="U67" s="45"/>
      <c r="V67" s="45"/>
      <c r="W67" s="45"/>
      <c r="X67" s="45"/>
      <c r="Y67" s="45"/>
      <c r="Z67" s="45"/>
      <c r="AA67" s="46"/>
      <c r="AB67" s="64"/>
      <c r="AC67" s="64"/>
      <c r="AD67" s="64"/>
      <c r="AF67" s="64"/>
      <c r="AG67" s="64"/>
      <c r="BF67" s="177">
        <f>K67*BF$3</f>
        <v>0</v>
      </c>
      <c r="BG67" s="177">
        <f>L67*BG$3</f>
        <v>0</v>
      </c>
      <c r="BH67" s="177">
        <f>M67*BH$3</f>
        <v>0</v>
      </c>
      <c r="BI67" s="177">
        <f>N67*BI$3</f>
        <v>0</v>
      </c>
      <c r="BJ67" s="177"/>
      <c r="BK67" s="177">
        <f>P67*BK$3</f>
        <v>0</v>
      </c>
      <c r="BL67" s="177"/>
      <c r="BM67" s="177"/>
      <c r="BN67" s="177">
        <f>S67*BN$3</f>
        <v>0</v>
      </c>
      <c r="BO67" s="177">
        <f>T67*BO$3</f>
        <v>0</v>
      </c>
      <c r="BP67" s="177"/>
      <c r="BQ67" s="177">
        <f>V67*BQ$3</f>
        <v>0</v>
      </c>
      <c r="BR67" s="177"/>
      <c r="BS67" s="177"/>
      <c r="BT67" s="177"/>
      <c r="BU67" s="177"/>
      <c r="BV67" s="177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Q67" s="10"/>
    </row>
    <row r="68" spans="1:96" x14ac:dyDescent="0.25">
      <c r="A68" s="34"/>
      <c r="K68" s="45"/>
      <c r="L68" s="45"/>
      <c r="M68" s="45"/>
      <c r="N68" s="45"/>
      <c r="O68" s="45"/>
      <c r="P68" s="45"/>
      <c r="Q68" s="45"/>
      <c r="R68" s="45"/>
      <c r="S68" s="75"/>
      <c r="T68" s="46"/>
      <c r="U68" s="45"/>
      <c r="V68" s="45"/>
      <c r="W68" s="45"/>
      <c r="X68" s="45"/>
      <c r="Y68" s="45"/>
      <c r="Z68" s="45"/>
      <c r="AA68" s="46"/>
      <c r="AB68" s="64"/>
      <c r="AC68" s="64"/>
      <c r="AD68" s="64"/>
      <c r="AF68" s="64"/>
      <c r="AG68" s="64"/>
    </row>
    <row r="69" spans="1:96" x14ac:dyDescent="0.25">
      <c r="A69" s="18" t="s">
        <v>115</v>
      </c>
      <c r="K69" s="44">
        <v>0.55000000000000004</v>
      </c>
      <c r="L69" s="44">
        <v>1.35</v>
      </c>
      <c r="M69" s="44">
        <v>2.5</v>
      </c>
      <c r="N69" s="44">
        <v>2.6</v>
      </c>
      <c r="O69" s="44">
        <v>3.9</v>
      </c>
      <c r="P69" s="44">
        <v>4.0999999999999996</v>
      </c>
      <c r="Q69" s="44">
        <v>5.9</v>
      </c>
      <c r="R69" s="44">
        <v>3.9</v>
      </c>
      <c r="S69" s="44">
        <v>8.9</v>
      </c>
      <c r="T69" s="44">
        <v>7.8</v>
      </c>
      <c r="U69" s="44">
        <v>1.2</v>
      </c>
      <c r="V69" s="45">
        <v>2.1</v>
      </c>
      <c r="W69" s="44">
        <v>3.7</v>
      </c>
      <c r="X69" s="44">
        <v>5.2</v>
      </c>
      <c r="Y69" s="44">
        <v>4.9000000000000004</v>
      </c>
      <c r="Z69" s="44">
        <v>7.1</v>
      </c>
      <c r="AA69" s="46">
        <v>9.5</v>
      </c>
      <c r="AB69" s="63"/>
      <c r="AC69" s="63"/>
      <c r="AD69" s="63"/>
      <c r="AF69" s="63"/>
      <c r="AG69" s="63"/>
      <c r="BF69" s="177">
        <f t="shared" ref="BF69:BK69" si="28">K69*BF$3</f>
        <v>1.1000000000000001</v>
      </c>
      <c r="BG69" s="177">
        <f t="shared" si="28"/>
        <v>36.450000000000003</v>
      </c>
      <c r="BH69" s="177">
        <f t="shared" si="28"/>
        <v>0</v>
      </c>
      <c r="BI69" s="177">
        <f t="shared" si="28"/>
        <v>18.2</v>
      </c>
      <c r="BJ69" s="177">
        <f t="shared" si="28"/>
        <v>0</v>
      </c>
      <c r="BK69" s="177">
        <f t="shared" si="28"/>
        <v>0</v>
      </c>
      <c r="BL69" s="177"/>
      <c r="BM69" s="177">
        <f t="shared" ref="BM69:BV69" si="29">R69*BM$3</f>
        <v>0</v>
      </c>
      <c r="BN69" s="177">
        <f t="shared" si="29"/>
        <v>213.60000000000002</v>
      </c>
      <c r="BO69" s="177">
        <f t="shared" si="29"/>
        <v>187.2</v>
      </c>
      <c r="BP69" s="177">
        <f t="shared" si="29"/>
        <v>0</v>
      </c>
      <c r="BQ69" s="177">
        <f t="shared" si="29"/>
        <v>0</v>
      </c>
      <c r="BR69" s="177">
        <f t="shared" si="29"/>
        <v>0</v>
      </c>
      <c r="BS69" s="177">
        <f t="shared" si="29"/>
        <v>0</v>
      </c>
      <c r="BT69" s="177">
        <f t="shared" si="29"/>
        <v>0</v>
      </c>
      <c r="BU69" s="177">
        <f t="shared" si="29"/>
        <v>7.1</v>
      </c>
      <c r="BV69" s="177">
        <f t="shared" si="29"/>
        <v>0</v>
      </c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Q69" s="10"/>
      <c r="CR69" s="107">
        <f>SUM(AW69:CO69)</f>
        <v>463.65000000000003</v>
      </c>
    </row>
    <row r="70" spans="1:96" x14ac:dyDescent="0.25">
      <c r="A70" s="34" t="s">
        <v>97</v>
      </c>
      <c r="K70" s="44"/>
      <c r="L70" s="44"/>
      <c r="M70" s="44"/>
      <c r="N70" s="44"/>
      <c r="O70" s="44"/>
      <c r="P70" s="44"/>
      <c r="Q70" s="44"/>
      <c r="R70" s="44"/>
      <c r="S70" s="49"/>
      <c r="T70" s="46"/>
      <c r="U70" s="44"/>
      <c r="V70" s="44"/>
      <c r="W70" s="44"/>
      <c r="X70" s="44"/>
      <c r="Y70" s="44"/>
      <c r="Z70" s="44"/>
      <c r="AA70" s="46"/>
      <c r="AB70" s="63"/>
      <c r="AC70" s="63"/>
      <c r="AD70" s="63"/>
      <c r="AF70" s="63"/>
      <c r="AG70" s="63"/>
    </row>
    <row r="71" spans="1:96" x14ac:dyDescent="0.25">
      <c r="A71" s="34" t="s">
        <v>116</v>
      </c>
      <c r="K71" s="44"/>
      <c r="L71" s="44"/>
      <c r="M71" s="44"/>
      <c r="N71" s="44"/>
      <c r="O71" s="44"/>
      <c r="P71" s="44"/>
      <c r="Q71" s="44"/>
      <c r="R71" s="44"/>
      <c r="S71" s="49"/>
      <c r="T71" s="46"/>
      <c r="U71" s="44"/>
      <c r="V71" s="44"/>
      <c r="W71" s="44"/>
      <c r="X71" s="44"/>
      <c r="Y71" s="44"/>
      <c r="Z71" s="44"/>
      <c r="AA71" s="46"/>
      <c r="AB71" s="63"/>
      <c r="AC71" s="63"/>
      <c r="AD71" s="63"/>
      <c r="AF71" s="63"/>
      <c r="AG71" s="63"/>
    </row>
    <row r="72" spans="1:96" x14ac:dyDescent="0.25">
      <c r="A72" s="34" t="s">
        <v>117</v>
      </c>
      <c r="K72" s="44"/>
      <c r="L72" s="44"/>
      <c r="M72" s="44"/>
      <c r="N72" s="44"/>
      <c r="O72" s="44"/>
      <c r="P72" s="44"/>
      <c r="Q72" s="44"/>
      <c r="R72" s="44"/>
      <c r="S72" s="49"/>
      <c r="T72" s="46"/>
      <c r="U72" s="44"/>
      <c r="V72" s="44"/>
      <c r="W72" s="44"/>
      <c r="X72" s="44"/>
      <c r="Y72" s="44"/>
      <c r="Z72" s="44"/>
      <c r="AA72" s="46"/>
      <c r="AB72" s="63"/>
      <c r="AC72" s="63"/>
      <c r="AD72" s="63"/>
      <c r="AF72" s="63"/>
      <c r="AG72" s="63"/>
    </row>
    <row r="73" spans="1:96" x14ac:dyDescent="0.25">
      <c r="A73" s="34"/>
      <c r="K73" s="44"/>
      <c r="L73" s="44"/>
      <c r="M73" s="44"/>
      <c r="N73" s="44"/>
      <c r="O73" s="44"/>
      <c r="P73" s="44"/>
      <c r="Q73" s="44"/>
      <c r="R73" s="44"/>
      <c r="S73" s="49"/>
      <c r="T73" s="46"/>
      <c r="U73" s="44"/>
      <c r="V73" s="44"/>
      <c r="W73" s="44"/>
      <c r="X73" s="44"/>
      <c r="Y73" s="44"/>
      <c r="Z73" s="44"/>
      <c r="AA73" s="46"/>
      <c r="AB73" s="63"/>
      <c r="AC73" s="63"/>
      <c r="AD73" s="63"/>
      <c r="AF73" s="63"/>
      <c r="AG73" s="63"/>
    </row>
    <row r="74" spans="1:96" x14ac:dyDescent="0.25">
      <c r="A74" s="42" t="s">
        <v>118</v>
      </c>
      <c r="K74" s="44"/>
      <c r="L74" s="44"/>
      <c r="M74" s="44"/>
      <c r="N74" s="44"/>
      <c r="O74" s="44"/>
      <c r="P74" s="44"/>
      <c r="Q74" s="44"/>
      <c r="R74" s="44"/>
      <c r="S74" s="49"/>
      <c r="T74" s="49"/>
      <c r="U74" s="44"/>
      <c r="V74" s="44"/>
      <c r="W74" s="44"/>
      <c r="X74" s="44"/>
      <c r="Y74" s="44"/>
      <c r="Z74" s="44"/>
      <c r="AA74" s="49"/>
      <c r="AB74" s="63"/>
      <c r="AC74" s="63"/>
      <c r="AD74" s="63"/>
      <c r="AF74" s="63"/>
      <c r="AG74" s="63"/>
    </row>
    <row r="75" spans="1:96" x14ac:dyDescent="0.25">
      <c r="A75" s="34" t="s">
        <v>97</v>
      </c>
      <c r="K75" s="44"/>
      <c r="L75" s="44"/>
      <c r="M75" s="44"/>
      <c r="N75" s="44"/>
      <c r="O75" s="44"/>
      <c r="P75" s="44"/>
      <c r="Q75" s="44"/>
      <c r="R75" s="44"/>
      <c r="S75" s="49"/>
      <c r="T75" s="49"/>
      <c r="U75" s="44"/>
      <c r="V75" s="44"/>
      <c r="W75" s="44"/>
      <c r="X75" s="44"/>
      <c r="Y75" s="44"/>
      <c r="Z75" s="44"/>
      <c r="AA75" s="49"/>
      <c r="AB75" s="63"/>
      <c r="AC75" s="63"/>
      <c r="AD75" s="63"/>
      <c r="AF75" s="63"/>
      <c r="AG75" s="63"/>
      <c r="BF75" s="177">
        <f>K75*BF$3</f>
        <v>0</v>
      </c>
      <c r="BG75" s="177">
        <f>L75*BG$3</f>
        <v>0</v>
      </c>
      <c r="BH75" s="177">
        <f>M75*BH$3</f>
        <v>0</v>
      </c>
      <c r="BI75" s="177">
        <f>N75*BI$3</f>
        <v>0</v>
      </c>
      <c r="BJ75" s="177"/>
      <c r="BK75" s="177">
        <f>P75*BK$3</f>
        <v>0</v>
      </c>
      <c r="BL75" s="177"/>
      <c r="BM75" s="177"/>
      <c r="BN75" s="177">
        <f>S75*BN$3</f>
        <v>0</v>
      </c>
      <c r="BO75" s="177">
        <f>T75*BO$3</f>
        <v>0</v>
      </c>
      <c r="BP75" s="177"/>
      <c r="BQ75" s="177">
        <f>V75*BQ$3</f>
        <v>0</v>
      </c>
      <c r="BR75" s="177"/>
      <c r="BS75" s="177"/>
      <c r="BT75" s="177"/>
      <c r="BU75" s="177"/>
      <c r="BV75" s="177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Q75" s="10"/>
    </row>
    <row r="76" spans="1:96" ht="22.5" x14ac:dyDescent="0.25">
      <c r="A76" s="35" t="s">
        <v>88</v>
      </c>
      <c r="K76" s="44"/>
      <c r="L76" s="44"/>
      <c r="M76" s="44"/>
      <c r="N76" s="44"/>
      <c r="O76" s="44"/>
      <c r="P76" s="44"/>
      <c r="Q76" s="44"/>
      <c r="R76" s="44"/>
      <c r="S76" s="49"/>
      <c r="T76" s="49"/>
      <c r="U76" s="44"/>
      <c r="V76" s="44"/>
      <c r="W76" s="44"/>
      <c r="X76" s="44"/>
      <c r="Y76" s="44"/>
      <c r="Z76" s="44"/>
      <c r="AA76" s="49"/>
      <c r="AB76" s="63"/>
      <c r="AC76" s="63"/>
      <c r="AD76" s="63"/>
      <c r="AF76" s="63"/>
      <c r="AG76" s="63"/>
    </row>
    <row r="77" spans="1:96" ht="33.75" x14ac:dyDescent="0.25">
      <c r="A77" s="35" t="s">
        <v>119</v>
      </c>
      <c r="K77" s="44">
        <v>1</v>
      </c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5"/>
      <c r="W77" s="44"/>
      <c r="X77" s="44"/>
      <c r="Y77" s="44"/>
      <c r="Z77" s="44"/>
      <c r="AA77" s="73"/>
      <c r="AB77" s="63"/>
      <c r="AC77" s="63"/>
      <c r="AD77" s="63"/>
      <c r="AF77" s="63"/>
      <c r="AG77" s="63"/>
      <c r="BF77" s="177">
        <f t="shared" ref="BF77:BK77" si="30">K77*BF$3</f>
        <v>2</v>
      </c>
      <c r="BG77" s="177">
        <f t="shared" si="30"/>
        <v>0</v>
      </c>
      <c r="BH77" s="177">
        <f t="shared" si="30"/>
        <v>0</v>
      </c>
      <c r="BI77" s="177">
        <f t="shared" si="30"/>
        <v>0</v>
      </c>
      <c r="BJ77" s="177">
        <f t="shared" si="30"/>
        <v>0</v>
      </c>
      <c r="BK77" s="177">
        <f t="shared" si="30"/>
        <v>0</v>
      </c>
      <c r="BL77" s="177"/>
      <c r="BM77" s="177">
        <f t="shared" ref="BM77:BV77" si="31">R77*BM$3</f>
        <v>0</v>
      </c>
      <c r="BN77" s="177">
        <f t="shared" si="31"/>
        <v>0</v>
      </c>
      <c r="BO77" s="177">
        <f t="shared" si="31"/>
        <v>0</v>
      </c>
      <c r="BP77" s="177">
        <f t="shared" si="31"/>
        <v>0</v>
      </c>
      <c r="BQ77" s="177">
        <f t="shared" si="31"/>
        <v>0</v>
      </c>
      <c r="BR77" s="177">
        <f t="shared" si="31"/>
        <v>0</v>
      </c>
      <c r="BS77" s="177">
        <f t="shared" si="31"/>
        <v>0</v>
      </c>
      <c r="BT77" s="177">
        <f t="shared" si="31"/>
        <v>0</v>
      </c>
      <c r="BU77" s="177">
        <f t="shared" si="31"/>
        <v>0</v>
      </c>
      <c r="BV77" s="177">
        <f t="shared" si="31"/>
        <v>0</v>
      </c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Q77" s="10"/>
    </row>
    <row r="78" spans="1:96" x14ac:dyDescent="0.25">
      <c r="A78" s="42" t="s">
        <v>53</v>
      </c>
      <c r="K78" s="44"/>
      <c r="L78" s="44"/>
      <c r="M78" s="44"/>
      <c r="N78" s="44"/>
      <c r="O78" s="44"/>
      <c r="P78" s="44"/>
      <c r="Q78" s="44"/>
      <c r="R78" s="44"/>
      <c r="S78" s="49"/>
      <c r="T78" s="49"/>
      <c r="U78" s="44"/>
      <c r="V78" s="44"/>
      <c r="W78" s="44"/>
      <c r="X78" s="44"/>
      <c r="Y78" s="44"/>
      <c r="Z78" s="44"/>
      <c r="AA78" s="49"/>
      <c r="AB78" s="63"/>
      <c r="AC78" s="63"/>
      <c r="AD78" s="63"/>
      <c r="AF78" s="63"/>
      <c r="AG78" s="63"/>
    </row>
    <row r="79" spans="1:96" x14ac:dyDescent="0.25">
      <c r="A79" s="34" t="s">
        <v>97</v>
      </c>
      <c r="K79" s="44"/>
      <c r="L79" s="44"/>
      <c r="M79" s="44"/>
      <c r="N79" s="44"/>
      <c r="O79" s="44"/>
      <c r="P79" s="44"/>
      <c r="Q79" s="44"/>
      <c r="R79" s="44"/>
      <c r="S79" s="49"/>
      <c r="T79" s="49"/>
      <c r="U79" s="44"/>
      <c r="V79" s="44"/>
      <c r="W79" s="44"/>
      <c r="X79" s="44"/>
      <c r="Y79" s="44"/>
      <c r="Z79" s="44"/>
      <c r="AA79" s="49"/>
      <c r="AB79" s="63"/>
      <c r="AC79" s="63"/>
      <c r="AD79" s="63"/>
      <c r="AF79" s="63"/>
      <c r="AG79" s="63"/>
      <c r="BF79" s="177">
        <f>K79*BF$3</f>
        <v>0</v>
      </c>
      <c r="BG79" s="177">
        <f>L79*BG$3</f>
        <v>0</v>
      </c>
      <c r="BH79" s="177">
        <f>M79*BH$3</f>
        <v>0</v>
      </c>
      <c r="BI79" s="177">
        <f>N79*BI$3</f>
        <v>0</v>
      </c>
      <c r="BJ79" s="177"/>
      <c r="BK79" s="177">
        <f>P79*BK$3</f>
        <v>0</v>
      </c>
      <c r="BL79" s="177"/>
      <c r="BM79" s="177"/>
      <c r="BN79" s="177">
        <f>S79*BN$3</f>
        <v>0</v>
      </c>
      <c r="BO79" s="177">
        <f>T79*BO$3</f>
        <v>0</v>
      </c>
      <c r="BP79" s="177"/>
      <c r="BQ79" s="177">
        <f>V79*BQ$3</f>
        <v>0</v>
      </c>
      <c r="BR79" s="177"/>
      <c r="BS79" s="177"/>
      <c r="BT79" s="177"/>
      <c r="BU79" s="177"/>
      <c r="BV79" s="177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Q79" s="10"/>
    </row>
    <row r="80" spans="1:96" ht="22.5" x14ac:dyDescent="0.25">
      <c r="A80" s="35" t="s">
        <v>54</v>
      </c>
      <c r="K80" s="44"/>
      <c r="L80" s="44"/>
      <c r="M80" s="44"/>
      <c r="N80" s="44"/>
      <c r="O80" s="44"/>
      <c r="P80" s="44"/>
      <c r="Q80" s="44"/>
      <c r="R80" s="44"/>
      <c r="S80" s="49"/>
      <c r="T80" s="49"/>
      <c r="U80" s="44"/>
      <c r="V80" s="44"/>
      <c r="W80" s="44"/>
      <c r="X80" s="44"/>
      <c r="Y80" s="44"/>
      <c r="Z80" s="44"/>
      <c r="AA80" s="49"/>
      <c r="AB80" s="63"/>
      <c r="AC80" s="63"/>
      <c r="AD80" s="63"/>
      <c r="AF80" s="63"/>
      <c r="AG80" s="63"/>
    </row>
    <row r="81" spans="1:96" ht="33.75" x14ac:dyDescent="0.25">
      <c r="A81" s="35" t="s">
        <v>119</v>
      </c>
      <c r="K81" s="44">
        <v>1</v>
      </c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73"/>
      <c r="AB81" s="63"/>
      <c r="AC81" s="63"/>
      <c r="AD81" s="63"/>
      <c r="AF81" s="63"/>
      <c r="AG81" s="63"/>
      <c r="BF81" s="177">
        <f t="shared" ref="BF81:BK81" si="32">K81*BF$3</f>
        <v>2</v>
      </c>
      <c r="BG81" s="177">
        <f t="shared" si="32"/>
        <v>0</v>
      </c>
      <c r="BH81" s="177">
        <f t="shared" si="32"/>
        <v>0</v>
      </c>
      <c r="BI81" s="177">
        <f t="shared" si="32"/>
        <v>0</v>
      </c>
      <c r="BJ81" s="177">
        <f t="shared" si="32"/>
        <v>0</v>
      </c>
      <c r="BK81" s="177">
        <f t="shared" si="32"/>
        <v>0</v>
      </c>
      <c r="BL81" s="177"/>
      <c r="BM81" s="177">
        <f t="shared" ref="BM81:BV81" si="33">R81*BM$3</f>
        <v>0</v>
      </c>
      <c r="BN81" s="177">
        <f t="shared" si="33"/>
        <v>0</v>
      </c>
      <c r="BO81" s="177">
        <f t="shared" si="33"/>
        <v>0</v>
      </c>
      <c r="BP81" s="177">
        <f t="shared" si="33"/>
        <v>0</v>
      </c>
      <c r="BQ81" s="177">
        <f t="shared" si="33"/>
        <v>0</v>
      </c>
      <c r="BR81" s="177">
        <f t="shared" si="33"/>
        <v>0</v>
      </c>
      <c r="BS81" s="177">
        <f t="shared" si="33"/>
        <v>0</v>
      </c>
      <c r="BT81" s="177">
        <f t="shared" si="33"/>
        <v>0</v>
      </c>
      <c r="BU81" s="177">
        <f t="shared" si="33"/>
        <v>0</v>
      </c>
      <c r="BV81" s="177">
        <f t="shared" si="33"/>
        <v>0</v>
      </c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Q81" s="10"/>
    </row>
    <row r="82" spans="1:96" x14ac:dyDescent="0.25">
      <c r="A82" s="35"/>
      <c r="K82" s="44"/>
      <c r="L82" s="44"/>
      <c r="M82" s="44"/>
      <c r="N82" s="44"/>
      <c r="O82" s="44"/>
      <c r="P82" s="44"/>
      <c r="Q82" s="44"/>
      <c r="R82" s="44"/>
      <c r="S82" s="49"/>
      <c r="T82" s="49"/>
      <c r="U82" s="44"/>
      <c r="V82" s="44"/>
      <c r="W82" s="44"/>
      <c r="X82" s="44"/>
      <c r="Y82" s="44"/>
      <c r="Z82" s="44"/>
      <c r="AA82" s="49"/>
      <c r="AB82" s="63"/>
      <c r="AC82" s="63"/>
      <c r="AD82" s="63"/>
      <c r="AF82" s="63"/>
      <c r="AG82" s="63"/>
    </row>
    <row r="83" spans="1:96" x14ac:dyDescent="0.25">
      <c r="A83" s="35"/>
      <c r="K83" s="44"/>
      <c r="L83" s="44"/>
      <c r="M83" s="44"/>
      <c r="N83" s="44"/>
      <c r="O83" s="44"/>
      <c r="P83" s="44"/>
      <c r="Q83" s="44"/>
      <c r="R83" s="44"/>
      <c r="S83" s="49"/>
      <c r="T83" s="49"/>
      <c r="U83" s="44"/>
      <c r="V83" s="44"/>
      <c r="W83" s="44"/>
      <c r="X83" s="44"/>
      <c r="Y83" s="44"/>
      <c r="Z83" s="44"/>
      <c r="AA83" s="49"/>
      <c r="AB83" s="63"/>
      <c r="AC83" s="63"/>
      <c r="AD83" s="63"/>
      <c r="AF83" s="63"/>
      <c r="AG83" s="63"/>
    </row>
    <row r="84" spans="1:96" x14ac:dyDescent="0.25">
      <c r="A84" s="18" t="s">
        <v>120</v>
      </c>
      <c r="K84" s="46"/>
      <c r="L84" s="46"/>
      <c r="M84" s="46"/>
      <c r="N84" s="46"/>
      <c r="O84" s="46"/>
      <c r="P84" s="46"/>
      <c r="Q84" s="44"/>
      <c r="R84" s="44"/>
      <c r="S84" s="49"/>
      <c r="T84" s="46"/>
      <c r="U84" s="46"/>
      <c r="V84" s="46"/>
      <c r="W84" s="46"/>
      <c r="X84" s="46"/>
      <c r="Y84" s="46"/>
      <c r="Z84" s="46"/>
      <c r="AA84" s="46"/>
      <c r="AB84" s="65"/>
      <c r="AC84" s="65"/>
      <c r="AD84" s="65"/>
      <c r="AF84" s="65"/>
      <c r="AG84" s="65"/>
      <c r="BF84" s="177">
        <f>K84*BF$3</f>
        <v>0</v>
      </c>
      <c r="BG84" s="177">
        <f>L84*BG$3</f>
        <v>0</v>
      </c>
      <c r="BH84" s="177">
        <f>M84*BH$3</f>
        <v>0</v>
      </c>
      <c r="BI84" s="177">
        <f>N84*BI$3</f>
        <v>0</v>
      </c>
      <c r="BJ84" s="177"/>
      <c r="BK84" s="177">
        <f>P84*BK$3</f>
        <v>0</v>
      </c>
      <c r="BL84" s="177"/>
      <c r="BM84" s="177"/>
      <c r="BN84" s="177">
        <f>S84*BN$3</f>
        <v>0</v>
      </c>
      <c r="BO84" s="177">
        <f>T84*BO$3</f>
        <v>0</v>
      </c>
      <c r="BP84" s="177"/>
      <c r="BQ84" s="177">
        <f>V84*BQ$3</f>
        <v>0</v>
      </c>
      <c r="BR84" s="177"/>
      <c r="BS84" s="177"/>
      <c r="BT84" s="177"/>
      <c r="BU84" s="177"/>
      <c r="BV84" s="177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Q84" s="10"/>
    </row>
    <row r="85" spans="1:96" x14ac:dyDescent="0.25">
      <c r="A85" s="34" t="s">
        <v>97</v>
      </c>
      <c r="K85" s="44"/>
      <c r="L85" s="44"/>
      <c r="M85" s="44"/>
      <c r="N85" s="44"/>
      <c r="O85" s="44"/>
      <c r="P85" s="44"/>
      <c r="Q85" s="44"/>
      <c r="R85" s="44"/>
      <c r="S85" s="49"/>
      <c r="T85" s="46"/>
      <c r="U85" s="44"/>
      <c r="V85" s="44"/>
      <c r="W85" s="44"/>
      <c r="X85" s="44"/>
      <c r="Y85" s="44"/>
      <c r="Z85" s="44"/>
      <c r="AA85" s="77"/>
      <c r="AB85" s="63"/>
      <c r="AC85" s="63"/>
      <c r="AD85" s="63"/>
      <c r="AF85" s="63"/>
      <c r="AG85" s="63"/>
    </row>
    <row r="86" spans="1:96" ht="22.5" x14ac:dyDescent="0.25">
      <c r="A86" s="41" t="s">
        <v>89</v>
      </c>
      <c r="K86" s="44">
        <v>0</v>
      </c>
      <c r="L86" s="44">
        <v>0</v>
      </c>
      <c r="M86" s="44">
        <v>0.36</v>
      </c>
      <c r="N86" s="44">
        <v>0.36</v>
      </c>
      <c r="O86" s="44">
        <v>0.62</v>
      </c>
      <c r="P86" s="44">
        <v>0.72</v>
      </c>
      <c r="Q86" s="44">
        <v>1.1000000000000001</v>
      </c>
      <c r="R86" s="44">
        <v>0.63</v>
      </c>
      <c r="S86" s="44">
        <v>0.63</v>
      </c>
      <c r="T86" s="44">
        <v>0.63</v>
      </c>
      <c r="U86" s="44">
        <v>0.41</v>
      </c>
      <c r="V86" s="45">
        <v>0.26</v>
      </c>
      <c r="W86" s="44">
        <v>0.76</v>
      </c>
      <c r="X86" s="49">
        <v>0</v>
      </c>
      <c r="Y86" s="49">
        <v>0</v>
      </c>
      <c r="Z86" s="49">
        <v>0</v>
      </c>
      <c r="AA86" s="49">
        <v>0.31</v>
      </c>
      <c r="AB86" s="66"/>
      <c r="AC86" s="66"/>
      <c r="AD86" s="66"/>
      <c r="AF86" s="66"/>
      <c r="AG86" s="66"/>
      <c r="BF86" s="177">
        <f t="shared" ref="BF86:BK86" si="34">K86*BF$3</f>
        <v>0</v>
      </c>
      <c r="BG86" s="177">
        <f t="shared" si="34"/>
        <v>0</v>
      </c>
      <c r="BH86" s="177">
        <f t="shared" si="34"/>
        <v>0</v>
      </c>
      <c r="BI86" s="177">
        <f t="shared" si="34"/>
        <v>2.52</v>
      </c>
      <c r="BJ86" s="177">
        <f t="shared" si="34"/>
        <v>0</v>
      </c>
      <c r="BK86" s="177">
        <f t="shared" si="34"/>
        <v>0</v>
      </c>
      <c r="BL86" s="177"/>
      <c r="BM86" s="177">
        <f t="shared" ref="BM86:BV86" si="35">R86*BM$3</f>
        <v>0</v>
      </c>
      <c r="BN86" s="177">
        <f t="shared" si="35"/>
        <v>15.120000000000001</v>
      </c>
      <c r="BO86" s="177">
        <f t="shared" si="35"/>
        <v>15.120000000000001</v>
      </c>
      <c r="BP86" s="177">
        <f t="shared" si="35"/>
        <v>0</v>
      </c>
      <c r="BQ86" s="177">
        <f t="shared" si="35"/>
        <v>0</v>
      </c>
      <c r="BR86" s="177">
        <f t="shared" si="35"/>
        <v>0</v>
      </c>
      <c r="BS86" s="177">
        <f t="shared" si="35"/>
        <v>0</v>
      </c>
      <c r="BT86" s="177">
        <f t="shared" si="35"/>
        <v>0</v>
      </c>
      <c r="BU86" s="177">
        <f t="shared" si="35"/>
        <v>0</v>
      </c>
      <c r="BV86" s="177">
        <f t="shared" si="35"/>
        <v>0</v>
      </c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Q86" s="10"/>
      <c r="CR86" s="107">
        <f>SUM(AW86:CO86)</f>
        <v>32.760000000000005</v>
      </c>
    </row>
    <row r="87" spans="1:96" x14ac:dyDescent="0.25">
      <c r="A87" s="41"/>
      <c r="K87" s="46"/>
      <c r="L87" s="46"/>
      <c r="M87" s="46"/>
      <c r="N87" s="46"/>
      <c r="O87" s="46"/>
      <c r="P87" s="46"/>
      <c r="Q87" s="44"/>
      <c r="R87" s="44"/>
      <c r="S87" s="49"/>
      <c r="T87" s="46"/>
      <c r="U87" s="46"/>
      <c r="V87" s="46"/>
      <c r="W87" s="46"/>
      <c r="X87" s="46"/>
      <c r="Y87" s="46"/>
      <c r="Z87" s="46"/>
      <c r="AA87" s="46"/>
      <c r="AB87" s="65"/>
      <c r="AC87" s="65"/>
      <c r="AD87" s="65"/>
      <c r="AF87" s="65"/>
      <c r="AG87" s="65"/>
    </row>
    <row r="88" spans="1:96" x14ac:dyDescent="0.25">
      <c r="A88" s="18" t="s">
        <v>121</v>
      </c>
      <c r="K88" s="44"/>
      <c r="L88" s="44"/>
      <c r="M88" s="44"/>
      <c r="N88" s="44"/>
      <c r="O88" s="44"/>
      <c r="P88" s="44"/>
      <c r="Q88" s="44"/>
      <c r="R88" s="44"/>
      <c r="S88" s="49"/>
      <c r="T88" s="46"/>
      <c r="U88" s="44"/>
      <c r="V88" s="44"/>
      <c r="W88" s="44"/>
      <c r="X88" s="44"/>
      <c r="Y88" s="44"/>
      <c r="Z88" s="44"/>
      <c r="AA88" s="46"/>
      <c r="AB88" s="63"/>
      <c r="AC88" s="63"/>
      <c r="AD88" s="63"/>
      <c r="AF88" s="63"/>
      <c r="AG88" s="63"/>
      <c r="BF88" s="177">
        <f>K88*BF$3</f>
        <v>0</v>
      </c>
      <c r="BG88" s="177">
        <f>L88*BG$3</f>
        <v>0</v>
      </c>
      <c r="BH88" s="177">
        <f>M88*BH$3</f>
        <v>0</v>
      </c>
      <c r="BI88" s="177">
        <f>N88*BI$3</f>
        <v>0</v>
      </c>
      <c r="BJ88" s="177"/>
      <c r="BK88" s="177">
        <f>P88*BK$3</f>
        <v>0</v>
      </c>
      <c r="BL88" s="177"/>
      <c r="BM88" s="177"/>
      <c r="BN88" s="177">
        <f>S88*BN$3</f>
        <v>0</v>
      </c>
      <c r="BO88" s="177">
        <f>T88*BO$3</f>
        <v>0</v>
      </c>
      <c r="BP88" s="177"/>
      <c r="BQ88" s="177">
        <f>V88*BQ$3</f>
        <v>0</v>
      </c>
      <c r="BR88" s="177"/>
      <c r="BS88" s="177"/>
      <c r="BT88" s="177"/>
      <c r="BU88" s="177"/>
      <c r="BV88" s="177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Q88" s="10"/>
    </row>
    <row r="89" spans="1:96" x14ac:dyDescent="0.25">
      <c r="A89" s="34" t="s">
        <v>97</v>
      </c>
      <c r="K89" s="44"/>
      <c r="L89" s="44"/>
      <c r="M89" s="44"/>
      <c r="N89" s="44"/>
      <c r="O89" s="44"/>
      <c r="P89" s="44"/>
      <c r="Q89" s="44"/>
      <c r="R89" s="44"/>
      <c r="S89" s="49"/>
      <c r="T89" s="46"/>
      <c r="U89" s="44"/>
      <c r="V89" s="44"/>
      <c r="W89" s="44"/>
      <c r="X89" s="44"/>
      <c r="Y89" s="44"/>
      <c r="Z89" s="44"/>
      <c r="AA89" s="77"/>
      <c r="AB89" s="63"/>
      <c r="AC89" s="63"/>
      <c r="AD89" s="63"/>
      <c r="AF89" s="63"/>
      <c r="AG89" s="63"/>
    </row>
    <row r="90" spans="1:96" ht="22.5" x14ac:dyDescent="0.25">
      <c r="A90" s="41" t="s">
        <v>90</v>
      </c>
      <c r="K90" s="44">
        <v>0.31</v>
      </c>
      <c r="L90" s="44">
        <v>0.31</v>
      </c>
      <c r="M90" s="44">
        <v>0.31</v>
      </c>
      <c r="N90" s="44">
        <v>0.31</v>
      </c>
      <c r="O90" s="44">
        <v>0.31</v>
      </c>
      <c r="P90" s="44">
        <v>0.31</v>
      </c>
      <c r="Q90" s="44">
        <v>0.31</v>
      </c>
      <c r="R90" s="44">
        <v>0.21</v>
      </c>
      <c r="S90" s="44">
        <v>0.31</v>
      </c>
      <c r="T90" s="44">
        <v>0.31</v>
      </c>
      <c r="U90" s="44"/>
      <c r="V90" s="44"/>
      <c r="W90" s="44"/>
      <c r="X90" s="44">
        <v>0.81</v>
      </c>
      <c r="Y90" s="44">
        <v>1.01</v>
      </c>
      <c r="Z90" s="44">
        <v>0.81</v>
      </c>
      <c r="AA90" s="49">
        <v>0.91</v>
      </c>
      <c r="AB90" s="63"/>
      <c r="AC90" s="63"/>
      <c r="AD90" s="63"/>
      <c r="AF90" s="63"/>
      <c r="AG90" s="63"/>
      <c r="BF90" s="177">
        <f t="shared" ref="BF90:BK90" si="36">K90*BF$3</f>
        <v>0.62</v>
      </c>
      <c r="BG90" s="177">
        <f t="shared" si="36"/>
        <v>8.3699999999999992</v>
      </c>
      <c r="BH90" s="177">
        <f t="shared" si="36"/>
        <v>0</v>
      </c>
      <c r="BI90" s="177">
        <f t="shared" si="36"/>
        <v>2.17</v>
      </c>
      <c r="BJ90" s="177">
        <f t="shared" si="36"/>
        <v>0</v>
      </c>
      <c r="BK90" s="177">
        <f t="shared" si="36"/>
        <v>0</v>
      </c>
      <c r="BL90" s="177"/>
      <c r="BM90" s="177">
        <f t="shared" ref="BM90:BV90" si="37">R90*BM$3</f>
        <v>0</v>
      </c>
      <c r="BN90" s="177">
        <f t="shared" si="37"/>
        <v>7.4399999999999995</v>
      </c>
      <c r="BO90" s="177">
        <f t="shared" si="37"/>
        <v>7.4399999999999995</v>
      </c>
      <c r="BP90" s="177">
        <f t="shared" si="37"/>
        <v>0</v>
      </c>
      <c r="BQ90" s="177">
        <f t="shared" si="37"/>
        <v>0</v>
      </c>
      <c r="BR90" s="177">
        <f t="shared" si="37"/>
        <v>0</v>
      </c>
      <c r="BS90" s="177">
        <f t="shared" si="37"/>
        <v>0</v>
      </c>
      <c r="BT90" s="177">
        <f t="shared" si="37"/>
        <v>0</v>
      </c>
      <c r="BU90" s="177">
        <f t="shared" si="37"/>
        <v>0.81</v>
      </c>
      <c r="BV90" s="177">
        <f t="shared" si="37"/>
        <v>0</v>
      </c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Q90" s="10"/>
      <c r="CR90" s="107">
        <f>SUM(AW90:CO90)</f>
        <v>26.849999999999998</v>
      </c>
    </row>
    <row r="91" spans="1:96" x14ac:dyDescent="0.25">
      <c r="A91" s="41"/>
      <c r="K91" s="44"/>
      <c r="L91" s="44"/>
      <c r="M91" s="44"/>
      <c r="N91" s="44"/>
      <c r="O91" s="44"/>
      <c r="P91" s="44"/>
      <c r="Q91" s="44"/>
      <c r="R91" s="44"/>
      <c r="S91" s="49"/>
      <c r="T91" s="46"/>
      <c r="U91" s="44"/>
      <c r="V91" s="44"/>
      <c r="W91" s="44"/>
      <c r="X91" s="44"/>
      <c r="Y91" s="44"/>
      <c r="Z91" s="44"/>
      <c r="AA91" s="46"/>
      <c r="AB91" s="63"/>
      <c r="AC91" s="63"/>
      <c r="AD91" s="63"/>
      <c r="AF91" s="63"/>
      <c r="AG91" s="63"/>
    </row>
    <row r="92" spans="1:96" x14ac:dyDescent="0.25">
      <c r="A92" s="43" t="s">
        <v>122</v>
      </c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67"/>
      <c r="AC92" s="67"/>
      <c r="AD92" s="67"/>
      <c r="AF92" s="67"/>
      <c r="AG92" s="67"/>
      <c r="BF92" s="177">
        <f t="shared" ref="BF92:BK92" si="38">K92*BF$3</f>
        <v>0</v>
      </c>
      <c r="BG92" s="177">
        <f t="shared" si="38"/>
        <v>0</v>
      </c>
      <c r="BH92" s="177">
        <f t="shared" si="38"/>
        <v>0</v>
      </c>
      <c r="BI92" s="177">
        <f t="shared" si="38"/>
        <v>0</v>
      </c>
      <c r="BJ92" s="177">
        <f t="shared" si="38"/>
        <v>0</v>
      </c>
      <c r="BK92" s="177">
        <f t="shared" si="38"/>
        <v>0</v>
      </c>
      <c r="BL92" s="177"/>
      <c r="BM92" s="177">
        <f t="shared" ref="BM92:BV92" si="39">R92*BM$3</f>
        <v>0</v>
      </c>
      <c r="BN92" s="177">
        <f t="shared" si="39"/>
        <v>0</v>
      </c>
      <c r="BO92" s="177">
        <f t="shared" si="39"/>
        <v>0</v>
      </c>
      <c r="BP92" s="177">
        <f t="shared" si="39"/>
        <v>0</v>
      </c>
      <c r="BQ92" s="177">
        <f t="shared" si="39"/>
        <v>0</v>
      </c>
      <c r="BR92" s="177">
        <f t="shared" si="39"/>
        <v>0</v>
      </c>
      <c r="BS92" s="177">
        <f t="shared" si="39"/>
        <v>0</v>
      </c>
      <c r="BT92" s="177">
        <f t="shared" si="39"/>
        <v>0</v>
      </c>
      <c r="BU92" s="177">
        <f t="shared" si="39"/>
        <v>0</v>
      </c>
      <c r="BV92" s="177">
        <f t="shared" si="39"/>
        <v>0</v>
      </c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Q92" s="10"/>
      <c r="CR92" s="107">
        <f>SUM(AW92:CO92)</f>
        <v>0</v>
      </c>
    </row>
    <row r="93" spans="1:96" x14ac:dyDescent="0.25">
      <c r="A93" s="34" t="s">
        <v>97</v>
      </c>
      <c r="K93" s="48"/>
      <c r="L93" s="48"/>
      <c r="M93" s="48"/>
      <c r="N93" s="48"/>
      <c r="O93" s="48"/>
      <c r="P93" s="48"/>
      <c r="Q93" s="48"/>
      <c r="R93" s="48"/>
      <c r="S93" s="76"/>
      <c r="T93" s="76"/>
      <c r="U93" s="48"/>
      <c r="V93" s="48"/>
      <c r="W93" s="48"/>
      <c r="X93" s="48"/>
      <c r="Y93" s="48"/>
      <c r="Z93" s="48"/>
      <c r="AA93" s="76"/>
      <c r="AB93" s="68"/>
      <c r="AC93" s="68"/>
      <c r="AD93" s="68"/>
      <c r="AF93" s="68"/>
      <c r="AG93" s="68"/>
      <c r="BF93" s="177">
        <f>K93*BF$3</f>
        <v>0</v>
      </c>
      <c r="BG93" s="177">
        <f>L93*BG$3</f>
        <v>0</v>
      </c>
      <c r="BH93" s="177">
        <f>M93*BH$3</f>
        <v>0</v>
      </c>
      <c r="BI93" s="177">
        <f>N93*BI$3</f>
        <v>0</v>
      </c>
      <c r="BJ93" s="177"/>
      <c r="BK93" s="177">
        <f>P93*BK$3</f>
        <v>0</v>
      </c>
      <c r="BL93" s="177"/>
      <c r="BM93" s="177"/>
      <c r="BN93" s="177">
        <f>S93*BN$3</f>
        <v>0</v>
      </c>
      <c r="BO93" s="177">
        <f>T93*BO$3</f>
        <v>0</v>
      </c>
      <c r="BP93" s="177"/>
      <c r="BQ93" s="177">
        <f>V93*BQ$3</f>
        <v>0</v>
      </c>
      <c r="BR93" s="177"/>
      <c r="BS93" s="177"/>
      <c r="BT93" s="177"/>
      <c r="BU93" s="177"/>
      <c r="BV93" s="177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Q93" s="10"/>
    </row>
    <row r="94" spans="1:96" x14ac:dyDescent="0.25">
      <c r="A94" s="41" t="s">
        <v>48</v>
      </c>
      <c r="K94" s="44"/>
      <c r="L94" s="44"/>
      <c r="M94" s="44"/>
      <c r="N94" s="44"/>
      <c r="O94" s="44"/>
      <c r="P94" s="44"/>
      <c r="Q94" s="44"/>
      <c r="R94" s="44"/>
      <c r="S94" s="49"/>
      <c r="T94" s="49"/>
      <c r="U94" s="44"/>
      <c r="V94" s="44"/>
      <c r="W94" s="44"/>
      <c r="X94" s="44"/>
      <c r="Y94" s="44"/>
      <c r="Z94" s="44"/>
      <c r="AA94" s="49"/>
      <c r="AB94" s="63"/>
      <c r="AC94" s="63"/>
      <c r="AD94" s="63"/>
      <c r="AF94" s="63"/>
      <c r="AG94" s="63"/>
    </row>
    <row r="95" spans="1:96" x14ac:dyDescent="0.25">
      <c r="A95" s="34" t="s">
        <v>123</v>
      </c>
      <c r="K95" s="47">
        <v>1</v>
      </c>
      <c r="L95" s="47">
        <v>1</v>
      </c>
      <c r="M95" s="47">
        <v>1</v>
      </c>
      <c r="N95" s="47">
        <v>1</v>
      </c>
      <c r="O95" s="47">
        <v>1</v>
      </c>
      <c r="P95" s="47">
        <v>1</v>
      </c>
      <c r="Q95" s="44">
        <v>1</v>
      </c>
      <c r="R95" s="47">
        <v>1</v>
      </c>
      <c r="S95" s="47">
        <v>1</v>
      </c>
      <c r="T95" s="47">
        <v>1</v>
      </c>
      <c r="U95" s="47">
        <v>1</v>
      </c>
      <c r="V95" s="47">
        <v>1</v>
      </c>
      <c r="W95" s="47">
        <v>1</v>
      </c>
      <c r="X95" s="47">
        <v>1</v>
      </c>
      <c r="Y95" s="44">
        <v>1</v>
      </c>
      <c r="Z95" s="47">
        <v>1</v>
      </c>
      <c r="AA95" s="47">
        <v>1</v>
      </c>
      <c r="AB95" s="63"/>
      <c r="AC95" s="63"/>
      <c r="AD95" s="63"/>
      <c r="AF95" s="63"/>
      <c r="AG95" s="63"/>
      <c r="BF95" s="177">
        <f t="shared" ref="BF95:BK95" si="40">K95*BF$3</f>
        <v>2</v>
      </c>
      <c r="BG95" s="177">
        <f t="shared" si="40"/>
        <v>27</v>
      </c>
      <c r="BH95" s="177">
        <f t="shared" si="40"/>
        <v>0</v>
      </c>
      <c r="BI95" s="177">
        <f t="shared" si="40"/>
        <v>7</v>
      </c>
      <c r="BJ95" s="177">
        <f t="shared" si="40"/>
        <v>0</v>
      </c>
      <c r="BK95" s="177">
        <f t="shared" si="40"/>
        <v>0</v>
      </c>
      <c r="BL95" s="177"/>
      <c r="BM95" s="177">
        <f t="shared" ref="BM95:BV95" si="41">R95*BM$3</f>
        <v>0</v>
      </c>
      <c r="BN95" s="177">
        <f t="shared" si="41"/>
        <v>24</v>
      </c>
      <c r="BO95" s="177">
        <f t="shared" si="41"/>
        <v>24</v>
      </c>
      <c r="BP95" s="177">
        <f t="shared" si="41"/>
        <v>0</v>
      </c>
      <c r="BQ95" s="177">
        <f t="shared" si="41"/>
        <v>0</v>
      </c>
      <c r="BR95" s="177">
        <f t="shared" si="41"/>
        <v>0</v>
      </c>
      <c r="BS95" s="177">
        <f t="shared" si="41"/>
        <v>0</v>
      </c>
      <c r="BT95" s="177">
        <f t="shared" si="41"/>
        <v>0</v>
      </c>
      <c r="BU95" s="177">
        <f t="shared" si="41"/>
        <v>1</v>
      </c>
      <c r="BV95" s="177">
        <f t="shared" si="41"/>
        <v>0</v>
      </c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Q95" s="10"/>
      <c r="CR95" s="107">
        <f>SUM(AW95:CO95)</f>
        <v>85</v>
      </c>
    </row>
    <row r="96" spans="1:96" x14ac:dyDescent="0.25">
      <c r="Q96" s="48"/>
      <c r="S96" s="76"/>
      <c r="T96" s="76"/>
      <c r="V96" s="44"/>
      <c r="AA96" s="49"/>
    </row>
    <row r="97" spans="1:96" ht="39" customHeight="1" x14ac:dyDescent="0.25">
      <c r="A97" s="21" t="s">
        <v>77</v>
      </c>
      <c r="K97" s="178">
        <v>1</v>
      </c>
      <c r="L97" s="178">
        <v>1</v>
      </c>
      <c r="M97" s="178">
        <v>1</v>
      </c>
      <c r="N97" s="178">
        <v>1</v>
      </c>
      <c r="O97" s="178">
        <v>1</v>
      </c>
      <c r="P97" s="178">
        <v>1</v>
      </c>
      <c r="Q97" s="178">
        <v>1</v>
      </c>
      <c r="R97" s="178">
        <v>1</v>
      </c>
      <c r="S97" s="178">
        <v>1</v>
      </c>
      <c r="T97" s="178">
        <v>1</v>
      </c>
      <c r="U97" s="178">
        <v>1</v>
      </c>
      <c r="V97" s="178">
        <v>1</v>
      </c>
      <c r="W97" s="178">
        <v>1</v>
      </c>
      <c r="X97" s="178">
        <v>1</v>
      </c>
      <c r="Y97" s="178">
        <v>1</v>
      </c>
      <c r="Z97" s="178">
        <v>1</v>
      </c>
      <c r="AA97" s="44">
        <v>1</v>
      </c>
      <c r="AB97" s="69"/>
      <c r="AC97" s="69"/>
      <c r="AD97" s="69"/>
      <c r="AF97" s="69"/>
      <c r="AG97" s="69"/>
      <c r="BF97" s="177">
        <f t="shared" ref="BF97:BK102" si="42">K97*BF$3</f>
        <v>2</v>
      </c>
      <c r="BG97" s="177">
        <f t="shared" si="42"/>
        <v>27</v>
      </c>
      <c r="BH97" s="177">
        <f t="shared" si="42"/>
        <v>0</v>
      </c>
      <c r="BI97" s="177">
        <f t="shared" si="42"/>
        <v>7</v>
      </c>
      <c r="BJ97" s="177">
        <f t="shared" si="42"/>
        <v>0</v>
      </c>
      <c r="BK97" s="177">
        <f t="shared" si="42"/>
        <v>0</v>
      </c>
      <c r="BL97" s="177"/>
      <c r="BM97" s="177">
        <f t="shared" ref="BM97:BV102" si="43">R97*BM$3</f>
        <v>0</v>
      </c>
      <c r="BN97" s="177">
        <f t="shared" si="43"/>
        <v>24</v>
      </c>
      <c r="BO97" s="177">
        <f t="shared" si="43"/>
        <v>24</v>
      </c>
      <c r="BP97" s="177">
        <f t="shared" si="43"/>
        <v>0</v>
      </c>
      <c r="BQ97" s="177">
        <f t="shared" si="43"/>
        <v>0</v>
      </c>
      <c r="BR97" s="177">
        <f t="shared" si="43"/>
        <v>0</v>
      </c>
      <c r="BS97" s="177">
        <f t="shared" si="43"/>
        <v>0</v>
      </c>
      <c r="BT97" s="177">
        <f t="shared" si="43"/>
        <v>0</v>
      </c>
      <c r="BU97" s="177">
        <f t="shared" si="43"/>
        <v>1</v>
      </c>
      <c r="BV97" s="177">
        <f t="shared" si="43"/>
        <v>0</v>
      </c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Q97" s="10"/>
      <c r="CR97" s="107">
        <f t="shared" ref="CR97:CR102" si="44">SUM(AW97:CO97)</f>
        <v>85</v>
      </c>
    </row>
    <row r="98" spans="1:96" ht="40.5" customHeight="1" x14ac:dyDescent="0.25">
      <c r="A98" s="21" t="s">
        <v>78</v>
      </c>
      <c r="K98" s="178"/>
      <c r="L98" s="178">
        <v>1</v>
      </c>
      <c r="M98" s="178">
        <v>1</v>
      </c>
      <c r="N98" s="178">
        <v>1</v>
      </c>
      <c r="O98" s="178">
        <v>1</v>
      </c>
      <c r="P98" s="178">
        <v>1</v>
      </c>
      <c r="Q98" s="178">
        <v>1</v>
      </c>
      <c r="R98" s="178">
        <v>1</v>
      </c>
      <c r="S98" s="178">
        <v>1</v>
      </c>
      <c r="T98" s="178">
        <v>1</v>
      </c>
      <c r="U98" s="178"/>
      <c r="V98" s="178">
        <v>1</v>
      </c>
      <c r="W98" s="178">
        <v>1</v>
      </c>
      <c r="X98" s="178">
        <v>1</v>
      </c>
      <c r="Y98" s="178">
        <v>1</v>
      </c>
      <c r="Z98" s="178">
        <v>1</v>
      </c>
      <c r="AA98" s="178">
        <v>1</v>
      </c>
      <c r="AB98" s="69"/>
      <c r="AC98" s="69"/>
      <c r="AD98" s="69"/>
      <c r="AF98" s="69"/>
      <c r="AG98" s="69"/>
      <c r="BF98" s="177">
        <f t="shared" si="42"/>
        <v>0</v>
      </c>
      <c r="BG98" s="177">
        <f t="shared" si="42"/>
        <v>27</v>
      </c>
      <c r="BH98" s="177">
        <f t="shared" si="42"/>
        <v>0</v>
      </c>
      <c r="BI98" s="177">
        <f t="shared" si="42"/>
        <v>7</v>
      </c>
      <c r="BJ98" s="177">
        <f t="shared" si="42"/>
        <v>0</v>
      </c>
      <c r="BK98" s="177">
        <f t="shared" si="42"/>
        <v>0</v>
      </c>
      <c r="BL98" s="177"/>
      <c r="BM98" s="177">
        <f t="shared" si="43"/>
        <v>0</v>
      </c>
      <c r="BN98" s="177">
        <f t="shared" si="43"/>
        <v>24</v>
      </c>
      <c r="BO98" s="177">
        <f t="shared" si="43"/>
        <v>24</v>
      </c>
      <c r="BP98" s="177">
        <f t="shared" si="43"/>
        <v>0</v>
      </c>
      <c r="BQ98" s="177">
        <f t="shared" si="43"/>
        <v>0</v>
      </c>
      <c r="BR98" s="177">
        <f t="shared" si="43"/>
        <v>0</v>
      </c>
      <c r="BS98" s="177">
        <f t="shared" si="43"/>
        <v>0</v>
      </c>
      <c r="BT98" s="177">
        <f t="shared" si="43"/>
        <v>0</v>
      </c>
      <c r="BU98" s="177">
        <f t="shared" si="43"/>
        <v>1</v>
      </c>
      <c r="BV98" s="177">
        <f t="shared" si="43"/>
        <v>0</v>
      </c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Q98" s="10"/>
      <c r="CR98" s="107">
        <f t="shared" si="44"/>
        <v>83</v>
      </c>
    </row>
    <row r="99" spans="1:96" ht="43.5" customHeight="1" x14ac:dyDescent="0.25">
      <c r="A99" s="21" t="s">
        <v>79</v>
      </c>
      <c r="K99" s="1"/>
      <c r="L99" s="1"/>
      <c r="M99" s="178">
        <v>1</v>
      </c>
      <c r="N99" s="178">
        <v>1</v>
      </c>
      <c r="O99" s="178">
        <v>1</v>
      </c>
      <c r="P99" s="178">
        <v>1</v>
      </c>
      <c r="Q99" s="178">
        <v>1</v>
      </c>
      <c r="R99" s="178">
        <v>1</v>
      </c>
      <c r="S99" s="178">
        <v>1</v>
      </c>
      <c r="T99" s="178">
        <v>1</v>
      </c>
      <c r="U99" s="178"/>
      <c r="V99" s="178"/>
      <c r="W99" s="178">
        <v>1</v>
      </c>
      <c r="X99" s="178">
        <v>1</v>
      </c>
      <c r="Y99" s="178">
        <v>1</v>
      </c>
      <c r="Z99" s="178">
        <v>1</v>
      </c>
      <c r="AA99" s="178">
        <v>1</v>
      </c>
      <c r="AB99" s="69"/>
      <c r="AC99" s="69"/>
      <c r="AD99" s="69"/>
      <c r="AF99" s="69"/>
      <c r="AG99" s="69"/>
      <c r="BF99" s="177">
        <f t="shared" si="42"/>
        <v>0</v>
      </c>
      <c r="BG99" s="177">
        <f t="shared" si="42"/>
        <v>0</v>
      </c>
      <c r="BH99" s="177">
        <f t="shared" si="42"/>
        <v>0</v>
      </c>
      <c r="BI99" s="177">
        <f t="shared" si="42"/>
        <v>7</v>
      </c>
      <c r="BJ99" s="177">
        <f t="shared" si="42"/>
        <v>0</v>
      </c>
      <c r="BK99" s="177">
        <f t="shared" si="42"/>
        <v>0</v>
      </c>
      <c r="BL99" s="177"/>
      <c r="BM99" s="177">
        <f t="shared" si="43"/>
        <v>0</v>
      </c>
      <c r="BN99" s="177">
        <f t="shared" si="43"/>
        <v>24</v>
      </c>
      <c r="BO99" s="177">
        <f t="shared" si="43"/>
        <v>24</v>
      </c>
      <c r="BP99" s="177">
        <f t="shared" si="43"/>
        <v>0</v>
      </c>
      <c r="BQ99" s="177">
        <f t="shared" si="43"/>
        <v>0</v>
      </c>
      <c r="BR99" s="177">
        <f t="shared" si="43"/>
        <v>0</v>
      </c>
      <c r="BS99" s="177">
        <f t="shared" si="43"/>
        <v>0</v>
      </c>
      <c r="BT99" s="177">
        <f t="shared" si="43"/>
        <v>0</v>
      </c>
      <c r="BU99" s="177">
        <f t="shared" si="43"/>
        <v>1</v>
      </c>
      <c r="BV99" s="177">
        <f t="shared" si="43"/>
        <v>0</v>
      </c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Q99" s="10"/>
      <c r="CR99" s="107">
        <f t="shared" si="44"/>
        <v>56</v>
      </c>
    </row>
    <row r="100" spans="1:96" ht="39" customHeight="1" x14ac:dyDescent="0.25">
      <c r="A100" s="21" t="s">
        <v>80</v>
      </c>
      <c r="K100" s="1"/>
      <c r="L100" s="1"/>
      <c r="M100" s="1"/>
      <c r="N100" s="178"/>
      <c r="O100" s="178">
        <v>1</v>
      </c>
      <c r="P100" s="178">
        <v>1</v>
      </c>
      <c r="Q100" s="178">
        <v>1</v>
      </c>
      <c r="R100" s="178">
        <v>1</v>
      </c>
      <c r="S100" s="178">
        <v>1</v>
      </c>
      <c r="T100" s="178">
        <v>1</v>
      </c>
      <c r="U100" s="178"/>
      <c r="V100" s="178"/>
      <c r="W100" s="178"/>
      <c r="X100" s="178"/>
      <c r="Y100" s="178"/>
      <c r="Z100" s="178">
        <v>1</v>
      </c>
      <c r="AA100" s="178">
        <v>1</v>
      </c>
      <c r="AB100" s="69"/>
      <c r="AC100" s="69"/>
      <c r="AD100" s="69"/>
      <c r="AF100" s="69"/>
      <c r="AG100" s="69"/>
      <c r="BF100" s="177">
        <f t="shared" si="42"/>
        <v>0</v>
      </c>
      <c r="BG100" s="177">
        <f t="shared" si="42"/>
        <v>0</v>
      </c>
      <c r="BH100" s="177">
        <f t="shared" si="42"/>
        <v>0</v>
      </c>
      <c r="BI100" s="177">
        <f t="shared" si="42"/>
        <v>0</v>
      </c>
      <c r="BJ100" s="177">
        <f t="shared" si="42"/>
        <v>0</v>
      </c>
      <c r="BK100" s="177">
        <f t="shared" si="42"/>
        <v>0</v>
      </c>
      <c r="BL100" s="177"/>
      <c r="BM100" s="177">
        <f t="shared" si="43"/>
        <v>0</v>
      </c>
      <c r="BN100" s="177">
        <f t="shared" si="43"/>
        <v>24</v>
      </c>
      <c r="BO100" s="177">
        <f t="shared" si="43"/>
        <v>24</v>
      </c>
      <c r="BP100" s="177">
        <f t="shared" si="43"/>
        <v>0</v>
      </c>
      <c r="BQ100" s="177">
        <f t="shared" si="43"/>
        <v>0</v>
      </c>
      <c r="BR100" s="177">
        <f t="shared" si="43"/>
        <v>0</v>
      </c>
      <c r="BS100" s="177">
        <f t="shared" si="43"/>
        <v>0</v>
      </c>
      <c r="BT100" s="177">
        <f t="shared" si="43"/>
        <v>0</v>
      </c>
      <c r="BU100" s="177">
        <f t="shared" si="43"/>
        <v>1</v>
      </c>
      <c r="BV100" s="177">
        <f t="shared" si="43"/>
        <v>0</v>
      </c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Q100" s="10"/>
      <c r="CR100" s="107">
        <f t="shared" si="44"/>
        <v>49</v>
      </c>
    </row>
    <row r="101" spans="1:96" ht="40.5" customHeight="1" x14ac:dyDescent="0.25">
      <c r="A101" s="21" t="s">
        <v>81</v>
      </c>
      <c r="K101" s="1"/>
      <c r="L101" s="1"/>
      <c r="M101" s="1"/>
      <c r="N101" s="178"/>
      <c r="O101" s="178"/>
      <c r="P101" s="178"/>
      <c r="Q101" s="178">
        <v>1</v>
      </c>
      <c r="R101" s="178">
        <v>1</v>
      </c>
      <c r="S101" s="178">
        <v>1</v>
      </c>
      <c r="T101" s="178">
        <v>1</v>
      </c>
      <c r="U101" s="178"/>
      <c r="V101" s="178"/>
      <c r="W101" s="178"/>
      <c r="X101" s="178"/>
      <c r="Y101" s="178"/>
      <c r="Z101" s="178"/>
      <c r="AA101" s="178">
        <v>1</v>
      </c>
      <c r="AB101" s="69"/>
      <c r="AC101" s="69"/>
      <c r="AD101" s="69"/>
      <c r="AF101" s="69"/>
      <c r="AG101" s="69"/>
      <c r="BF101" s="177">
        <f t="shared" si="42"/>
        <v>0</v>
      </c>
      <c r="BG101" s="177">
        <f t="shared" si="42"/>
        <v>0</v>
      </c>
      <c r="BH101" s="177">
        <f t="shared" si="42"/>
        <v>0</v>
      </c>
      <c r="BI101" s="177">
        <f t="shared" si="42"/>
        <v>0</v>
      </c>
      <c r="BJ101" s="177">
        <f t="shared" si="42"/>
        <v>0</v>
      </c>
      <c r="BK101" s="177">
        <f t="shared" si="42"/>
        <v>0</v>
      </c>
      <c r="BL101" s="177"/>
      <c r="BM101" s="177">
        <f t="shared" si="43"/>
        <v>0</v>
      </c>
      <c r="BN101" s="177">
        <f t="shared" si="43"/>
        <v>24</v>
      </c>
      <c r="BO101" s="177">
        <f t="shared" si="43"/>
        <v>24</v>
      </c>
      <c r="BP101" s="177">
        <f t="shared" si="43"/>
        <v>0</v>
      </c>
      <c r="BQ101" s="177">
        <f t="shared" si="43"/>
        <v>0</v>
      </c>
      <c r="BR101" s="177">
        <f t="shared" si="43"/>
        <v>0</v>
      </c>
      <c r="BS101" s="177">
        <f t="shared" si="43"/>
        <v>0</v>
      </c>
      <c r="BT101" s="177">
        <f t="shared" si="43"/>
        <v>0</v>
      </c>
      <c r="BU101" s="177">
        <f t="shared" si="43"/>
        <v>0</v>
      </c>
      <c r="BV101" s="177">
        <f t="shared" si="43"/>
        <v>0</v>
      </c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Q101" s="10"/>
      <c r="CR101" s="107">
        <f t="shared" si="44"/>
        <v>48</v>
      </c>
    </row>
    <row r="102" spans="1:96" ht="40.5" customHeight="1" x14ac:dyDescent="0.25">
      <c r="A102" s="21" t="s">
        <v>82</v>
      </c>
      <c r="K102" s="178">
        <v>1</v>
      </c>
      <c r="L102" s="178">
        <v>1</v>
      </c>
      <c r="M102" s="178">
        <v>1</v>
      </c>
      <c r="N102" s="178">
        <v>1</v>
      </c>
      <c r="O102" s="178">
        <v>1</v>
      </c>
      <c r="P102" s="178">
        <v>1</v>
      </c>
      <c r="Q102" s="178">
        <v>1</v>
      </c>
      <c r="R102" s="178">
        <v>1</v>
      </c>
      <c r="S102" s="178">
        <v>1</v>
      </c>
      <c r="T102" s="178">
        <v>1</v>
      </c>
      <c r="U102" s="178">
        <v>1</v>
      </c>
      <c r="V102" s="178">
        <v>1</v>
      </c>
      <c r="W102" s="178">
        <v>1</v>
      </c>
      <c r="X102" s="178">
        <v>1</v>
      </c>
      <c r="Y102" s="178">
        <v>1</v>
      </c>
      <c r="Z102" s="178">
        <v>1</v>
      </c>
      <c r="AA102" s="178">
        <v>1</v>
      </c>
      <c r="AB102" s="69"/>
      <c r="AC102" s="69"/>
      <c r="AD102" s="69"/>
      <c r="AF102" s="69"/>
      <c r="AG102" s="69"/>
      <c r="BF102" s="177">
        <f t="shared" si="42"/>
        <v>2</v>
      </c>
      <c r="BG102" s="177">
        <f t="shared" si="42"/>
        <v>27</v>
      </c>
      <c r="BH102" s="177">
        <f t="shared" si="42"/>
        <v>0</v>
      </c>
      <c r="BI102" s="177">
        <f t="shared" si="42"/>
        <v>7</v>
      </c>
      <c r="BJ102" s="177">
        <f t="shared" si="42"/>
        <v>0</v>
      </c>
      <c r="BK102" s="177">
        <f t="shared" si="42"/>
        <v>0</v>
      </c>
      <c r="BL102" s="177"/>
      <c r="BM102" s="177">
        <f t="shared" si="43"/>
        <v>0</v>
      </c>
      <c r="BN102" s="177">
        <f t="shared" si="43"/>
        <v>24</v>
      </c>
      <c r="BO102" s="177">
        <f t="shared" si="43"/>
        <v>24</v>
      </c>
      <c r="BP102" s="177">
        <f t="shared" si="43"/>
        <v>0</v>
      </c>
      <c r="BQ102" s="177">
        <f t="shared" si="43"/>
        <v>0</v>
      </c>
      <c r="BR102" s="177">
        <f t="shared" si="43"/>
        <v>0</v>
      </c>
      <c r="BS102" s="177">
        <f t="shared" si="43"/>
        <v>0</v>
      </c>
      <c r="BT102" s="177">
        <f t="shared" si="43"/>
        <v>0</v>
      </c>
      <c r="BU102" s="177">
        <f t="shared" si="43"/>
        <v>1</v>
      </c>
      <c r="BV102" s="177">
        <f t="shared" si="43"/>
        <v>0</v>
      </c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Q102" s="10"/>
      <c r="CR102" s="107">
        <f t="shared" si="44"/>
        <v>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6"/>
  <sheetViews>
    <sheetView zoomScale="90" zoomScaleNormal="90" workbookViewId="0">
      <pane xSplit="1" ySplit="3" topLeftCell="BR76" activePane="bottomRight" state="frozen"/>
      <selection pane="topRight" activeCell="B1" sqref="B1"/>
      <selection pane="bottomLeft" activeCell="A4" sqref="A4"/>
      <selection pane="bottomRight" activeCell="A79" sqref="A79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3" width="11.42578125" style="107" customWidth="1"/>
    <col min="14" max="15" width="13.140625" style="107" customWidth="1"/>
    <col min="16" max="18" width="11.42578125" style="107" customWidth="1"/>
    <col min="19" max="20" width="10.7109375" style="107" customWidth="1"/>
    <col min="21" max="35" width="11.42578125" style="107" customWidth="1"/>
    <col min="36" max="36" width="11.7109375" style="107" customWidth="1"/>
    <col min="37" max="40" width="12.140625" style="107" customWidth="1"/>
    <col min="41" max="43" width="10.7109375" style="107" customWidth="1"/>
    <col min="44" max="68" width="10.85546875" style="107" customWidth="1"/>
    <col min="69" max="69" width="3.7109375" style="107" customWidth="1"/>
    <col min="70" max="71" width="9.140625" style="107"/>
    <col min="72" max="72" width="9.140625" style="108"/>
    <col min="73" max="16384" width="9.140625" style="107"/>
  </cols>
  <sheetData>
    <row r="1" spans="1:72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 t="s">
        <v>94</v>
      </c>
      <c r="N1" s="37" t="s">
        <v>94</v>
      </c>
      <c r="O1" s="37" t="s">
        <v>94</v>
      </c>
      <c r="P1" s="37" t="s">
        <v>94</v>
      </c>
      <c r="Q1" s="37" t="s">
        <v>94</v>
      </c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 t="s">
        <v>94</v>
      </c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T1" s="54"/>
    </row>
    <row r="2" spans="1:72" s="39" customFormat="1" ht="60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240</v>
      </c>
      <c r="L2" s="71" t="s">
        <v>142</v>
      </c>
      <c r="M2" s="71" t="s">
        <v>146</v>
      </c>
      <c r="N2" s="71" t="s">
        <v>102</v>
      </c>
      <c r="O2" s="71" t="s">
        <v>147</v>
      </c>
      <c r="P2" s="71" t="s">
        <v>103</v>
      </c>
      <c r="Q2" s="71" t="s">
        <v>149</v>
      </c>
      <c r="R2" s="71" t="s">
        <v>150</v>
      </c>
      <c r="S2" s="72" t="s">
        <v>101</v>
      </c>
      <c r="T2" s="72" t="s">
        <v>145</v>
      </c>
      <c r="U2" s="72" t="s">
        <v>106</v>
      </c>
      <c r="V2" s="38" t="s">
        <v>104</v>
      </c>
      <c r="W2" s="38" t="s">
        <v>105</v>
      </c>
      <c r="X2" s="38" t="s">
        <v>148</v>
      </c>
      <c r="Y2" s="38" t="s">
        <v>140</v>
      </c>
      <c r="Z2" s="38" t="s">
        <v>143</v>
      </c>
      <c r="AA2" s="38" t="s">
        <v>141</v>
      </c>
      <c r="AB2" s="38" t="s">
        <v>144</v>
      </c>
      <c r="AC2" s="110" t="s">
        <v>213</v>
      </c>
      <c r="AD2" s="110" t="s">
        <v>214</v>
      </c>
      <c r="AE2" s="111" t="s">
        <v>215</v>
      </c>
      <c r="AF2" s="111" t="s">
        <v>216</v>
      </c>
      <c r="AG2" s="111" t="s">
        <v>217</v>
      </c>
      <c r="AH2" s="111" t="s">
        <v>218</v>
      </c>
      <c r="AI2" s="38"/>
      <c r="AJ2" s="70" t="s">
        <v>107</v>
      </c>
      <c r="AK2" s="70" t="s">
        <v>108</v>
      </c>
      <c r="AL2" s="70" t="s">
        <v>212</v>
      </c>
      <c r="AM2" s="70" t="s">
        <v>211</v>
      </c>
      <c r="AN2" s="70" t="s">
        <v>138</v>
      </c>
      <c r="AO2" s="38" t="s">
        <v>109</v>
      </c>
      <c r="AP2" s="38" t="s">
        <v>139</v>
      </c>
      <c r="AQ2" s="38" t="s">
        <v>137</v>
      </c>
      <c r="AR2" s="38" t="s">
        <v>110</v>
      </c>
      <c r="AS2" s="71" t="s">
        <v>240</v>
      </c>
      <c r="AT2" s="71" t="s">
        <v>142</v>
      </c>
      <c r="AU2" s="71" t="s">
        <v>146</v>
      </c>
      <c r="AV2" s="71" t="s">
        <v>102</v>
      </c>
      <c r="AW2" s="71" t="s">
        <v>147</v>
      </c>
      <c r="AX2" s="71" t="s">
        <v>103</v>
      </c>
      <c r="AY2" s="71" t="s">
        <v>149</v>
      </c>
      <c r="AZ2" s="71" t="s">
        <v>150</v>
      </c>
      <c r="BA2" s="72" t="s">
        <v>101</v>
      </c>
      <c r="BB2" s="72" t="s">
        <v>145</v>
      </c>
      <c r="BC2" s="72" t="s">
        <v>106</v>
      </c>
      <c r="BD2" s="38" t="s">
        <v>104</v>
      </c>
      <c r="BE2" s="38" t="s">
        <v>105</v>
      </c>
      <c r="BF2" s="38" t="s">
        <v>148</v>
      </c>
      <c r="BG2" s="38" t="s">
        <v>140</v>
      </c>
      <c r="BH2" s="38" t="s">
        <v>143</v>
      </c>
      <c r="BI2" s="38" t="s">
        <v>141</v>
      </c>
      <c r="BJ2" s="38" t="s">
        <v>144</v>
      </c>
      <c r="BK2" s="110" t="s">
        <v>213</v>
      </c>
      <c r="BL2" s="110" t="s">
        <v>214</v>
      </c>
      <c r="BM2" s="111" t="s">
        <v>215</v>
      </c>
      <c r="BN2" s="111" t="s">
        <v>216</v>
      </c>
      <c r="BO2" s="111" t="s">
        <v>217</v>
      </c>
      <c r="BP2" s="111" t="s">
        <v>218</v>
      </c>
      <c r="BQ2" s="38"/>
      <c r="BR2" s="38" t="s">
        <v>95</v>
      </c>
      <c r="BS2" s="40"/>
      <c r="BT2" s="55" t="s">
        <v>96</v>
      </c>
    </row>
    <row r="3" spans="1:72" x14ac:dyDescent="0.25">
      <c r="A3" s="107" t="s">
        <v>100</v>
      </c>
      <c r="B3" s="118">
        <v>1</v>
      </c>
      <c r="C3" s="118">
        <v>1</v>
      </c>
      <c r="D3" s="118">
        <v>1</v>
      </c>
      <c r="E3" s="118">
        <v>1</v>
      </c>
      <c r="F3" s="118">
        <v>1</v>
      </c>
      <c r="G3" s="118">
        <v>1</v>
      </c>
      <c r="H3" s="118">
        <v>1</v>
      </c>
      <c r="I3" s="118">
        <v>1</v>
      </c>
      <c r="J3" s="118">
        <v>1</v>
      </c>
      <c r="K3" s="118">
        <v>1</v>
      </c>
      <c r="L3" s="118">
        <v>1</v>
      </c>
      <c r="M3" s="118">
        <v>1</v>
      </c>
      <c r="N3" s="118">
        <v>1</v>
      </c>
      <c r="O3" s="118">
        <v>1</v>
      </c>
      <c r="P3" s="118">
        <v>1</v>
      </c>
      <c r="Q3" s="118">
        <v>1</v>
      </c>
      <c r="R3" s="118">
        <v>1</v>
      </c>
      <c r="S3" s="118">
        <v>1</v>
      </c>
      <c r="T3" s="118">
        <v>1</v>
      </c>
      <c r="U3" s="118">
        <v>1</v>
      </c>
      <c r="V3" s="118">
        <v>1</v>
      </c>
      <c r="W3" s="118">
        <v>1</v>
      </c>
      <c r="X3" s="118">
        <v>1</v>
      </c>
      <c r="Y3" s="118">
        <v>1</v>
      </c>
      <c r="Z3" s="118">
        <v>1</v>
      </c>
      <c r="AA3" s="118">
        <v>1</v>
      </c>
      <c r="AB3" s="118">
        <v>1</v>
      </c>
      <c r="AC3" s="10">
        <v>1</v>
      </c>
      <c r="AD3" s="10">
        <v>1</v>
      </c>
      <c r="AE3" s="117">
        <v>1</v>
      </c>
      <c r="AF3" s="117">
        <v>1</v>
      </c>
      <c r="AG3" s="117">
        <v>1</v>
      </c>
      <c r="AH3" s="117">
        <v>1</v>
      </c>
      <c r="AI3" s="117"/>
      <c r="AJ3" s="118">
        <v>12</v>
      </c>
      <c r="AK3" s="118"/>
      <c r="AL3" s="118"/>
      <c r="AM3" s="118"/>
      <c r="AN3" s="118"/>
      <c r="AO3" s="118"/>
      <c r="AP3" s="118"/>
      <c r="AQ3" s="118"/>
      <c r="AR3" s="118"/>
      <c r="AS3" s="118">
        <v>2</v>
      </c>
      <c r="AT3" s="118"/>
      <c r="AU3" s="118"/>
      <c r="AV3" s="118"/>
      <c r="AW3" s="118">
        <v>4</v>
      </c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0"/>
      <c r="BL3" s="10"/>
      <c r="BM3" s="117"/>
      <c r="BN3" s="117"/>
      <c r="BO3" s="117"/>
      <c r="BP3" s="117"/>
      <c r="BQ3" s="10"/>
    </row>
    <row r="4" spans="1:72" x14ac:dyDescent="0.25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  <c r="BO4" s="117"/>
      <c r="BP4" s="117"/>
      <c r="BQ4" s="117"/>
    </row>
    <row r="5" spans="1:72" x14ac:dyDescent="0.25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</row>
    <row r="6" spans="1:72" x14ac:dyDescent="0.25"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</row>
    <row r="7" spans="1:72" x14ac:dyDescent="0.25">
      <c r="A7" s="50" t="s">
        <v>52</v>
      </c>
      <c r="B7" s="118">
        <f>2*B3</f>
        <v>2</v>
      </c>
      <c r="C7" s="118">
        <f>2*C3</f>
        <v>2</v>
      </c>
      <c r="D7" s="118">
        <f>2*D3</f>
        <v>2</v>
      </c>
      <c r="E7" s="118">
        <f>2*E3</f>
        <v>2</v>
      </c>
      <c r="F7" s="118">
        <v>2</v>
      </c>
      <c r="G7" s="118">
        <f>2*G3</f>
        <v>2</v>
      </c>
      <c r="H7" s="118">
        <v>2</v>
      </c>
      <c r="I7" s="118">
        <v>2</v>
      </c>
      <c r="J7" s="118">
        <f>2*J3</f>
        <v>2</v>
      </c>
      <c r="K7" s="10"/>
      <c r="L7" s="10"/>
      <c r="M7" s="10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8">
        <f t="shared" ref="AJ7:AR7" si="0">B7*AJ3</f>
        <v>24</v>
      </c>
      <c r="AK7" s="118">
        <f t="shared" si="0"/>
        <v>0</v>
      </c>
      <c r="AL7" s="118">
        <f t="shared" si="0"/>
        <v>0</v>
      </c>
      <c r="AM7" s="118">
        <f t="shared" si="0"/>
        <v>0</v>
      </c>
      <c r="AN7" s="118">
        <f t="shared" si="0"/>
        <v>0</v>
      </c>
      <c r="AO7" s="118">
        <f t="shared" si="0"/>
        <v>0</v>
      </c>
      <c r="AP7" s="118">
        <f t="shared" si="0"/>
        <v>0</v>
      </c>
      <c r="AQ7" s="118">
        <f t="shared" si="0"/>
        <v>0</v>
      </c>
      <c r="AR7" s="118">
        <f t="shared" si="0"/>
        <v>0</v>
      </c>
      <c r="AS7" s="10"/>
      <c r="AT7" s="10"/>
      <c r="AU7" s="10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07">
        <f>SUM(AJ7:BJ7)</f>
        <v>24</v>
      </c>
      <c r="BS7" s="107" t="s">
        <v>1</v>
      </c>
      <c r="BT7" s="108">
        <v>24</v>
      </c>
    </row>
    <row r="8" spans="1:72" x14ac:dyDescent="0.25">
      <c r="A8" s="50"/>
      <c r="B8" s="118"/>
      <c r="C8" s="118"/>
      <c r="D8" s="118"/>
      <c r="E8" s="118"/>
      <c r="F8" s="118"/>
      <c r="G8" s="118"/>
      <c r="H8" s="118"/>
      <c r="I8" s="118"/>
      <c r="J8" s="118"/>
      <c r="K8" s="10"/>
      <c r="L8" s="10"/>
      <c r="M8" s="10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8"/>
      <c r="AK8" s="118"/>
      <c r="AL8" s="118"/>
      <c r="AM8" s="118"/>
      <c r="AN8" s="118"/>
      <c r="AO8" s="118"/>
      <c r="AP8" s="118"/>
      <c r="AQ8" s="118"/>
      <c r="AR8" s="118"/>
      <c r="AS8" s="10"/>
      <c r="AT8" s="10"/>
      <c r="AU8" s="10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</row>
    <row r="9" spans="1:72" x14ac:dyDescent="0.25">
      <c r="A9" s="50" t="s">
        <v>51</v>
      </c>
      <c r="B9" s="118">
        <f>0.61*B3</f>
        <v>0.61</v>
      </c>
      <c r="C9" s="118">
        <f>1.11*C3</f>
        <v>1.1100000000000001</v>
      </c>
      <c r="D9" s="118">
        <v>1.41</v>
      </c>
      <c r="E9" s="118">
        <v>0.31</v>
      </c>
      <c r="F9" s="118">
        <v>0.46</v>
      </c>
      <c r="G9" s="118"/>
      <c r="H9" s="118"/>
      <c r="I9" s="118"/>
      <c r="J9" s="118"/>
      <c r="K9" s="10"/>
      <c r="L9" s="10"/>
      <c r="M9" s="10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8">
        <f>B9*AJ3</f>
        <v>7.32</v>
      </c>
      <c r="AK9" s="118">
        <f>C9*AK3</f>
        <v>0</v>
      </c>
      <c r="AL9" s="118">
        <f>D9*AL3</f>
        <v>0</v>
      </c>
      <c r="AM9" s="118">
        <f>E9*AM3</f>
        <v>0</v>
      </c>
      <c r="AN9" s="118">
        <f>F9*AN3</f>
        <v>0</v>
      </c>
      <c r="AO9" s="118"/>
      <c r="AP9" s="118"/>
      <c r="AQ9" s="118"/>
      <c r="AR9" s="118"/>
      <c r="AS9" s="10"/>
      <c r="AT9" s="10"/>
      <c r="AU9" s="10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07">
        <f>SUM(AJ9:BJ9)</f>
        <v>7.32</v>
      </c>
      <c r="BS9" s="107" t="s">
        <v>0</v>
      </c>
      <c r="BT9" s="91">
        <v>22</v>
      </c>
    </row>
    <row r="10" spans="1:72" x14ac:dyDescent="0.25">
      <c r="A10" s="51" t="s">
        <v>53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0"/>
      <c r="L10" s="10"/>
      <c r="M10" s="10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8"/>
      <c r="AK10" s="118"/>
      <c r="AL10" s="118"/>
      <c r="AM10" s="118"/>
      <c r="AN10" s="118"/>
      <c r="AO10" s="118"/>
      <c r="AP10" s="118"/>
      <c r="AQ10" s="118"/>
      <c r="AR10" s="118"/>
      <c r="AS10" s="10"/>
      <c r="AT10" s="10"/>
      <c r="AU10" s="10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</row>
    <row r="11" spans="1:72" x14ac:dyDescent="0.25">
      <c r="A11" s="52" t="s">
        <v>97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0"/>
      <c r="L11" s="10"/>
      <c r="M11" s="10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8"/>
      <c r="AK11" s="118"/>
      <c r="AL11" s="118"/>
      <c r="AM11" s="118"/>
      <c r="AN11" s="118"/>
      <c r="AO11" s="118"/>
      <c r="AP11" s="118"/>
      <c r="AQ11" s="118"/>
      <c r="AR11" s="118"/>
      <c r="AS11" s="10"/>
      <c r="AT11" s="10"/>
      <c r="AU11" s="10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</row>
    <row r="12" spans="1:72" ht="22.5" x14ac:dyDescent="0.25">
      <c r="A12" s="53" t="s">
        <v>98</v>
      </c>
      <c r="B12" s="118">
        <f>0.05*B3</f>
        <v>0.05</v>
      </c>
      <c r="C12" s="118">
        <f>0.05*C3</f>
        <v>0.05</v>
      </c>
      <c r="D12" s="118">
        <f>0.05*D3</f>
        <v>0.05</v>
      </c>
      <c r="E12" s="118">
        <f>0.05*E3</f>
        <v>0.05</v>
      </c>
      <c r="F12" s="118">
        <v>0.05</v>
      </c>
      <c r="G12" s="118">
        <f>0.05*G3</f>
        <v>0.05</v>
      </c>
      <c r="H12" s="118">
        <v>0.05</v>
      </c>
      <c r="I12" s="118">
        <f>0.05*I3</f>
        <v>0.05</v>
      </c>
      <c r="J12" s="118">
        <f>0.05*J3</f>
        <v>0.05</v>
      </c>
      <c r="K12" s="10"/>
      <c r="L12" s="10"/>
      <c r="M12" s="10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8">
        <f t="shared" ref="AJ12:AR12" si="1">B12*AJ3</f>
        <v>0.60000000000000009</v>
      </c>
      <c r="AK12" s="118">
        <f t="shared" si="1"/>
        <v>0</v>
      </c>
      <c r="AL12" s="118">
        <f t="shared" si="1"/>
        <v>0</v>
      </c>
      <c r="AM12" s="118">
        <f t="shared" si="1"/>
        <v>0</v>
      </c>
      <c r="AN12" s="118">
        <f t="shared" si="1"/>
        <v>0</v>
      </c>
      <c r="AO12" s="118">
        <f t="shared" si="1"/>
        <v>0</v>
      </c>
      <c r="AP12" s="118">
        <f t="shared" si="1"/>
        <v>0</v>
      </c>
      <c r="AQ12" s="118">
        <f t="shared" si="1"/>
        <v>0</v>
      </c>
      <c r="AR12" s="118">
        <f t="shared" si="1"/>
        <v>0</v>
      </c>
      <c r="AS12" s="10"/>
      <c r="AT12" s="10"/>
      <c r="AU12" s="10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07">
        <f>SUM(AJ12:BJ12)</f>
        <v>0.60000000000000009</v>
      </c>
      <c r="BS12" s="107" t="s">
        <v>0</v>
      </c>
      <c r="BT12" s="108">
        <v>0.6</v>
      </c>
    </row>
    <row r="13" spans="1:72" x14ac:dyDescent="0.25">
      <c r="B13" s="118"/>
      <c r="C13" s="118"/>
      <c r="D13" s="118"/>
      <c r="E13" s="118"/>
      <c r="F13" s="118"/>
      <c r="G13" s="118"/>
      <c r="H13" s="118"/>
      <c r="I13" s="118"/>
      <c r="J13" s="118"/>
      <c r="K13" s="10"/>
      <c r="L13" s="10"/>
      <c r="M13" s="10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8"/>
      <c r="AK13" s="118"/>
      <c r="AL13" s="118"/>
      <c r="AM13" s="118"/>
      <c r="AN13" s="118"/>
      <c r="AO13" s="118"/>
      <c r="AP13" s="118"/>
      <c r="AQ13" s="118"/>
      <c r="AR13" s="118"/>
      <c r="AS13" s="10"/>
      <c r="AT13" s="10"/>
      <c r="AU13" s="10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</row>
    <row r="14" spans="1:72" x14ac:dyDescent="0.25">
      <c r="B14" s="118"/>
      <c r="C14" s="118"/>
      <c r="D14" s="118"/>
      <c r="E14" s="118"/>
      <c r="F14" s="118"/>
      <c r="G14" s="118"/>
      <c r="H14" s="118"/>
      <c r="I14" s="118"/>
      <c r="J14" s="118"/>
      <c r="K14" s="10"/>
      <c r="L14" s="10"/>
      <c r="M14" s="10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8"/>
      <c r="AK14" s="118"/>
      <c r="AL14" s="118"/>
      <c r="AM14" s="118"/>
      <c r="AN14" s="118"/>
      <c r="AO14" s="118"/>
      <c r="AP14" s="118"/>
      <c r="AQ14" s="118"/>
      <c r="AR14" s="118"/>
      <c r="AS14" s="10"/>
      <c r="AT14" s="10"/>
      <c r="AU14" s="10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</row>
    <row r="15" spans="1:72" x14ac:dyDescent="0.25">
      <c r="A15" s="50"/>
      <c r="B15" s="118"/>
      <c r="C15" s="118"/>
      <c r="D15" s="118"/>
      <c r="E15" s="118"/>
      <c r="F15" s="118"/>
      <c r="G15" s="118"/>
      <c r="H15" s="118"/>
      <c r="I15" s="118"/>
      <c r="J15" s="118"/>
      <c r="K15" s="10"/>
      <c r="L15" s="10"/>
      <c r="M15" s="10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8"/>
      <c r="AK15" s="118"/>
      <c r="AL15" s="118"/>
      <c r="AM15" s="118"/>
      <c r="AN15" s="118"/>
      <c r="AO15" s="118"/>
      <c r="AP15" s="118"/>
      <c r="AQ15" s="118"/>
      <c r="AR15" s="118"/>
      <c r="AS15" s="10"/>
      <c r="AT15" s="10"/>
      <c r="AU15" s="10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</row>
    <row r="16" spans="1:72" x14ac:dyDescent="0.25">
      <c r="A16" s="50" t="s">
        <v>68</v>
      </c>
      <c r="B16" s="118"/>
      <c r="C16" s="118"/>
      <c r="D16" s="118"/>
      <c r="E16" s="118"/>
      <c r="F16" s="118"/>
      <c r="G16" s="118">
        <v>0.71</v>
      </c>
      <c r="H16" s="118">
        <v>0.33</v>
      </c>
      <c r="I16" s="118">
        <v>0.09</v>
      </c>
      <c r="J16" s="118">
        <f>0.51*J3</f>
        <v>0.51</v>
      </c>
      <c r="K16" s="10"/>
      <c r="L16" s="10"/>
      <c r="M16" s="10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8"/>
      <c r="AK16" s="118"/>
      <c r="AL16" s="118"/>
      <c r="AM16" s="118"/>
      <c r="AN16" s="118"/>
      <c r="AO16" s="118">
        <f>G16*AO3</f>
        <v>0</v>
      </c>
      <c r="AP16" s="118">
        <f>H16*AP3</f>
        <v>0</v>
      </c>
      <c r="AQ16" s="118">
        <f>I16*AQ3</f>
        <v>0</v>
      </c>
      <c r="AR16" s="118">
        <f>J16*AR3</f>
        <v>0</v>
      </c>
      <c r="AS16" s="10"/>
      <c r="AT16" s="10"/>
      <c r="AU16" s="10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07">
        <f>SUM(AJ16:BJ16)</f>
        <v>0</v>
      </c>
      <c r="BS16" s="107" t="s">
        <v>0</v>
      </c>
    </row>
    <row r="17" spans="1:72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</row>
    <row r="18" spans="1:72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T18" s="108"/>
    </row>
    <row r="19" spans="1:72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</row>
    <row r="20" spans="1:72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8"/>
      <c r="Z20" s="118"/>
      <c r="AA20" s="118"/>
      <c r="AB20" s="118"/>
      <c r="AC20" s="118"/>
      <c r="AD20" s="118">
        <v>4</v>
      </c>
      <c r="AE20" s="118"/>
      <c r="AF20" s="118"/>
      <c r="AG20" s="118"/>
      <c r="AH20" s="118"/>
      <c r="AI20" s="117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G20" s="118">
        <f t="shared" ref="BG20:BG29" si="2">Y20*BG$3</f>
        <v>0</v>
      </c>
      <c r="BH20" s="118">
        <f t="shared" ref="BH20:BH29" si="3">Z20*BH$3</f>
        <v>0</v>
      </c>
      <c r="BI20" s="118">
        <f t="shared" ref="BI20:BI29" si="4">AA20*BI$3</f>
        <v>0</v>
      </c>
      <c r="BJ20" s="118">
        <f t="shared" ref="BJ20:BJ29" si="5">AB20*BJ$3</f>
        <v>0</v>
      </c>
      <c r="BK20" s="118">
        <f t="shared" ref="BK20:BK29" si="6">AC20*BK$3</f>
        <v>0</v>
      </c>
      <c r="BL20" s="118">
        <f t="shared" ref="BL20:BL29" si="7">AD20*BL$3</f>
        <v>0</v>
      </c>
      <c r="BM20" s="118">
        <f t="shared" ref="BM20:BM29" si="8">AE20*BM$3</f>
        <v>0</v>
      </c>
      <c r="BN20" s="118">
        <f t="shared" ref="BN20:BN29" si="9">AF20*BN$3</f>
        <v>0</v>
      </c>
      <c r="BO20" s="118">
        <f t="shared" ref="BO20:BO29" si="10">AG20*BO$3</f>
        <v>0</v>
      </c>
      <c r="BP20" s="118">
        <f t="shared" ref="BP20:BP29" si="11">AH20*BP$3</f>
        <v>0</v>
      </c>
      <c r="BQ20" s="117"/>
      <c r="BR20" s="107">
        <f>SUM(AJ20:BP20)</f>
        <v>0</v>
      </c>
    </row>
    <row r="21" spans="1:72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7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G21" s="118">
        <f t="shared" si="2"/>
        <v>0</v>
      </c>
      <c r="BH21" s="118">
        <f t="shared" si="3"/>
        <v>0</v>
      </c>
      <c r="BI21" s="118">
        <f t="shared" si="4"/>
        <v>0</v>
      </c>
      <c r="BJ21" s="118">
        <f t="shared" si="5"/>
        <v>0</v>
      </c>
      <c r="BK21" s="118">
        <f t="shared" si="6"/>
        <v>0</v>
      </c>
      <c r="BL21" s="118">
        <f t="shared" si="7"/>
        <v>0</v>
      </c>
      <c r="BM21" s="118">
        <f t="shared" si="8"/>
        <v>0</v>
      </c>
      <c r="BN21" s="118">
        <f t="shared" si="9"/>
        <v>0</v>
      </c>
      <c r="BO21" s="118">
        <f t="shared" si="10"/>
        <v>0</v>
      </c>
      <c r="BP21" s="118">
        <f t="shared" si="11"/>
        <v>0</v>
      </c>
      <c r="BQ21" s="117"/>
      <c r="BR21" s="107">
        <f t="shared" ref="BR21:BR29" si="12">SUM(AJ21:BP21)</f>
        <v>0</v>
      </c>
    </row>
    <row r="22" spans="1:72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7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G22" s="118">
        <f t="shared" si="2"/>
        <v>0</v>
      </c>
      <c r="BH22" s="118">
        <f t="shared" si="3"/>
        <v>0</v>
      </c>
      <c r="BI22" s="118">
        <f t="shared" si="4"/>
        <v>0</v>
      </c>
      <c r="BJ22" s="118">
        <f t="shared" si="5"/>
        <v>0</v>
      </c>
      <c r="BK22" s="118">
        <f t="shared" si="6"/>
        <v>0</v>
      </c>
      <c r="BL22" s="118">
        <f t="shared" si="7"/>
        <v>0</v>
      </c>
      <c r="BM22" s="118">
        <f t="shared" si="8"/>
        <v>0</v>
      </c>
      <c r="BN22" s="118">
        <f t="shared" si="9"/>
        <v>0</v>
      </c>
      <c r="BO22" s="118">
        <f t="shared" si="10"/>
        <v>0</v>
      </c>
      <c r="BP22" s="118">
        <f t="shared" si="11"/>
        <v>0</v>
      </c>
      <c r="BQ22" s="117"/>
      <c r="BR22" s="107">
        <f t="shared" si="12"/>
        <v>0</v>
      </c>
    </row>
    <row r="23" spans="1:72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8">
        <v>4</v>
      </c>
      <c r="Z23" s="118">
        <v>4</v>
      </c>
      <c r="AA23" s="118"/>
      <c r="AB23" s="118"/>
      <c r="AC23" s="118">
        <v>4</v>
      </c>
      <c r="AD23" s="118"/>
      <c r="AE23" s="118">
        <v>4</v>
      </c>
      <c r="AF23" s="118">
        <v>4</v>
      </c>
      <c r="AG23" s="118"/>
      <c r="AH23" s="118"/>
      <c r="AI23" s="117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G23" s="118">
        <f t="shared" si="2"/>
        <v>0</v>
      </c>
      <c r="BH23" s="118">
        <f t="shared" si="3"/>
        <v>0</v>
      </c>
      <c r="BI23" s="118">
        <f t="shared" si="4"/>
        <v>0</v>
      </c>
      <c r="BJ23" s="118">
        <f t="shared" si="5"/>
        <v>0</v>
      </c>
      <c r="BK23" s="118">
        <f t="shared" si="6"/>
        <v>0</v>
      </c>
      <c r="BL23" s="118">
        <f t="shared" si="7"/>
        <v>0</v>
      </c>
      <c r="BM23" s="118">
        <f t="shared" si="8"/>
        <v>0</v>
      </c>
      <c r="BN23" s="118">
        <f t="shared" si="9"/>
        <v>0</v>
      </c>
      <c r="BO23" s="118">
        <f t="shared" si="10"/>
        <v>0</v>
      </c>
      <c r="BP23" s="118">
        <f t="shared" si="11"/>
        <v>0</v>
      </c>
      <c r="BQ23" s="117"/>
      <c r="BR23" s="107">
        <f t="shared" si="12"/>
        <v>0</v>
      </c>
    </row>
    <row r="24" spans="1:72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7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G24" s="118">
        <f t="shared" si="2"/>
        <v>0</v>
      </c>
      <c r="BH24" s="118">
        <f t="shared" si="3"/>
        <v>0</v>
      </c>
      <c r="BI24" s="118">
        <f t="shared" si="4"/>
        <v>0</v>
      </c>
      <c r="BJ24" s="118">
        <f t="shared" si="5"/>
        <v>0</v>
      </c>
      <c r="BK24" s="118">
        <f t="shared" si="6"/>
        <v>0</v>
      </c>
      <c r="BL24" s="118">
        <f t="shared" si="7"/>
        <v>0</v>
      </c>
      <c r="BM24" s="118">
        <f t="shared" si="8"/>
        <v>0</v>
      </c>
      <c r="BN24" s="118">
        <f t="shared" si="9"/>
        <v>0</v>
      </c>
      <c r="BO24" s="118">
        <f t="shared" si="10"/>
        <v>0</v>
      </c>
      <c r="BP24" s="118">
        <f t="shared" si="11"/>
        <v>0</v>
      </c>
      <c r="BQ24" s="117"/>
      <c r="BR24" s="107">
        <f t="shared" si="12"/>
        <v>0</v>
      </c>
    </row>
    <row r="25" spans="1:72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8"/>
      <c r="Z25" s="118"/>
      <c r="AA25" s="118">
        <v>1.7</v>
      </c>
      <c r="AB25" s="118">
        <v>0.4</v>
      </c>
      <c r="AC25" s="118"/>
      <c r="AD25" s="118">
        <v>0.2</v>
      </c>
      <c r="AE25" s="118"/>
      <c r="AF25" s="118"/>
      <c r="AG25" s="118">
        <v>2.2000000000000002</v>
      </c>
      <c r="AH25" s="118"/>
      <c r="AI25" s="117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G25" s="118">
        <f t="shared" si="2"/>
        <v>0</v>
      </c>
      <c r="BH25" s="118">
        <f t="shared" si="3"/>
        <v>0</v>
      </c>
      <c r="BI25" s="118">
        <f t="shared" si="4"/>
        <v>0</v>
      </c>
      <c r="BJ25" s="118">
        <f t="shared" si="5"/>
        <v>0</v>
      </c>
      <c r="BK25" s="118">
        <f t="shared" si="6"/>
        <v>0</v>
      </c>
      <c r="BL25" s="118">
        <f t="shared" si="7"/>
        <v>0</v>
      </c>
      <c r="BM25" s="118">
        <f t="shared" si="8"/>
        <v>0</v>
      </c>
      <c r="BN25" s="118">
        <f t="shared" si="9"/>
        <v>0</v>
      </c>
      <c r="BO25" s="118">
        <f t="shared" si="10"/>
        <v>0</v>
      </c>
      <c r="BP25" s="118">
        <f t="shared" si="11"/>
        <v>0</v>
      </c>
      <c r="BQ25" s="117"/>
      <c r="BR25" s="107">
        <f t="shared" si="12"/>
        <v>0</v>
      </c>
    </row>
    <row r="26" spans="1:72" x14ac:dyDescent="0.25">
      <c r="A26" s="18" t="s">
        <v>49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8">
        <v>1.7</v>
      </c>
      <c r="Z26" s="118">
        <v>0.4</v>
      </c>
      <c r="AA26" s="118"/>
      <c r="AB26" s="118"/>
      <c r="AC26" s="118">
        <v>0.2</v>
      </c>
      <c r="AD26" s="118"/>
      <c r="AE26" s="118">
        <v>0.2</v>
      </c>
      <c r="AF26" s="118">
        <v>2.2000000000000002</v>
      </c>
      <c r="AG26" s="118"/>
      <c r="AH26" s="118">
        <v>0.2</v>
      </c>
      <c r="AI26" s="117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G26" s="118">
        <f t="shared" si="2"/>
        <v>0</v>
      </c>
      <c r="BH26" s="118">
        <f t="shared" si="3"/>
        <v>0</v>
      </c>
      <c r="BI26" s="118">
        <f t="shared" si="4"/>
        <v>0</v>
      </c>
      <c r="BJ26" s="118">
        <f t="shared" si="5"/>
        <v>0</v>
      </c>
      <c r="BK26" s="118">
        <f t="shared" si="6"/>
        <v>0</v>
      </c>
      <c r="BL26" s="118">
        <f t="shared" si="7"/>
        <v>0</v>
      </c>
      <c r="BM26" s="118">
        <f t="shared" si="8"/>
        <v>0</v>
      </c>
      <c r="BN26" s="118">
        <f t="shared" si="9"/>
        <v>0</v>
      </c>
      <c r="BO26" s="118">
        <f t="shared" si="10"/>
        <v>0</v>
      </c>
      <c r="BP26" s="118">
        <f t="shared" si="11"/>
        <v>0</v>
      </c>
      <c r="BQ26" s="117"/>
      <c r="BR26" s="107">
        <f t="shared" si="12"/>
        <v>0</v>
      </c>
    </row>
    <row r="27" spans="1:72" x14ac:dyDescent="0.25">
      <c r="A27" s="18" t="s">
        <v>44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7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G27" s="118">
        <f t="shared" si="2"/>
        <v>0</v>
      </c>
      <c r="BH27" s="118">
        <f t="shared" si="3"/>
        <v>0</v>
      </c>
      <c r="BI27" s="118">
        <f t="shared" si="4"/>
        <v>0</v>
      </c>
      <c r="BJ27" s="118">
        <f t="shared" si="5"/>
        <v>0</v>
      </c>
      <c r="BK27" s="118">
        <f t="shared" si="6"/>
        <v>0</v>
      </c>
      <c r="BL27" s="118">
        <f t="shared" si="7"/>
        <v>0</v>
      </c>
      <c r="BM27" s="118">
        <f t="shared" si="8"/>
        <v>0</v>
      </c>
      <c r="BN27" s="118">
        <f t="shared" si="9"/>
        <v>0</v>
      </c>
      <c r="BO27" s="118">
        <f t="shared" si="10"/>
        <v>0</v>
      </c>
      <c r="BP27" s="118">
        <f t="shared" si="11"/>
        <v>0</v>
      </c>
      <c r="BQ27" s="117"/>
      <c r="BR27" s="107">
        <f t="shared" si="12"/>
        <v>0</v>
      </c>
    </row>
    <row r="28" spans="1:72" ht="25.5" x14ac:dyDescent="0.25">
      <c r="A28" s="86" t="s">
        <v>151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8">
        <v>0.1</v>
      </c>
      <c r="Z28" s="118">
        <v>0.1</v>
      </c>
      <c r="AA28" s="118">
        <v>0.1</v>
      </c>
      <c r="AB28" s="118">
        <v>0.1</v>
      </c>
      <c r="AC28" s="118"/>
      <c r="AD28" s="118"/>
      <c r="AE28" s="118">
        <v>0.1</v>
      </c>
      <c r="AF28" s="118">
        <v>0.1</v>
      </c>
      <c r="AG28" s="118">
        <v>0.1</v>
      </c>
      <c r="AH28" s="118">
        <v>0.1</v>
      </c>
      <c r="AI28" s="117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G28" s="118">
        <f t="shared" si="2"/>
        <v>0</v>
      </c>
      <c r="BH28" s="118">
        <f t="shared" si="3"/>
        <v>0</v>
      </c>
      <c r="BI28" s="118">
        <f t="shared" si="4"/>
        <v>0</v>
      </c>
      <c r="BJ28" s="118">
        <f t="shared" si="5"/>
        <v>0</v>
      </c>
      <c r="BK28" s="118">
        <f t="shared" si="6"/>
        <v>0</v>
      </c>
      <c r="BL28" s="118">
        <f t="shared" si="7"/>
        <v>0</v>
      </c>
      <c r="BM28" s="118">
        <f t="shared" si="8"/>
        <v>0</v>
      </c>
      <c r="BN28" s="118">
        <f t="shared" si="9"/>
        <v>0</v>
      </c>
      <c r="BO28" s="118">
        <f t="shared" si="10"/>
        <v>0</v>
      </c>
      <c r="BP28" s="118">
        <f t="shared" si="11"/>
        <v>0</v>
      </c>
      <c r="BQ28" s="117"/>
      <c r="BR28" s="107">
        <f t="shared" si="12"/>
        <v>0</v>
      </c>
    </row>
    <row r="29" spans="1:72" x14ac:dyDescent="0.25">
      <c r="A29" s="18" t="s">
        <v>45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8">
        <v>1</v>
      </c>
      <c r="Z29" s="118">
        <v>1</v>
      </c>
      <c r="AA29" s="118">
        <v>1</v>
      </c>
      <c r="AB29" s="118">
        <v>1</v>
      </c>
      <c r="AC29" s="118">
        <v>1</v>
      </c>
      <c r="AD29" s="118">
        <v>1</v>
      </c>
      <c r="AE29" s="118">
        <v>1</v>
      </c>
      <c r="AF29" s="118">
        <v>1</v>
      </c>
      <c r="AG29" s="118">
        <v>1</v>
      </c>
      <c r="AH29" s="118">
        <v>1</v>
      </c>
      <c r="AI29" s="117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G29" s="118">
        <f t="shared" si="2"/>
        <v>0</v>
      </c>
      <c r="BH29" s="118">
        <f t="shared" si="3"/>
        <v>0</v>
      </c>
      <c r="BI29" s="118">
        <f t="shared" si="4"/>
        <v>0</v>
      </c>
      <c r="BJ29" s="118">
        <f t="shared" si="5"/>
        <v>0</v>
      </c>
      <c r="BK29" s="118">
        <f t="shared" si="6"/>
        <v>0</v>
      </c>
      <c r="BL29" s="118">
        <f t="shared" si="7"/>
        <v>0</v>
      </c>
      <c r="BM29" s="118">
        <f t="shared" si="8"/>
        <v>0</v>
      </c>
      <c r="BN29" s="118">
        <f t="shared" si="9"/>
        <v>0</v>
      </c>
      <c r="BO29" s="118">
        <f t="shared" si="10"/>
        <v>0</v>
      </c>
      <c r="BP29" s="118">
        <f t="shared" si="11"/>
        <v>0</v>
      </c>
      <c r="BQ29" s="117"/>
      <c r="BR29" s="107">
        <f t="shared" si="12"/>
        <v>0</v>
      </c>
    </row>
    <row r="30" spans="1:72" x14ac:dyDescent="0.25">
      <c r="A30" s="5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</row>
    <row r="31" spans="1:72" s="85" customFormat="1" x14ac:dyDescent="0.25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T31" s="108"/>
    </row>
    <row r="32" spans="1:72" x14ac:dyDescent="0.25">
      <c r="A32" s="34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</row>
    <row r="33" spans="1:72" x14ac:dyDescent="0.25">
      <c r="A33" s="33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</row>
    <row r="34" spans="1:72" x14ac:dyDescent="0.25">
      <c r="A34" s="18" t="s">
        <v>55</v>
      </c>
      <c r="B34" s="117"/>
      <c r="C34" s="117"/>
      <c r="D34" s="117"/>
      <c r="E34" s="117"/>
      <c r="F34" s="117"/>
      <c r="G34" s="117"/>
      <c r="H34" s="117"/>
      <c r="I34" s="117"/>
      <c r="J34" s="117"/>
      <c r="K34" s="44">
        <v>1</v>
      </c>
      <c r="L34" s="44">
        <v>2</v>
      </c>
      <c r="M34" s="44">
        <v>3</v>
      </c>
      <c r="N34" s="44">
        <v>4</v>
      </c>
      <c r="O34" s="44">
        <v>4</v>
      </c>
      <c r="P34" s="44">
        <v>5</v>
      </c>
      <c r="Q34" s="44">
        <v>5</v>
      </c>
      <c r="R34" s="44">
        <v>5</v>
      </c>
      <c r="S34" s="44">
        <v>1</v>
      </c>
      <c r="T34" s="45">
        <v>2</v>
      </c>
      <c r="U34" s="44">
        <v>3</v>
      </c>
      <c r="V34" s="44">
        <v>3</v>
      </c>
      <c r="W34" s="44">
        <v>4</v>
      </c>
      <c r="X34" s="74">
        <v>5</v>
      </c>
      <c r="Y34" s="63"/>
      <c r="Z34" s="63"/>
      <c r="AA34" s="63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>
        <f t="shared" ref="AS34:BF34" si="13">K34*AS$3</f>
        <v>2</v>
      </c>
      <c r="AT34" s="118">
        <f t="shared" si="13"/>
        <v>0</v>
      </c>
      <c r="AU34" s="118">
        <f t="shared" si="13"/>
        <v>0</v>
      </c>
      <c r="AV34" s="118">
        <f t="shared" si="13"/>
        <v>0</v>
      </c>
      <c r="AW34" s="118">
        <f t="shared" si="13"/>
        <v>16</v>
      </c>
      <c r="AX34" s="118">
        <f t="shared" si="13"/>
        <v>0</v>
      </c>
      <c r="AY34" s="118">
        <f t="shared" si="13"/>
        <v>0</v>
      </c>
      <c r="AZ34" s="118">
        <f t="shared" si="13"/>
        <v>0</v>
      </c>
      <c r="BA34" s="118">
        <f t="shared" si="13"/>
        <v>0</v>
      </c>
      <c r="BB34" s="118">
        <f t="shared" si="13"/>
        <v>0</v>
      </c>
      <c r="BC34" s="118">
        <f t="shared" si="13"/>
        <v>0</v>
      </c>
      <c r="BD34" s="118">
        <f t="shared" si="13"/>
        <v>0</v>
      </c>
      <c r="BE34" s="118">
        <f t="shared" si="13"/>
        <v>0</v>
      </c>
      <c r="BF34" s="118">
        <f t="shared" si="13"/>
        <v>0</v>
      </c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7">
        <f>SUM(AJ34:BJ34)</f>
        <v>18</v>
      </c>
      <c r="BT34" s="108">
        <v>18</v>
      </c>
    </row>
    <row r="35" spans="1:72" x14ac:dyDescent="0.25">
      <c r="A35" s="34" t="s">
        <v>97</v>
      </c>
      <c r="B35" s="117"/>
      <c r="C35" s="117"/>
      <c r="D35" s="117"/>
      <c r="E35" s="117"/>
      <c r="F35" s="117"/>
      <c r="G35" s="117"/>
      <c r="H35" s="117"/>
      <c r="I35" s="117"/>
      <c r="J35" s="117"/>
      <c r="K35" s="44"/>
      <c r="L35" s="44"/>
      <c r="M35" s="44"/>
      <c r="N35" s="44"/>
      <c r="O35" s="44"/>
      <c r="P35" s="44"/>
      <c r="Q35" s="73"/>
      <c r="R35" s="74"/>
      <c r="S35" s="44"/>
      <c r="T35" s="44"/>
      <c r="U35" s="44"/>
      <c r="V35" s="44"/>
      <c r="W35" s="44"/>
      <c r="X35" s="74"/>
      <c r="Y35" s="63"/>
      <c r="Z35" s="63"/>
      <c r="AA35" s="63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</row>
    <row r="36" spans="1:72" x14ac:dyDescent="0.25">
      <c r="A36" s="34" t="s">
        <v>111</v>
      </c>
      <c r="B36" s="117"/>
      <c r="C36" s="117"/>
      <c r="D36" s="117"/>
      <c r="E36" s="117"/>
      <c r="F36" s="117"/>
      <c r="G36" s="117"/>
      <c r="H36" s="117"/>
      <c r="I36" s="117"/>
      <c r="J36" s="117"/>
      <c r="K36" s="44">
        <v>0.01</v>
      </c>
      <c r="L36" s="44">
        <v>0.01</v>
      </c>
      <c r="M36" s="44">
        <v>0.03</v>
      </c>
      <c r="N36" s="44">
        <v>0.04</v>
      </c>
      <c r="O36" s="44">
        <v>0.04</v>
      </c>
      <c r="P36" s="44">
        <v>0.05</v>
      </c>
      <c r="Q36" s="44">
        <v>0.05</v>
      </c>
      <c r="R36" s="44">
        <v>0.05</v>
      </c>
      <c r="S36" s="44">
        <v>0.01</v>
      </c>
      <c r="T36" s="44">
        <v>0.02</v>
      </c>
      <c r="U36" s="44">
        <v>0.03</v>
      </c>
      <c r="V36" s="44">
        <v>0.03</v>
      </c>
      <c r="W36" s="44">
        <v>0.04</v>
      </c>
      <c r="X36" s="46">
        <v>0.05</v>
      </c>
      <c r="Y36" s="63"/>
      <c r="Z36" s="63"/>
      <c r="AA36" s="63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8">
        <f t="shared" ref="AS36:BF36" si="14">K36*AS$3</f>
        <v>0.02</v>
      </c>
      <c r="AT36" s="118">
        <f t="shared" si="14"/>
        <v>0</v>
      </c>
      <c r="AU36" s="118">
        <f t="shared" si="14"/>
        <v>0</v>
      </c>
      <c r="AV36" s="118">
        <f t="shared" si="14"/>
        <v>0</v>
      </c>
      <c r="AW36" s="118">
        <f t="shared" si="14"/>
        <v>0.16</v>
      </c>
      <c r="AX36" s="118">
        <f t="shared" si="14"/>
        <v>0</v>
      </c>
      <c r="AY36" s="118">
        <f t="shared" si="14"/>
        <v>0</v>
      </c>
      <c r="AZ36" s="118">
        <f t="shared" si="14"/>
        <v>0</v>
      </c>
      <c r="BA36" s="118">
        <f t="shared" si="14"/>
        <v>0</v>
      </c>
      <c r="BB36" s="118">
        <f t="shared" si="14"/>
        <v>0</v>
      </c>
      <c r="BC36" s="118">
        <f t="shared" si="14"/>
        <v>0</v>
      </c>
      <c r="BD36" s="118">
        <f t="shared" si="14"/>
        <v>0</v>
      </c>
      <c r="BE36" s="118">
        <f t="shared" si="14"/>
        <v>0</v>
      </c>
      <c r="BF36" s="118">
        <f t="shared" si="14"/>
        <v>0</v>
      </c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</row>
    <row r="37" spans="1:72" x14ac:dyDescent="0.25">
      <c r="A37" s="34"/>
      <c r="B37" s="117"/>
      <c r="C37" s="117"/>
      <c r="D37" s="117"/>
      <c r="E37" s="117"/>
      <c r="F37" s="117"/>
      <c r="G37" s="117"/>
      <c r="H37" s="117"/>
      <c r="I37" s="117"/>
      <c r="J37" s="117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6"/>
      <c r="Y37" s="63"/>
      <c r="Z37" s="63"/>
      <c r="AA37" s="63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</row>
    <row r="38" spans="1:72" x14ac:dyDescent="0.25">
      <c r="A38" s="18" t="s">
        <v>52</v>
      </c>
      <c r="B38" s="117"/>
      <c r="C38" s="117"/>
      <c r="D38" s="117"/>
      <c r="E38" s="117"/>
      <c r="F38" s="117"/>
      <c r="G38" s="117"/>
      <c r="H38" s="117"/>
      <c r="I38" s="117"/>
      <c r="J38" s="117"/>
      <c r="K38" s="44">
        <v>1</v>
      </c>
      <c r="L38" s="44">
        <v>1</v>
      </c>
      <c r="M38" s="44">
        <v>1</v>
      </c>
      <c r="N38" s="44">
        <v>1</v>
      </c>
      <c r="O38" s="44">
        <v>1</v>
      </c>
      <c r="P38" s="44">
        <v>1</v>
      </c>
      <c r="Q38" s="44">
        <v>1</v>
      </c>
      <c r="R38" s="44">
        <v>1</v>
      </c>
      <c r="S38" s="44">
        <v>1</v>
      </c>
      <c r="T38" s="44">
        <v>1</v>
      </c>
      <c r="U38" s="44">
        <v>1</v>
      </c>
      <c r="V38" s="44">
        <v>1</v>
      </c>
      <c r="W38" s="44">
        <v>1</v>
      </c>
      <c r="X38" s="74">
        <v>1</v>
      </c>
      <c r="Y38" s="63"/>
      <c r="Z38" s="63"/>
      <c r="AA38" s="63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8">
        <f t="shared" ref="AS38:BF38" si="15">K38*AS$3</f>
        <v>2</v>
      </c>
      <c r="AT38" s="118">
        <f t="shared" si="15"/>
        <v>0</v>
      </c>
      <c r="AU38" s="118">
        <f t="shared" si="15"/>
        <v>0</v>
      </c>
      <c r="AV38" s="118">
        <f t="shared" si="15"/>
        <v>0</v>
      </c>
      <c r="AW38" s="118">
        <f t="shared" si="15"/>
        <v>4</v>
      </c>
      <c r="AX38" s="118">
        <f t="shared" si="15"/>
        <v>0</v>
      </c>
      <c r="AY38" s="118">
        <f t="shared" si="15"/>
        <v>0</v>
      </c>
      <c r="AZ38" s="118">
        <f t="shared" si="15"/>
        <v>0</v>
      </c>
      <c r="BA38" s="118">
        <f t="shared" si="15"/>
        <v>0</v>
      </c>
      <c r="BB38" s="118">
        <f t="shared" si="15"/>
        <v>0</v>
      </c>
      <c r="BC38" s="118">
        <f t="shared" si="15"/>
        <v>0</v>
      </c>
      <c r="BD38" s="118">
        <f t="shared" si="15"/>
        <v>0</v>
      </c>
      <c r="BE38" s="118">
        <f t="shared" si="15"/>
        <v>0</v>
      </c>
      <c r="BF38" s="118">
        <f t="shared" si="15"/>
        <v>0</v>
      </c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7">
        <f>SUM(AJ38:BJ38)</f>
        <v>6</v>
      </c>
      <c r="BT38" s="108">
        <v>6</v>
      </c>
    </row>
    <row r="39" spans="1:72" x14ac:dyDescent="0.25">
      <c r="A39" s="18"/>
      <c r="K39" s="44"/>
      <c r="L39" s="44"/>
      <c r="M39" s="44"/>
      <c r="N39" s="44"/>
      <c r="O39" s="44"/>
      <c r="P39" s="44"/>
      <c r="Q39" s="73"/>
      <c r="R39" s="74"/>
      <c r="S39" s="44"/>
      <c r="T39" s="44"/>
      <c r="U39" s="44"/>
      <c r="V39" s="44"/>
      <c r="W39" s="44"/>
      <c r="X39" s="74"/>
      <c r="Y39" s="63"/>
      <c r="Z39" s="63"/>
      <c r="AA39" s="63"/>
    </row>
    <row r="40" spans="1:72" x14ac:dyDescent="0.25">
      <c r="A40" s="18" t="s">
        <v>56</v>
      </c>
      <c r="K40" s="44"/>
      <c r="L40" s="44"/>
      <c r="M40" s="44"/>
      <c r="N40" s="44"/>
      <c r="O40" s="44"/>
      <c r="P40" s="44"/>
      <c r="Q40" s="73"/>
      <c r="R40" s="74"/>
      <c r="S40" s="44"/>
      <c r="T40" s="44"/>
      <c r="U40" s="44"/>
      <c r="V40" s="44"/>
      <c r="W40" s="44"/>
      <c r="X40" s="74"/>
      <c r="Y40" s="63"/>
      <c r="Z40" s="63"/>
      <c r="AA40" s="63"/>
    </row>
    <row r="41" spans="1:72" x14ac:dyDescent="0.25">
      <c r="A41" s="34" t="s">
        <v>97</v>
      </c>
      <c r="K41" s="44"/>
      <c r="L41" s="44"/>
      <c r="M41" s="44"/>
      <c r="N41" s="44"/>
      <c r="O41" s="44"/>
      <c r="P41" s="44"/>
      <c r="Q41" s="49"/>
      <c r="R41" s="46"/>
      <c r="S41" s="44"/>
      <c r="T41" s="44"/>
      <c r="U41" s="44"/>
      <c r="V41" s="44"/>
      <c r="W41" s="44"/>
      <c r="X41" s="77"/>
      <c r="Y41" s="63"/>
      <c r="Z41" s="63"/>
      <c r="AA41" s="63"/>
    </row>
    <row r="42" spans="1:72" x14ac:dyDescent="0.25">
      <c r="A42" s="41" t="s">
        <v>57</v>
      </c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63"/>
      <c r="Z42" s="63"/>
      <c r="AA42" s="63"/>
    </row>
    <row r="43" spans="1:72" x14ac:dyDescent="0.25">
      <c r="A43" s="41" t="s">
        <v>58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63"/>
      <c r="Z43" s="63"/>
      <c r="AA43" s="63"/>
    </row>
    <row r="44" spans="1:72" x14ac:dyDescent="0.25">
      <c r="A44" s="41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63"/>
      <c r="Z44" s="63"/>
      <c r="AA44" s="63"/>
    </row>
    <row r="45" spans="1:72" x14ac:dyDescent="0.25">
      <c r="A45" s="18" t="s">
        <v>59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  <c r="P45" s="44">
        <v>1</v>
      </c>
      <c r="Q45" s="44">
        <v>1</v>
      </c>
      <c r="R45" s="44">
        <v>1</v>
      </c>
      <c r="S45" s="44">
        <v>1</v>
      </c>
      <c r="T45" s="44">
        <v>1</v>
      </c>
      <c r="U45" s="44">
        <v>1</v>
      </c>
      <c r="V45" s="44">
        <v>1</v>
      </c>
      <c r="W45" s="44">
        <v>1</v>
      </c>
      <c r="X45" s="74">
        <v>1</v>
      </c>
      <c r="Y45" s="63"/>
      <c r="Z45" s="63"/>
      <c r="AA45" s="63"/>
      <c r="AS45" s="118">
        <f t="shared" ref="AS45:BF49" si="16">K45*AS$3</f>
        <v>2</v>
      </c>
      <c r="AT45" s="118">
        <f t="shared" si="16"/>
        <v>0</v>
      </c>
      <c r="AU45" s="118">
        <f t="shared" si="16"/>
        <v>0</v>
      </c>
      <c r="AV45" s="118">
        <f t="shared" si="16"/>
        <v>0</v>
      </c>
      <c r="AW45" s="118">
        <f t="shared" si="16"/>
        <v>4</v>
      </c>
      <c r="AX45" s="118">
        <f t="shared" si="16"/>
        <v>0</v>
      </c>
      <c r="AY45" s="118">
        <f t="shared" si="16"/>
        <v>0</v>
      </c>
      <c r="AZ45" s="118">
        <f t="shared" si="16"/>
        <v>0</v>
      </c>
      <c r="BA45" s="118">
        <f t="shared" si="16"/>
        <v>0</v>
      </c>
      <c r="BB45" s="118">
        <f t="shared" si="16"/>
        <v>0</v>
      </c>
      <c r="BC45" s="118">
        <f t="shared" si="16"/>
        <v>0</v>
      </c>
      <c r="BD45" s="118">
        <f t="shared" si="16"/>
        <v>0</v>
      </c>
      <c r="BE45" s="118">
        <f t="shared" si="16"/>
        <v>0</v>
      </c>
      <c r="BF45" s="118">
        <f t="shared" si="16"/>
        <v>0</v>
      </c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7">
        <f>SUM(AJ45:BJ45)</f>
        <v>6</v>
      </c>
      <c r="BT45" s="108">
        <v>6</v>
      </c>
    </row>
    <row r="46" spans="1:72" x14ac:dyDescent="0.25">
      <c r="A46" s="18" t="s">
        <v>124</v>
      </c>
      <c r="K46" s="44"/>
      <c r="L46" s="44">
        <v>2</v>
      </c>
      <c r="M46" s="44">
        <v>3</v>
      </c>
      <c r="N46" s="44">
        <v>3</v>
      </c>
      <c r="O46" s="44">
        <v>3</v>
      </c>
      <c r="P46" s="44">
        <v>3</v>
      </c>
      <c r="Q46" s="73">
        <v>3</v>
      </c>
      <c r="R46" s="74">
        <v>3</v>
      </c>
      <c r="S46" s="44">
        <v>1</v>
      </c>
      <c r="T46" s="44">
        <v>2</v>
      </c>
      <c r="U46" s="44">
        <v>3</v>
      </c>
      <c r="V46" s="44">
        <v>3</v>
      </c>
      <c r="W46" s="44">
        <v>3</v>
      </c>
      <c r="X46" s="74">
        <v>3</v>
      </c>
      <c r="Y46" s="63"/>
      <c r="Z46" s="63"/>
      <c r="AA46" s="63"/>
      <c r="AS46" s="118">
        <f t="shared" si="16"/>
        <v>0</v>
      </c>
      <c r="AT46" s="118">
        <f t="shared" si="16"/>
        <v>0</v>
      </c>
      <c r="AU46" s="118">
        <f t="shared" si="16"/>
        <v>0</v>
      </c>
      <c r="AV46" s="118">
        <f t="shared" si="16"/>
        <v>0</v>
      </c>
      <c r="AW46" s="118">
        <f t="shared" si="16"/>
        <v>12</v>
      </c>
      <c r="AX46" s="118">
        <f t="shared" si="16"/>
        <v>0</v>
      </c>
      <c r="AY46" s="118">
        <f t="shared" si="16"/>
        <v>0</v>
      </c>
      <c r="AZ46" s="118">
        <f t="shared" si="16"/>
        <v>0</v>
      </c>
      <c r="BA46" s="118">
        <f t="shared" si="16"/>
        <v>0</v>
      </c>
      <c r="BB46" s="118">
        <f t="shared" si="16"/>
        <v>0</v>
      </c>
      <c r="BC46" s="118">
        <f t="shared" si="16"/>
        <v>0</v>
      </c>
      <c r="BD46" s="118">
        <f t="shared" si="16"/>
        <v>0</v>
      </c>
      <c r="BE46" s="118">
        <f t="shared" si="16"/>
        <v>0</v>
      </c>
      <c r="BF46" s="118">
        <f t="shared" si="16"/>
        <v>0</v>
      </c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7">
        <f>SUM(AJ46:BJ46)</f>
        <v>12</v>
      </c>
      <c r="BT46" s="108">
        <v>12</v>
      </c>
    </row>
    <row r="47" spans="1:72" x14ac:dyDescent="0.25">
      <c r="A47" s="18" t="s">
        <v>60</v>
      </c>
      <c r="K47" s="44">
        <v>0</v>
      </c>
      <c r="L47" s="44">
        <v>0</v>
      </c>
      <c r="M47" s="44">
        <v>0</v>
      </c>
      <c r="N47" s="44">
        <v>1</v>
      </c>
      <c r="O47" s="44">
        <v>1</v>
      </c>
      <c r="P47" s="44">
        <v>1</v>
      </c>
      <c r="Q47" s="44">
        <v>1</v>
      </c>
      <c r="R47" s="44">
        <v>1</v>
      </c>
      <c r="S47" s="44">
        <v>0</v>
      </c>
      <c r="T47" s="44">
        <v>0</v>
      </c>
      <c r="U47" s="44">
        <v>0</v>
      </c>
      <c r="V47" s="44">
        <v>0</v>
      </c>
      <c r="W47" s="44">
        <v>1</v>
      </c>
      <c r="X47" s="74">
        <v>1</v>
      </c>
      <c r="Y47" s="63"/>
      <c r="Z47" s="63"/>
      <c r="AA47" s="63"/>
      <c r="AS47" s="118">
        <f t="shared" si="16"/>
        <v>0</v>
      </c>
      <c r="AT47" s="118">
        <f t="shared" si="16"/>
        <v>0</v>
      </c>
      <c r="AU47" s="118">
        <f t="shared" si="16"/>
        <v>0</v>
      </c>
      <c r="AV47" s="118">
        <f t="shared" si="16"/>
        <v>0</v>
      </c>
      <c r="AW47" s="118">
        <f t="shared" si="16"/>
        <v>4</v>
      </c>
      <c r="AX47" s="118">
        <f t="shared" si="16"/>
        <v>0</v>
      </c>
      <c r="AY47" s="118">
        <f t="shared" si="16"/>
        <v>0</v>
      </c>
      <c r="AZ47" s="118">
        <f t="shared" si="16"/>
        <v>0</v>
      </c>
      <c r="BA47" s="118">
        <f t="shared" si="16"/>
        <v>0</v>
      </c>
      <c r="BB47" s="118">
        <f t="shared" si="16"/>
        <v>0</v>
      </c>
      <c r="BC47" s="118">
        <f t="shared" si="16"/>
        <v>0</v>
      </c>
      <c r="BD47" s="118">
        <f t="shared" si="16"/>
        <v>0</v>
      </c>
      <c r="BE47" s="118">
        <f t="shared" si="16"/>
        <v>0</v>
      </c>
      <c r="BF47" s="118">
        <f t="shared" si="16"/>
        <v>0</v>
      </c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7">
        <f>SUM(AJ47:BJ47)</f>
        <v>4</v>
      </c>
      <c r="BT47" s="108">
        <v>4</v>
      </c>
    </row>
    <row r="48" spans="1:72" x14ac:dyDescent="0.25">
      <c r="A48" s="18" t="s">
        <v>125</v>
      </c>
      <c r="K48" s="44"/>
      <c r="L48" s="44">
        <v>0</v>
      </c>
      <c r="M48" s="44">
        <v>0</v>
      </c>
      <c r="N48" s="44">
        <v>1</v>
      </c>
      <c r="O48" s="44">
        <v>1</v>
      </c>
      <c r="P48" s="44">
        <v>2</v>
      </c>
      <c r="Q48" s="73">
        <v>2</v>
      </c>
      <c r="R48" s="74">
        <v>2</v>
      </c>
      <c r="S48" s="44"/>
      <c r="T48" s="44">
        <v>0</v>
      </c>
      <c r="U48" s="44"/>
      <c r="V48" s="44"/>
      <c r="W48" s="44">
        <v>1</v>
      </c>
      <c r="X48" s="74">
        <v>2</v>
      </c>
      <c r="Y48" s="63"/>
      <c r="Z48" s="63"/>
      <c r="AA48" s="63"/>
      <c r="AS48" s="118">
        <f t="shared" si="16"/>
        <v>0</v>
      </c>
      <c r="AT48" s="118">
        <f t="shared" si="16"/>
        <v>0</v>
      </c>
      <c r="AU48" s="118">
        <f t="shared" si="16"/>
        <v>0</v>
      </c>
      <c r="AV48" s="118">
        <f t="shared" si="16"/>
        <v>0</v>
      </c>
      <c r="AW48" s="118">
        <f t="shared" si="16"/>
        <v>4</v>
      </c>
      <c r="AX48" s="118">
        <f t="shared" si="16"/>
        <v>0</v>
      </c>
      <c r="AY48" s="118">
        <f t="shared" si="16"/>
        <v>0</v>
      </c>
      <c r="AZ48" s="118">
        <f t="shared" si="16"/>
        <v>0</v>
      </c>
      <c r="BA48" s="118">
        <f t="shared" si="16"/>
        <v>0</v>
      </c>
      <c r="BB48" s="118">
        <f t="shared" si="16"/>
        <v>0</v>
      </c>
      <c r="BC48" s="118">
        <f t="shared" si="16"/>
        <v>0</v>
      </c>
      <c r="BD48" s="118">
        <f t="shared" si="16"/>
        <v>0</v>
      </c>
      <c r="BE48" s="118">
        <f t="shared" si="16"/>
        <v>0</v>
      </c>
      <c r="BF48" s="118">
        <f t="shared" si="16"/>
        <v>0</v>
      </c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7">
        <f>SUM(AJ48:BJ48)</f>
        <v>4</v>
      </c>
      <c r="BT48" s="108">
        <v>4</v>
      </c>
    </row>
    <row r="49" spans="1:72" x14ac:dyDescent="0.25">
      <c r="A49" s="18" t="s">
        <v>61</v>
      </c>
      <c r="K49" s="44">
        <v>1</v>
      </c>
      <c r="L49" s="44">
        <v>1</v>
      </c>
      <c r="M49" s="44">
        <v>1</v>
      </c>
      <c r="N49" s="44">
        <v>1</v>
      </c>
      <c r="O49" s="44">
        <v>1</v>
      </c>
      <c r="P49" s="44">
        <v>1</v>
      </c>
      <c r="Q49" s="44">
        <v>1</v>
      </c>
      <c r="R49" s="44">
        <v>1</v>
      </c>
      <c r="S49" s="44">
        <v>1</v>
      </c>
      <c r="T49" s="44">
        <v>1</v>
      </c>
      <c r="U49" s="44">
        <v>1</v>
      </c>
      <c r="V49" s="44">
        <v>1</v>
      </c>
      <c r="W49" s="44">
        <v>1</v>
      </c>
      <c r="X49" s="74">
        <v>1</v>
      </c>
      <c r="Y49" s="63"/>
      <c r="Z49" s="63"/>
      <c r="AA49" s="63"/>
      <c r="AS49" s="118">
        <f t="shared" si="16"/>
        <v>2</v>
      </c>
      <c r="AT49" s="118">
        <f t="shared" si="16"/>
        <v>0</v>
      </c>
      <c r="AU49" s="118">
        <f t="shared" si="16"/>
        <v>0</v>
      </c>
      <c r="AV49" s="118">
        <f t="shared" si="16"/>
        <v>0</v>
      </c>
      <c r="AW49" s="118">
        <f t="shared" si="16"/>
        <v>4</v>
      </c>
      <c r="AX49" s="118">
        <f t="shared" si="16"/>
        <v>0</v>
      </c>
      <c r="AY49" s="118">
        <f t="shared" si="16"/>
        <v>0</v>
      </c>
      <c r="AZ49" s="118">
        <f t="shared" si="16"/>
        <v>0</v>
      </c>
      <c r="BA49" s="118">
        <f t="shared" si="16"/>
        <v>0</v>
      </c>
      <c r="BB49" s="118">
        <f t="shared" si="16"/>
        <v>0</v>
      </c>
      <c r="BC49" s="118">
        <f t="shared" si="16"/>
        <v>0</v>
      </c>
      <c r="BD49" s="118">
        <f t="shared" si="16"/>
        <v>0</v>
      </c>
      <c r="BE49" s="118">
        <f t="shared" si="16"/>
        <v>0</v>
      </c>
      <c r="BF49" s="118">
        <f t="shared" si="16"/>
        <v>0</v>
      </c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7">
        <f>SUM(AJ49:BJ49)</f>
        <v>6</v>
      </c>
      <c r="BT49" s="108">
        <v>6</v>
      </c>
    </row>
    <row r="50" spans="1:72" x14ac:dyDescent="0.25">
      <c r="A50" s="18"/>
      <c r="K50" s="44"/>
      <c r="L50" s="44"/>
      <c r="M50" s="44"/>
      <c r="N50" s="44"/>
      <c r="O50" s="44"/>
      <c r="P50" s="44"/>
      <c r="Q50" s="73"/>
      <c r="R50" s="74"/>
      <c r="S50" s="44"/>
      <c r="T50" s="44"/>
      <c r="U50" s="44"/>
      <c r="V50" s="44"/>
      <c r="W50" s="44"/>
      <c r="X50" s="74"/>
      <c r="Y50" s="63"/>
      <c r="Z50" s="63"/>
      <c r="AA50" s="63"/>
    </row>
    <row r="51" spans="1:72" x14ac:dyDescent="0.25">
      <c r="A51" s="18" t="s">
        <v>62</v>
      </c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44">
        <v>1</v>
      </c>
      <c r="Q51" s="44">
        <v>1</v>
      </c>
      <c r="R51" s="44">
        <v>1</v>
      </c>
      <c r="S51" s="44">
        <v>1</v>
      </c>
      <c r="T51" s="44">
        <v>1</v>
      </c>
      <c r="U51" s="44">
        <v>1</v>
      </c>
      <c r="V51" s="44">
        <v>1</v>
      </c>
      <c r="W51" s="44">
        <v>1</v>
      </c>
      <c r="X51" s="74">
        <v>1</v>
      </c>
      <c r="Y51" s="63"/>
      <c r="Z51" s="63"/>
      <c r="AA51" s="63"/>
      <c r="AS51" s="118">
        <f t="shared" ref="AS51:BF51" si="17">K51*AS$3</f>
        <v>2</v>
      </c>
      <c r="AT51" s="118">
        <f t="shared" si="17"/>
        <v>0</v>
      </c>
      <c r="AU51" s="118">
        <f t="shared" si="17"/>
        <v>0</v>
      </c>
      <c r="AV51" s="118">
        <f t="shared" si="17"/>
        <v>0</v>
      </c>
      <c r="AW51" s="118">
        <f t="shared" si="17"/>
        <v>4</v>
      </c>
      <c r="AX51" s="118">
        <f t="shared" si="17"/>
        <v>0</v>
      </c>
      <c r="AY51" s="118">
        <f t="shared" si="17"/>
        <v>0</v>
      </c>
      <c r="AZ51" s="118">
        <f t="shared" si="17"/>
        <v>0</v>
      </c>
      <c r="BA51" s="118">
        <f t="shared" si="17"/>
        <v>0</v>
      </c>
      <c r="BB51" s="118">
        <f t="shared" si="17"/>
        <v>0</v>
      </c>
      <c r="BC51" s="118">
        <f t="shared" si="17"/>
        <v>0</v>
      </c>
      <c r="BD51" s="118">
        <f t="shared" si="17"/>
        <v>0</v>
      </c>
      <c r="BE51" s="118">
        <f t="shared" si="17"/>
        <v>0</v>
      </c>
      <c r="BF51" s="118">
        <f t="shared" si="17"/>
        <v>0</v>
      </c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7">
        <f>SUM(AJ51:BJ51)</f>
        <v>6</v>
      </c>
      <c r="BT51" s="108">
        <v>6</v>
      </c>
    </row>
    <row r="52" spans="1:72" x14ac:dyDescent="0.25">
      <c r="A52" s="18"/>
      <c r="K52" s="44"/>
      <c r="L52" s="44"/>
      <c r="M52" s="44"/>
      <c r="N52" s="44"/>
      <c r="O52" s="44"/>
      <c r="P52" s="44"/>
      <c r="Q52" s="73"/>
      <c r="R52" s="74"/>
      <c r="S52" s="44"/>
      <c r="T52" s="44"/>
      <c r="U52" s="44"/>
      <c r="V52" s="44"/>
      <c r="W52" s="44"/>
      <c r="X52" s="74"/>
      <c r="Y52" s="63"/>
      <c r="Z52" s="63"/>
      <c r="AA52" s="63"/>
    </row>
    <row r="53" spans="1:72" x14ac:dyDescent="0.25">
      <c r="A53" s="18" t="s">
        <v>112</v>
      </c>
      <c r="K53" s="44"/>
      <c r="L53" s="44"/>
      <c r="M53" s="44"/>
      <c r="N53" s="44">
        <v>1</v>
      </c>
      <c r="O53" s="44"/>
      <c r="P53" s="44">
        <v>1</v>
      </c>
      <c r="Q53" s="44"/>
      <c r="R53" s="44"/>
      <c r="S53" s="44">
        <v>1</v>
      </c>
      <c r="T53" s="44">
        <v>1</v>
      </c>
      <c r="U53" s="44">
        <v>1</v>
      </c>
      <c r="V53" s="44">
        <v>1</v>
      </c>
      <c r="W53" s="44">
        <v>1</v>
      </c>
      <c r="X53" s="74">
        <v>1</v>
      </c>
      <c r="Y53" s="63"/>
      <c r="Z53" s="63"/>
      <c r="AA53" s="63"/>
      <c r="AS53" s="118">
        <f t="shared" ref="AS53:BF53" si="18">K53*AS$3</f>
        <v>0</v>
      </c>
      <c r="AT53" s="118">
        <f t="shared" si="18"/>
        <v>0</v>
      </c>
      <c r="AU53" s="118">
        <f t="shared" si="18"/>
        <v>0</v>
      </c>
      <c r="AV53" s="118">
        <f t="shared" si="18"/>
        <v>0</v>
      </c>
      <c r="AW53" s="118">
        <f t="shared" si="18"/>
        <v>0</v>
      </c>
      <c r="AX53" s="118">
        <f t="shared" si="18"/>
        <v>0</v>
      </c>
      <c r="AY53" s="118">
        <f t="shared" si="18"/>
        <v>0</v>
      </c>
      <c r="AZ53" s="118">
        <f t="shared" si="18"/>
        <v>0</v>
      </c>
      <c r="BA53" s="118">
        <f t="shared" si="18"/>
        <v>0</v>
      </c>
      <c r="BB53" s="118">
        <f t="shared" si="18"/>
        <v>0</v>
      </c>
      <c r="BC53" s="118">
        <f t="shared" si="18"/>
        <v>0</v>
      </c>
      <c r="BD53" s="118">
        <f t="shared" si="18"/>
        <v>0</v>
      </c>
      <c r="BE53" s="118">
        <f t="shared" si="18"/>
        <v>0</v>
      </c>
      <c r="BF53" s="118">
        <f t="shared" si="18"/>
        <v>0</v>
      </c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</row>
    <row r="54" spans="1:72" x14ac:dyDescent="0.25">
      <c r="A54" s="34" t="s">
        <v>97</v>
      </c>
      <c r="K54" s="44"/>
      <c r="L54" s="44"/>
      <c r="M54" s="44"/>
      <c r="N54" s="44"/>
      <c r="O54" s="44"/>
      <c r="P54" s="44"/>
      <c r="Q54" s="73"/>
      <c r="R54" s="74"/>
      <c r="S54" s="44"/>
      <c r="T54" s="44"/>
      <c r="U54" s="44"/>
      <c r="V54" s="44"/>
      <c r="W54" s="44"/>
      <c r="X54" s="74"/>
      <c r="Y54" s="63"/>
      <c r="Z54" s="63"/>
      <c r="AA54" s="63"/>
    </row>
    <row r="55" spans="1:72" x14ac:dyDescent="0.25">
      <c r="A55" s="34" t="s">
        <v>63</v>
      </c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44">
        <v>1</v>
      </c>
      <c r="Q55" s="44">
        <v>1</v>
      </c>
      <c r="R55" s="44">
        <v>1</v>
      </c>
      <c r="S55" s="44">
        <v>1</v>
      </c>
      <c r="T55" s="44">
        <v>1</v>
      </c>
      <c r="U55" s="44">
        <v>1</v>
      </c>
      <c r="V55" s="44">
        <v>1</v>
      </c>
      <c r="W55" s="44">
        <v>1</v>
      </c>
      <c r="X55" s="74">
        <v>1</v>
      </c>
      <c r="Y55" s="63"/>
      <c r="Z55" s="63"/>
      <c r="AA55" s="63"/>
      <c r="AS55" s="118">
        <f t="shared" ref="AS55:BF55" si="19">K55*AS$3</f>
        <v>2</v>
      </c>
      <c r="AT55" s="118">
        <f t="shared" si="19"/>
        <v>0</v>
      </c>
      <c r="AU55" s="118">
        <f t="shared" si="19"/>
        <v>0</v>
      </c>
      <c r="AV55" s="118">
        <f t="shared" si="19"/>
        <v>0</v>
      </c>
      <c r="AW55" s="118">
        <f t="shared" si="19"/>
        <v>4</v>
      </c>
      <c r="AX55" s="118">
        <f t="shared" si="19"/>
        <v>0</v>
      </c>
      <c r="AY55" s="118">
        <f t="shared" si="19"/>
        <v>0</v>
      </c>
      <c r="AZ55" s="118">
        <f t="shared" si="19"/>
        <v>0</v>
      </c>
      <c r="BA55" s="118">
        <f t="shared" si="19"/>
        <v>0</v>
      </c>
      <c r="BB55" s="118">
        <f t="shared" si="19"/>
        <v>0</v>
      </c>
      <c r="BC55" s="118">
        <f t="shared" si="19"/>
        <v>0</v>
      </c>
      <c r="BD55" s="118">
        <f t="shared" si="19"/>
        <v>0</v>
      </c>
      <c r="BE55" s="118">
        <f t="shared" si="19"/>
        <v>0</v>
      </c>
      <c r="BF55" s="118">
        <f t="shared" si="19"/>
        <v>0</v>
      </c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7">
        <f>SUM(AJ55:BJ55)</f>
        <v>6</v>
      </c>
      <c r="BT55" s="108">
        <v>6</v>
      </c>
    </row>
    <row r="56" spans="1:72" x14ac:dyDescent="0.25">
      <c r="A56" s="34"/>
      <c r="K56" s="44"/>
      <c r="L56" s="44"/>
      <c r="M56" s="44"/>
      <c r="N56" s="44"/>
      <c r="O56" s="44"/>
      <c r="P56" s="44"/>
      <c r="Q56" s="73"/>
      <c r="R56" s="74"/>
      <c r="S56" s="44"/>
      <c r="T56" s="44"/>
      <c r="U56" s="44"/>
      <c r="V56" s="44"/>
      <c r="W56" s="44"/>
      <c r="X56" s="74"/>
      <c r="Y56" s="63"/>
      <c r="Z56" s="63"/>
      <c r="AA56" s="63"/>
    </row>
    <row r="57" spans="1:72" x14ac:dyDescent="0.25">
      <c r="A57" s="18" t="s">
        <v>113</v>
      </c>
      <c r="K57" s="44">
        <v>1</v>
      </c>
      <c r="L57" s="44">
        <v>1</v>
      </c>
      <c r="M57" s="44">
        <v>1</v>
      </c>
      <c r="N57" s="44">
        <v>1</v>
      </c>
      <c r="O57" s="44">
        <v>1</v>
      </c>
      <c r="P57" s="44">
        <v>0</v>
      </c>
      <c r="Q57" s="44">
        <v>0</v>
      </c>
      <c r="R57" s="44">
        <v>0</v>
      </c>
      <c r="S57" s="1">
        <v>0</v>
      </c>
      <c r="T57" s="44"/>
      <c r="U57" s="1">
        <v>0</v>
      </c>
      <c r="V57" s="1">
        <v>0</v>
      </c>
      <c r="W57" s="1">
        <v>0</v>
      </c>
      <c r="X57" s="74"/>
      <c r="Y57" s="7"/>
      <c r="Z57" s="7"/>
      <c r="AA57" s="7"/>
      <c r="AS57" s="118">
        <f t="shared" ref="AS57:BF57" si="20">K57*AS$3</f>
        <v>2</v>
      </c>
      <c r="AT57" s="118">
        <f t="shared" si="20"/>
        <v>0</v>
      </c>
      <c r="AU57" s="118">
        <f t="shared" si="20"/>
        <v>0</v>
      </c>
      <c r="AV57" s="118">
        <f t="shared" si="20"/>
        <v>0</v>
      </c>
      <c r="AW57" s="118">
        <f t="shared" si="20"/>
        <v>4</v>
      </c>
      <c r="AX57" s="118">
        <f t="shared" si="20"/>
        <v>0</v>
      </c>
      <c r="AY57" s="118">
        <f t="shared" si="20"/>
        <v>0</v>
      </c>
      <c r="AZ57" s="118">
        <f t="shared" si="20"/>
        <v>0</v>
      </c>
      <c r="BA57" s="118">
        <f t="shared" si="20"/>
        <v>0</v>
      </c>
      <c r="BB57" s="118">
        <f t="shared" si="20"/>
        <v>0</v>
      </c>
      <c r="BC57" s="118">
        <f t="shared" si="20"/>
        <v>0</v>
      </c>
      <c r="BD57" s="118">
        <f t="shared" si="20"/>
        <v>0</v>
      </c>
      <c r="BE57" s="118">
        <f t="shared" si="20"/>
        <v>0</v>
      </c>
      <c r="BF57" s="118">
        <f t="shared" si="20"/>
        <v>0</v>
      </c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7">
        <f>SUM(AJ57:BJ57)</f>
        <v>6</v>
      </c>
      <c r="BT57" s="108">
        <v>6</v>
      </c>
    </row>
    <row r="58" spans="1:72" x14ac:dyDescent="0.25">
      <c r="A58" s="34"/>
      <c r="K58" s="44"/>
      <c r="L58" s="44"/>
      <c r="M58" s="44"/>
      <c r="N58" s="44"/>
      <c r="O58" s="44"/>
      <c r="P58" s="44"/>
      <c r="Q58" s="73"/>
      <c r="R58" s="74"/>
      <c r="T58" s="44"/>
      <c r="X58" s="74"/>
    </row>
    <row r="59" spans="1:72" x14ac:dyDescent="0.25">
      <c r="A59" s="18" t="s">
        <v>51</v>
      </c>
      <c r="K59" s="45">
        <v>0.8</v>
      </c>
      <c r="L59" s="45">
        <v>0.8</v>
      </c>
      <c r="M59" s="45">
        <v>0.9</v>
      </c>
      <c r="N59" s="45">
        <v>0.8</v>
      </c>
      <c r="O59" s="45">
        <v>0.9</v>
      </c>
      <c r="P59" s="45">
        <v>0.7</v>
      </c>
      <c r="Q59" s="44">
        <v>1.35</v>
      </c>
      <c r="R59" s="44">
        <v>1.45</v>
      </c>
      <c r="S59" s="45">
        <v>0.75</v>
      </c>
      <c r="T59" s="45">
        <v>0.55000000000000004</v>
      </c>
      <c r="U59" s="45">
        <v>0.55000000000000004</v>
      </c>
      <c r="V59" s="45">
        <v>1.4</v>
      </c>
      <c r="W59" s="45">
        <v>1.4</v>
      </c>
      <c r="X59" s="46">
        <v>1.85</v>
      </c>
      <c r="Y59" s="64"/>
      <c r="Z59" s="64"/>
      <c r="AA59" s="64"/>
      <c r="AS59" s="118">
        <f t="shared" ref="AS59:BF59" si="21">K59*AS$3</f>
        <v>1.6</v>
      </c>
      <c r="AT59" s="118">
        <f t="shared" si="21"/>
        <v>0</v>
      </c>
      <c r="AU59" s="118">
        <f t="shared" si="21"/>
        <v>0</v>
      </c>
      <c r="AV59" s="118">
        <f t="shared" si="21"/>
        <v>0</v>
      </c>
      <c r="AW59" s="118">
        <f t="shared" si="21"/>
        <v>3.6</v>
      </c>
      <c r="AX59" s="118">
        <f t="shared" si="21"/>
        <v>0</v>
      </c>
      <c r="AY59" s="118">
        <f t="shared" si="21"/>
        <v>0</v>
      </c>
      <c r="AZ59" s="118">
        <f t="shared" si="21"/>
        <v>0</v>
      </c>
      <c r="BA59" s="118">
        <f t="shared" si="21"/>
        <v>0</v>
      </c>
      <c r="BB59" s="118">
        <f t="shared" si="21"/>
        <v>0</v>
      </c>
      <c r="BC59" s="118">
        <f t="shared" si="21"/>
        <v>0</v>
      </c>
      <c r="BD59" s="118">
        <f t="shared" si="21"/>
        <v>0</v>
      </c>
      <c r="BE59" s="118">
        <f t="shared" si="21"/>
        <v>0</v>
      </c>
      <c r="BF59" s="118">
        <f t="shared" si="21"/>
        <v>0</v>
      </c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7">
        <f>SUM(AJ59:BJ59)</f>
        <v>5.2</v>
      </c>
    </row>
    <row r="60" spans="1:72" x14ac:dyDescent="0.25">
      <c r="A60" s="34" t="s">
        <v>97</v>
      </c>
      <c r="K60" s="45"/>
      <c r="L60" s="45"/>
      <c r="M60" s="45"/>
      <c r="N60" s="45"/>
      <c r="O60" s="45"/>
      <c r="P60" s="45"/>
      <c r="Q60" s="75"/>
      <c r="R60" s="46"/>
      <c r="S60" s="45"/>
      <c r="T60" s="45"/>
      <c r="U60" s="45"/>
      <c r="V60" s="45"/>
      <c r="W60" s="45"/>
      <c r="X60" s="46"/>
      <c r="Y60" s="64"/>
      <c r="Z60" s="64"/>
      <c r="AA60" s="64"/>
    </row>
    <row r="61" spans="1:72" x14ac:dyDescent="0.25">
      <c r="A61" s="34" t="s">
        <v>114</v>
      </c>
      <c r="K61" s="45"/>
      <c r="L61" s="45"/>
      <c r="M61" s="45"/>
      <c r="N61" s="45"/>
      <c r="O61" s="45"/>
      <c r="P61" s="45"/>
      <c r="Q61" s="75"/>
      <c r="R61" s="46"/>
      <c r="S61" s="45"/>
      <c r="T61" s="45"/>
      <c r="U61" s="45"/>
      <c r="V61" s="45"/>
      <c r="W61" s="45"/>
      <c r="X61" s="46"/>
      <c r="Y61" s="64"/>
      <c r="Z61" s="64"/>
      <c r="AA61" s="64"/>
      <c r="AS61" s="118">
        <f>K61*AS$3</f>
        <v>0</v>
      </c>
      <c r="AT61" s="118">
        <f>L61*AT$3</f>
        <v>0</v>
      </c>
      <c r="AU61" s="118">
        <f>M61*AU$3</f>
        <v>0</v>
      </c>
      <c r="AV61" s="118"/>
      <c r="AW61" s="118">
        <f>O61*AW$3</f>
        <v>0</v>
      </c>
      <c r="AX61" s="118"/>
      <c r="AY61" s="118">
        <f>Q61*AY$3</f>
        <v>0</v>
      </c>
      <c r="AZ61" s="118">
        <f>R61*AZ$3</f>
        <v>0</v>
      </c>
      <c r="BA61" s="118"/>
      <c r="BB61" s="118">
        <f>T61*BB$3</f>
        <v>0</v>
      </c>
      <c r="BC61" s="118"/>
      <c r="BD61" s="118"/>
      <c r="BE61" s="118"/>
      <c r="BF61" s="118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</row>
    <row r="62" spans="1:72" x14ac:dyDescent="0.25">
      <c r="A62" s="34"/>
      <c r="K62" s="45"/>
      <c r="L62" s="45"/>
      <c r="M62" s="45"/>
      <c r="N62" s="45"/>
      <c r="O62" s="45"/>
      <c r="P62" s="45"/>
      <c r="Q62" s="75"/>
      <c r="R62" s="46"/>
      <c r="S62" s="45"/>
      <c r="T62" s="45"/>
      <c r="U62" s="45"/>
      <c r="V62" s="45"/>
      <c r="W62" s="45"/>
      <c r="X62" s="46"/>
      <c r="Y62" s="64"/>
      <c r="Z62" s="64"/>
      <c r="AA62" s="64"/>
    </row>
    <row r="63" spans="1:72" x14ac:dyDescent="0.25">
      <c r="A63" s="18" t="s">
        <v>115</v>
      </c>
      <c r="K63" s="44">
        <v>0.55000000000000004</v>
      </c>
      <c r="L63" s="44">
        <v>1.35</v>
      </c>
      <c r="M63" s="44">
        <v>2.6</v>
      </c>
      <c r="N63" s="44">
        <v>3.9</v>
      </c>
      <c r="O63" s="44">
        <v>4.0999999999999996</v>
      </c>
      <c r="P63" s="44">
        <v>3.9</v>
      </c>
      <c r="Q63" s="44">
        <v>8.9</v>
      </c>
      <c r="R63" s="44">
        <v>7.8</v>
      </c>
      <c r="S63" s="44">
        <v>1.2</v>
      </c>
      <c r="T63" s="45">
        <v>2.1</v>
      </c>
      <c r="U63" s="44">
        <v>3.7</v>
      </c>
      <c r="V63" s="44">
        <v>5.2</v>
      </c>
      <c r="W63" s="44">
        <v>7.1</v>
      </c>
      <c r="X63" s="46">
        <v>9.5</v>
      </c>
      <c r="Y63" s="63"/>
      <c r="Z63" s="63"/>
      <c r="AA63" s="63"/>
      <c r="AS63" s="118">
        <f t="shared" ref="AS63:BF63" si="22">K63*AS$3</f>
        <v>1.1000000000000001</v>
      </c>
      <c r="AT63" s="118">
        <f t="shared" si="22"/>
        <v>0</v>
      </c>
      <c r="AU63" s="118">
        <f t="shared" si="22"/>
        <v>0</v>
      </c>
      <c r="AV63" s="118">
        <f t="shared" si="22"/>
        <v>0</v>
      </c>
      <c r="AW63" s="118">
        <f t="shared" si="22"/>
        <v>16.399999999999999</v>
      </c>
      <c r="AX63" s="118">
        <f t="shared" si="22"/>
        <v>0</v>
      </c>
      <c r="AY63" s="118">
        <f t="shared" si="22"/>
        <v>0</v>
      </c>
      <c r="AZ63" s="118">
        <f t="shared" si="22"/>
        <v>0</v>
      </c>
      <c r="BA63" s="118">
        <f t="shared" si="22"/>
        <v>0</v>
      </c>
      <c r="BB63" s="118">
        <f t="shared" si="22"/>
        <v>0</v>
      </c>
      <c r="BC63" s="118">
        <f t="shared" si="22"/>
        <v>0</v>
      </c>
      <c r="BD63" s="118">
        <f t="shared" si="22"/>
        <v>0</v>
      </c>
      <c r="BE63" s="118">
        <f t="shared" si="22"/>
        <v>0</v>
      </c>
      <c r="BF63" s="118">
        <f t="shared" si="22"/>
        <v>0</v>
      </c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7">
        <f>SUM(AJ63:BJ63)</f>
        <v>17.5</v>
      </c>
      <c r="BT63" s="108">
        <v>20</v>
      </c>
    </row>
    <row r="64" spans="1:72" x14ac:dyDescent="0.25">
      <c r="A64" s="34" t="s">
        <v>97</v>
      </c>
      <c r="K64" s="44"/>
      <c r="L64" s="44"/>
      <c r="M64" s="44"/>
      <c r="N64" s="44"/>
      <c r="O64" s="44"/>
      <c r="P64" s="44"/>
      <c r="Q64" s="49"/>
      <c r="R64" s="46"/>
      <c r="S64" s="44"/>
      <c r="T64" s="44"/>
      <c r="U64" s="44"/>
      <c r="V64" s="44"/>
      <c r="W64" s="44"/>
      <c r="X64" s="46"/>
      <c r="Y64" s="63"/>
      <c r="Z64" s="63"/>
      <c r="AA64" s="63"/>
    </row>
    <row r="65" spans="1:72" x14ac:dyDescent="0.25">
      <c r="A65" s="34" t="s">
        <v>116</v>
      </c>
      <c r="K65" s="44"/>
      <c r="L65" s="44"/>
      <c r="M65" s="44"/>
      <c r="N65" s="44"/>
      <c r="O65" s="44"/>
      <c r="P65" s="44"/>
      <c r="Q65" s="49"/>
      <c r="R65" s="46"/>
      <c r="S65" s="44"/>
      <c r="T65" s="44"/>
      <c r="U65" s="44"/>
      <c r="V65" s="44"/>
      <c r="W65" s="44"/>
      <c r="X65" s="46"/>
      <c r="Y65" s="63"/>
      <c r="Z65" s="63"/>
      <c r="AA65" s="63"/>
    </row>
    <row r="66" spans="1:72" x14ac:dyDescent="0.25">
      <c r="A66" s="34" t="s">
        <v>117</v>
      </c>
      <c r="K66" s="44"/>
      <c r="L66" s="44"/>
      <c r="M66" s="44"/>
      <c r="N66" s="44"/>
      <c r="O66" s="44"/>
      <c r="P66" s="44"/>
      <c r="Q66" s="49"/>
      <c r="R66" s="46"/>
      <c r="S66" s="44"/>
      <c r="T66" s="44"/>
      <c r="U66" s="44"/>
      <c r="V66" s="44"/>
      <c r="W66" s="44"/>
      <c r="X66" s="46"/>
      <c r="Y66" s="63"/>
      <c r="Z66" s="63"/>
      <c r="AA66" s="63"/>
    </row>
    <row r="67" spans="1:72" x14ac:dyDescent="0.25">
      <c r="A67" s="34"/>
      <c r="K67" s="44"/>
      <c r="L67" s="44"/>
      <c r="M67" s="44"/>
      <c r="N67" s="44"/>
      <c r="O67" s="44"/>
      <c r="P67" s="44"/>
      <c r="Q67" s="49"/>
      <c r="R67" s="46"/>
      <c r="S67" s="44"/>
      <c r="T67" s="44"/>
      <c r="U67" s="44"/>
      <c r="V67" s="44"/>
      <c r="W67" s="44"/>
      <c r="X67" s="46"/>
      <c r="Y67" s="63"/>
      <c r="Z67" s="63"/>
      <c r="AA67" s="63"/>
    </row>
    <row r="68" spans="1:72" x14ac:dyDescent="0.25">
      <c r="A68" s="42" t="s">
        <v>118</v>
      </c>
      <c r="K68" s="44"/>
      <c r="L68" s="44"/>
      <c r="M68" s="44"/>
      <c r="N68" s="44"/>
      <c r="O68" s="44"/>
      <c r="P68" s="44"/>
      <c r="Q68" s="49"/>
      <c r="R68" s="49"/>
      <c r="S68" s="44"/>
      <c r="T68" s="44"/>
      <c r="U68" s="44"/>
      <c r="V68" s="44"/>
      <c r="W68" s="44"/>
      <c r="X68" s="49"/>
      <c r="Y68" s="63"/>
      <c r="Z68" s="63"/>
      <c r="AA68" s="63"/>
    </row>
    <row r="69" spans="1:72" x14ac:dyDescent="0.25">
      <c r="A69" s="34" t="s">
        <v>97</v>
      </c>
      <c r="K69" s="44"/>
      <c r="L69" s="44"/>
      <c r="M69" s="44"/>
      <c r="N69" s="44"/>
      <c r="O69" s="44"/>
      <c r="P69" s="44"/>
      <c r="Q69" s="49"/>
      <c r="R69" s="49"/>
      <c r="S69" s="44"/>
      <c r="T69" s="44"/>
      <c r="U69" s="44"/>
      <c r="V69" s="44"/>
      <c r="W69" s="44"/>
      <c r="X69" s="49"/>
      <c r="Y69" s="63"/>
      <c r="Z69" s="63"/>
      <c r="AA69" s="63"/>
      <c r="AS69" s="118">
        <f>K69*AS$3</f>
        <v>0</v>
      </c>
      <c r="AT69" s="118">
        <f>L69*AT$3</f>
        <v>0</v>
      </c>
      <c r="AU69" s="118">
        <f>M69*AU$3</f>
        <v>0</v>
      </c>
      <c r="AV69" s="118"/>
      <c r="AW69" s="118">
        <f>O69*AW$3</f>
        <v>0</v>
      </c>
      <c r="AX69" s="118"/>
      <c r="AY69" s="118">
        <f>Q69*AY$3</f>
        <v>0</v>
      </c>
      <c r="AZ69" s="118">
        <f>R69*AZ$3</f>
        <v>0</v>
      </c>
      <c r="BA69" s="118"/>
      <c r="BB69" s="118">
        <f>T69*BB$3</f>
        <v>0</v>
      </c>
      <c r="BC69" s="118"/>
      <c r="BD69" s="118"/>
      <c r="BE69" s="118"/>
      <c r="BF69" s="118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</row>
    <row r="70" spans="1:72" ht="22.5" x14ac:dyDescent="0.25">
      <c r="A70" s="35" t="s">
        <v>88</v>
      </c>
      <c r="K70" s="44"/>
      <c r="L70" s="44"/>
      <c r="M70" s="44"/>
      <c r="N70" s="44"/>
      <c r="O70" s="44"/>
      <c r="P70" s="44"/>
      <c r="Q70" s="49"/>
      <c r="R70" s="49"/>
      <c r="S70" s="44"/>
      <c r="T70" s="44"/>
      <c r="U70" s="44"/>
      <c r="V70" s="44"/>
      <c r="W70" s="44"/>
      <c r="X70" s="49"/>
      <c r="Y70" s="63"/>
      <c r="Z70" s="63"/>
      <c r="AA70" s="63"/>
    </row>
    <row r="71" spans="1:72" ht="33.75" x14ac:dyDescent="0.25">
      <c r="A71" s="35" t="s">
        <v>119</v>
      </c>
      <c r="K71" s="44">
        <v>1</v>
      </c>
      <c r="L71" s="44"/>
      <c r="M71" s="44"/>
      <c r="N71" s="44"/>
      <c r="O71" s="44"/>
      <c r="P71" s="44"/>
      <c r="Q71" s="44"/>
      <c r="R71" s="44"/>
      <c r="S71" s="44"/>
      <c r="T71" s="45"/>
      <c r="U71" s="44"/>
      <c r="V71" s="44"/>
      <c r="W71" s="44"/>
      <c r="X71" s="73"/>
      <c r="Y71" s="63"/>
      <c r="Z71" s="63"/>
      <c r="AA71" s="63"/>
      <c r="AS71" s="118">
        <f t="shared" ref="AS71:BF71" si="23">K71*AS$3</f>
        <v>2</v>
      </c>
      <c r="AT71" s="118">
        <f t="shared" si="23"/>
        <v>0</v>
      </c>
      <c r="AU71" s="118">
        <f t="shared" si="23"/>
        <v>0</v>
      </c>
      <c r="AV71" s="118">
        <f t="shared" si="23"/>
        <v>0</v>
      </c>
      <c r="AW71" s="118">
        <f t="shared" si="23"/>
        <v>0</v>
      </c>
      <c r="AX71" s="118">
        <f t="shared" si="23"/>
        <v>0</v>
      </c>
      <c r="AY71" s="118">
        <f t="shared" si="23"/>
        <v>0</v>
      </c>
      <c r="AZ71" s="118">
        <f t="shared" si="23"/>
        <v>0</v>
      </c>
      <c r="BA71" s="118">
        <f t="shared" si="23"/>
        <v>0</v>
      </c>
      <c r="BB71" s="118">
        <f t="shared" si="23"/>
        <v>0</v>
      </c>
      <c r="BC71" s="118">
        <f t="shared" si="23"/>
        <v>0</v>
      </c>
      <c r="BD71" s="118">
        <f t="shared" si="23"/>
        <v>0</v>
      </c>
      <c r="BE71" s="118">
        <f t="shared" si="23"/>
        <v>0</v>
      </c>
      <c r="BF71" s="118">
        <f t="shared" si="23"/>
        <v>0</v>
      </c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</row>
    <row r="72" spans="1:72" x14ac:dyDescent="0.25">
      <c r="A72" s="42" t="s">
        <v>53</v>
      </c>
      <c r="K72" s="44"/>
      <c r="L72" s="44"/>
      <c r="M72" s="44"/>
      <c r="N72" s="44"/>
      <c r="O72" s="44"/>
      <c r="P72" s="44"/>
      <c r="Q72" s="49"/>
      <c r="R72" s="49"/>
      <c r="S72" s="44"/>
      <c r="T72" s="44"/>
      <c r="U72" s="44"/>
      <c r="V72" s="44"/>
      <c r="W72" s="44"/>
      <c r="X72" s="49"/>
      <c r="Y72" s="63"/>
      <c r="Z72" s="63"/>
      <c r="AA72" s="63"/>
    </row>
    <row r="73" spans="1:72" x14ac:dyDescent="0.25">
      <c r="A73" s="34" t="s">
        <v>97</v>
      </c>
      <c r="K73" s="44"/>
      <c r="L73" s="44"/>
      <c r="M73" s="44"/>
      <c r="N73" s="44"/>
      <c r="O73" s="44"/>
      <c r="P73" s="44"/>
      <c r="Q73" s="49"/>
      <c r="R73" s="49"/>
      <c r="S73" s="44"/>
      <c r="T73" s="44"/>
      <c r="U73" s="44"/>
      <c r="V73" s="44"/>
      <c r="W73" s="44"/>
      <c r="X73" s="49"/>
      <c r="Y73" s="63"/>
      <c r="Z73" s="63"/>
      <c r="AA73" s="63"/>
      <c r="AS73" s="118">
        <f>K73*AS$3</f>
        <v>0</v>
      </c>
      <c r="AT73" s="118">
        <f>L73*AT$3</f>
        <v>0</v>
      </c>
      <c r="AU73" s="118">
        <f>M73*AU$3</f>
        <v>0</v>
      </c>
      <c r="AV73" s="118"/>
      <c r="AW73" s="118">
        <f>O73*AW$3</f>
        <v>0</v>
      </c>
      <c r="AX73" s="118"/>
      <c r="AY73" s="118">
        <f>Q73*AY$3</f>
        <v>0</v>
      </c>
      <c r="AZ73" s="118">
        <f>R73*AZ$3</f>
        <v>0</v>
      </c>
      <c r="BA73" s="118"/>
      <c r="BB73" s="118">
        <f>T73*BB$3</f>
        <v>0</v>
      </c>
      <c r="BC73" s="118"/>
      <c r="BD73" s="118"/>
      <c r="BE73" s="118"/>
      <c r="BF73" s="118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</row>
    <row r="74" spans="1:72" ht="22.5" x14ac:dyDescent="0.25">
      <c r="A74" s="35" t="s">
        <v>54</v>
      </c>
      <c r="K74" s="44"/>
      <c r="L74" s="44"/>
      <c r="M74" s="44"/>
      <c r="N74" s="44"/>
      <c r="O74" s="44"/>
      <c r="P74" s="44"/>
      <c r="Q74" s="49"/>
      <c r="R74" s="49"/>
      <c r="S74" s="44"/>
      <c r="T74" s="44"/>
      <c r="U74" s="44"/>
      <c r="V74" s="44"/>
      <c r="W74" s="44"/>
      <c r="X74" s="49"/>
      <c r="Y74" s="63"/>
      <c r="Z74" s="63"/>
      <c r="AA74" s="63"/>
    </row>
    <row r="75" spans="1:72" ht="33.75" x14ac:dyDescent="0.25">
      <c r="A75" s="35" t="s">
        <v>119</v>
      </c>
      <c r="K75" s="44">
        <v>1</v>
      </c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73"/>
      <c r="Y75" s="63"/>
      <c r="Z75" s="63"/>
      <c r="AA75" s="63"/>
      <c r="AS75" s="118">
        <f t="shared" ref="AS75:BF75" si="24">K75*AS$3</f>
        <v>2</v>
      </c>
      <c r="AT75" s="118">
        <f t="shared" si="24"/>
        <v>0</v>
      </c>
      <c r="AU75" s="118">
        <f t="shared" si="24"/>
        <v>0</v>
      </c>
      <c r="AV75" s="118">
        <f t="shared" si="24"/>
        <v>0</v>
      </c>
      <c r="AW75" s="118">
        <f t="shared" si="24"/>
        <v>0</v>
      </c>
      <c r="AX75" s="118">
        <f t="shared" si="24"/>
        <v>0</v>
      </c>
      <c r="AY75" s="118">
        <f t="shared" si="24"/>
        <v>0</v>
      </c>
      <c r="AZ75" s="118">
        <f t="shared" si="24"/>
        <v>0</v>
      </c>
      <c r="BA75" s="118">
        <f t="shared" si="24"/>
        <v>0</v>
      </c>
      <c r="BB75" s="118">
        <f t="shared" si="24"/>
        <v>0</v>
      </c>
      <c r="BC75" s="118">
        <f t="shared" si="24"/>
        <v>0</v>
      </c>
      <c r="BD75" s="118">
        <f t="shared" si="24"/>
        <v>0</v>
      </c>
      <c r="BE75" s="118">
        <f t="shared" si="24"/>
        <v>0</v>
      </c>
      <c r="BF75" s="118">
        <f t="shared" si="24"/>
        <v>0</v>
      </c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</row>
    <row r="76" spans="1:72" x14ac:dyDescent="0.25">
      <c r="A76" s="35"/>
      <c r="K76" s="44"/>
      <c r="L76" s="44"/>
      <c r="M76" s="44"/>
      <c r="N76" s="44"/>
      <c r="O76" s="44"/>
      <c r="P76" s="44"/>
      <c r="Q76" s="49"/>
      <c r="R76" s="49"/>
      <c r="S76" s="44"/>
      <c r="T76" s="44"/>
      <c r="U76" s="44"/>
      <c r="V76" s="44"/>
      <c r="W76" s="44"/>
      <c r="X76" s="49"/>
      <c r="Y76" s="63"/>
      <c r="Z76" s="63"/>
      <c r="AA76" s="63"/>
    </row>
    <row r="77" spans="1:72" x14ac:dyDescent="0.25">
      <c r="A77" s="35"/>
      <c r="K77" s="44"/>
      <c r="L77" s="44"/>
      <c r="M77" s="44"/>
      <c r="N77" s="44"/>
      <c r="O77" s="44"/>
      <c r="P77" s="44"/>
      <c r="Q77" s="49"/>
      <c r="R77" s="49"/>
      <c r="S77" s="44"/>
      <c r="T77" s="44"/>
      <c r="U77" s="44"/>
      <c r="V77" s="44"/>
      <c r="W77" s="44"/>
      <c r="X77" s="49"/>
      <c r="Y77" s="63"/>
      <c r="Z77" s="63"/>
      <c r="AA77" s="63"/>
    </row>
    <row r="78" spans="1:72" x14ac:dyDescent="0.25">
      <c r="A78" s="18" t="s">
        <v>120</v>
      </c>
      <c r="K78" s="46"/>
      <c r="L78" s="46"/>
      <c r="M78" s="46"/>
      <c r="N78" s="46"/>
      <c r="O78" s="46"/>
      <c r="P78" s="44"/>
      <c r="Q78" s="49"/>
      <c r="R78" s="46"/>
      <c r="S78" s="46"/>
      <c r="T78" s="46"/>
      <c r="U78" s="46"/>
      <c r="V78" s="46"/>
      <c r="W78" s="46"/>
      <c r="X78" s="46"/>
      <c r="Y78" s="65"/>
      <c r="Z78" s="65"/>
      <c r="AA78" s="65"/>
      <c r="AS78" s="118">
        <f>K78*AS$3</f>
        <v>0</v>
      </c>
      <c r="AT78" s="118">
        <f>L78*AT$3</f>
        <v>0</v>
      </c>
      <c r="AU78" s="118">
        <f>M78*AU$3</f>
        <v>0</v>
      </c>
      <c r="AV78" s="118"/>
      <c r="AW78" s="118">
        <f>O78*AW$3</f>
        <v>0</v>
      </c>
      <c r="AX78" s="118"/>
      <c r="AY78" s="118">
        <f>Q78*AY$3</f>
        <v>0</v>
      </c>
      <c r="AZ78" s="118">
        <f>R78*AZ$3</f>
        <v>0</v>
      </c>
      <c r="BA78" s="118"/>
      <c r="BB78" s="118">
        <f>T78*BB$3</f>
        <v>0</v>
      </c>
      <c r="BC78" s="118"/>
      <c r="BD78" s="118"/>
      <c r="BE78" s="118"/>
      <c r="BF78" s="118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</row>
    <row r="79" spans="1:72" x14ac:dyDescent="0.25">
      <c r="A79" s="34" t="s">
        <v>97</v>
      </c>
      <c r="K79" s="44"/>
      <c r="L79" s="44"/>
      <c r="M79" s="44"/>
      <c r="N79" s="44"/>
      <c r="O79" s="44"/>
      <c r="P79" s="44"/>
      <c r="Q79" s="49"/>
      <c r="R79" s="46"/>
      <c r="S79" s="44"/>
      <c r="T79" s="44"/>
      <c r="U79" s="44"/>
      <c r="V79" s="44"/>
      <c r="W79" s="44"/>
      <c r="X79" s="77"/>
      <c r="Y79" s="63"/>
      <c r="Z79" s="63"/>
      <c r="AA79" s="63"/>
    </row>
    <row r="80" spans="1:72" ht="22.5" x14ac:dyDescent="0.25">
      <c r="A80" s="41" t="s">
        <v>89</v>
      </c>
      <c r="K80" s="44">
        <v>0</v>
      </c>
      <c r="L80" s="44">
        <v>0</v>
      </c>
      <c r="M80" s="44">
        <v>0.36</v>
      </c>
      <c r="N80" s="44">
        <v>0.62</v>
      </c>
      <c r="O80" s="44">
        <v>0.72</v>
      </c>
      <c r="P80" s="44">
        <v>0.63</v>
      </c>
      <c r="Q80" s="44">
        <v>0.63</v>
      </c>
      <c r="R80" s="44">
        <v>0.63</v>
      </c>
      <c r="S80" s="44">
        <v>0.41</v>
      </c>
      <c r="T80" s="45">
        <v>0.26</v>
      </c>
      <c r="U80" s="44">
        <v>0.76</v>
      </c>
      <c r="V80" s="49">
        <v>0</v>
      </c>
      <c r="W80" s="49">
        <v>0</v>
      </c>
      <c r="X80" s="49">
        <v>0.31</v>
      </c>
      <c r="Y80" s="66"/>
      <c r="Z80" s="66"/>
      <c r="AA80" s="66"/>
      <c r="AS80" s="118">
        <f t="shared" ref="AS80:BF80" si="25">K80*AS$3</f>
        <v>0</v>
      </c>
      <c r="AT80" s="118">
        <f t="shared" si="25"/>
        <v>0</v>
      </c>
      <c r="AU80" s="118">
        <f t="shared" si="25"/>
        <v>0</v>
      </c>
      <c r="AV80" s="118">
        <f t="shared" si="25"/>
        <v>0</v>
      </c>
      <c r="AW80" s="118">
        <f t="shared" si="25"/>
        <v>2.88</v>
      </c>
      <c r="AX80" s="118">
        <f t="shared" si="25"/>
        <v>0</v>
      </c>
      <c r="AY80" s="118">
        <f t="shared" si="25"/>
        <v>0</v>
      </c>
      <c r="AZ80" s="118">
        <f t="shared" si="25"/>
        <v>0</v>
      </c>
      <c r="BA80" s="118">
        <f t="shared" si="25"/>
        <v>0</v>
      </c>
      <c r="BB80" s="118">
        <f t="shared" si="25"/>
        <v>0</v>
      </c>
      <c r="BC80" s="118">
        <f t="shared" si="25"/>
        <v>0</v>
      </c>
      <c r="BD80" s="118">
        <f t="shared" si="25"/>
        <v>0</v>
      </c>
      <c r="BE80" s="118">
        <f t="shared" si="25"/>
        <v>0</v>
      </c>
      <c r="BF80" s="118">
        <f t="shared" si="25"/>
        <v>0</v>
      </c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7">
        <f>SUM(AJ80:BJ80)</f>
        <v>2.88</v>
      </c>
      <c r="BT80" s="108">
        <v>3</v>
      </c>
    </row>
    <row r="81" spans="1:72" x14ac:dyDescent="0.25">
      <c r="A81" s="41"/>
      <c r="K81" s="46"/>
      <c r="L81" s="46"/>
      <c r="M81" s="46"/>
      <c r="N81" s="46"/>
      <c r="O81" s="46"/>
      <c r="P81" s="44"/>
      <c r="Q81" s="49"/>
      <c r="R81" s="46"/>
      <c r="S81" s="46"/>
      <c r="T81" s="46"/>
      <c r="U81" s="46"/>
      <c r="V81" s="46"/>
      <c r="W81" s="46"/>
      <c r="X81" s="46"/>
      <c r="Y81" s="65"/>
      <c r="Z81" s="65"/>
      <c r="AA81" s="65"/>
    </row>
    <row r="82" spans="1:72" x14ac:dyDescent="0.25">
      <c r="A82" s="18" t="s">
        <v>121</v>
      </c>
      <c r="K82" s="44"/>
      <c r="L82" s="44"/>
      <c r="M82" s="44"/>
      <c r="N82" s="44"/>
      <c r="O82" s="44"/>
      <c r="P82" s="44"/>
      <c r="Q82" s="49"/>
      <c r="R82" s="46"/>
      <c r="S82" s="44"/>
      <c r="T82" s="44"/>
      <c r="U82" s="44"/>
      <c r="V82" s="44"/>
      <c r="W82" s="44"/>
      <c r="X82" s="46"/>
      <c r="Y82" s="63"/>
      <c r="Z82" s="63"/>
      <c r="AA82" s="63"/>
      <c r="AS82" s="118">
        <f>K82*AS$3</f>
        <v>0</v>
      </c>
      <c r="AT82" s="118">
        <f>L82*AT$3</f>
        <v>0</v>
      </c>
      <c r="AU82" s="118">
        <f>M82*AU$3</f>
        <v>0</v>
      </c>
      <c r="AV82" s="118"/>
      <c r="AW82" s="118">
        <f>O82*AW$3</f>
        <v>0</v>
      </c>
      <c r="AX82" s="118"/>
      <c r="AY82" s="118">
        <f>Q82*AY$3</f>
        <v>0</v>
      </c>
      <c r="AZ82" s="118">
        <f>R82*AZ$3</f>
        <v>0</v>
      </c>
      <c r="BA82" s="118"/>
      <c r="BB82" s="118">
        <f>T82*BB$3</f>
        <v>0</v>
      </c>
      <c r="BC82" s="118"/>
      <c r="BD82" s="118"/>
      <c r="BE82" s="118"/>
      <c r="BF82" s="118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</row>
    <row r="83" spans="1:72" x14ac:dyDescent="0.25">
      <c r="A83" s="34" t="s">
        <v>97</v>
      </c>
      <c r="K83" s="44"/>
      <c r="L83" s="44"/>
      <c r="M83" s="44"/>
      <c r="N83" s="44"/>
      <c r="O83" s="44"/>
      <c r="P83" s="44"/>
      <c r="Q83" s="49"/>
      <c r="R83" s="46"/>
      <c r="S83" s="44"/>
      <c r="T83" s="44"/>
      <c r="U83" s="44"/>
      <c r="V83" s="44"/>
      <c r="W83" s="44"/>
      <c r="X83" s="77"/>
      <c r="Y83" s="63"/>
      <c r="Z83" s="63"/>
      <c r="AA83" s="63"/>
    </row>
    <row r="84" spans="1:72" ht="22.5" x14ac:dyDescent="0.25">
      <c r="A84" s="41" t="s">
        <v>90</v>
      </c>
      <c r="K84" s="44">
        <v>0.31</v>
      </c>
      <c r="L84" s="44">
        <v>0.31</v>
      </c>
      <c r="M84" s="44">
        <v>0.31</v>
      </c>
      <c r="N84" s="44">
        <v>0.31</v>
      </c>
      <c r="O84" s="44">
        <v>0.31</v>
      </c>
      <c r="P84" s="44">
        <v>0.21</v>
      </c>
      <c r="Q84" s="44">
        <v>0.31</v>
      </c>
      <c r="R84" s="44">
        <v>0.31</v>
      </c>
      <c r="S84" s="44"/>
      <c r="T84" s="44"/>
      <c r="U84" s="44"/>
      <c r="V84" s="44">
        <v>0.81</v>
      </c>
      <c r="W84" s="44">
        <v>0.81</v>
      </c>
      <c r="X84" s="49">
        <v>0.91</v>
      </c>
      <c r="Y84" s="63"/>
      <c r="Z84" s="63"/>
      <c r="AA84" s="63"/>
      <c r="AS84" s="118">
        <f t="shared" ref="AS84:BF84" si="26">K84*AS$3</f>
        <v>0.62</v>
      </c>
      <c r="AT84" s="118">
        <f t="shared" si="26"/>
        <v>0</v>
      </c>
      <c r="AU84" s="118">
        <f t="shared" si="26"/>
        <v>0</v>
      </c>
      <c r="AV84" s="118">
        <f t="shared" si="26"/>
        <v>0</v>
      </c>
      <c r="AW84" s="118">
        <f t="shared" si="26"/>
        <v>1.24</v>
      </c>
      <c r="AX84" s="118">
        <f t="shared" si="26"/>
        <v>0</v>
      </c>
      <c r="AY84" s="118">
        <f t="shared" si="26"/>
        <v>0</v>
      </c>
      <c r="AZ84" s="118">
        <f t="shared" si="26"/>
        <v>0</v>
      </c>
      <c r="BA84" s="118">
        <f t="shared" si="26"/>
        <v>0</v>
      </c>
      <c r="BB84" s="118">
        <f t="shared" si="26"/>
        <v>0</v>
      </c>
      <c r="BC84" s="118">
        <f t="shared" si="26"/>
        <v>0</v>
      </c>
      <c r="BD84" s="118">
        <f t="shared" si="26"/>
        <v>0</v>
      </c>
      <c r="BE84" s="118">
        <f t="shared" si="26"/>
        <v>0</v>
      </c>
      <c r="BF84" s="118">
        <f t="shared" si="26"/>
        <v>0</v>
      </c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7">
        <f>SUM(AJ84:BJ84)</f>
        <v>1.8599999999999999</v>
      </c>
      <c r="BT84" s="108">
        <v>3</v>
      </c>
    </row>
    <row r="85" spans="1:72" x14ac:dyDescent="0.25">
      <c r="A85" s="41"/>
      <c r="K85" s="44"/>
      <c r="L85" s="44"/>
      <c r="M85" s="44"/>
      <c r="N85" s="44"/>
      <c r="O85" s="44"/>
      <c r="P85" s="44"/>
      <c r="Q85" s="49"/>
      <c r="R85" s="46"/>
      <c r="S85" s="44"/>
      <c r="T85" s="44"/>
      <c r="U85" s="44"/>
      <c r="V85" s="44"/>
      <c r="W85" s="44"/>
      <c r="X85" s="46"/>
      <c r="Y85" s="63"/>
      <c r="Z85" s="63"/>
      <c r="AA85" s="63"/>
    </row>
    <row r="86" spans="1:72" x14ac:dyDescent="0.25">
      <c r="A86" s="43" t="s">
        <v>122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67"/>
      <c r="Z86" s="67"/>
      <c r="AA86" s="67"/>
      <c r="AS86" s="118">
        <f t="shared" ref="AS86:BF86" si="27">K86*AS$3</f>
        <v>0</v>
      </c>
      <c r="AT86" s="118">
        <f t="shared" si="27"/>
        <v>0</v>
      </c>
      <c r="AU86" s="118">
        <f t="shared" si="27"/>
        <v>0</v>
      </c>
      <c r="AV86" s="118">
        <f t="shared" si="27"/>
        <v>0</v>
      </c>
      <c r="AW86" s="118">
        <f t="shared" si="27"/>
        <v>0</v>
      </c>
      <c r="AX86" s="118">
        <f t="shared" si="27"/>
        <v>0</v>
      </c>
      <c r="AY86" s="118">
        <f t="shared" si="27"/>
        <v>0</v>
      </c>
      <c r="AZ86" s="118">
        <f t="shared" si="27"/>
        <v>0</v>
      </c>
      <c r="BA86" s="118">
        <f t="shared" si="27"/>
        <v>0</v>
      </c>
      <c r="BB86" s="118">
        <f t="shared" si="27"/>
        <v>0</v>
      </c>
      <c r="BC86" s="118">
        <f t="shared" si="27"/>
        <v>0</v>
      </c>
      <c r="BD86" s="118">
        <f t="shared" si="27"/>
        <v>0</v>
      </c>
      <c r="BE86" s="118">
        <f t="shared" si="27"/>
        <v>0</v>
      </c>
      <c r="BF86" s="118">
        <f t="shared" si="27"/>
        <v>0</v>
      </c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7">
        <f>SUM(AJ86:BJ86)</f>
        <v>0</v>
      </c>
    </row>
    <row r="87" spans="1:72" x14ac:dyDescent="0.25">
      <c r="A87" s="34" t="s">
        <v>97</v>
      </c>
      <c r="K87" s="48"/>
      <c r="L87" s="48"/>
      <c r="M87" s="48"/>
      <c r="N87" s="48"/>
      <c r="O87" s="48"/>
      <c r="P87" s="48"/>
      <c r="Q87" s="76"/>
      <c r="R87" s="76"/>
      <c r="S87" s="48"/>
      <c r="T87" s="48"/>
      <c r="U87" s="48"/>
      <c r="V87" s="48"/>
      <c r="W87" s="48"/>
      <c r="X87" s="76"/>
      <c r="Y87" s="68"/>
      <c r="Z87" s="68"/>
      <c r="AA87" s="68"/>
      <c r="AS87" s="118">
        <f>K87*AS$3</f>
        <v>0</v>
      </c>
      <c r="AT87" s="118">
        <f>L87*AT$3</f>
        <v>0</v>
      </c>
      <c r="AU87" s="118">
        <f>M87*AU$3</f>
        <v>0</v>
      </c>
      <c r="AV87" s="118"/>
      <c r="AW87" s="118">
        <f>O87*AW$3</f>
        <v>0</v>
      </c>
      <c r="AX87" s="118"/>
      <c r="AY87" s="118">
        <f>Q87*AY$3</f>
        <v>0</v>
      </c>
      <c r="AZ87" s="118">
        <f>R87*AZ$3</f>
        <v>0</v>
      </c>
      <c r="BA87" s="118"/>
      <c r="BB87" s="118">
        <f>T87*BB$3</f>
        <v>0</v>
      </c>
      <c r="BC87" s="118"/>
      <c r="BD87" s="118"/>
      <c r="BE87" s="118"/>
      <c r="BF87" s="118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</row>
    <row r="88" spans="1:72" x14ac:dyDescent="0.25">
      <c r="A88" s="41" t="s">
        <v>48</v>
      </c>
      <c r="K88" s="44"/>
      <c r="L88" s="44"/>
      <c r="M88" s="44"/>
      <c r="N88" s="44"/>
      <c r="O88" s="44"/>
      <c r="P88" s="44"/>
      <c r="Q88" s="49"/>
      <c r="R88" s="49"/>
      <c r="S88" s="44"/>
      <c r="T88" s="44"/>
      <c r="U88" s="44"/>
      <c r="V88" s="44"/>
      <c r="W88" s="44"/>
      <c r="X88" s="49"/>
      <c r="Y88" s="63"/>
      <c r="Z88" s="63"/>
      <c r="AA88" s="63"/>
    </row>
    <row r="89" spans="1:72" x14ac:dyDescent="0.25">
      <c r="A89" s="34" t="s">
        <v>123</v>
      </c>
      <c r="K89" s="47">
        <v>1</v>
      </c>
      <c r="L89" s="47">
        <v>1</v>
      </c>
      <c r="M89" s="47">
        <v>1</v>
      </c>
      <c r="N89" s="47">
        <v>1</v>
      </c>
      <c r="O89" s="47">
        <v>1</v>
      </c>
      <c r="P89" s="47">
        <v>1</v>
      </c>
      <c r="Q89" s="47">
        <v>1</v>
      </c>
      <c r="R89" s="47">
        <v>1</v>
      </c>
      <c r="S89" s="47">
        <v>1</v>
      </c>
      <c r="T89" s="47">
        <v>1</v>
      </c>
      <c r="U89" s="47">
        <v>1</v>
      </c>
      <c r="V89" s="47">
        <v>1</v>
      </c>
      <c r="W89" s="47">
        <v>1</v>
      </c>
      <c r="X89" s="47">
        <v>1</v>
      </c>
      <c r="Y89" s="63"/>
      <c r="Z89" s="63"/>
      <c r="AA89" s="63"/>
      <c r="AS89" s="118">
        <f t="shared" ref="AS89:BF89" si="28">K89*AS$3</f>
        <v>2</v>
      </c>
      <c r="AT89" s="118">
        <f t="shared" si="28"/>
        <v>0</v>
      </c>
      <c r="AU89" s="118">
        <f t="shared" si="28"/>
        <v>0</v>
      </c>
      <c r="AV89" s="118">
        <f t="shared" si="28"/>
        <v>0</v>
      </c>
      <c r="AW89" s="118">
        <f t="shared" si="28"/>
        <v>4</v>
      </c>
      <c r="AX89" s="118">
        <f t="shared" si="28"/>
        <v>0</v>
      </c>
      <c r="AY89" s="118">
        <f t="shared" si="28"/>
        <v>0</v>
      </c>
      <c r="AZ89" s="118">
        <f t="shared" si="28"/>
        <v>0</v>
      </c>
      <c r="BA89" s="118">
        <f t="shared" si="28"/>
        <v>0</v>
      </c>
      <c r="BB89" s="118">
        <f t="shared" si="28"/>
        <v>0</v>
      </c>
      <c r="BC89" s="118">
        <f t="shared" si="28"/>
        <v>0</v>
      </c>
      <c r="BD89" s="118">
        <f t="shared" si="28"/>
        <v>0</v>
      </c>
      <c r="BE89" s="118">
        <f t="shared" si="28"/>
        <v>0</v>
      </c>
      <c r="BF89" s="118">
        <f t="shared" si="28"/>
        <v>0</v>
      </c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7">
        <f>SUM(AJ89:BJ89)</f>
        <v>6</v>
      </c>
      <c r="BT89" s="108">
        <v>6</v>
      </c>
    </row>
    <row r="90" spans="1:72" x14ac:dyDescent="0.25">
      <c r="Q90" s="76"/>
      <c r="R90" s="76"/>
      <c r="T90" s="44"/>
      <c r="X90" s="49"/>
    </row>
    <row r="91" spans="1:72" ht="39" customHeight="1" x14ac:dyDescent="0.25">
      <c r="A91" s="21" t="s">
        <v>77</v>
      </c>
      <c r="K91" s="119">
        <v>1</v>
      </c>
      <c r="L91" s="119">
        <v>1</v>
      </c>
      <c r="M91" s="119">
        <v>1</v>
      </c>
      <c r="N91" s="119">
        <v>1</v>
      </c>
      <c r="O91" s="119">
        <v>1</v>
      </c>
      <c r="P91" s="119">
        <v>1</v>
      </c>
      <c r="Q91" s="119">
        <v>1</v>
      </c>
      <c r="R91" s="119">
        <v>1</v>
      </c>
      <c r="S91" s="119">
        <v>1</v>
      </c>
      <c r="T91" s="119">
        <v>1</v>
      </c>
      <c r="U91" s="119">
        <v>1</v>
      </c>
      <c r="V91" s="119">
        <v>1</v>
      </c>
      <c r="W91" s="119">
        <v>1</v>
      </c>
      <c r="X91" s="44">
        <v>1</v>
      </c>
      <c r="Y91" s="69"/>
      <c r="Z91" s="69"/>
      <c r="AA91" s="69"/>
      <c r="AS91" s="118">
        <f t="shared" ref="AS91:BF96" si="29">K91*AS$3</f>
        <v>2</v>
      </c>
      <c r="AT91" s="118">
        <f t="shared" si="29"/>
        <v>0</v>
      </c>
      <c r="AU91" s="118">
        <f t="shared" si="29"/>
        <v>0</v>
      </c>
      <c r="AV91" s="118">
        <f t="shared" si="29"/>
        <v>0</v>
      </c>
      <c r="AW91" s="118">
        <f t="shared" si="29"/>
        <v>4</v>
      </c>
      <c r="AX91" s="118">
        <f t="shared" si="29"/>
        <v>0</v>
      </c>
      <c r="AY91" s="118">
        <f t="shared" si="29"/>
        <v>0</v>
      </c>
      <c r="AZ91" s="118">
        <f t="shared" si="29"/>
        <v>0</v>
      </c>
      <c r="BA91" s="118">
        <f t="shared" si="29"/>
        <v>0</v>
      </c>
      <c r="BB91" s="118">
        <f t="shared" si="29"/>
        <v>0</v>
      </c>
      <c r="BC91" s="118">
        <f t="shared" si="29"/>
        <v>0</v>
      </c>
      <c r="BD91" s="118">
        <f t="shared" si="29"/>
        <v>0</v>
      </c>
      <c r="BE91" s="118">
        <f t="shared" si="29"/>
        <v>0</v>
      </c>
      <c r="BF91" s="118">
        <f t="shared" si="29"/>
        <v>0</v>
      </c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7">
        <f t="shared" ref="BR91:BR96" si="30">SUM(AJ91:BJ91)</f>
        <v>6</v>
      </c>
      <c r="BT91" s="108">
        <v>6</v>
      </c>
    </row>
    <row r="92" spans="1:72" ht="40.5" customHeight="1" x14ac:dyDescent="0.25">
      <c r="A92" s="21" t="s">
        <v>78</v>
      </c>
      <c r="K92" s="119"/>
      <c r="L92" s="119">
        <v>1</v>
      </c>
      <c r="M92" s="119">
        <v>1</v>
      </c>
      <c r="N92" s="119">
        <v>1</v>
      </c>
      <c r="O92" s="119">
        <v>1</v>
      </c>
      <c r="P92" s="119">
        <v>1</v>
      </c>
      <c r="Q92" s="119">
        <v>1</v>
      </c>
      <c r="R92" s="119">
        <v>1</v>
      </c>
      <c r="S92" s="119"/>
      <c r="T92" s="119">
        <v>1</v>
      </c>
      <c r="U92" s="119">
        <v>1</v>
      </c>
      <c r="V92" s="119">
        <v>1</v>
      </c>
      <c r="W92" s="119">
        <v>1</v>
      </c>
      <c r="X92" s="119">
        <v>1</v>
      </c>
      <c r="Y92" s="69"/>
      <c r="Z92" s="69"/>
      <c r="AA92" s="69"/>
      <c r="AS92" s="118">
        <f t="shared" si="29"/>
        <v>0</v>
      </c>
      <c r="AT92" s="118">
        <f t="shared" si="29"/>
        <v>0</v>
      </c>
      <c r="AU92" s="118">
        <f t="shared" si="29"/>
        <v>0</v>
      </c>
      <c r="AV92" s="118">
        <f t="shared" si="29"/>
        <v>0</v>
      </c>
      <c r="AW92" s="118">
        <f t="shared" si="29"/>
        <v>4</v>
      </c>
      <c r="AX92" s="118">
        <f t="shared" si="29"/>
        <v>0</v>
      </c>
      <c r="AY92" s="118">
        <f t="shared" si="29"/>
        <v>0</v>
      </c>
      <c r="AZ92" s="118">
        <f t="shared" si="29"/>
        <v>0</v>
      </c>
      <c r="BA92" s="118">
        <f t="shared" si="29"/>
        <v>0</v>
      </c>
      <c r="BB92" s="118">
        <f t="shared" si="29"/>
        <v>0</v>
      </c>
      <c r="BC92" s="118">
        <f t="shared" si="29"/>
        <v>0</v>
      </c>
      <c r="BD92" s="118">
        <f t="shared" si="29"/>
        <v>0</v>
      </c>
      <c r="BE92" s="118">
        <f t="shared" si="29"/>
        <v>0</v>
      </c>
      <c r="BF92" s="118">
        <f t="shared" si="29"/>
        <v>0</v>
      </c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7">
        <f t="shared" si="30"/>
        <v>4</v>
      </c>
      <c r="BT92" s="108">
        <v>4</v>
      </c>
    </row>
    <row r="93" spans="1:72" ht="43.5" customHeight="1" x14ac:dyDescent="0.25">
      <c r="A93" s="21" t="s">
        <v>79</v>
      </c>
      <c r="K93" s="1"/>
      <c r="L93" s="1"/>
      <c r="M93" s="119">
        <v>1</v>
      </c>
      <c r="N93" s="119">
        <v>1</v>
      </c>
      <c r="O93" s="119">
        <v>1</v>
      </c>
      <c r="P93" s="119">
        <v>1</v>
      </c>
      <c r="Q93" s="119">
        <v>1</v>
      </c>
      <c r="R93" s="119">
        <v>1</v>
      </c>
      <c r="S93" s="119"/>
      <c r="T93" s="119"/>
      <c r="U93" s="119">
        <v>1</v>
      </c>
      <c r="V93" s="119">
        <v>1</v>
      </c>
      <c r="W93" s="119">
        <v>1</v>
      </c>
      <c r="X93" s="119">
        <v>1</v>
      </c>
      <c r="Y93" s="69"/>
      <c r="Z93" s="69"/>
      <c r="AA93" s="69"/>
      <c r="AS93" s="118">
        <f t="shared" si="29"/>
        <v>0</v>
      </c>
      <c r="AT93" s="118">
        <f t="shared" si="29"/>
        <v>0</v>
      </c>
      <c r="AU93" s="118">
        <f t="shared" si="29"/>
        <v>0</v>
      </c>
      <c r="AV93" s="118">
        <f t="shared" si="29"/>
        <v>0</v>
      </c>
      <c r="AW93" s="118">
        <f t="shared" si="29"/>
        <v>4</v>
      </c>
      <c r="AX93" s="118">
        <f t="shared" si="29"/>
        <v>0</v>
      </c>
      <c r="AY93" s="118">
        <f t="shared" si="29"/>
        <v>0</v>
      </c>
      <c r="AZ93" s="118">
        <f t="shared" si="29"/>
        <v>0</v>
      </c>
      <c r="BA93" s="118">
        <f t="shared" si="29"/>
        <v>0</v>
      </c>
      <c r="BB93" s="118">
        <f t="shared" si="29"/>
        <v>0</v>
      </c>
      <c r="BC93" s="118">
        <f t="shared" si="29"/>
        <v>0</v>
      </c>
      <c r="BD93" s="118">
        <f t="shared" si="29"/>
        <v>0</v>
      </c>
      <c r="BE93" s="118">
        <f t="shared" si="29"/>
        <v>0</v>
      </c>
      <c r="BF93" s="118">
        <f t="shared" si="29"/>
        <v>0</v>
      </c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7">
        <f t="shared" si="30"/>
        <v>4</v>
      </c>
      <c r="BT93" s="108">
        <v>4</v>
      </c>
    </row>
    <row r="94" spans="1:72" ht="39" customHeight="1" x14ac:dyDescent="0.25">
      <c r="A94" s="21" t="s">
        <v>80</v>
      </c>
      <c r="K94" s="1"/>
      <c r="L94" s="1"/>
      <c r="M94" s="119"/>
      <c r="N94" s="119">
        <v>1</v>
      </c>
      <c r="O94" s="119">
        <v>1</v>
      </c>
      <c r="P94" s="119">
        <v>1</v>
      </c>
      <c r="Q94" s="119">
        <v>1</v>
      </c>
      <c r="R94" s="119">
        <v>1</v>
      </c>
      <c r="S94" s="119"/>
      <c r="T94" s="119"/>
      <c r="U94" s="119"/>
      <c r="V94" s="119"/>
      <c r="W94" s="119">
        <v>1</v>
      </c>
      <c r="X94" s="119">
        <v>1</v>
      </c>
      <c r="Y94" s="69"/>
      <c r="Z94" s="69"/>
      <c r="AA94" s="69"/>
      <c r="AS94" s="118">
        <f t="shared" si="29"/>
        <v>0</v>
      </c>
      <c r="AT94" s="118">
        <f t="shared" si="29"/>
        <v>0</v>
      </c>
      <c r="AU94" s="118">
        <f t="shared" si="29"/>
        <v>0</v>
      </c>
      <c r="AV94" s="118">
        <f t="shared" si="29"/>
        <v>0</v>
      </c>
      <c r="AW94" s="118">
        <f t="shared" si="29"/>
        <v>4</v>
      </c>
      <c r="AX94" s="118">
        <f t="shared" si="29"/>
        <v>0</v>
      </c>
      <c r="AY94" s="118">
        <f t="shared" si="29"/>
        <v>0</v>
      </c>
      <c r="AZ94" s="118">
        <f t="shared" si="29"/>
        <v>0</v>
      </c>
      <c r="BA94" s="118">
        <f t="shared" si="29"/>
        <v>0</v>
      </c>
      <c r="BB94" s="118">
        <f t="shared" si="29"/>
        <v>0</v>
      </c>
      <c r="BC94" s="118">
        <f t="shared" si="29"/>
        <v>0</v>
      </c>
      <c r="BD94" s="118">
        <f t="shared" si="29"/>
        <v>0</v>
      </c>
      <c r="BE94" s="118">
        <f t="shared" si="29"/>
        <v>0</v>
      </c>
      <c r="BF94" s="118">
        <f t="shared" si="29"/>
        <v>0</v>
      </c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7">
        <f t="shared" si="30"/>
        <v>4</v>
      </c>
      <c r="BT94" s="108">
        <v>4</v>
      </c>
    </row>
    <row r="95" spans="1:72" ht="40.5" customHeight="1" x14ac:dyDescent="0.25">
      <c r="A95" s="21" t="s">
        <v>81</v>
      </c>
      <c r="K95" s="1"/>
      <c r="L95" s="1"/>
      <c r="M95" s="119"/>
      <c r="N95" s="119"/>
      <c r="O95" s="119"/>
      <c r="P95" s="119">
        <v>1</v>
      </c>
      <c r="Q95" s="119">
        <v>1</v>
      </c>
      <c r="R95" s="119">
        <v>1</v>
      </c>
      <c r="S95" s="119"/>
      <c r="T95" s="119"/>
      <c r="U95" s="119"/>
      <c r="V95" s="119"/>
      <c r="W95" s="119"/>
      <c r="X95" s="119">
        <v>1</v>
      </c>
      <c r="Y95" s="69"/>
      <c r="Z95" s="69"/>
      <c r="AA95" s="69"/>
      <c r="AS95" s="118">
        <f t="shared" si="29"/>
        <v>0</v>
      </c>
      <c r="AT95" s="118">
        <f t="shared" si="29"/>
        <v>0</v>
      </c>
      <c r="AU95" s="118">
        <f t="shared" si="29"/>
        <v>0</v>
      </c>
      <c r="AV95" s="118">
        <f t="shared" si="29"/>
        <v>0</v>
      </c>
      <c r="AW95" s="118">
        <f t="shared" si="29"/>
        <v>0</v>
      </c>
      <c r="AX95" s="118">
        <f t="shared" si="29"/>
        <v>0</v>
      </c>
      <c r="AY95" s="118">
        <f t="shared" si="29"/>
        <v>0</v>
      </c>
      <c r="AZ95" s="118">
        <f t="shared" si="29"/>
        <v>0</v>
      </c>
      <c r="BA95" s="118">
        <f t="shared" si="29"/>
        <v>0</v>
      </c>
      <c r="BB95" s="118">
        <f t="shared" si="29"/>
        <v>0</v>
      </c>
      <c r="BC95" s="118">
        <f t="shared" si="29"/>
        <v>0</v>
      </c>
      <c r="BD95" s="118">
        <f t="shared" si="29"/>
        <v>0</v>
      </c>
      <c r="BE95" s="118">
        <f t="shared" si="29"/>
        <v>0</v>
      </c>
      <c r="BF95" s="118">
        <f t="shared" si="29"/>
        <v>0</v>
      </c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7">
        <f t="shared" si="30"/>
        <v>0</v>
      </c>
    </row>
    <row r="96" spans="1:72" ht="40.5" customHeight="1" x14ac:dyDescent="0.25">
      <c r="A96" s="21" t="s">
        <v>82</v>
      </c>
      <c r="K96" s="119">
        <v>1</v>
      </c>
      <c r="L96" s="119">
        <v>1</v>
      </c>
      <c r="M96" s="119">
        <v>1</v>
      </c>
      <c r="N96" s="119">
        <v>1</v>
      </c>
      <c r="O96" s="119">
        <v>1</v>
      </c>
      <c r="P96" s="119">
        <v>1</v>
      </c>
      <c r="Q96" s="119">
        <v>1</v>
      </c>
      <c r="R96" s="119">
        <v>1</v>
      </c>
      <c r="S96" s="119">
        <v>1</v>
      </c>
      <c r="T96" s="119">
        <v>1</v>
      </c>
      <c r="U96" s="119">
        <v>1</v>
      </c>
      <c r="V96" s="119">
        <v>1</v>
      </c>
      <c r="W96" s="119">
        <v>1</v>
      </c>
      <c r="X96" s="119">
        <v>1</v>
      </c>
      <c r="Y96" s="69"/>
      <c r="Z96" s="69"/>
      <c r="AA96" s="69"/>
      <c r="AS96" s="118">
        <f t="shared" si="29"/>
        <v>2</v>
      </c>
      <c r="AT96" s="118">
        <f t="shared" si="29"/>
        <v>0</v>
      </c>
      <c r="AU96" s="118">
        <f t="shared" si="29"/>
        <v>0</v>
      </c>
      <c r="AV96" s="118">
        <f t="shared" si="29"/>
        <v>0</v>
      </c>
      <c r="AW96" s="118">
        <f t="shared" si="29"/>
        <v>4</v>
      </c>
      <c r="AX96" s="118">
        <f t="shared" si="29"/>
        <v>0</v>
      </c>
      <c r="AY96" s="118">
        <f t="shared" si="29"/>
        <v>0</v>
      </c>
      <c r="AZ96" s="118">
        <f t="shared" si="29"/>
        <v>0</v>
      </c>
      <c r="BA96" s="118">
        <f t="shared" si="29"/>
        <v>0</v>
      </c>
      <c r="BB96" s="118">
        <f t="shared" si="29"/>
        <v>0</v>
      </c>
      <c r="BC96" s="118">
        <f t="shared" si="29"/>
        <v>0</v>
      </c>
      <c r="BD96" s="118">
        <f t="shared" si="29"/>
        <v>0</v>
      </c>
      <c r="BE96" s="118">
        <f t="shared" si="29"/>
        <v>0</v>
      </c>
      <c r="BF96" s="118">
        <f t="shared" si="29"/>
        <v>0</v>
      </c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7">
        <f t="shared" si="30"/>
        <v>6</v>
      </c>
      <c r="BT96" s="108">
        <v>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1"/>
  <sheetViews>
    <sheetView zoomScale="80" zoomScaleNormal="80" workbookViewId="0">
      <pane xSplit="1" ySplit="3" topLeftCell="CO73" activePane="bottomRight" state="frozen"/>
      <selection pane="topRight" activeCell="B1" sqref="B1"/>
      <selection pane="bottomLeft" activeCell="A4" sqref="A4"/>
      <selection pane="bottomRight" activeCell="A63" sqref="A63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4" width="11.42578125" style="107" customWidth="1"/>
    <col min="15" max="17" width="13.140625" style="107" customWidth="1"/>
    <col min="18" max="20" width="11.42578125" style="107" customWidth="1"/>
    <col min="21" max="22" width="10.7109375" style="107" customWidth="1"/>
    <col min="23" max="47" width="11.42578125" style="107" customWidth="1"/>
    <col min="48" max="48" width="11.7109375" style="107" customWidth="1"/>
    <col min="49" max="52" width="12.140625" style="107" customWidth="1"/>
    <col min="53" max="55" width="10.7109375" style="107" customWidth="1"/>
    <col min="56" max="92" width="10.85546875" style="107" customWidth="1"/>
    <col min="93" max="93" width="3.28515625" style="107" customWidth="1"/>
    <col min="94" max="95" width="9.140625" style="107"/>
    <col min="96" max="96" width="9.140625" style="108"/>
    <col min="97" max="16384" width="9.140625" style="107"/>
  </cols>
  <sheetData>
    <row r="1" spans="1:96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/>
      <c r="N1" s="37" t="s">
        <v>94</v>
      </c>
      <c r="O1" s="37" t="s">
        <v>94</v>
      </c>
      <c r="P1" s="37" t="s">
        <v>94</v>
      </c>
      <c r="Q1" s="37"/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 t="s">
        <v>94</v>
      </c>
      <c r="AI1" s="37" t="s">
        <v>94</v>
      </c>
      <c r="AJ1" s="37" t="s">
        <v>94</v>
      </c>
      <c r="AK1" s="37" t="s">
        <v>94</v>
      </c>
      <c r="AL1" s="37" t="s">
        <v>94</v>
      </c>
      <c r="AM1" s="37" t="s">
        <v>94</v>
      </c>
      <c r="AN1" s="37" t="s">
        <v>94</v>
      </c>
      <c r="AO1" s="37" t="s">
        <v>94</v>
      </c>
      <c r="AP1" s="37" t="s">
        <v>94</v>
      </c>
      <c r="AQ1" s="37" t="s">
        <v>94</v>
      </c>
      <c r="AR1" s="37" t="s">
        <v>94</v>
      </c>
      <c r="AS1" s="37" t="s">
        <v>94</v>
      </c>
      <c r="AT1" s="37" t="s">
        <v>94</v>
      </c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R1" s="54"/>
    </row>
    <row r="2" spans="1:96" s="39" customFormat="1" ht="72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240</v>
      </c>
      <c r="L2" s="71" t="s">
        <v>142</v>
      </c>
      <c r="M2" s="71" t="s">
        <v>351</v>
      </c>
      <c r="N2" s="71" t="s">
        <v>146</v>
      </c>
      <c r="O2" s="71" t="s">
        <v>102</v>
      </c>
      <c r="P2" s="71" t="s">
        <v>147</v>
      </c>
      <c r="Q2" s="71" t="s">
        <v>400</v>
      </c>
      <c r="R2" s="71" t="s">
        <v>103</v>
      </c>
      <c r="S2" s="71" t="s">
        <v>149</v>
      </c>
      <c r="T2" s="71" t="s">
        <v>150</v>
      </c>
      <c r="U2" s="72" t="s">
        <v>101</v>
      </c>
      <c r="V2" s="72" t="s">
        <v>145</v>
      </c>
      <c r="W2" s="72" t="s">
        <v>106</v>
      </c>
      <c r="X2" s="38" t="s">
        <v>104</v>
      </c>
      <c r="Y2" s="38" t="s">
        <v>401</v>
      </c>
      <c r="Z2" s="38" t="s">
        <v>105</v>
      </c>
      <c r="AA2" s="38" t="s">
        <v>148</v>
      </c>
      <c r="AB2" s="38" t="s">
        <v>140</v>
      </c>
      <c r="AC2" s="38" t="s">
        <v>143</v>
      </c>
      <c r="AD2" s="38" t="s">
        <v>141</v>
      </c>
      <c r="AE2" s="38" t="s">
        <v>144</v>
      </c>
      <c r="AF2" s="70" t="s">
        <v>387</v>
      </c>
      <c r="AG2" s="70" t="s">
        <v>388</v>
      </c>
      <c r="AH2" s="110" t="s">
        <v>213</v>
      </c>
      <c r="AI2" s="110" t="s">
        <v>214</v>
      </c>
      <c r="AJ2" s="111" t="s">
        <v>215</v>
      </c>
      <c r="AK2" s="111" t="s">
        <v>216</v>
      </c>
      <c r="AL2" s="111" t="s">
        <v>217</v>
      </c>
      <c r="AM2" s="111" t="s">
        <v>218</v>
      </c>
      <c r="AN2" s="71" t="s">
        <v>389</v>
      </c>
      <c r="AO2" s="71" t="s">
        <v>390</v>
      </c>
      <c r="AP2" s="71" t="s">
        <v>391</v>
      </c>
      <c r="AQ2" s="71" t="s">
        <v>392</v>
      </c>
      <c r="AR2" s="71" t="s">
        <v>393</v>
      </c>
      <c r="AS2" s="71" t="s">
        <v>394</v>
      </c>
      <c r="AT2" s="71" t="s">
        <v>395</v>
      </c>
      <c r="AU2" s="38"/>
      <c r="AV2" s="70" t="s">
        <v>107</v>
      </c>
      <c r="AW2" s="70" t="s">
        <v>108</v>
      </c>
      <c r="AX2" s="70" t="s">
        <v>212</v>
      </c>
      <c r="AY2" s="70" t="s">
        <v>211</v>
      </c>
      <c r="AZ2" s="70" t="s">
        <v>138</v>
      </c>
      <c r="BA2" s="38" t="s">
        <v>109</v>
      </c>
      <c r="BB2" s="38" t="s">
        <v>139</v>
      </c>
      <c r="BC2" s="38" t="s">
        <v>137</v>
      </c>
      <c r="BD2" s="38" t="s">
        <v>110</v>
      </c>
      <c r="BE2" s="71" t="s">
        <v>240</v>
      </c>
      <c r="BF2" s="71" t="s">
        <v>142</v>
      </c>
      <c r="BG2" s="71" t="s">
        <v>351</v>
      </c>
      <c r="BH2" s="71" t="s">
        <v>146</v>
      </c>
      <c r="BI2" s="71" t="s">
        <v>102</v>
      </c>
      <c r="BJ2" s="71" t="s">
        <v>147</v>
      </c>
      <c r="BK2" s="71" t="s">
        <v>400</v>
      </c>
      <c r="BL2" s="71" t="s">
        <v>103</v>
      </c>
      <c r="BM2" s="71" t="s">
        <v>149</v>
      </c>
      <c r="BN2" s="71" t="s">
        <v>150</v>
      </c>
      <c r="BO2" s="72" t="s">
        <v>101</v>
      </c>
      <c r="BP2" s="72" t="s">
        <v>145</v>
      </c>
      <c r="BQ2" s="72" t="s">
        <v>106</v>
      </c>
      <c r="BR2" s="38" t="s">
        <v>104</v>
      </c>
      <c r="BS2" s="38" t="s">
        <v>401</v>
      </c>
      <c r="BT2" s="38" t="s">
        <v>105</v>
      </c>
      <c r="BU2" s="38" t="s">
        <v>148</v>
      </c>
      <c r="BV2" s="38" t="s">
        <v>140</v>
      </c>
      <c r="BW2" s="38" t="s">
        <v>143</v>
      </c>
      <c r="BX2" s="38" t="s">
        <v>141</v>
      </c>
      <c r="BY2" s="38" t="s">
        <v>144</v>
      </c>
      <c r="BZ2" s="70" t="s">
        <v>387</v>
      </c>
      <c r="CA2" s="70" t="s">
        <v>388</v>
      </c>
      <c r="CB2" s="110" t="s">
        <v>213</v>
      </c>
      <c r="CC2" s="110" t="s">
        <v>214</v>
      </c>
      <c r="CD2" s="111" t="s">
        <v>215</v>
      </c>
      <c r="CE2" s="111" t="s">
        <v>216</v>
      </c>
      <c r="CF2" s="111" t="s">
        <v>217</v>
      </c>
      <c r="CG2" s="111" t="s">
        <v>218</v>
      </c>
      <c r="CH2" s="71" t="s">
        <v>389</v>
      </c>
      <c r="CI2" s="71" t="s">
        <v>390</v>
      </c>
      <c r="CJ2" s="71" t="s">
        <v>391</v>
      </c>
      <c r="CK2" s="71" t="s">
        <v>392</v>
      </c>
      <c r="CL2" s="71" t="s">
        <v>393</v>
      </c>
      <c r="CM2" s="71" t="s">
        <v>394</v>
      </c>
      <c r="CN2" s="71" t="s">
        <v>395</v>
      </c>
      <c r="CO2" s="38"/>
      <c r="CP2" s="38" t="s">
        <v>95</v>
      </c>
      <c r="CQ2" s="40"/>
      <c r="CR2" s="55" t="s">
        <v>96</v>
      </c>
    </row>
    <row r="3" spans="1:96" x14ac:dyDescent="0.25">
      <c r="A3" s="107" t="s">
        <v>100</v>
      </c>
      <c r="B3" s="163">
        <v>1</v>
      </c>
      <c r="C3" s="163">
        <v>1</v>
      </c>
      <c r="D3" s="163">
        <v>1</v>
      </c>
      <c r="E3" s="163">
        <v>1</v>
      </c>
      <c r="F3" s="163">
        <v>1</v>
      </c>
      <c r="G3" s="163">
        <v>1</v>
      </c>
      <c r="H3" s="163">
        <v>1</v>
      </c>
      <c r="I3" s="163">
        <v>1</v>
      </c>
      <c r="J3" s="163">
        <v>1</v>
      </c>
      <c r="K3" s="163">
        <v>1</v>
      </c>
      <c r="L3" s="163">
        <v>1</v>
      </c>
      <c r="M3" s="163">
        <v>1</v>
      </c>
      <c r="N3" s="163">
        <v>1</v>
      </c>
      <c r="O3" s="163">
        <v>1</v>
      </c>
      <c r="P3" s="163">
        <v>1</v>
      </c>
      <c r="Q3" s="163"/>
      <c r="R3" s="163">
        <v>1</v>
      </c>
      <c r="S3" s="163">
        <v>1</v>
      </c>
      <c r="T3" s="163">
        <v>1</v>
      </c>
      <c r="U3" s="163">
        <v>1</v>
      </c>
      <c r="V3" s="163">
        <v>1</v>
      </c>
      <c r="W3" s="163">
        <v>1</v>
      </c>
      <c r="X3" s="163">
        <v>1</v>
      </c>
      <c r="Y3" s="163">
        <v>1</v>
      </c>
      <c r="Z3" s="163">
        <v>1</v>
      </c>
      <c r="AA3" s="163">
        <v>1</v>
      </c>
      <c r="AB3" s="163">
        <v>1</v>
      </c>
      <c r="AC3" s="163">
        <v>1</v>
      </c>
      <c r="AD3" s="163">
        <v>1</v>
      </c>
      <c r="AE3" s="163">
        <v>1</v>
      </c>
      <c r="AF3" s="163">
        <v>1</v>
      </c>
      <c r="AG3" s="163">
        <v>1</v>
      </c>
      <c r="AH3" s="10">
        <v>1</v>
      </c>
      <c r="AI3" s="10">
        <v>1</v>
      </c>
      <c r="AJ3" s="162">
        <v>1</v>
      </c>
      <c r="AK3" s="162">
        <v>1</v>
      </c>
      <c r="AL3" s="162">
        <v>1</v>
      </c>
      <c r="AM3" s="162">
        <v>1</v>
      </c>
      <c r="AN3" s="162">
        <v>1</v>
      </c>
      <c r="AO3" s="162">
        <v>1</v>
      </c>
      <c r="AP3" s="162">
        <v>1</v>
      </c>
      <c r="AQ3" s="162">
        <v>1</v>
      </c>
      <c r="AR3" s="162">
        <v>1</v>
      </c>
      <c r="AS3" s="162">
        <v>1</v>
      </c>
      <c r="AT3" s="162">
        <v>1</v>
      </c>
      <c r="AU3" s="162"/>
      <c r="AV3" s="163">
        <v>12</v>
      </c>
      <c r="AW3" s="163"/>
      <c r="AX3" s="163"/>
      <c r="AY3" s="163"/>
      <c r="AZ3" s="163"/>
      <c r="BA3" s="163"/>
      <c r="BB3" s="163"/>
      <c r="BC3" s="163"/>
      <c r="BD3" s="163"/>
      <c r="BE3" s="163"/>
      <c r="BF3" s="163"/>
      <c r="BG3" s="163">
        <v>3</v>
      </c>
      <c r="BH3" s="163"/>
      <c r="BI3" s="163">
        <v>2</v>
      </c>
      <c r="BJ3" s="163"/>
      <c r="BK3" s="163"/>
      <c r="BL3" s="163"/>
      <c r="BM3" s="163"/>
      <c r="BN3" s="163"/>
      <c r="BO3" s="163"/>
      <c r="BP3" s="163"/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3"/>
      <c r="CC3" s="163"/>
      <c r="CD3" s="163"/>
      <c r="CE3" s="163"/>
      <c r="CF3" s="163"/>
      <c r="CG3" s="163"/>
      <c r="CH3" s="163"/>
      <c r="CI3" s="163"/>
      <c r="CJ3" s="163"/>
      <c r="CK3" s="163"/>
      <c r="CL3" s="163"/>
      <c r="CM3" s="163"/>
      <c r="CN3" s="163"/>
      <c r="CO3" s="10"/>
    </row>
    <row r="4" spans="1:96" x14ac:dyDescent="0.25"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</row>
    <row r="5" spans="1:96" x14ac:dyDescent="0.25"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162"/>
      <c r="CN5" s="162"/>
      <c r="CO5" s="162"/>
    </row>
    <row r="6" spans="1:96" x14ac:dyDescent="0.25"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2"/>
      <c r="BS6" s="162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</row>
    <row r="7" spans="1:96" x14ac:dyDescent="0.25">
      <c r="A7" s="50" t="s">
        <v>52</v>
      </c>
      <c r="B7" s="163">
        <f>2*B3</f>
        <v>2</v>
      </c>
      <c r="C7" s="163">
        <f>2*C3</f>
        <v>2</v>
      </c>
      <c r="D7" s="163">
        <f>2*D3</f>
        <v>2</v>
      </c>
      <c r="E7" s="163">
        <f>2*E3</f>
        <v>2</v>
      </c>
      <c r="F7" s="163">
        <v>2</v>
      </c>
      <c r="G7" s="163">
        <f>2*G3</f>
        <v>2</v>
      </c>
      <c r="H7" s="163">
        <v>2</v>
      </c>
      <c r="I7" s="163">
        <v>2</v>
      </c>
      <c r="J7" s="163">
        <f>2*J3</f>
        <v>2</v>
      </c>
      <c r="K7" s="10"/>
      <c r="L7" s="10"/>
      <c r="M7" s="10"/>
      <c r="N7" s="10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3">
        <f t="shared" ref="AV7:BD7" si="0">B7*AV3</f>
        <v>24</v>
      </c>
      <c r="AW7" s="163">
        <f t="shared" si="0"/>
        <v>0</v>
      </c>
      <c r="AX7" s="163">
        <f t="shared" si="0"/>
        <v>0</v>
      </c>
      <c r="AY7" s="163">
        <f t="shared" si="0"/>
        <v>0</v>
      </c>
      <c r="AZ7" s="163">
        <f t="shared" si="0"/>
        <v>0</v>
      </c>
      <c r="BA7" s="163">
        <f t="shared" si="0"/>
        <v>0</v>
      </c>
      <c r="BB7" s="163">
        <f t="shared" si="0"/>
        <v>0</v>
      </c>
      <c r="BC7" s="163">
        <f t="shared" si="0"/>
        <v>0</v>
      </c>
      <c r="BD7" s="163">
        <f t="shared" si="0"/>
        <v>0</v>
      </c>
      <c r="BE7" s="10"/>
      <c r="BF7" s="10"/>
      <c r="BG7" s="10"/>
      <c r="BH7" s="10"/>
      <c r="BI7" s="162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07">
        <f>SUM(AV7:BY7)</f>
        <v>24</v>
      </c>
      <c r="CQ7" s="107" t="s">
        <v>1</v>
      </c>
    </row>
    <row r="8" spans="1:96" x14ac:dyDescent="0.25">
      <c r="A8" s="50"/>
      <c r="B8" s="163"/>
      <c r="C8" s="163"/>
      <c r="D8" s="163"/>
      <c r="E8" s="163"/>
      <c r="F8" s="163"/>
      <c r="G8" s="163"/>
      <c r="H8" s="163"/>
      <c r="I8" s="163"/>
      <c r="J8" s="163"/>
      <c r="K8" s="10"/>
      <c r="L8" s="10"/>
      <c r="M8" s="10"/>
      <c r="N8" s="10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3"/>
      <c r="AW8" s="163"/>
      <c r="AX8" s="163"/>
      <c r="AY8" s="163"/>
      <c r="AZ8" s="163"/>
      <c r="BA8" s="163"/>
      <c r="BB8" s="163"/>
      <c r="BC8" s="163"/>
      <c r="BD8" s="163"/>
      <c r="BE8" s="10"/>
      <c r="BF8" s="10"/>
      <c r="BG8" s="10"/>
      <c r="BH8" s="10"/>
      <c r="BI8" s="162"/>
      <c r="BJ8" s="162"/>
      <c r="BK8" s="162"/>
      <c r="BL8" s="162"/>
      <c r="BM8" s="162"/>
      <c r="BN8" s="162"/>
      <c r="BO8" s="162"/>
      <c r="BP8" s="162"/>
      <c r="BQ8" s="162"/>
      <c r="BR8" s="162"/>
      <c r="BS8" s="162"/>
      <c r="BT8" s="162"/>
      <c r="BU8" s="162"/>
      <c r="BV8" s="162"/>
      <c r="BW8" s="162"/>
      <c r="BX8" s="162"/>
      <c r="BY8" s="162"/>
      <c r="BZ8" s="162"/>
      <c r="CA8" s="162"/>
      <c r="CB8" s="162"/>
      <c r="CC8" s="162"/>
      <c r="CD8" s="162"/>
      <c r="CE8" s="162"/>
      <c r="CF8" s="162"/>
      <c r="CG8" s="162"/>
      <c r="CH8" s="162"/>
      <c r="CI8" s="162"/>
      <c r="CJ8" s="162"/>
      <c r="CK8" s="162"/>
      <c r="CL8" s="162"/>
      <c r="CM8" s="162"/>
      <c r="CN8" s="162"/>
      <c r="CO8" s="162"/>
    </row>
    <row r="9" spans="1:96" x14ac:dyDescent="0.25">
      <c r="A9" s="50" t="s">
        <v>51</v>
      </c>
      <c r="B9" s="163">
        <f>0.61*B3</f>
        <v>0.61</v>
      </c>
      <c r="C9" s="163">
        <f>1.11*C3</f>
        <v>1.1100000000000001</v>
      </c>
      <c r="D9" s="163">
        <v>1.41</v>
      </c>
      <c r="E9" s="163">
        <v>0.31</v>
      </c>
      <c r="F9" s="163">
        <v>0.46</v>
      </c>
      <c r="G9" s="163"/>
      <c r="H9" s="163"/>
      <c r="I9" s="163"/>
      <c r="J9" s="163"/>
      <c r="K9" s="10"/>
      <c r="L9" s="10"/>
      <c r="M9" s="10"/>
      <c r="N9" s="10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3">
        <f>B9*AV3</f>
        <v>7.32</v>
      </c>
      <c r="AW9" s="163">
        <f>C9*AW3</f>
        <v>0</v>
      </c>
      <c r="AX9" s="163">
        <f>D9*AX3</f>
        <v>0</v>
      </c>
      <c r="AY9" s="163">
        <f>E9*AY3</f>
        <v>0</v>
      </c>
      <c r="AZ9" s="163">
        <f>F9*AZ3</f>
        <v>0</v>
      </c>
      <c r="BA9" s="163"/>
      <c r="BB9" s="163"/>
      <c r="BC9" s="163"/>
      <c r="BD9" s="163"/>
      <c r="BE9" s="10"/>
      <c r="BF9" s="10"/>
      <c r="BG9" s="10"/>
      <c r="BH9" s="10"/>
      <c r="BI9" s="162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07">
        <f>SUM(AV9:BY9)</f>
        <v>7.32</v>
      </c>
      <c r="CQ9" s="107" t="s">
        <v>0</v>
      </c>
      <c r="CR9" s="91"/>
    </row>
    <row r="10" spans="1:96" x14ac:dyDescent="0.25">
      <c r="A10" s="51" t="s">
        <v>53</v>
      </c>
      <c r="B10" s="163"/>
      <c r="C10" s="163"/>
      <c r="D10" s="163"/>
      <c r="E10" s="163"/>
      <c r="F10" s="163"/>
      <c r="G10" s="163"/>
      <c r="H10" s="163"/>
      <c r="I10" s="163"/>
      <c r="J10" s="163"/>
      <c r="K10" s="10"/>
      <c r="L10" s="10"/>
      <c r="M10" s="10"/>
      <c r="N10" s="10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3"/>
      <c r="AW10" s="163"/>
      <c r="AX10" s="163"/>
      <c r="AY10" s="163"/>
      <c r="AZ10" s="163"/>
      <c r="BA10" s="163"/>
      <c r="BB10" s="163"/>
      <c r="BC10" s="163"/>
      <c r="BD10" s="163"/>
      <c r="BE10" s="10"/>
      <c r="BF10" s="10"/>
      <c r="BG10" s="10"/>
      <c r="BH10" s="10"/>
      <c r="BI10" s="162"/>
      <c r="BJ10" s="162"/>
      <c r="BK10" s="162"/>
      <c r="BL10" s="162"/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162"/>
      <c r="CB10" s="162"/>
      <c r="CC10" s="162"/>
      <c r="CD10" s="162"/>
      <c r="CE10" s="162"/>
      <c r="CF10" s="162"/>
      <c r="CG10" s="162"/>
      <c r="CH10" s="162"/>
      <c r="CI10" s="162"/>
      <c r="CJ10" s="162"/>
      <c r="CK10" s="162"/>
      <c r="CL10" s="162"/>
      <c r="CM10" s="162"/>
      <c r="CN10" s="162"/>
      <c r="CO10" s="162"/>
    </row>
    <row r="11" spans="1:96" x14ac:dyDescent="0.25">
      <c r="A11" s="52" t="s">
        <v>97</v>
      </c>
      <c r="B11" s="163"/>
      <c r="C11" s="163"/>
      <c r="D11" s="163"/>
      <c r="E11" s="163"/>
      <c r="F11" s="163"/>
      <c r="G11" s="163"/>
      <c r="H11" s="163"/>
      <c r="I11" s="163"/>
      <c r="J11" s="163"/>
      <c r="K11" s="10"/>
      <c r="L11" s="10"/>
      <c r="M11" s="10"/>
      <c r="N11" s="10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3"/>
      <c r="AW11" s="163"/>
      <c r="AX11" s="163"/>
      <c r="AY11" s="163"/>
      <c r="AZ11" s="163"/>
      <c r="BA11" s="163"/>
      <c r="BB11" s="163"/>
      <c r="BC11" s="163"/>
      <c r="BD11" s="163"/>
      <c r="BE11" s="10"/>
      <c r="BF11" s="10"/>
      <c r="BG11" s="10"/>
      <c r="BH11" s="10"/>
      <c r="BI11" s="162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</row>
    <row r="12" spans="1:96" ht="22.5" x14ac:dyDescent="0.25">
      <c r="A12" s="53" t="s">
        <v>98</v>
      </c>
      <c r="B12" s="163">
        <f>0.05*B3</f>
        <v>0.05</v>
      </c>
      <c r="C12" s="163">
        <f>0.05*C3</f>
        <v>0.05</v>
      </c>
      <c r="D12" s="163">
        <f>0.05*D3</f>
        <v>0.05</v>
      </c>
      <c r="E12" s="163">
        <f>0.05*E3</f>
        <v>0.05</v>
      </c>
      <c r="F12" s="163">
        <v>0.05</v>
      </c>
      <c r="G12" s="163">
        <f>0.05*G3</f>
        <v>0.05</v>
      </c>
      <c r="H12" s="163">
        <v>0.05</v>
      </c>
      <c r="I12" s="163">
        <f>0.05*I3</f>
        <v>0.05</v>
      </c>
      <c r="J12" s="163">
        <f>0.05*J3</f>
        <v>0.05</v>
      </c>
      <c r="K12" s="10"/>
      <c r="L12" s="10"/>
      <c r="M12" s="10"/>
      <c r="N12" s="10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3">
        <f t="shared" ref="AV12:BD12" si="1">B12*AV3</f>
        <v>0.60000000000000009</v>
      </c>
      <c r="AW12" s="163">
        <f t="shared" si="1"/>
        <v>0</v>
      </c>
      <c r="AX12" s="163">
        <f t="shared" si="1"/>
        <v>0</v>
      </c>
      <c r="AY12" s="163">
        <f t="shared" si="1"/>
        <v>0</v>
      </c>
      <c r="AZ12" s="163">
        <f t="shared" si="1"/>
        <v>0</v>
      </c>
      <c r="BA12" s="163">
        <f t="shared" si="1"/>
        <v>0</v>
      </c>
      <c r="BB12" s="163">
        <f t="shared" si="1"/>
        <v>0</v>
      </c>
      <c r="BC12" s="163">
        <f t="shared" si="1"/>
        <v>0</v>
      </c>
      <c r="BD12" s="163">
        <f t="shared" si="1"/>
        <v>0</v>
      </c>
      <c r="BE12" s="10"/>
      <c r="BF12" s="10"/>
      <c r="BG12" s="10"/>
      <c r="BH12" s="10"/>
      <c r="BI12" s="162"/>
      <c r="BJ12" s="162"/>
      <c r="BK12" s="162"/>
      <c r="BL12" s="162"/>
      <c r="BM12" s="162"/>
      <c r="BN12" s="162"/>
      <c r="BO12" s="162"/>
      <c r="BP12" s="162"/>
      <c r="BQ12" s="162"/>
      <c r="BR12" s="162"/>
      <c r="BS12" s="162"/>
      <c r="BT12" s="162"/>
      <c r="BU12" s="162"/>
      <c r="BV12" s="162"/>
      <c r="BW12" s="162"/>
      <c r="BX12" s="162"/>
      <c r="BY12" s="162"/>
      <c r="BZ12" s="162"/>
      <c r="CA12" s="162"/>
      <c r="CB12" s="162"/>
      <c r="CC12" s="162"/>
      <c r="CD12" s="162"/>
      <c r="CE12" s="162"/>
      <c r="CF12" s="162"/>
      <c r="CG12" s="162"/>
      <c r="CH12" s="162"/>
      <c r="CI12" s="162"/>
      <c r="CJ12" s="162"/>
      <c r="CK12" s="162"/>
      <c r="CL12" s="162"/>
      <c r="CM12" s="162"/>
      <c r="CN12" s="162"/>
      <c r="CO12" s="162"/>
      <c r="CP12" s="107">
        <f>SUM(AV12:CN12)</f>
        <v>0.60000000000000009</v>
      </c>
      <c r="CQ12" s="107" t="s">
        <v>0</v>
      </c>
    </row>
    <row r="13" spans="1:96" x14ac:dyDescent="0.25">
      <c r="B13" s="163"/>
      <c r="C13" s="163"/>
      <c r="D13" s="163"/>
      <c r="E13" s="163"/>
      <c r="F13" s="163"/>
      <c r="G13" s="163"/>
      <c r="H13" s="163"/>
      <c r="I13" s="163"/>
      <c r="J13" s="163"/>
      <c r="K13" s="10"/>
      <c r="L13" s="10"/>
      <c r="M13" s="10"/>
      <c r="N13" s="10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3"/>
      <c r="AW13" s="163"/>
      <c r="AX13" s="163"/>
      <c r="AY13" s="163"/>
      <c r="AZ13" s="163"/>
      <c r="BA13" s="163"/>
      <c r="BB13" s="163"/>
      <c r="BC13" s="163"/>
      <c r="BD13" s="163"/>
      <c r="BE13" s="10"/>
      <c r="BF13" s="10"/>
      <c r="BG13" s="10"/>
      <c r="BH13" s="10"/>
      <c r="BI13" s="162"/>
      <c r="BJ13" s="162"/>
      <c r="BK13" s="162"/>
      <c r="BL13" s="162"/>
      <c r="BM13" s="162"/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162"/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</row>
    <row r="14" spans="1:96" x14ac:dyDescent="0.25">
      <c r="B14" s="163"/>
      <c r="C14" s="163"/>
      <c r="D14" s="163"/>
      <c r="E14" s="163"/>
      <c r="F14" s="163"/>
      <c r="G14" s="163"/>
      <c r="H14" s="163"/>
      <c r="I14" s="163"/>
      <c r="J14" s="163"/>
      <c r="K14" s="10"/>
      <c r="L14" s="10"/>
      <c r="M14" s="10"/>
      <c r="N14" s="10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3"/>
      <c r="AW14" s="163"/>
      <c r="AX14" s="163"/>
      <c r="AY14" s="163"/>
      <c r="AZ14" s="163"/>
      <c r="BA14" s="163"/>
      <c r="BB14" s="163"/>
      <c r="BC14" s="163"/>
      <c r="BD14" s="163"/>
      <c r="BE14" s="10"/>
      <c r="BF14" s="10"/>
      <c r="BG14" s="10"/>
      <c r="BH14" s="10"/>
      <c r="BI14" s="162"/>
      <c r="BJ14" s="162"/>
      <c r="BK14" s="162"/>
      <c r="BL14" s="162"/>
      <c r="BM14" s="162"/>
      <c r="BN14" s="162"/>
      <c r="BO14" s="162"/>
      <c r="BP14" s="162"/>
      <c r="BQ14" s="162"/>
      <c r="BR14" s="162"/>
      <c r="BS14" s="162"/>
      <c r="BT14" s="162"/>
      <c r="BU14" s="162"/>
      <c r="BV14" s="162"/>
      <c r="BW14" s="162"/>
      <c r="BX14" s="162"/>
      <c r="BY14" s="162"/>
      <c r="BZ14" s="162"/>
      <c r="CA14" s="162"/>
      <c r="CB14" s="162"/>
      <c r="CC14" s="162"/>
      <c r="CD14" s="162"/>
      <c r="CE14" s="162"/>
      <c r="CF14" s="162"/>
      <c r="CG14" s="162"/>
      <c r="CH14" s="162"/>
      <c r="CI14" s="162"/>
      <c r="CJ14" s="162"/>
      <c r="CK14" s="162"/>
      <c r="CL14" s="162"/>
      <c r="CM14" s="162"/>
      <c r="CN14" s="162"/>
      <c r="CO14" s="162"/>
    </row>
    <row r="15" spans="1:96" x14ac:dyDescent="0.25">
      <c r="A15" s="50"/>
      <c r="B15" s="163"/>
      <c r="C15" s="163"/>
      <c r="D15" s="163"/>
      <c r="E15" s="163"/>
      <c r="F15" s="163"/>
      <c r="G15" s="163"/>
      <c r="H15" s="163"/>
      <c r="I15" s="163"/>
      <c r="J15" s="163"/>
      <c r="K15" s="10"/>
      <c r="L15" s="10"/>
      <c r="M15" s="10"/>
      <c r="N15" s="10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3"/>
      <c r="AW15" s="163"/>
      <c r="AX15" s="163"/>
      <c r="AY15" s="163"/>
      <c r="AZ15" s="163"/>
      <c r="BA15" s="163"/>
      <c r="BB15" s="163"/>
      <c r="BC15" s="163"/>
      <c r="BD15" s="163"/>
      <c r="BE15" s="10"/>
      <c r="BF15" s="10"/>
      <c r="BG15" s="10"/>
      <c r="BH15" s="10"/>
      <c r="BI15" s="162"/>
      <c r="BJ15" s="162"/>
      <c r="BK15" s="162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2"/>
      <c r="CA15" s="162"/>
      <c r="CB15" s="162"/>
      <c r="CC15" s="162"/>
      <c r="CD15" s="162"/>
      <c r="CE15" s="162"/>
      <c r="CF15" s="162"/>
      <c r="CG15" s="162"/>
      <c r="CH15" s="162"/>
      <c r="CI15" s="162"/>
      <c r="CJ15" s="162"/>
      <c r="CK15" s="162"/>
      <c r="CL15" s="162"/>
      <c r="CM15" s="162"/>
      <c r="CN15" s="162"/>
      <c r="CO15" s="162"/>
    </row>
    <row r="16" spans="1:96" x14ac:dyDescent="0.25">
      <c r="A16" s="50" t="s">
        <v>68</v>
      </c>
      <c r="B16" s="163"/>
      <c r="C16" s="163"/>
      <c r="D16" s="163"/>
      <c r="E16" s="163"/>
      <c r="F16" s="163"/>
      <c r="G16" s="163">
        <v>0.71</v>
      </c>
      <c r="H16" s="163">
        <v>0.33</v>
      </c>
      <c r="I16" s="163">
        <v>0.09</v>
      </c>
      <c r="J16" s="163">
        <f>0.51*J3</f>
        <v>0.51</v>
      </c>
      <c r="K16" s="10"/>
      <c r="L16" s="10"/>
      <c r="M16" s="10"/>
      <c r="N16" s="10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3"/>
      <c r="AW16" s="163"/>
      <c r="AX16" s="163"/>
      <c r="AY16" s="163"/>
      <c r="AZ16" s="163"/>
      <c r="BA16" s="163">
        <f>G16*BA3</f>
        <v>0</v>
      </c>
      <c r="BB16" s="163">
        <f>H16*BB3</f>
        <v>0</v>
      </c>
      <c r="BC16" s="163">
        <f>I16*BC3</f>
        <v>0</v>
      </c>
      <c r="BD16" s="163">
        <f>J16*BD3</f>
        <v>0</v>
      </c>
      <c r="BE16" s="10"/>
      <c r="BF16" s="10"/>
      <c r="BG16" s="10"/>
      <c r="BH16" s="10"/>
      <c r="BI16" s="162"/>
      <c r="BJ16" s="162"/>
      <c r="BK16" s="162"/>
      <c r="BL16" s="162"/>
      <c r="BM16" s="162"/>
      <c r="BN16" s="162"/>
      <c r="BO16" s="162"/>
      <c r="BP16" s="162"/>
      <c r="BQ16" s="162"/>
      <c r="BR16" s="162"/>
      <c r="BS16" s="162"/>
      <c r="BT16" s="162"/>
      <c r="BU16" s="162"/>
      <c r="BV16" s="162"/>
      <c r="BW16" s="162"/>
      <c r="BX16" s="162"/>
      <c r="BY16" s="162"/>
      <c r="BZ16" s="162"/>
      <c r="CA16" s="162"/>
      <c r="CB16" s="162"/>
      <c r="CC16" s="162"/>
      <c r="CD16" s="162"/>
      <c r="CE16" s="162"/>
      <c r="CF16" s="162"/>
      <c r="CG16" s="162"/>
      <c r="CH16" s="162"/>
      <c r="CI16" s="162"/>
      <c r="CJ16" s="162"/>
      <c r="CK16" s="162"/>
      <c r="CL16" s="162"/>
      <c r="CM16" s="162"/>
      <c r="CN16" s="162"/>
      <c r="CO16" s="162"/>
      <c r="CP16" s="107">
        <f>SUM(AV16:CN16)</f>
        <v>0</v>
      </c>
      <c r="CQ16" s="107" t="s">
        <v>0</v>
      </c>
    </row>
    <row r="17" spans="1:96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62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2"/>
      <c r="BV17" s="162"/>
      <c r="BW17" s="162"/>
      <c r="BX17" s="162"/>
      <c r="BY17" s="162"/>
      <c r="BZ17" s="162"/>
      <c r="CA17" s="162"/>
      <c r="CB17" s="162"/>
      <c r="CC17" s="162"/>
      <c r="CD17" s="162"/>
      <c r="CE17" s="162"/>
      <c r="CF17" s="162"/>
      <c r="CG17" s="162"/>
      <c r="CH17" s="162"/>
      <c r="CI17" s="162"/>
      <c r="CJ17" s="162"/>
      <c r="CK17" s="162"/>
      <c r="CL17" s="162"/>
      <c r="CM17" s="162"/>
      <c r="CN17" s="162"/>
      <c r="CO17" s="162"/>
    </row>
    <row r="18" spans="1:96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R18" s="108"/>
    </row>
    <row r="19" spans="1:96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62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</row>
    <row r="20" spans="1:96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3"/>
      <c r="AC20" s="163"/>
      <c r="AD20" s="163"/>
      <c r="AE20" s="163"/>
      <c r="AF20" s="163"/>
      <c r="AG20" s="163"/>
      <c r="AH20" s="163"/>
      <c r="AI20" s="163">
        <v>4</v>
      </c>
      <c r="AJ20" s="163"/>
      <c r="AK20" s="163"/>
      <c r="AL20" s="163"/>
      <c r="AM20" s="163"/>
      <c r="AN20" s="10"/>
      <c r="AO20" s="10"/>
      <c r="AP20" s="10"/>
      <c r="AQ20" s="10"/>
      <c r="AR20" s="10"/>
      <c r="AS20" s="10"/>
      <c r="AT20" s="10"/>
      <c r="AU20" s="162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62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V20" s="163">
        <f t="shared" ref="BV20:CN34" si="2">AB20*BV$3</f>
        <v>0</v>
      </c>
      <c r="BW20" s="163">
        <f t="shared" si="2"/>
        <v>0</v>
      </c>
      <c r="BX20" s="163">
        <f t="shared" si="2"/>
        <v>0</v>
      </c>
      <c r="BY20" s="163">
        <f t="shared" si="2"/>
        <v>0</v>
      </c>
      <c r="BZ20" s="163">
        <f t="shared" si="2"/>
        <v>0</v>
      </c>
      <c r="CA20" s="163">
        <f t="shared" si="2"/>
        <v>0</v>
      </c>
      <c r="CB20" s="163">
        <f t="shared" si="2"/>
        <v>0</v>
      </c>
      <c r="CC20" s="163">
        <f t="shared" si="2"/>
        <v>0</v>
      </c>
      <c r="CD20" s="163">
        <f t="shared" si="2"/>
        <v>0</v>
      </c>
      <c r="CE20" s="163">
        <f t="shared" si="2"/>
        <v>0</v>
      </c>
      <c r="CF20" s="163">
        <f t="shared" si="2"/>
        <v>0</v>
      </c>
      <c r="CG20" s="163">
        <f t="shared" si="2"/>
        <v>0</v>
      </c>
      <c r="CH20" s="163">
        <f t="shared" si="2"/>
        <v>0</v>
      </c>
      <c r="CI20" s="163">
        <f t="shared" si="2"/>
        <v>0</v>
      </c>
      <c r="CJ20" s="163">
        <f t="shared" si="2"/>
        <v>0</v>
      </c>
      <c r="CK20" s="163">
        <f t="shared" si="2"/>
        <v>0</v>
      </c>
      <c r="CL20" s="163">
        <f t="shared" si="2"/>
        <v>0</v>
      </c>
      <c r="CM20" s="163">
        <f t="shared" si="2"/>
        <v>0</v>
      </c>
      <c r="CN20" s="163">
        <f t="shared" si="2"/>
        <v>0</v>
      </c>
      <c r="CO20" s="163"/>
      <c r="CP20" s="107">
        <f>SUM(AV20:CN20)</f>
        <v>0</v>
      </c>
    </row>
    <row r="21" spans="1:96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0"/>
      <c r="AO21" s="10"/>
      <c r="AP21" s="10"/>
      <c r="AQ21" s="10"/>
      <c r="AR21" s="10"/>
      <c r="AS21" s="10"/>
      <c r="AT21" s="10"/>
      <c r="AU21" s="162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62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V21" s="163">
        <f t="shared" si="2"/>
        <v>0</v>
      </c>
      <c r="BW21" s="163">
        <f t="shared" si="2"/>
        <v>0</v>
      </c>
      <c r="BX21" s="163">
        <f t="shared" si="2"/>
        <v>0</v>
      </c>
      <c r="BY21" s="163">
        <f t="shared" si="2"/>
        <v>0</v>
      </c>
      <c r="BZ21" s="163">
        <f t="shared" si="2"/>
        <v>0</v>
      </c>
      <c r="CA21" s="163">
        <f t="shared" si="2"/>
        <v>0</v>
      </c>
      <c r="CB21" s="163">
        <f t="shared" si="2"/>
        <v>0</v>
      </c>
      <c r="CC21" s="163">
        <f t="shared" si="2"/>
        <v>0</v>
      </c>
      <c r="CD21" s="163">
        <f t="shared" si="2"/>
        <v>0</v>
      </c>
      <c r="CE21" s="163">
        <f t="shared" si="2"/>
        <v>0</v>
      </c>
      <c r="CF21" s="163">
        <f t="shared" si="2"/>
        <v>0</v>
      </c>
      <c r="CG21" s="163">
        <f t="shared" si="2"/>
        <v>0</v>
      </c>
      <c r="CH21" s="163">
        <f t="shared" si="2"/>
        <v>0</v>
      </c>
      <c r="CI21" s="163">
        <f t="shared" si="2"/>
        <v>0</v>
      </c>
      <c r="CJ21" s="163">
        <f t="shared" si="2"/>
        <v>0</v>
      </c>
      <c r="CK21" s="163">
        <f t="shared" si="2"/>
        <v>0</v>
      </c>
      <c r="CL21" s="163">
        <f t="shared" si="2"/>
        <v>0</v>
      </c>
      <c r="CM21" s="163">
        <f t="shared" si="2"/>
        <v>0</v>
      </c>
      <c r="CN21" s="163">
        <f t="shared" si="2"/>
        <v>0</v>
      </c>
      <c r="CO21" s="163"/>
    </row>
    <row r="22" spans="1:96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>
        <v>4</v>
      </c>
      <c r="AO22" s="163"/>
      <c r="AP22" s="163"/>
      <c r="AQ22" s="163"/>
      <c r="AR22" s="163"/>
      <c r="AS22" s="163"/>
      <c r="AT22" s="163"/>
      <c r="AU22" s="162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62"/>
      <c r="BJ22" s="162"/>
      <c r="BK22" s="162"/>
      <c r="BL22" s="162"/>
      <c r="BM22" s="162"/>
      <c r="BN22" s="162"/>
      <c r="BO22" s="162"/>
      <c r="BP22" s="162"/>
      <c r="BQ22" s="162"/>
      <c r="BR22" s="162"/>
      <c r="BS22" s="162"/>
      <c r="BT22" s="162"/>
      <c r="BV22" s="163">
        <f t="shared" si="2"/>
        <v>0</v>
      </c>
      <c r="BW22" s="163">
        <f t="shared" si="2"/>
        <v>0</v>
      </c>
      <c r="BX22" s="163">
        <f t="shared" si="2"/>
        <v>0</v>
      </c>
      <c r="BY22" s="163">
        <f t="shared" si="2"/>
        <v>0</v>
      </c>
      <c r="BZ22" s="163">
        <f t="shared" si="2"/>
        <v>0</v>
      </c>
      <c r="CA22" s="163">
        <f t="shared" si="2"/>
        <v>0</v>
      </c>
      <c r="CB22" s="163">
        <f t="shared" si="2"/>
        <v>0</v>
      </c>
      <c r="CC22" s="163">
        <f t="shared" si="2"/>
        <v>0</v>
      </c>
      <c r="CD22" s="163">
        <f t="shared" si="2"/>
        <v>0</v>
      </c>
      <c r="CE22" s="163">
        <f t="shared" si="2"/>
        <v>0</v>
      </c>
      <c r="CF22" s="163">
        <f t="shared" si="2"/>
        <v>0</v>
      </c>
      <c r="CG22" s="163">
        <f t="shared" si="2"/>
        <v>0</v>
      </c>
      <c r="CH22" s="163">
        <f t="shared" si="2"/>
        <v>0</v>
      </c>
      <c r="CI22" s="163">
        <f t="shared" si="2"/>
        <v>0</v>
      </c>
      <c r="CJ22" s="163">
        <f t="shared" si="2"/>
        <v>0</v>
      </c>
      <c r="CK22" s="163">
        <f t="shared" si="2"/>
        <v>0</v>
      </c>
      <c r="CL22" s="163">
        <f t="shared" si="2"/>
        <v>0</v>
      </c>
      <c r="CM22" s="163">
        <f t="shared" si="2"/>
        <v>0</v>
      </c>
      <c r="CN22" s="163">
        <f t="shared" si="2"/>
        <v>0</v>
      </c>
      <c r="CO22" s="163"/>
      <c r="CP22" s="107">
        <f t="shared" ref="CP22:CP34" si="3">SUM(AV22:CN22)</f>
        <v>0</v>
      </c>
    </row>
    <row r="23" spans="1:96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3">
        <v>4</v>
      </c>
      <c r="AC23" s="163">
        <v>4</v>
      </c>
      <c r="AD23" s="163"/>
      <c r="AE23" s="163"/>
      <c r="AF23" s="163">
        <v>4</v>
      </c>
      <c r="AG23" s="163"/>
      <c r="AH23" s="163">
        <v>4</v>
      </c>
      <c r="AI23" s="163"/>
      <c r="AJ23" s="163">
        <v>4</v>
      </c>
      <c r="AK23" s="163">
        <v>4</v>
      </c>
      <c r="AL23" s="163"/>
      <c r="AM23" s="163"/>
      <c r="AN23" s="163"/>
      <c r="AO23" s="163">
        <v>2</v>
      </c>
      <c r="AP23" s="163">
        <v>2</v>
      </c>
      <c r="AQ23" s="163">
        <v>2</v>
      </c>
      <c r="AR23" s="163">
        <v>4</v>
      </c>
      <c r="AS23" s="163">
        <v>2</v>
      </c>
      <c r="AT23" s="163">
        <v>2</v>
      </c>
      <c r="AU23" s="162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62"/>
      <c r="BJ23" s="162"/>
      <c r="BK23" s="162"/>
      <c r="BL23" s="162"/>
      <c r="BM23" s="162"/>
      <c r="BN23" s="162"/>
      <c r="BO23" s="162"/>
      <c r="BP23" s="162"/>
      <c r="BQ23" s="162"/>
      <c r="BR23" s="162"/>
      <c r="BS23" s="162"/>
      <c r="BT23" s="162"/>
      <c r="BV23" s="163">
        <f t="shared" si="2"/>
        <v>0</v>
      </c>
      <c r="BW23" s="163">
        <f t="shared" si="2"/>
        <v>0</v>
      </c>
      <c r="BX23" s="163">
        <f t="shared" si="2"/>
        <v>0</v>
      </c>
      <c r="BY23" s="163">
        <f t="shared" si="2"/>
        <v>0</v>
      </c>
      <c r="BZ23" s="163">
        <f t="shared" si="2"/>
        <v>0</v>
      </c>
      <c r="CA23" s="163">
        <f t="shared" si="2"/>
        <v>0</v>
      </c>
      <c r="CB23" s="163">
        <f t="shared" si="2"/>
        <v>0</v>
      </c>
      <c r="CC23" s="163">
        <f t="shared" si="2"/>
        <v>0</v>
      </c>
      <c r="CD23" s="163">
        <f t="shared" si="2"/>
        <v>0</v>
      </c>
      <c r="CE23" s="163">
        <f t="shared" si="2"/>
        <v>0</v>
      </c>
      <c r="CF23" s="163">
        <f t="shared" si="2"/>
        <v>0</v>
      </c>
      <c r="CG23" s="163">
        <f t="shared" si="2"/>
        <v>0</v>
      </c>
      <c r="CH23" s="163">
        <f t="shared" si="2"/>
        <v>0</v>
      </c>
      <c r="CI23" s="163">
        <f t="shared" si="2"/>
        <v>0</v>
      </c>
      <c r="CJ23" s="163">
        <f t="shared" si="2"/>
        <v>0</v>
      </c>
      <c r="CK23" s="163">
        <f t="shared" si="2"/>
        <v>0</v>
      </c>
      <c r="CL23" s="163">
        <f t="shared" si="2"/>
        <v>0</v>
      </c>
      <c r="CM23" s="163">
        <f t="shared" si="2"/>
        <v>0</v>
      </c>
      <c r="CN23" s="163">
        <f t="shared" si="2"/>
        <v>0</v>
      </c>
      <c r="CO23" s="163"/>
      <c r="CP23" s="107">
        <f t="shared" si="3"/>
        <v>0</v>
      </c>
    </row>
    <row r="24" spans="1:96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4"/>
      <c r="AP24" s="164"/>
      <c r="AQ24" s="164"/>
      <c r="AR24" s="163"/>
      <c r="AS24" s="163"/>
      <c r="AT24" s="163"/>
      <c r="AU24" s="162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62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V24" s="163">
        <f t="shared" si="2"/>
        <v>0</v>
      </c>
      <c r="BW24" s="163">
        <f t="shared" si="2"/>
        <v>0</v>
      </c>
      <c r="BX24" s="163">
        <f t="shared" si="2"/>
        <v>0</v>
      </c>
      <c r="BY24" s="163">
        <f t="shared" si="2"/>
        <v>0</v>
      </c>
      <c r="BZ24" s="163">
        <f t="shared" si="2"/>
        <v>0</v>
      </c>
      <c r="CA24" s="163">
        <f t="shared" si="2"/>
        <v>0</v>
      </c>
      <c r="CB24" s="163">
        <f t="shared" si="2"/>
        <v>0</v>
      </c>
      <c r="CC24" s="163">
        <f t="shared" si="2"/>
        <v>0</v>
      </c>
      <c r="CD24" s="163">
        <f t="shared" si="2"/>
        <v>0</v>
      </c>
      <c r="CE24" s="163">
        <f t="shared" si="2"/>
        <v>0</v>
      </c>
      <c r="CF24" s="163">
        <f t="shared" si="2"/>
        <v>0</v>
      </c>
      <c r="CG24" s="163">
        <f t="shared" si="2"/>
        <v>0</v>
      </c>
      <c r="CH24" s="163">
        <f t="shared" si="2"/>
        <v>0</v>
      </c>
      <c r="CI24" s="163">
        <f t="shared" si="2"/>
        <v>0</v>
      </c>
      <c r="CJ24" s="163">
        <f t="shared" si="2"/>
        <v>0</v>
      </c>
      <c r="CK24" s="163">
        <f t="shared" si="2"/>
        <v>0</v>
      </c>
      <c r="CL24" s="163">
        <f t="shared" si="2"/>
        <v>0</v>
      </c>
      <c r="CM24" s="163">
        <f t="shared" si="2"/>
        <v>0</v>
      </c>
      <c r="CN24" s="163">
        <f t="shared" si="2"/>
        <v>0</v>
      </c>
      <c r="CO24" s="163"/>
    </row>
    <row r="25" spans="1:96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3"/>
      <c r="AC25" s="163"/>
      <c r="AD25" s="163">
        <v>1.7</v>
      </c>
      <c r="AE25" s="163">
        <v>0.4</v>
      </c>
      <c r="AF25" s="163"/>
      <c r="AG25" s="163">
        <v>2.9</v>
      </c>
      <c r="AH25" s="163"/>
      <c r="AI25" s="163">
        <v>0.2</v>
      </c>
      <c r="AJ25" s="163"/>
      <c r="AK25" s="163"/>
      <c r="AL25" s="163">
        <v>2.2000000000000002</v>
      </c>
      <c r="AM25" s="163"/>
      <c r="AN25" s="163"/>
      <c r="AO25" s="164"/>
      <c r="AP25" s="164"/>
      <c r="AQ25" s="164"/>
      <c r="AR25" s="163"/>
      <c r="AS25" s="163"/>
      <c r="AT25" s="163"/>
      <c r="AU25" s="162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62"/>
      <c r="BJ25" s="162"/>
      <c r="BK25" s="162"/>
      <c r="BL25" s="162"/>
      <c r="BM25" s="162"/>
      <c r="BN25" s="162"/>
      <c r="BO25" s="162"/>
      <c r="BP25" s="162"/>
      <c r="BQ25" s="162"/>
      <c r="BR25" s="162"/>
      <c r="BS25" s="162"/>
      <c r="BT25" s="162"/>
      <c r="BV25" s="163">
        <f t="shared" si="2"/>
        <v>0</v>
      </c>
      <c r="BW25" s="163">
        <f t="shared" si="2"/>
        <v>0</v>
      </c>
      <c r="BX25" s="163">
        <f t="shared" si="2"/>
        <v>0</v>
      </c>
      <c r="BY25" s="163">
        <f t="shared" si="2"/>
        <v>0</v>
      </c>
      <c r="BZ25" s="163">
        <f t="shared" si="2"/>
        <v>0</v>
      </c>
      <c r="CA25" s="163">
        <f t="shared" si="2"/>
        <v>0</v>
      </c>
      <c r="CB25" s="163">
        <f t="shared" si="2"/>
        <v>0</v>
      </c>
      <c r="CC25" s="163">
        <f t="shared" si="2"/>
        <v>0</v>
      </c>
      <c r="CD25" s="163">
        <f t="shared" si="2"/>
        <v>0</v>
      </c>
      <c r="CE25" s="163">
        <f t="shared" si="2"/>
        <v>0</v>
      </c>
      <c r="CF25" s="163">
        <f t="shared" si="2"/>
        <v>0</v>
      </c>
      <c r="CG25" s="163">
        <f t="shared" si="2"/>
        <v>0</v>
      </c>
      <c r="CH25" s="163">
        <f t="shared" si="2"/>
        <v>0</v>
      </c>
      <c r="CI25" s="163">
        <f t="shared" si="2"/>
        <v>0</v>
      </c>
      <c r="CJ25" s="163">
        <f t="shared" si="2"/>
        <v>0</v>
      </c>
      <c r="CK25" s="163">
        <f t="shared" si="2"/>
        <v>0</v>
      </c>
      <c r="CL25" s="163">
        <f t="shared" si="2"/>
        <v>0</v>
      </c>
      <c r="CM25" s="163">
        <f t="shared" si="2"/>
        <v>0</v>
      </c>
      <c r="CN25" s="163">
        <f t="shared" si="2"/>
        <v>0</v>
      </c>
      <c r="CO25" s="163"/>
      <c r="CP25" s="107">
        <f t="shared" si="3"/>
        <v>0</v>
      </c>
    </row>
    <row r="26" spans="1:96" x14ac:dyDescent="0.25">
      <c r="A26" s="18" t="s">
        <v>396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>
        <v>0.8</v>
      </c>
      <c r="AO26" s="164"/>
      <c r="AP26" s="164"/>
      <c r="AQ26" s="164"/>
      <c r="AR26" s="163"/>
      <c r="AS26" s="163"/>
      <c r="AT26" s="163"/>
      <c r="AU26" s="162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62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V26" s="163"/>
      <c r="BW26" s="163"/>
      <c r="BX26" s="163"/>
      <c r="BY26" s="163"/>
      <c r="BZ26" s="163"/>
      <c r="CA26" s="163"/>
      <c r="CB26" s="163"/>
      <c r="CC26" s="163"/>
      <c r="CD26" s="163"/>
      <c r="CE26" s="163"/>
      <c r="CF26" s="163"/>
      <c r="CG26" s="163"/>
      <c r="CH26" s="163">
        <f t="shared" si="2"/>
        <v>0</v>
      </c>
      <c r="CI26" s="163">
        <f t="shared" si="2"/>
        <v>0</v>
      </c>
      <c r="CJ26" s="163">
        <f t="shared" si="2"/>
        <v>0</v>
      </c>
      <c r="CK26" s="163">
        <f t="shared" si="2"/>
        <v>0</v>
      </c>
      <c r="CL26" s="163">
        <f t="shared" si="2"/>
        <v>0</v>
      </c>
      <c r="CM26" s="163">
        <f t="shared" si="2"/>
        <v>0</v>
      </c>
      <c r="CN26" s="163">
        <f t="shared" si="2"/>
        <v>0</v>
      </c>
      <c r="CO26" s="163"/>
      <c r="CP26" s="107">
        <f t="shared" si="3"/>
        <v>0</v>
      </c>
    </row>
    <row r="27" spans="1:96" x14ac:dyDescent="0.25">
      <c r="A27" s="18" t="s">
        <v>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3">
        <v>1.7</v>
      </c>
      <c r="AC27" s="163">
        <v>0.4</v>
      </c>
      <c r="AD27" s="163"/>
      <c r="AE27" s="163"/>
      <c r="AF27" s="163">
        <v>2.9</v>
      </c>
      <c r="AG27" s="163"/>
      <c r="AH27" s="163">
        <v>0.2</v>
      </c>
      <c r="AI27" s="163"/>
      <c r="AJ27" s="163">
        <v>0.2</v>
      </c>
      <c r="AK27" s="163">
        <v>2.2000000000000002</v>
      </c>
      <c r="AL27" s="163"/>
      <c r="AM27" s="163">
        <v>0.2</v>
      </c>
      <c r="AN27" s="163"/>
      <c r="AO27" s="164"/>
      <c r="AP27" s="164"/>
      <c r="AQ27" s="164"/>
      <c r="AR27" s="163"/>
      <c r="AS27" s="163"/>
      <c r="AT27" s="163"/>
      <c r="AU27" s="162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62"/>
      <c r="BJ27" s="162"/>
      <c r="BK27" s="162"/>
      <c r="BL27" s="162"/>
      <c r="BM27" s="162"/>
      <c r="BN27" s="162"/>
      <c r="BO27" s="162"/>
      <c r="BP27" s="162"/>
      <c r="BQ27" s="162"/>
      <c r="BR27" s="162"/>
      <c r="BS27" s="162"/>
      <c r="BT27" s="162"/>
      <c r="BV27" s="163">
        <f t="shared" ref="BV27:CG27" si="4">AB27*BV$3</f>
        <v>0</v>
      </c>
      <c r="BW27" s="163">
        <f t="shared" si="4"/>
        <v>0</v>
      </c>
      <c r="BX27" s="163">
        <f t="shared" si="4"/>
        <v>0</v>
      </c>
      <c r="BY27" s="163">
        <f t="shared" si="4"/>
        <v>0</v>
      </c>
      <c r="BZ27" s="163">
        <f t="shared" si="4"/>
        <v>0</v>
      </c>
      <c r="CA27" s="163">
        <f t="shared" si="4"/>
        <v>0</v>
      </c>
      <c r="CB27" s="163">
        <f t="shared" si="4"/>
        <v>0</v>
      </c>
      <c r="CC27" s="163">
        <f t="shared" si="4"/>
        <v>0</v>
      </c>
      <c r="CD27" s="163">
        <f t="shared" si="4"/>
        <v>0</v>
      </c>
      <c r="CE27" s="163">
        <f t="shared" si="4"/>
        <v>0</v>
      </c>
      <c r="CF27" s="163">
        <f t="shared" si="4"/>
        <v>0</v>
      </c>
      <c r="CG27" s="163">
        <f t="shared" si="4"/>
        <v>0</v>
      </c>
      <c r="CH27" s="163">
        <f t="shared" si="2"/>
        <v>0</v>
      </c>
      <c r="CI27" s="163">
        <f t="shared" si="2"/>
        <v>0</v>
      </c>
      <c r="CJ27" s="163">
        <f t="shared" si="2"/>
        <v>0</v>
      </c>
      <c r="CK27" s="163">
        <f t="shared" si="2"/>
        <v>0</v>
      </c>
      <c r="CL27" s="163">
        <f t="shared" si="2"/>
        <v>0</v>
      </c>
      <c r="CM27" s="163">
        <f t="shared" si="2"/>
        <v>0</v>
      </c>
      <c r="CN27" s="163">
        <f t="shared" si="2"/>
        <v>0</v>
      </c>
      <c r="CO27" s="163"/>
      <c r="CP27" s="107">
        <f t="shared" si="3"/>
        <v>0</v>
      </c>
    </row>
    <row r="28" spans="1:96" x14ac:dyDescent="0.25">
      <c r="A28" s="18" t="s">
        <v>83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4"/>
      <c r="AP28" s="164"/>
      <c r="AQ28" s="164"/>
      <c r="AR28" s="163">
        <v>0.9</v>
      </c>
      <c r="AS28" s="163"/>
      <c r="AT28" s="163"/>
      <c r="AU28" s="162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62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V28" s="163"/>
      <c r="BW28" s="163"/>
      <c r="BX28" s="163"/>
      <c r="BY28" s="163"/>
      <c r="BZ28" s="163"/>
      <c r="CA28" s="163"/>
      <c r="CB28" s="163"/>
      <c r="CC28" s="163"/>
      <c r="CD28" s="163"/>
      <c r="CE28" s="163"/>
      <c r="CF28" s="163"/>
      <c r="CG28" s="163"/>
      <c r="CH28" s="163">
        <f t="shared" si="2"/>
        <v>0</v>
      </c>
      <c r="CI28" s="163">
        <f t="shared" si="2"/>
        <v>0</v>
      </c>
      <c r="CJ28" s="163">
        <f t="shared" si="2"/>
        <v>0</v>
      </c>
      <c r="CK28" s="163">
        <f t="shared" si="2"/>
        <v>0</v>
      </c>
      <c r="CL28" s="163">
        <f t="shared" si="2"/>
        <v>0</v>
      </c>
      <c r="CM28" s="163">
        <f t="shared" si="2"/>
        <v>0</v>
      </c>
      <c r="CN28" s="163">
        <f t="shared" si="2"/>
        <v>0</v>
      </c>
      <c r="CO28" s="163"/>
      <c r="CP28" s="107">
        <f t="shared" si="3"/>
        <v>0</v>
      </c>
    </row>
    <row r="29" spans="1:96" x14ac:dyDescent="0.25">
      <c r="A29" s="18" t="s">
        <v>398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4"/>
      <c r="AP29" s="164"/>
      <c r="AQ29" s="164"/>
      <c r="AR29" s="163"/>
      <c r="AS29" s="163">
        <v>0.2</v>
      </c>
      <c r="AT29" s="163">
        <v>1</v>
      </c>
      <c r="AU29" s="162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62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V29" s="163"/>
      <c r="BW29" s="163"/>
      <c r="BX29" s="163"/>
      <c r="BY29" s="163"/>
      <c r="BZ29" s="163"/>
      <c r="CA29" s="163"/>
      <c r="CB29" s="163"/>
      <c r="CC29" s="163"/>
      <c r="CD29" s="163"/>
      <c r="CE29" s="163"/>
      <c r="CF29" s="163"/>
      <c r="CG29" s="163"/>
      <c r="CH29" s="163">
        <f t="shared" si="2"/>
        <v>0</v>
      </c>
      <c r="CI29" s="163">
        <f t="shared" si="2"/>
        <v>0</v>
      </c>
      <c r="CJ29" s="163">
        <f t="shared" si="2"/>
        <v>0</v>
      </c>
      <c r="CK29" s="163">
        <f t="shared" si="2"/>
        <v>0</v>
      </c>
      <c r="CL29" s="163">
        <f t="shared" si="2"/>
        <v>0</v>
      </c>
      <c r="CM29" s="163">
        <f t="shared" si="2"/>
        <v>0</v>
      </c>
      <c r="CN29" s="163">
        <f t="shared" si="2"/>
        <v>0</v>
      </c>
      <c r="CO29" s="163"/>
      <c r="CP29" s="107">
        <f t="shared" si="3"/>
        <v>0</v>
      </c>
    </row>
    <row r="30" spans="1:96" x14ac:dyDescent="0.25">
      <c r="A30" s="18" t="s">
        <v>399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4">
        <v>0.6</v>
      </c>
      <c r="AP30" s="164">
        <v>0.4</v>
      </c>
      <c r="AQ30" s="164">
        <v>1.1000000000000001</v>
      </c>
      <c r="AR30" s="163"/>
      <c r="AS30" s="163"/>
      <c r="AT30" s="163"/>
      <c r="AU30" s="162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62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V30" s="163"/>
      <c r="BW30" s="163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>
        <f t="shared" si="2"/>
        <v>0</v>
      </c>
      <c r="CI30" s="163">
        <f t="shared" si="2"/>
        <v>0</v>
      </c>
      <c r="CJ30" s="163">
        <f t="shared" si="2"/>
        <v>0</v>
      </c>
      <c r="CK30" s="163">
        <f t="shared" si="2"/>
        <v>0</v>
      </c>
      <c r="CL30" s="163">
        <f t="shared" si="2"/>
        <v>0</v>
      </c>
      <c r="CM30" s="163">
        <f t="shared" si="2"/>
        <v>0</v>
      </c>
      <c r="CN30" s="163">
        <f t="shared" si="2"/>
        <v>0</v>
      </c>
      <c r="CO30" s="163"/>
      <c r="CP30" s="107">
        <f t="shared" si="3"/>
        <v>0</v>
      </c>
    </row>
    <row r="31" spans="1:96" x14ac:dyDescent="0.25">
      <c r="A31" s="18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2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V31" s="163">
        <f t="shared" ref="BV31:CG32" si="5">AB31*BV$3</f>
        <v>0</v>
      </c>
      <c r="BW31" s="163">
        <f t="shared" si="5"/>
        <v>0</v>
      </c>
      <c r="BX31" s="163">
        <f t="shared" si="5"/>
        <v>0</v>
      </c>
      <c r="BY31" s="163">
        <f t="shared" si="5"/>
        <v>0</v>
      </c>
      <c r="BZ31" s="163">
        <f t="shared" si="5"/>
        <v>0</v>
      </c>
      <c r="CA31" s="163">
        <f t="shared" si="5"/>
        <v>0</v>
      </c>
      <c r="CB31" s="163">
        <f t="shared" si="5"/>
        <v>0</v>
      </c>
      <c r="CC31" s="163">
        <f t="shared" si="5"/>
        <v>0</v>
      </c>
      <c r="CD31" s="163">
        <f t="shared" si="5"/>
        <v>0</v>
      </c>
      <c r="CE31" s="163">
        <f t="shared" si="5"/>
        <v>0</v>
      </c>
      <c r="CF31" s="163">
        <f t="shared" si="5"/>
        <v>0</v>
      </c>
      <c r="CG31" s="163">
        <f t="shared" si="5"/>
        <v>0</v>
      </c>
      <c r="CH31" s="163">
        <f t="shared" si="2"/>
        <v>0</v>
      </c>
      <c r="CI31" s="163">
        <f t="shared" si="2"/>
        <v>0</v>
      </c>
      <c r="CJ31" s="163">
        <f t="shared" si="2"/>
        <v>0</v>
      </c>
      <c r="CK31" s="163">
        <f t="shared" si="2"/>
        <v>0</v>
      </c>
      <c r="CL31" s="163">
        <f t="shared" si="2"/>
        <v>0</v>
      </c>
      <c r="CM31" s="163">
        <f t="shared" si="2"/>
        <v>0</v>
      </c>
      <c r="CN31" s="163">
        <f t="shared" si="2"/>
        <v>0</v>
      </c>
      <c r="CO31" s="163"/>
      <c r="CP31" s="107">
        <f t="shared" si="3"/>
        <v>0</v>
      </c>
    </row>
    <row r="32" spans="1:96" ht="25.5" x14ac:dyDescent="0.25">
      <c r="A32" s="86" t="s">
        <v>151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3">
        <v>0.1</v>
      </c>
      <c r="AC32" s="163">
        <v>0.1</v>
      </c>
      <c r="AD32" s="163">
        <v>0.1</v>
      </c>
      <c r="AE32" s="163">
        <v>0.1</v>
      </c>
      <c r="AF32" s="163">
        <v>0.1</v>
      </c>
      <c r="AG32" s="163">
        <v>0.15</v>
      </c>
      <c r="AH32" s="163">
        <v>0.15</v>
      </c>
      <c r="AI32" s="163"/>
      <c r="AJ32" s="163">
        <v>0.1</v>
      </c>
      <c r="AK32" s="163">
        <v>0.1</v>
      </c>
      <c r="AL32" s="163">
        <v>0.1</v>
      </c>
      <c r="AM32" s="163">
        <v>0.1</v>
      </c>
      <c r="AN32" s="1"/>
      <c r="AO32" s="163"/>
      <c r="AP32" s="163"/>
      <c r="AQ32" s="163"/>
      <c r="AR32" s="163">
        <v>0.05</v>
      </c>
      <c r="AS32" s="163"/>
      <c r="AT32" s="163"/>
      <c r="AU32" s="162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V32" s="163">
        <f t="shared" si="5"/>
        <v>0</v>
      </c>
      <c r="BW32" s="163">
        <f t="shared" si="5"/>
        <v>0</v>
      </c>
      <c r="BX32" s="163">
        <f t="shared" si="5"/>
        <v>0</v>
      </c>
      <c r="BY32" s="163">
        <f t="shared" si="5"/>
        <v>0</v>
      </c>
      <c r="BZ32" s="163">
        <f t="shared" si="5"/>
        <v>0</v>
      </c>
      <c r="CA32" s="163">
        <f t="shared" si="5"/>
        <v>0</v>
      </c>
      <c r="CB32" s="163">
        <f t="shared" si="5"/>
        <v>0</v>
      </c>
      <c r="CC32" s="163">
        <f t="shared" si="5"/>
        <v>0</v>
      </c>
      <c r="CD32" s="163">
        <f t="shared" si="5"/>
        <v>0</v>
      </c>
      <c r="CE32" s="163">
        <f t="shared" si="5"/>
        <v>0</v>
      </c>
      <c r="CF32" s="163">
        <f t="shared" si="5"/>
        <v>0</v>
      </c>
      <c r="CG32" s="163">
        <f t="shared" si="5"/>
        <v>0</v>
      </c>
      <c r="CH32" s="163">
        <f t="shared" si="2"/>
        <v>0</v>
      </c>
      <c r="CI32" s="163">
        <f t="shared" si="2"/>
        <v>0</v>
      </c>
      <c r="CJ32" s="163">
        <f t="shared" si="2"/>
        <v>0</v>
      </c>
      <c r="CK32" s="163">
        <f t="shared" si="2"/>
        <v>0</v>
      </c>
      <c r="CL32" s="163">
        <f t="shared" si="2"/>
        <v>0</v>
      </c>
      <c r="CM32" s="163">
        <f t="shared" si="2"/>
        <v>0</v>
      </c>
      <c r="CN32" s="163">
        <f t="shared" si="2"/>
        <v>0</v>
      </c>
      <c r="CO32" s="163"/>
      <c r="CP32" s="107">
        <f t="shared" si="3"/>
        <v>0</v>
      </c>
    </row>
    <row r="33" spans="1:96" ht="25.5" x14ac:dyDescent="0.25">
      <c r="A33" s="86" t="s">
        <v>397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>
        <v>0.04</v>
      </c>
      <c r="AO33" s="163"/>
      <c r="AP33" s="163"/>
      <c r="AQ33" s="163"/>
      <c r="AR33" s="163"/>
      <c r="AS33" s="163"/>
      <c r="AT33" s="163"/>
      <c r="AU33" s="162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V33" s="163"/>
      <c r="BW33" s="163"/>
      <c r="BX33" s="163"/>
      <c r="BY33" s="163"/>
      <c r="BZ33" s="163"/>
      <c r="CA33" s="163"/>
      <c r="CB33" s="163"/>
      <c r="CC33" s="163"/>
      <c r="CD33" s="163"/>
      <c r="CE33" s="163"/>
      <c r="CF33" s="163"/>
      <c r="CG33" s="163"/>
      <c r="CH33" s="163">
        <f t="shared" si="2"/>
        <v>0</v>
      </c>
      <c r="CI33" s="163">
        <f t="shared" si="2"/>
        <v>0</v>
      </c>
      <c r="CJ33" s="163">
        <f t="shared" si="2"/>
        <v>0</v>
      </c>
      <c r="CK33" s="163">
        <f t="shared" si="2"/>
        <v>0</v>
      </c>
      <c r="CL33" s="163">
        <f t="shared" si="2"/>
        <v>0</v>
      </c>
      <c r="CM33" s="163">
        <f t="shared" si="2"/>
        <v>0</v>
      </c>
      <c r="CN33" s="163">
        <f t="shared" si="2"/>
        <v>0</v>
      </c>
      <c r="CO33" s="163"/>
      <c r="CP33" s="107">
        <f t="shared" si="3"/>
        <v>0</v>
      </c>
    </row>
    <row r="34" spans="1:96" x14ac:dyDescent="0.25">
      <c r="A34" s="18" t="s">
        <v>45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3">
        <v>1</v>
      </c>
      <c r="AC34" s="163">
        <v>1</v>
      </c>
      <c r="AD34" s="163">
        <v>1</v>
      </c>
      <c r="AE34" s="163">
        <v>1</v>
      </c>
      <c r="AF34" s="163">
        <v>1</v>
      </c>
      <c r="AG34" s="163">
        <v>1</v>
      </c>
      <c r="AH34" s="163">
        <v>1</v>
      </c>
      <c r="AI34" s="163">
        <v>1</v>
      </c>
      <c r="AJ34" s="163">
        <v>1</v>
      </c>
      <c r="AK34" s="163">
        <v>1</v>
      </c>
      <c r="AL34" s="163">
        <v>1</v>
      </c>
      <c r="AM34" s="163">
        <v>1</v>
      </c>
      <c r="AN34" s="163">
        <v>1</v>
      </c>
      <c r="AO34" s="163">
        <v>1</v>
      </c>
      <c r="AP34" s="163">
        <v>1</v>
      </c>
      <c r="AQ34" s="163">
        <v>1</v>
      </c>
      <c r="AR34" s="163">
        <v>1</v>
      </c>
      <c r="AS34" s="163">
        <v>1</v>
      </c>
      <c r="AT34" s="163">
        <v>1</v>
      </c>
      <c r="AU34" s="162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V34" s="163">
        <f t="shared" ref="BV34:CG34" si="6">AB34*BV$3</f>
        <v>0</v>
      </c>
      <c r="BW34" s="163">
        <f t="shared" si="6"/>
        <v>0</v>
      </c>
      <c r="BX34" s="163">
        <f t="shared" si="6"/>
        <v>0</v>
      </c>
      <c r="BY34" s="163">
        <f t="shared" si="6"/>
        <v>0</v>
      </c>
      <c r="BZ34" s="163">
        <f t="shared" si="6"/>
        <v>0</v>
      </c>
      <c r="CA34" s="163">
        <f t="shared" si="6"/>
        <v>0</v>
      </c>
      <c r="CB34" s="163">
        <f t="shared" si="6"/>
        <v>0</v>
      </c>
      <c r="CC34" s="163">
        <f t="shared" si="6"/>
        <v>0</v>
      </c>
      <c r="CD34" s="163">
        <f t="shared" si="6"/>
        <v>0</v>
      </c>
      <c r="CE34" s="163">
        <f t="shared" si="6"/>
        <v>0</v>
      </c>
      <c r="CF34" s="163">
        <f t="shared" si="6"/>
        <v>0</v>
      </c>
      <c r="CG34" s="163">
        <f t="shared" si="6"/>
        <v>0</v>
      </c>
      <c r="CH34" s="163">
        <f t="shared" si="2"/>
        <v>0</v>
      </c>
      <c r="CI34" s="163">
        <f t="shared" si="2"/>
        <v>0</v>
      </c>
      <c r="CJ34" s="163">
        <f t="shared" si="2"/>
        <v>0</v>
      </c>
      <c r="CK34" s="163">
        <f t="shared" si="2"/>
        <v>0</v>
      </c>
      <c r="CL34" s="163">
        <f t="shared" si="2"/>
        <v>0</v>
      </c>
      <c r="CM34" s="163">
        <f t="shared" si="2"/>
        <v>0</v>
      </c>
      <c r="CN34" s="163">
        <f t="shared" si="2"/>
        <v>0</v>
      </c>
      <c r="CO34" s="163"/>
      <c r="CP34" s="107">
        <f t="shared" si="3"/>
        <v>0</v>
      </c>
    </row>
    <row r="35" spans="1:96" x14ac:dyDescent="0.25">
      <c r="A35" s="5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  <c r="CG35" s="162"/>
      <c r="CH35" s="162"/>
      <c r="CI35" s="162"/>
      <c r="CJ35" s="162"/>
      <c r="CK35" s="162"/>
      <c r="CL35" s="162"/>
      <c r="CM35" s="162"/>
      <c r="CN35" s="162"/>
      <c r="CO35" s="162"/>
    </row>
    <row r="36" spans="1:96" s="85" customFormat="1" x14ac:dyDescent="0.25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R36" s="108"/>
    </row>
    <row r="37" spans="1:96" x14ac:dyDescent="0.25">
      <c r="A37" s="34"/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  <c r="BA37" s="162"/>
      <c r="BB37" s="162"/>
      <c r="BC37" s="162"/>
      <c r="BD37" s="162"/>
      <c r="BE37" s="162"/>
      <c r="BF37" s="162"/>
      <c r="BG37" s="162"/>
      <c r="BH37" s="162"/>
      <c r="BI37" s="162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</row>
    <row r="38" spans="1:96" x14ac:dyDescent="0.25">
      <c r="A38" s="33"/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2"/>
      <c r="BA38" s="162"/>
      <c r="BB38" s="162"/>
      <c r="BC38" s="162"/>
      <c r="BD38" s="162"/>
      <c r="BE38" s="162"/>
      <c r="BF38" s="162"/>
      <c r="BG38" s="162"/>
      <c r="BH38" s="162"/>
      <c r="BI38" s="162"/>
      <c r="BJ38" s="162"/>
      <c r="BK38" s="162"/>
      <c r="BL38" s="162"/>
      <c r="BM38" s="162"/>
      <c r="BN38" s="162"/>
      <c r="BO38" s="162"/>
      <c r="BP38" s="162"/>
      <c r="BQ38" s="162"/>
      <c r="BR38" s="162"/>
      <c r="BS38" s="162"/>
      <c r="BT38" s="162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62"/>
      <c r="CO38" s="162"/>
    </row>
    <row r="39" spans="1:96" x14ac:dyDescent="0.25">
      <c r="A39" s="18" t="s">
        <v>55</v>
      </c>
      <c r="B39" s="162"/>
      <c r="C39" s="162"/>
      <c r="D39" s="162"/>
      <c r="E39" s="162"/>
      <c r="F39" s="162"/>
      <c r="G39" s="162"/>
      <c r="H39" s="162"/>
      <c r="I39" s="162"/>
      <c r="J39" s="162"/>
      <c r="K39" s="44">
        <v>1</v>
      </c>
      <c r="L39" s="44">
        <v>2</v>
      </c>
      <c r="M39" s="44">
        <v>3</v>
      </c>
      <c r="N39" s="44">
        <v>3</v>
      </c>
      <c r="O39" s="44">
        <v>4</v>
      </c>
      <c r="P39" s="44">
        <v>4</v>
      </c>
      <c r="Q39" s="44">
        <v>5</v>
      </c>
      <c r="R39" s="44">
        <v>5</v>
      </c>
      <c r="S39" s="44">
        <v>5</v>
      </c>
      <c r="T39" s="44">
        <v>5</v>
      </c>
      <c r="U39" s="44">
        <v>1</v>
      </c>
      <c r="V39" s="45">
        <v>2</v>
      </c>
      <c r="W39" s="44">
        <v>3</v>
      </c>
      <c r="X39" s="44">
        <v>3</v>
      </c>
      <c r="Y39" s="44">
        <v>3</v>
      </c>
      <c r="Z39" s="44">
        <v>4</v>
      </c>
      <c r="AA39" s="74">
        <v>5</v>
      </c>
      <c r="AB39" s="63"/>
      <c r="AC39" s="63"/>
      <c r="AD39" s="63"/>
      <c r="AE39" s="162"/>
      <c r="AF39" s="63"/>
      <c r="AG39" s="63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2"/>
      <c r="AT39" s="162"/>
      <c r="AU39" s="162"/>
      <c r="AV39" s="162"/>
      <c r="AW39" s="162"/>
      <c r="AX39" s="162"/>
      <c r="AY39" s="162"/>
      <c r="AZ39" s="162"/>
      <c r="BA39" s="162"/>
      <c r="BB39" s="162"/>
      <c r="BC39" s="162"/>
      <c r="BD39" s="162"/>
      <c r="BE39" s="163">
        <f t="shared" ref="BE39:BJ39" si="7">K39*BE$3</f>
        <v>0</v>
      </c>
      <c r="BF39" s="163">
        <f t="shared" si="7"/>
        <v>0</v>
      </c>
      <c r="BG39" s="163">
        <f t="shared" si="7"/>
        <v>9</v>
      </c>
      <c r="BH39" s="163">
        <f t="shared" si="7"/>
        <v>0</v>
      </c>
      <c r="BI39" s="163">
        <f t="shared" si="7"/>
        <v>8</v>
      </c>
      <c r="BJ39" s="163">
        <f t="shared" si="7"/>
        <v>0</v>
      </c>
      <c r="BK39" s="163"/>
      <c r="BL39" s="163">
        <f t="shared" ref="BL39:BU39" si="8">R39*BL$3</f>
        <v>0</v>
      </c>
      <c r="BM39" s="163">
        <f t="shared" si="8"/>
        <v>0</v>
      </c>
      <c r="BN39" s="163">
        <f t="shared" si="8"/>
        <v>0</v>
      </c>
      <c r="BO39" s="163">
        <f t="shared" si="8"/>
        <v>0</v>
      </c>
      <c r="BP39" s="163">
        <f t="shared" si="8"/>
        <v>0</v>
      </c>
      <c r="BQ39" s="163">
        <f t="shared" si="8"/>
        <v>0</v>
      </c>
      <c r="BR39" s="163">
        <f t="shared" si="8"/>
        <v>0</v>
      </c>
      <c r="BS39" s="163">
        <f t="shared" si="8"/>
        <v>0</v>
      </c>
      <c r="BT39" s="163">
        <f t="shared" si="8"/>
        <v>0</v>
      </c>
      <c r="BU39" s="163">
        <f t="shared" si="8"/>
        <v>0</v>
      </c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7">
        <f>SUM(AV39:CN39)</f>
        <v>17</v>
      </c>
    </row>
    <row r="40" spans="1:96" x14ac:dyDescent="0.25">
      <c r="A40" s="34" t="s">
        <v>97</v>
      </c>
      <c r="B40" s="162"/>
      <c r="C40" s="162"/>
      <c r="D40" s="162"/>
      <c r="E40" s="162"/>
      <c r="F40" s="162"/>
      <c r="G40" s="162"/>
      <c r="H40" s="162"/>
      <c r="I40" s="162"/>
      <c r="J40" s="162"/>
      <c r="K40" s="44"/>
      <c r="L40" s="44"/>
      <c r="M40" s="44"/>
      <c r="N40" s="44"/>
      <c r="O40" s="44"/>
      <c r="P40" s="44"/>
      <c r="Q40" s="44"/>
      <c r="R40" s="44"/>
      <c r="S40" s="73"/>
      <c r="T40" s="74"/>
      <c r="U40" s="44"/>
      <c r="V40" s="44"/>
      <c r="W40" s="44"/>
      <c r="X40" s="44"/>
      <c r="Y40" s="44"/>
      <c r="Z40" s="44"/>
      <c r="AA40" s="74"/>
      <c r="AB40" s="63"/>
      <c r="AC40" s="63"/>
      <c r="AD40" s="63"/>
      <c r="AE40" s="162"/>
      <c r="AF40" s="63"/>
      <c r="AG40" s="63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162"/>
      <c r="AY40" s="162"/>
      <c r="AZ40" s="162"/>
      <c r="BA40" s="162"/>
      <c r="BB40" s="162"/>
      <c r="BC40" s="162"/>
      <c r="BD40" s="162"/>
      <c r="BE40" s="162"/>
      <c r="BF40" s="162"/>
      <c r="BG40" s="162"/>
      <c r="BH40" s="162"/>
      <c r="BI40" s="162"/>
      <c r="BJ40" s="162"/>
      <c r="BK40" s="162"/>
      <c r="BL40" s="162"/>
      <c r="BM40" s="162"/>
      <c r="BN40" s="162"/>
      <c r="BO40" s="162"/>
      <c r="BP40" s="162"/>
      <c r="BQ40" s="162"/>
      <c r="BR40" s="162"/>
      <c r="BS40" s="162"/>
      <c r="BT40" s="162"/>
      <c r="BU40" s="162"/>
      <c r="BV40" s="162"/>
      <c r="BW40" s="162"/>
      <c r="BX40" s="162"/>
      <c r="BY40" s="162"/>
      <c r="BZ40" s="162"/>
      <c r="CA40" s="162"/>
      <c r="CB40" s="162"/>
      <c r="CC40" s="162"/>
      <c r="CD40" s="162"/>
      <c r="CE40" s="162"/>
      <c r="CF40" s="162"/>
      <c r="CG40" s="162"/>
      <c r="CH40" s="162"/>
      <c r="CI40" s="162"/>
      <c r="CJ40" s="162"/>
      <c r="CK40" s="162"/>
      <c r="CL40" s="162"/>
      <c r="CM40" s="162"/>
      <c r="CN40" s="162"/>
      <c r="CO40" s="162"/>
    </row>
    <row r="41" spans="1:96" x14ac:dyDescent="0.25">
      <c r="A41" s="34" t="s">
        <v>111</v>
      </c>
      <c r="B41" s="162"/>
      <c r="C41" s="162"/>
      <c r="D41" s="162"/>
      <c r="E41" s="162"/>
      <c r="F41" s="162"/>
      <c r="G41" s="162"/>
      <c r="H41" s="162"/>
      <c r="I41" s="162"/>
      <c r="J41" s="162"/>
      <c r="K41" s="44">
        <v>0.01</v>
      </c>
      <c r="L41" s="44">
        <v>0.01</v>
      </c>
      <c r="M41" s="44">
        <v>0.03</v>
      </c>
      <c r="N41" s="44">
        <v>0.03</v>
      </c>
      <c r="O41" s="44">
        <v>0.04</v>
      </c>
      <c r="P41" s="44">
        <v>0.04</v>
      </c>
      <c r="Q41" s="44">
        <v>0.05</v>
      </c>
      <c r="R41" s="44">
        <v>0.05</v>
      </c>
      <c r="S41" s="44">
        <v>0.05</v>
      </c>
      <c r="T41" s="44">
        <v>0.05</v>
      </c>
      <c r="U41" s="44">
        <v>0.01</v>
      </c>
      <c r="V41" s="44">
        <v>0.02</v>
      </c>
      <c r="W41" s="44">
        <v>0.03</v>
      </c>
      <c r="X41" s="44">
        <v>0.03</v>
      </c>
      <c r="Y41" s="44">
        <v>0.03</v>
      </c>
      <c r="Z41" s="44">
        <v>0.04</v>
      </c>
      <c r="AA41" s="46">
        <v>0.05</v>
      </c>
      <c r="AB41" s="63"/>
      <c r="AC41" s="63"/>
      <c r="AD41" s="63"/>
      <c r="AE41" s="162"/>
      <c r="AF41" s="63"/>
      <c r="AG41" s="63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  <c r="BA41" s="162"/>
      <c r="BB41" s="162"/>
      <c r="BC41" s="162"/>
      <c r="BD41" s="162"/>
      <c r="BE41" s="163">
        <f t="shared" ref="BE41:BJ41" si="9">K41*BE$3</f>
        <v>0</v>
      </c>
      <c r="BF41" s="163">
        <f t="shared" si="9"/>
        <v>0</v>
      </c>
      <c r="BG41" s="163">
        <f t="shared" si="9"/>
        <v>0.09</v>
      </c>
      <c r="BH41" s="163">
        <f t="shared" si="9"/>
        <v>0</v>
      </c>
      <c r="BI41" s="163">
        <f t="shared" si="9"/>
        <v>0.08</v>
      </c>
      <c r="BJ41" s="163">
        <f t="shared" si="9"/>
        <v>0</v>
      </c>
      <c r="BK41" s="163"/>
      <c r="BL41" s="163">
        <f t="shared" ref="BL41:BU41" si="10">R41*BL$3</f>
        <v>0</v>
      </c>
      <c r="BM41" s="163">
        <f t="shared" si="10"/>
        <v>0</v>
      </c>
      <c r="BN41" s="163">
        <f t="shared" si="10"/>
        <v>0</v>
      </c>
      <c r="BO41" s="163">
        <f t="shared" si="10"/>
        <v>0</v>
      </c>
      <c r="BP41" s="163">
        <f t="shared" si="10"/>
        <v>0</v>
      </c>
      <c r="BQ41" s="163">
        <f t="shared" si="10"/>
        <v>0</v>
      </c>
      <c r="BR41" s="163">
        <f t="shared" si="10"/>
        <v>0</v>
      </c>
      <c r="BS41" s="163">
        <f t="shared" si="10"/>
        <v>0</v>
      </c>
      <c r="BT41" s="163">
        <f t="shared" si="10"/>
        <v>0</v>
      </c>
      <c r="BU41" s="163">
        <f t="shared" si="10"/>
        <v>0</v>
      </c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</row>
    <row r="42" spans="1:96" x14ac:dyDescent="0.25">
      <c r="A42" s="34"/>
      <c r="B42" s="162"/>
      <c r="C42" s="162"/>
      <c r="D42" s="162"/>
      <c r="E42" s="162"/>
      <c r="F42" s="162"/>
      <c r="G42" s="162"/>
      <c r="H42" s="162"/>
      <c r="I42" s="162"/>
      <c r="J42" s="162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6"/>
      <c r="AB42" s="63"/>
      <c r="AC42" s="63"/>
      <c r="AD42" s="63"/>
      <c r="AE42" s="162"/>
      <c r="AF42" s="63"/>
      <c r="AG42" s="63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  <c r="BA42" s="162"/>
      <c r="BB42" s="162"/>
      <c r="BC42" s="162"/>
      <c r="BD42" s="162"/>
      <c r="BE42" s="162"/>
      <c r="BF42" s="162"/>
      <c r="BG42" s="162"/>
      <c r="BH42" s="162"/>
      <c r="BI42" s="162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2"/>
      <c r="CF42" s="162"/>
      <c r="CG42" s="162"/>
      <c r="CH42" s="162"/>
      <c r="CI42" s="162"/>
      <c r="CJ42" s="162"/>
      <c r="CK42" s="162"/>
      <c r="CL42" s="162"/>
      <c r="CM42" s="162"/>
      <c r="CN42" s="162"/>
      <c r="CO42" s="162"/>
    </row>
    <row r="43" spans="1:96" x14ac:dyDescent="0.25">
      <c r="A43" s="18" t="s">
        <v>52</v>
      </c>
      <c r="B43" s="162"/>
      <c r="C43" s="162"/>
      <c r="D43" s="162"/>
      <c r="E43" s="162"/>
      <c r="F43" s="162"/>
      <c r="G43" s="162"/>
      <c r="H43" s="162"/>
      <c r="I43" s="162"/>
      <c r="J43" s="162"/>
      <c r="K43" s="44">
        <v>1</v>
      </c>
      <c r="L43" s="44">
        <v>1</v>
      </c>
      <c r="M43" s="44">
        <v>1</v>
      </c>
      <c r="N43" s="44">
        <v>1</v>
      </c>
      <c r="O43" s="44">
        <v>1</v>
      </c>
      <c r="P43" s="44">
        <v>1</v>
      </c>
      <c r="Q43" s="44">
        <v>1</v>
      </c>
      <c r="R43" s="44">
        <v>1</v>
      </c>
      <c r="S43" s="44">
        <v>1</v>
      </c>
      <c r="T43" s="44">
        <v>1</v>
      </c>
      <c r="U43" s="44">
        <v>1</v>
      </c>
      <c r="V43" s="44">
        <v>1</v>
      </c>
      <c r="W43" s="44">
        <v>1</v>
      </c>
      <c r="X43" s="44">
        <v>1</v>
      </c>
      <c r="Y43" s="44">
        <v>1</v>
      </c>
      <c r="Z43" s="44">
        <v>1</v>
      </c>
      <c r="AA43" s="74">
        <v>1</v>
      </c>
      <c r="AB43" s="63"/>
      <c r="AC43" s="63"/>
      <c r="AD43" s="63"/>
      <c r="AE43" s="162"/>
      <c r="AF43" s="63"/>
      <c r="AG43" s="63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  <c r="BA43" s="162"/>
      <c r="BB43" s="162"/>
      <c r="BC43" s="162"/>
      <c r="BD43" s="162"/>
      <c r="BE43" s="163">
        <f t="shared" ref="BE43:BJ43" si="11">K43*BE$3</f>
        <v>0</v>
      </c>
      <c r="BF43" s="163">
        <f t="shared" si="11"/>
        <v>0</v>
      </c>
      <c r="BG43" s="163">
        <f t="shared" si="11"/>
        <v>3</v>
      </c>
      <c r="BH43" s="163">
        <f t="shared" si="11"/>
        <v>0</v>
      </c>
      <c r="BI43" s="163">
        <f t="shared" si="11"/>
        <v>2</v>
      </c>
      <c r="BJ43" s="163">
        <f t="shared" si="11"/>
        <v>0</v>
      </c>
      <c r="BK43" s="163"/>
      <c r="BL43" s="163">
        <f t="shared" ref="BL43:BU43" si="12">R43*BL$3</f>
        <v>0</v>
      </c>
      <c r="BM43" s="163">
        <f t="shared" si="12"/>
        <v>0</v>
      </c>
      <c r="BN43" s="163">
        <f t="shared" si="12"/>
        <v>0</v>
      </c>
      <c r="BO43" s="163">
        <f t="shared" si="12"/>
        <v>0</v>
      </c>
      <c r="BP43" s="163">
        <f t="shared" si="12"/>
        <v>0</v>
      </c>
      <c r="BQ43" s="163">
        <f t="shared" si="12"/>
        <v>0</v>
      </c>
      <c r="BR43" s="163">
        <f t="shared" si="12"/>
        <v>0</v>
      </c>
      <c r="BS43" s="163">
        <f t="shared" si="12"/>
        <v>0</v>
      </c>
      <c r="BT43" s="163">
        <f t="shared" si="12"/>
        <v>0</v>
      </c>
      <c r="BU43" s="163">
        <f t="shared" si="12"/>
        <v>0</v>
      </c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7">
        <f>SUM(AV43:CN43)</f>
        <v>5</v>
      </c>
    </row>
    <row r="44" spans="1:96" x14ac:dyDescent="0.25">
      <c r="A44" s="18"/>
      <c r="K44" s="44"/>
      <c r="L44" s="44"/>
      <c r="M44" s="44"/>
      <c r="N44" s="44"/>
      <c r="O44" s="44"/>
      <c r="P44" s="44"/>
      <c r="Q44" s="44"/>
      <c r="R44" s="44"/>
      <c r="S44" s="73"/>
      <c r="T44" s="74"/>
      <c r="U44" s="44"/>
      <c r="V44" s="44"/>
      <c r="W44" s="44"/>
      <c r="X44" s="44"/>
      <c r="Y44" s="44"/>
      <c r="Z44" s="44"/>
      <c r="AA44" s="74"/>
      <c r="AB44" s="63"/>
      <c r="AC44" s="63"/>
      <c r="AD44" s="63"/>
      <c r="AF44" s="63"/>
      <c r="AG44" s="63"/>
    </row>
    <row r="45" spans="1:96" x14ac:dyDescent="0.25">
      <c r="A45" s="18" t="s">
        <v>56</v>
      </c>
      <c r="K45" s="44"/>
      <c r="L45" s="44"/>
      <c r="M45" s="44"/>
      <c r="N45" s="44"/>
      <c r="O45" s="44"/>
      <c r="P45" s="44"/>
      <c r="Q45" s="44"/>
      <c r="R45" s="44"/>
      <c r="S45" s="73"/>
      <c r="T45" s="74"/>
      <c r="U45" s="44"/>
      <c r="V45" s="44"/>
      <c r="W45" s="44"/>
      <c r="X45" s="44"/>
      <c r="Y45" s="44"/>
      <c r="Z45" s="44"/>
      <c r="AA45" s="74"/>
      <c r="AB45" s="63"/>
      <c r="AC45" s="63"/>
      <c r="AD45" s="63"/>
      <c r="AF45" s="63"/>
      <c r="AG45" s="63"/>
    </row>
    <row r="46" spans="1:96" x14ac:dyDescent="0.25">
      <c r="A46" s="34" t="s">
        <v>97</v>
      </c>
      <c r="K46" s="44"/>
      <c r="L46" s="44"/>
      <c r="M46" s="44"/>
      <c r="N46" s="44"/>
      <c r="O46" s="44"/>
      <c r="P46" s="44"/>
      <c r="Q46" s="44"/>
      <c r="R46" s="44"/>
      <c r="S46" s="49"/>
      <c r="T46" s="46"/>
      <c r="U46" s="44"/>
      <c r="V46" s="44"/>
      <c r="W46" s="44"/>
      <c r="X46" s="44"/>
      <c r="Y46" s="44"/>
      <c r="Z46" s="44"/>
      <c r="AA46" s="77"/>
      <c r="AB46" s="63"/>
      <c r="AC46" s="63"/>
      <c r="AD46" s="63"/>
      <c r="AF46" s="63"/>
      <c r="AG46" s="63"/>
    </row>
    <row r="47" spans="1:96" x14ac:dyDescent="0.25">
      <c r="A47" s="41" t="s">
        <v>57</v>
      </c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63"/>
      <c r="AC47" s="63"/>
      <c r="AD47" s="63"/>
      <c r="AF47" s="63"/>
      <c r="AG47" s="63"/>
    </row>
    <row r="48" spans="1:96" x14ac:dyDescent="0.25">
      <c r="A48" s="41" t="s">
        <v>58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63"/>
      <c r="AC48" s="63"/>
      <c r="AD48" s="63"/>
      <c r="AF48" s="63"/>
      <c r="AG48" s="63"/>
    </row>
    <row r="49" spans="1:94" x14ac:dyDescent="0.25">
      <c r="A49" s="41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63"/>
      <c r="AC49" s="63"/>
      <c r="AD49" s="63"/>
      <c r="AF49" s="63"/>
      <c r="AG49" s="63"/>
    </row>
    <row r="50" spans="1:94" x14ac:dyDescent="0.25">
      <c r="A50" s="18" t="s">
        <v>59</v>
      </c>
      <c r="K50" s="44">
        <v>1</v>
      </c>
      <c r="L50" s="44">
        <v>1</v>
      </c>
      <c r="M50" s="44">
        <v>1</v>
      </c>
      <c r="N50" s="44">
        <v>1</v>
      </c>
      <c r="O50" s="44">
        <v>1</v>
      </c>
      <c r="P50" s="44">
        <v>1</v>
      </c>
      <c r="Q50" s="44">
        <v>1</v>
      </c>
      <c r="R50" s="44">
        <v>1</v>
      </c>
      <c r="S50" s="44">
        <v>1</v>
      </c>
      <c r="T50" s="44">
        <v>1</v>
      </c>
      <c r="U50" s="44">
        <v>1</v>
      </c>
      <c r="V50" s="44">
        <v>1</v>
      </c>
      <c r="W50" s="44">
        <v>1</v>
      </c>
      <c r="X50" s="44">
        <v>1</v>
      </c>
      <c r="Y50" s="44">
        <v>1</v>
      </c>
      <c r="Z50" s="44">
        <v>1</v>
      </c>
      <c r="AA50" s="74">
        <v>1</v>
      </c>
      <c r="AB50" s="63"/>
      <c r="AC50" s="63"/>
      <c r="AD50" s="63"/>
      <c r="AF50" s="63"/>
      <c r="AG50" s="63"/>
      <c r="BE50" s="163">
        <f t="shared" ref="BE50:BJ54" si="13">K50*BE$3</f>
        <v>0</v>
      </c>
      <c r="BF50" s="163">
        <f t="shared" si="13"/>
        <v>0</v>
      </c>
      <c r="BG50" s="163">
        <f t="shared" si="13"/>
        <v>3</v>
      </c>
      <c r="BH50" s="163">
        <f t="shared" si="13"/>
        <v>0</v>
      </c>
      <c r="BI50" s="163">
        <f t="shared" si="13"/>
        <v>2</v>
      </c>
      <c r="BJ50" s="163">
        <f t="shared" si="13"/>
        <v>0</v>
      </c>
      <c r="BK50" s="163"/>
      <c r="BL50" s="163">
        <f t="shared" ref="BL50:BU54" si="14">R50*BL$3</f>
        <v>0</v>
      </c>
      <c r="BM50" s="163">
        <f t="shared" si="14"/>
        <v>0</v>
      </c>
      <c r="BN50" s="163">
        <f t="shared" si="14"/>
        <v>0</v>
      </c>
      <c r="BO50" s="163">
        <f t="shared" si="14"/>
        <v>0</v>
      </c>
      <c r="BP50" s="163">
        <f t="shared" si="14"/>
        <v>0</v>
      </c>
      <c r="BQ50" s="163">
        <f t="shared" si="14"/>
        <v>0</v>
      </c>
      <c r="BR50" s="163">
        <f t="shared" si="14"/>
        <v>0</v>
      </c>
      <c r="BS50" s="163">
        <f t="shared" si="14"/>
        <v>0</v>
      </c>
      <c r="BT50" s="163">
        <f t="shared" si="14"/>
        <v>0</v>
      </c>
      <c r="BU50" s="163">
        <f t="shared" si="14"/>
        <v>0</v>
      </c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7">
        <f>SUM(AV50:CN50)</f>
        <v>5</v>
      </c>
    </row>
    <row r="51" spans="1:94" x14ac:dyDescent="0.25">
      <c r="A51" s="18" t="s">
        <v>124</v>
      </c>
      <c r="K51" s="44"/>
      <c r="L51" s="44">
        <v>2</v>
      </c>
      <c r="M51" s="44">
        <v>3</v>
      </c>
      <c r="N51" s="44">
        <v>3</v>
      </c>
      <c r="O51" s="44">
        <v>3</v>
      </c>
      <c r="P51" s="44">
        <v>3</v>
      </c>
      <c r="Q51" s="44">
        <v>3</v>
      </c>
      <c r="R51" s="44">
        <v>3</v>
      </c>
      <c r="S51" s="73">
        <v>3</v>
      </c>
      <c r="T51" s="74">
        <v>3</v>
      </c>
      <c r="U51" s="44">
        <v>1</v>
      </c>
      <c r="V51" s="44">
        <v>2</v>
      </c>
      <c r="W51" s="44">
        <v>3</v>
      </c>
      <c r="X51" s="44">
        <v>3</v>
      </c>
      <c r="Y51" s="44">
        <v>3</v>
      </c>
      <c r="Z51" s="44">
        <v>3</v>
      </c>
      <c r="AA51" s="74">
        <v>3</v>
      </c>
      <c r="AB51" s="63"/>
      <c r="AC51" s="63"/>
      <c r="AD51" s="63"/>
      <c r="AF51" s="63"/>
      <c r="AG51" s="63"/>
      <c r="BE51" s="163">
        <f t="shared" si="13"/>
        <v>0</v>
      </c>
      <c r="BF51" s="163">
        <f t="shared" si="13"/>
        <v>0</v>
      </c>
      <c r="BG51" s="163">
        <f t="shared" si="13"/>
        <v>9</v>
      </c>
      <c r="BH51" s="163">
        <f t="shared" si="13"/>
        <v>0</v>
      </c>
      <c r="BI51" s="163">
        <f t="shared" si="13"/>
        <v>6</v>
      </c>
      <c r="BJ51" s="163">
        <f t="shared" si="13"/>
        <v>0</v>
      </c>
      <c r="BK51" s="163"/>
      <c r="BL51" s="163">
        <f t="shared" si="14"/>
        <v>0</v>
      </c>
      <c r="BM51" s="163">
        <f t="shared" si="14"/>
        <v>0</v>
      </c>
      <c r="BN51" s="163">
        <f t="shared" si="14"/>
        <v>0</v>
      </c>
      <c r="BO51" s="163">
        <f t="shared" si="14"/>
        <v>0</v>
      </c>
      <c r="BP51" s="163">
        <f t="shared" si="14"/>
        <v>0</v>
      </c>
      <c r="BQ51" s="163">
        <f t="shared" si="14"/>
        <v>0</v>
      </c>
      <c r="BR51" s="163">
        <f t="shared" si="14"/>
        <v>0</v>
      </c>
      <c r="BS51" s="163">
        <f t="shared" si="14"/>
        <v>0</v>
      </c>
      <c r="BT51" s="163">
        <f t="shared" si="14"/>
        <v>0</v>
      </c>
      <c r="BU51" s="163">
        <f t="shared" si="14"/>
        <v>0</v>
      </c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7">
        <f t="shared" ref="CP51:CP56" si="15">SUM(AV51:CN51)</f>
        <v>15</v>
      </c>
    </row>
    <row r="52" spans="1:94" x14ac:dyDescent="0.25">
      <c r="A52" s="18" t="s">
        <v>60</v>
      </c>
      <c r="K52" s="44">
        <v>0</v>
      </c>
      <c r="L52" s="44">
        <v>0</v>
      </c>
      <c r="M52" s="44">
        <v>0</v>
      </c>
      <c r="N52" s="44">
        <v>0</v>
      </c>
      <c r="O52" s="44">
        <v>1</v>
      </c>
      <c r="P52" s="44">
        <v>1</v>
      </c>
      <c r="Q52" s="44">
        <v>1</v>
      </c>
      <c r="R52" s="44">
        <v>1</v>
      </c>
      <c r="S52" s="44">
        <v>1</v>
      </c>
      <c r="T52" s="44">
        <v>1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1</v>
      </c>
      <c r="AA52" s="74">
        <v>1</v>
      </c>
      <c r="AB52" s="63"/>
      <c r="AC52" s="63"/>
      <c r="AD52" s="63"/>
      <c r="AF52" s="63"/>
      <c r="AG52" s="63"/>
      <c r="BE52" s="163">
        <f t="shared" si="13"/>
        <v>0</v>
      </c>
      <c r="BF52" s="163">
        <f t="shared" si="13"/>
        <v>0</v>
      </c>
      <c r="BG52" s="163">
        <f t="shared" si="13"/>
        <v>0</v>
      </c>
      <c r="BH52" s="163">
        <f t="shared" si="13"/>
        <v>0</v>
      </c>
      <c r="BI52" s="163">
        <f t="shared" si="13"/>
        <v>2</v>
      </c>
      <c r="BJ52" s="163">
        <f t="shared" si="13"/>
        <v>0</v>
      </c>
      <c r="BK52" s="163"/>
      <c r="BL52" s="163">
        <f t="shared" si="14"/>
        <v>0</v>
      </c>
      <c r="BM52" s="163">
        <f t="shared" si="14"/>
        <v>0</v>
      </c>
      <c r="BN52" s="163">
        <f t="shared" si="14"/>
        <v>0</v>
      </c>
      <c r="BO52" s="163">
        <f t="shared" si="14"/>
        <v>0</v>
      </c>
      <c r="BP52" s="163">
        <f t="shared" si="14"/>
        <v>0</v>
      </c>
      <c r="BQ52" s="163">
        <f t="shared" si="14"/>
        <v>0</v>
      </c>
      <c r="BR52" s="163">
        <f t="shared" si="14"/>
        <v>0</v>
      </c>
      <c r="BS52" s="163">
        <f t="shared" si="14"/>
        <v>0</v>
      </c>
      <c r="BT52" s="163">
        <f t="shared" si="14"/>
        <v>0</v>
      </c>
      <c r="BU52" s="163">
        <f t="shared" si="14"/>
        <v>0</v>
      </c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7">
        <f t="shared" si="15"/>
        <v>2</v>
      </c>
    </row>
    <row r="53" spans="1:94" x14ac:dyDescent="0.25">
      <c r="A53" s="18" t="s">
        <v>125</v>
      </c>
      <c r="K53" s="44"/>
      <c r="L53" s="44">
        <v>0</v>
      </c>
      <c r="M53" s="44">
        <v>0</v>
      </c>
      <c r="N53" s="44">
        <v>0</v>
      </c>
      <c r="O53" s="44">
        <v>1</v>
      </c>
      <c r="P53" s="44">
        <v>1</v>
      </c>
      <c r="Q53" s="44">
        <v>2</v>
      </c>
      <c r="R53" s="44">
        <v>2</v>
      </c>
      <c r="S53" s="73">
        <v>2</v>
      </c>
      <c r="T53" s="74">
        <v>2</v>
      </c>
      <c r="U53" s="44"/>
      <c r="V53" s="44">
        <v>0</v>
      </c>
      <c r="W53" s="44"/>
      <c r="X53" s="44"/>
      <c r="Y53" s="44"/>
      <c r="Z53" s="44">
        <v>1</v>
      </c>
      <c r="AA53" s="74">
        <v>2</v>
      </c>
      <c r="AB53" s="63"/>
      <c r="AC53" s="63"/>
      <c r="AD53" s="63"/>
      <c r="AF53" s="63"/>
      <c r="AG53" s="63"/>
      <c r="BE53" s="163">
        <f t="shared" si="13"/>
        <v>0</v>
      </c>
      <c r="BF53" s="163">
        <f t="shared" si="13"/>
        <v>0</v>
      </c>
      <c r="BG53" s="163">
        <f t="shared" si="13"/>
        <v>0</v>
      </c>
      <c r="BH53" s="163">
        <f t="shared" si="13"/>
        <v>0</v>
      </c>
      <c r="BI53" s="163">
        <f t="shared" si="13"/>
        <v>2</v>
      </c>
      <c r="BJ53" s="163">
        <f t="shared" si="13"/>
        <v>0</v>
      </c>
      <c r="BK53" s="163"/>
      <c r="BL53" s="163">
        <f t="shared" si="14"/>
        <v>0</v>
      </c>
      <c r="BM53" s="163">
        <f t="shared" si="14"/>
        <v>0</v>
      </c>
      <c r="BN53" s="163">
        <f t="shared" si="14"/>
        <v>0</v>
      </c>
      <c r="BO53" s="163">
        <f t="shared" si="14"/>
        <v>0</v>
      </c>
      <c r="BP53" s="163">
        <f t="shared" si="14"/>
        <v>0</v>
      </c>
      <c r="BQ53" s="163">
        <f t="shared" si="14"/>
        <v>0</v>
      </c>
      <c r="BR53" s="163">
        <f t="shared" si="14"/>
        <v>0</v>
      </c>
      <c r="BS53" s="163">
        <f t="shared" si="14"/>
        <v>0</v>
      </c>
      <c r="BT53" s="163">
        <f t="shared" si="14"/>
        <v>0</v>
      </c>
      <c r="BU53" s="163">
        <f t="shared" si="14"/>
        <v>0</v>
      </c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7">
        <f t="shared" si="15"/>
        <v>2</v>
      </c>
    </row>
    <row r="54" spans="1:94" x14ac:dyDescent="0.25">
      <c r="A54" s="18" t="s">
        <v>61</v>
      </c>
      <c r="K54" s="44">
        <v>1</v>
      </c>
      <c r="L54" s="44">
        <v>1</v>
      </c>
      <c r="M54" s="44">
        <v>1</v>
      </c>
      <c r="N54" s="44">
        <v>1</v>
      </c>
      <c r="O54" s="44">
        <v>1</v>
      </c>
      <c r="P54" s="44">
        <v>1</v>
      </c>
      <c r="Q54" s="44">
        <v>1</v>
      </c>
      <c r="R54" s="44">
        <v>1</v>
      </c>
      <c r="S54" s="44">
        <v>1</v>
      </c>
      <c r="T54" s="44">
        <v>1</v>
      </c>
      <c r="U54" s="44">
        <v>1</v>
      </c>
      <c r="V54" s="44">
        <v>1</v>
      </c>
      <c r="W54" s="44">
        <v>1</v>
      </c>
      <c r="X54" s="44">
        <v>1</v>
      </c>
      <c r="Y54" s="44">
        <v>1</v>
      </c>
      <c r="Z54" s="44">
        <v>1</v>
      </c>
      <c r="AA54" s="74">
        <v>1</v>
      </c>
      <c r="AB54" s="63"/>
      <c r="AC54" s="63"/>
      <c r="AD54" s="63"/>
      <c r="AF54" s="63"/>
      <c r="AG54" s="63"/>
      <c r="BE54" s="163">
        <f t="shared" si="13"/>
        <v>0</v>
      </c>
      <c r="BF54" s="163">
        <f t="shared" si="13"/>
        <v>0</v>
      </c>
      <c r="BG54" s="163">
        <f t="shared" si="13"/>
        <v>3</v>
      </c>
      <c r="BH54" s="163">
        <f t="shared" si="13"/>
        <v>0</v>
      </c>
      <c r="BI54" s="163">
        <f t="shared" si="13"/>
        <v>2</v>
      </c>
      <c r="BJ54" s="163">
        <f t="shared" si="13"/>
        <v>0</v>
      </c>
      <c r="BK54" s="163"/>
      <c r="BL54" s="163">
        <f t="shared" si="14"/>
        <v>0</v>
      </c>
      <c r="BM54" s="163">
        <f t="shared" si="14"/>
        <v>0</v>
      </c>
      <c r="BN54" s="163">
        <f t="shared" si="14"/>
        <v>0</v>
      </c>
      <c r="BO54" s="163">
        <f t="shared" si="14"/>
        <v>0</v>
      </c>
      <c r="BP54" s="163">
        <f t="shared" si="14"/>
        <v>0</v>
      </c>
      <c r="BQ54" s="163">
        <f t="shared" si="14"/>
        <v>0</v>
      </c>
      <c r="BR54" s="163">
        <f t="shared" si="14"/>
        <v>0</v>
      </c>
      <c r="BS54" s="163">
        <f t="shared" si="14"/>
        <v>0</v>
      </c>
      <c r="BT54" s="163">
        <f t="shared" si="14"/>
        <v>0</v>
      </c>
      <c r="BU54" s="163">
        <f t="shared" si="14"/>
        <v>0</v>
      </c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7">
        <f t="shared" si="15"/>
        <v>5</v>
      </c>
    </row>
    <row r="55" spans="1:94" x14ac:dyDescent="0.25">
      <c r="A55" s="18"/>
      <c r="K55" s="44"/>
      <c r="L55" s="44"/>
      <c r="M55" s="44"/>
      <c r="N55" s="44"/>
      <c r="O55" s="44"/>
      <c r="P55" s="44"/>
      <c r="Q55" s="44"/>
      <c r="R55" s="44"/>
      <c r="S55" s="73"/>
      <c r="T55" s="74"/>
      <c r="U55" s="44"/>
      <c r="V55" s="44"/>
      <c r="W55" s="44"/>
      <c r="X55" s="44"/>
      <c r="Y55" s="44"/>
      <c r="Z55" s="44"/>
      <c r="AA55" s="74"/>
      <c r="AB55" s="63"/>
      <c r="AC55" s="63"/>
      <c r="AD55" s="63"/>
      <c r="AF55" s="63"/>
      <c r="AG55" s="63"/>
    </row>
    <row r="56" spans="1:94" x14ac:dyDescent="0.25">
      <c r="A56" s="18" t="s">
        <v>62</v>
      </c>
      <c r="K56" s="44">
        <v>1</v>
      </c>
      <c r="L56" s="44">
        <v>1</v>
      </c>
      <c r="M56" s="44">
        <v>1</v>
      </c>
      <c r="N56" s="44">
        <v>1</v>
      </c>
      <c r="O56" s="44">
        <v>1</v>
      </c>
      <c r="P56" s="44">
        <v>1</v>
      </c>
      <c r="Q56" s="44">
        <v>1</v>
      </c>
      <c r="R56" s="44">
        <v>1</v>
      </c>
      <c r="S56" s="44">
        <v>1</v>
      </c>
      <c r="T56" s="44">
        <v>1</v>
      </c>
      <c r="U56" s="44">
        <v>1</v>
      </c>
      <c r="V56" s="44">
        <v>1</v>
      </c>
      <c r="W56" s="44">
        <v>1</v>
      </c>
      <c r="X56" s="44">
        <v>1</v>
      </c>
      <c r="Y56" s="44">
        <v>1</v>
      </c>
      <c r="Z56" s="44">
        <v>1</v>
      </c>
      <c r="AA56" s="74">
        <v>1</v>
      </c>
      <c r="AB56" s="63"/>
      <c r="AC56" s="63"/>
      <c r="AD56" s="63"/>
      <c r="AF56" s="63"/>
      <c r="AG56" s="63"/>
      <c r="BE56" s="163">
        <f t="shared" ref="BE56:BJ56" si="16">K56*BE$3</f>
        <v>0</v>
      </c>
      <c r="BF56" s="163">
        <f t="shared" si="16"/>
        <v>0</v>
      </c>
      <c r="BG56" s="163">
        <f t="shared" si="16"/>
        <v>3</v>
      </c>
      <c r="BH56" s="163">
        <f t="shared" si="16"/>
        <v>0</v>
      </c>
      <c r="BI56" s="163">
        <f t="shared" si="16"/>
        <v>2</v>
      </c>
      <c r="BJ56" s="163">
        <f t="shared" si="16"/>
        <v>0</v>
      </c>
      <c r="BK56" s="163"/>
      <c r="BL56" s="163">
        <f t="shared" ref="BL56:BU56" si="17">R56*BL$3</f>
        <v>0</v>
      </c>
      <c r="BM56" s="163">
        <f t="shared" si="17"/>
        <v>0</v>
      </c>
      <c r="BN56" s="163">
        <f t="shared" si="17"/>
        <v>0</v>
      </c>
      <c r="BO56" s="163">
        <f t="shared" si="17"/>
        <v>0</v>
      </c>
      <c r="BP56" s="163">
        <f t="shared" si="17"/>
        <v>0</v>
      </c>
      <c r="BQ56" s="163">
        <f t="shared" si="17"/>
        <v>0</v>
      </c>
      <c r="BR56" s="163">
        <f t="shared" si="17"/>
        <v>0</v>
      </c>
      <c r="BS56" s="163">
        <f t="shared" si="17"/>
        <v>0</v>
      </c>
      <c r="BT56" s="163">
        <f t="shared" si="17"/>
        <v>0</v>
      </c>
      <c r="BU56" s="163">
        <f t="shared" si="17"/>
        <v>0</v>
      </c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7">
        <f t="shared" si="15"/>
        <v>5</v>
      </c>
    </row>
    <row r="57" spans="1:94" x14ac:dyDescent="0.25">
      <c r="A57" s="18"/>
      <c r="K57" s="44"/>
      <c r="L57" s="44"/>
      <c r="M57" s="44"/>
      <c r="N57" s="44"/>
      <c r="O57" s="44"/>
      <c r="P57" s="44"/>
      <c r="Q57" s="44"/>
      <c r="R57" s="44"/>
      <c r="S57" s="73"/>
      <c r="T57" s="74"/>
      <c r="U57" s="44"/>
      <c r="V57" s="44"/>
      <c r="W57" s="44"/>
      <c r="X57" s="44"/>
      <c r="Y57" s="44"/>
      <c r="Z57" s="44"/>
      <c r="AA57" s="74"/>
      <c r="AB57" s="63"/>
      <c r="AC57" s="63"/>
      <c r="AD57" s="63"/>
      <c r="AF57" s="63"/>
      <c r="AG57" s="63"/>
    </row>
    <row r="58" spans="1:94" x14ac:dyDescent="0.25">
      <c r="A58" s="18" t="s">
        <v>112</v>
      </c>
      <c r="K58" s="44"/>
      <c r="L58" s="44"/>
      <c r="M58" s="44"/>
      <c r="N58" s="44"/>
      <c r="O58" s="44">
        <v>1</v>
      </c>
      <c r="P58" s="44"/>
      <c r="Q58" s="44">
        <v>1</v>
      </c>
      <c r="R58" s="44">
        <v>1</v>
      </c>
      <c r="S58" s="44"/>
      <c r="T58" s="44"/>
      <c r="U58" s="44">
        <v>1</v>
      </c>
      <c r="V58" s="44">
        <v>1</v>
      </c>
      <c r="W58" s="44">
        <v>1</v>
      </c>
      <c r="X58" s="44">
        <v>1</v>
      </c>
      <c r="Y58" s="44">
        <v>1</v>
      </c>
      <c r="Z58" s="44">
        <v>1</v>
      </c>
      <c r="AA58" s="74">
        <v>1</v>
      </c>
      <c r="AB58" s="63"/>
      <c r="AC58" s="63"/>
      <c r="AD58" s="63"/>
      <c r="AF58" s="63"/>
      <c r="AG58" s="63"/>
      <c r="BE58" s="163">
        <f t="shared" ref="BE58:BJ58" si="18">K58*BE$3</f>
        <v>0</v>
      </c>
      <c r="BF58" s="163">
        <f t="shared" si="18"/>
        <v>0</v>
      </c>
      <c r="BG58" s="163">
        <f t="shared" si="18"/>
        <v>0</v>
      </c>
      <c r="BH58" s="163">
        <f t="shared" si="18"/>
        <v>0</v>
      </c>
      <c r="BI58" s="163">
        <f t="shared" si="18"/>
        <v>2</v>
      </c>
      <c r="BJ58" s="163">
        <f t="shared" si="18"/>
        <v>0</v>
      </c>
      <c r="BK58" s="163"/>
      <c r="BL58" s="163">
        <f t="shared" ref="BL58:BU58" si="19">R58*BL$3</f>
        <v>0</v>
      </c>
      <c r="BM58" s="163">
        <f t="shared" si="19"/>
        <v>0</v>
      </c>
      <c r="BN58" s="163">
        <f t="shared" si="19"/>
        <v>0</v>
      </c>
      <c r="BO58" s="163">
        <f t="shared" si="19"/>
        <v>0</v>
      </c>
      <c r="BP58" s="163">
        <f t="shared" si="19"/>
        <v>0</v>
      </c>
      <c r="BQ58" s="163">
        <f t="shared" si="19"/>
        <v>0</v>
      </c>
      <c r="BR58" s="163">
        <f t="shared" si="19"/>
        <v>0</v>
      </c>
      <c r="BS58" s="163">
        <f t="shared" si="19"/>
        <v>0</v>
      </c>
      <c r="BT58" s="163">
        <f t="shared" si="19"/>
        <v>0</v>
      </c>
      <c r="BU58" s="163">
        <f t="shared" si="19"/>
        <v>0</v>
      </c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</row>
    <row r="59" spans="1:94" x14ac:dyDescent="0.25">
      <c r="A59" s="34" t="s">
        <v>97</v>
      </c>
      <c r="K59" s="44"/>
      <c r="L59" s="44"/>
      <c r="M59" s="44"/>
      <c r="N59" s="44"/>
      <c r="O59" s="44"/>
      <c r="P59" s="44"/>
      <c r="Q59" s="44"/>
      <c r="R59" s="44"/>
      <c r="S59" s="73"/>
      <c r="T59" s="74"/>
      <c r="U59" s="44"/>
      <c r="V59" s="44"/>
      <c r="W59" s="44"/>
      <c r="X59" s="44"/>
      <c r="Y59" s="44"/>
      <c r="Z59" s="44"/>
      <c r="AA59" s="74"/>
      <c r="AB59" s="63"/>
      <c r="AC59" s="63"/>
      <c r="AD59" s="63"/>
      <c r="AF59" s="63"/>
      <c r="AG59" s="63"/>
    </row>
    <row r="60" spans="1:94" x14ac:dyDescent="0.25">
      <c r="A60" s="34" t="s">
        <v>63</v>
      </c>
      <c r="K60" s="44">
        <v>1</v>
      </c>
      <c r="L60" s="44">
        <v>1</v>
      </c>
      <c r="M60" s="44">
        <v>1</v>
      </c>
      <c r="N60" s="44">
        <v>1</v>
      </c>
      <c r="O60" s="44">
        <v>1</v>
      </c>
      <c r="P60" s="44">
        <v>1</v>
      </c>
      <c r="Q60" s="44">
        <v>1</v>
      </c>
      <c r="R60" s="44">
        <v>1</v>
      </c>
      <c r="S60" s="44">
        <v>1</v>
      </c>
      <c r="T60" s="44">
        <v>1</v>
      </c>
      <c r="U60" s="44">
        <v>1</v>
      </c>
      <c r="V60" s="44">
        <v>1</v>
      </c>
      <c r="W60" s="44">
        <v>1</v>
      </c>
      <c r="X60" s="44">
        <v>1</v>
      </c>
      <c r="Y60" s="44">
        <v>1</v>
      </c>
      <c r="Z60" s="44">
        <v>1</v>
      </c>
      <c r="AA60" s="74">
        <v>1</v>
      </c>
      <c r="AB60" s="63"/>
      <c r="AC60" s="63"/>
      <c r="AD60" s="63"/>
      <c r="AF60" s="63"/>
      <c r="AG60" s="63"/>
      <c r="BE60" s="163">
        <f t="shared" ref="BE60:BJ60" si="20">K60*BE$3</f>
        <v>0</v>
      </c>
      <c r="BF60" s="163">
        <f t="shared" si="20"/>
        <v>0</v>
      </c>
      <c r="BG60" s="163">
        <f t="shared" si="20"/>
        <v>3</v>
      </c>
      <c r="BH60" s="163">
        <f t="shared" si="20"/>
        <v>0</v>
      </c>
      <c r="BI60" s="163">
        <f t="shared" si="20"/>
        <v>2</v>
      </c>
      <c r="BJ60" s="163">
        <f t="shared" si="20"/>
        <v>0</v>
      </c>
      <c r="BK60" s="163"/>
      <c r="BL60" s="163">
        <f t="shared" ref="BL60:BU60" si="21">R60*BL$3</f>
        <v>0</v>
      </c>
      <c r="BM60" s="163">
        <f t="shared" si="21"/>
        <v>0</v>
      </c>
      <c r="BN60" s="163">
        <f t="shared" si="21"/>
        <v>0</v>
      </c>
      <c r="BO60" s="163">
        <f t="shared" si="21"/>
        <v>0</v>
      </c>
      <c r="BP60" s="163">
        <f t="shared" si="21"/>
        <v>0</v>
      </c>
      <c r="BQ60" s="163">
        <f t="shared" si="21"/>
        <v>0</v>
      </c>
      <c r="BR60" s="163">
        <f t="shared" si="21"/>
        <v>0</v>
      </c>
      <c r="BS60" s="163">
        <f t="shared" si="21"/>
        <v>0</v>
      </c>
      <c r="BT60" s="163">
        <f t="shared" si="21"/>
        <v>0</v>
      </c>
      <c r="BU60" s="163">
        <f t="shared" si="21"/>
        <v>0</v>
      </c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7">
        <f>SUM(AV60:CN60)</f>
        <v>5</v>
      </c>
    </row>
    <row r="61" spans="1:94" x14ac:dyDescent="0.25">
      <c r="A61" s="34"/>
      <c r="K61" s="44"/>
      <c r="L61" s="44"/>
      <c r="M61" s="44"/>
      <c r="N61" s="44"/>
      <c r="O61" s="44"/>
      <c r="P61" s="44"/>
      <c r="Q61" s="44"/>
      <c r="R61" s="44"/>
      <c r="S61" s="73"/>
      <c r="T61" s="74"/>
      <c r="U61" s="44"/>
      <c r="V61" s="44"/>
      <c r="W61" s="44"/>
      <c r="X61" s="44"/>
      <c r="Y61" s="44"/>
      <c r="Z61" s="44"/>
      <c r="AA61" s="74"/>
      <c r="AB61" s="63"/>
      <c r="AC61" s="63"/>
      <c r="AD61" s="63"/>
      <c r="AF61" s="63"/>
      <c r="AG61" s="63"/>
    </row>
    <row r="62" spans="1:94" x14ac:dyDescent="0.25">
      <c r="A62" s="18" t="s">
        <v>113</v>
      </c>
      <c r="K62" s="44">
        <v>1</v>
      </c>
      <c r="L62" s="44">
        <v>1</v>
      </c>
      <c r="M62" s="44">
        <v>1</v>
      </c>
      <c r="N62" s="44">
        <v>1</v>
      </c>
      <c r="O62" s="44">
        <v>1</v>
      </c>
      <c r="P62" s="44">
        <v>1</v>
      </c>
      <c r="Q62" s="44">
        <v>1</v>
      </c>
      <c r="R62" s="44">
        <v>0</v>
      </c>
      <c r="S62" s="44">
        <v>0</v>
      </c>
      <c r="T62" s="44">
        <v>0</v>
      </c>
      <c r="U62" s="1">
        <v>0</v>
      </c>
      <c r="V62" s="44"/>
      <c r="W62" s="1">
        <v>0</v>
      </c>
      <c r="X62" s="1">
        <v>0</v>
      </c>
      <c r="Y62" s="44">
        <v>0</v>
      </c>
      <c r="Z62" s="1">
        <v>0</v>
      </c>
      <c r="AA62" s="74"/>
      <c r="AB62" s="7"/>
      <c r="AC62" s="7"/>
      <c r="AD62" s="7"/>
      <c r="AF62" s="7"/>
      <c r="AG62" s="7"/>
      <c r="BE62" s="163">
        <f t="shared" ref="BE62:BJ62" si="22">K62*BE$3</f>
        <v>0</v>
      </c>
      <c r="BF62" s="163">
        <f t="shared" si="22"/>
        <v>0</v>
      </c>
      <c r="BG62" s="163">
        <f t="shared" si="22"/>
        <v>3</v>
      </c>
      <c r="BH62" s="163">
        <f t="shared" si="22"/>
        <v>0</v>
      </c>
      <c r="BI62" s="163">
        <f t="shared" si="22"/>
        <v>2</v>
      </c>
      <c r="BJ62" s="163">
        <f t="shared" si="22"/>
        <v>0</v>
      </c>
      <c r="BK62" s="163"/>
      <c r="BL62" s="163">
        <f t="shared" ref="BL62:BU62" si="23">R62*BL$3</f>
        <v>0</v>
      </c>
      <c r="BM62" s="163">
        <f t="shared" si="23"/>
        <v>0</v>
      </c>
      <c r="BN62" s="163">
        <f t="shared" si="23"/>
        <v>0</v>
      </c>
      <c r="BO62" s="163">
        <f t="shared" si="23"/>
        <v>0</v>
      </c>
      <c r="BP62" s="163">
        <f t="shared" si="23"/>
        <v>0</v>
      </c>
      <c r="BQ62" s="163">
        <f t="shared" si="23"/>
        <v>0</v>
      </c>
      <c r="BR62" s="163">
        <f t="shared" si="23"/>
        <v>0</v>
      </c>
      <c r="BS62" s="163">
        <f t="shared" si="23"/>
        <v>0</v>
      </c>
      <c r="BT62" s="163">
        <f t="shared" si="23"/>
        <v>0</v>
      </c>
      <c r="BU62" s="163">
        <f t="shared" si="23"/>
        <v>0</v>
      </c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7">
        <f>SUM(AV62:CN62)</f>
        <v>5</v>
      </c>
    </row>
    <row r="63" spans="1:94" x14ac:dyDescent="0.25">
      <c r="A63" s="34"/>
      <c r="K63" s="44"/>
      <c r="L63" s="44"/>
      <c r="M63" s="44"/>
      <c r="N63" s="44"/>
      <c r="O63" s="44"/>
      <c r="P63" s="44"/>
      <c r="Q63" s="44"/>
      <c r="R63" s="44"/>
      <c r="S63" s="73"/>
      <c r="T63" s="74"/>
      <c r="V63" s="44"/>
      <c r="Y63" s="44"/>
      <c r="AA63" s="74"/>
    </row>
    <row r="64" spans="1:94" x14ac:dyDescent="0.25">
      <c r="A64" s="18" t="s">
        <v>51</v>
      </c>
      <c r="K64" s="45">
        <v>0.8</v>
      </c>
      <c r="L64" s="45">
        <v>0.8</v>
      </c>
      <c r="M64" s="45">
        <v>0.8</v>
      </c>
      <c r="N64" s="45">
        <v>0.9</v>
      </c>
      <c r="O64" s="45">
        <v>0.8</v>
      </c>
      <c r="P64" s="45">
        <v>0.9</v>
      </c>
      <c r="Q64" s="45">
        <v>0.9</v>
      </c>
      <c r="R64" s="45">
        <v>0.7</v>
      </c>
      <c r="S64" s="44">
        <v>1.35</v>
      </c>
      <c r="T64" s="44">
        <v>1.45</v>
      </c>
      <c r="U64" s="45">
        <v>0.75</v>
      </c>
      <c r="V64" s="45">
        <v>0.55000000000000004</v>
      </c>
      <c r="W64" s="45">
        <v>0.55000000000000004</v>
      </c>
      <c r="X64" s="45">
        <v>1.4</v>
      </c>
      <c r="Y64" s="45">
        <v>1.5</v>
      </c>
      <c r="Z64" s="45">
        <v>1.4</v>
      </c>
      <c r="AA64" s="46">
        <v>1.85</v>
      </c>
      <c r="AB64" s="64"/>
      <c r="AC64" s="64"/>
      <c r="AD64" s="64"/>
      <c r="AF64" s="64"/>
      <c r="AG64" s="64"/>
      <c r="BE64" s="163">
        <f t="shared" ref="BE64:BJ64" si="24">K64*BE$3</f>
        <v>0</v>
      </c>
      <c r="BF64" s="163">
        <f t="shared" si="24"/>
        <v>0</v>
      </c>
      <c r="BG64" s="163">
        <f t="shared" si="24"/>
        <v>2.4000000000000004</v>
      </c>
      <c r="BH64" s="163">
        <f t="shared" si="24"/>
        <v>0</v>
      </c>
      <c r="BI64" s="163">
        <f t="shared" si="24"/>
        <v>1.6</v>
      </c>
      <c r="BJ64" s="163">
        <f t="shared" si="24"/>
        <v>0</v>
      </c>
      <c r="BK64" s="163"/>
      <c r="BL64" s="163">
        <f t="shared" ref="BL64:BU64" si="25">R64*BL$3</f>
        <v>0</v>
      </c>
      <c r="BM64" s="163">
        <f t="shared" si="25"/>
        <v>0</v>
      </c>
      <c r="BN64" s="163">
        <f t="shared" si="25"/>
        <v>0</v>
      </c>
      <c r="BO64" s="163">
        <f t="shared" si="25"/>
        <v>0</v>
      </c>
      <c r="BP64" s="163">
        <f t="shared" si="25"/>
        <v>0</v>
      </c>
      <c r="BQ64" s="163">
        <f t="shared" si="25"/>
        <v>0</v>
      </c>
      <c r="BR64" s="163">
        <f t="shared" si="25"/>
        <v>0</v>
      </c>
      <c r="BS64" s="163">
        <f t="shared" si="25"/>
        <v>0</v>
      </c>
      <c r="BT64" s="163">
        <f t="shared" si="25"/>
        <v>0</v>
      </c>
      <c r="BU64" s="163">
        <f t="shared" si="25"/>
        <v>0</v>
      </c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7">
        <f>SUM(AV64:CN64)</f>
        <v>4</v>
      </c>
    </row>
    <row r="65" spans="1:94" x14ac:dyDescent="0.25">
      <c r="A65" s="34" t="s">
        <v>97</v>
      </c>
      <c r="K65" s="45"/>
      <c r="L65" s="45"/>
      <c r="M65" s="45"/>
      <c r="N65" s="45"/>
      <c r="O65" s="45"/>
      <c r="P65" s="45"/>
      <c r="Q65" s="45"/>
      <c r="R65" s="45"/>
      <c r="S65" s="75"/>
      <c r="T65" s="46"/>
      <c r="U65" s="45"/>
      <c r="V65" s="45"/>
      <c r="W65" s="45"/>
      <c r="X65" s="45"/>
      <c r="Y65" s="45"/>
      <c r="Z65" s="45"/>
      <c r="AA65" s="46"/>
      <c r="AB65" s="64"/>
      <c r="AC65" s="64"/>
      <c r="AD65" s="64"/>
      <c r="AF65" s="64"/>
      <c r="AG65" s="64"/>
    </row>
    <row r="66" spans="1:94" x14ac:dyDescent="0.25">
      <c r="A66" s="34" t="s">
        <v>114</v>
      </c>
      <c r="K66" s="45"/>
      <c r="L66" s="45"/>
      <c r="M66" s="45"/>
      <c r="N66" s="45"/>
      <c r="O66" s="45"/>
      <c r="P66" s="45"/>
      <c r="Q66" s="45"/>
      <c r="R66" s="45"/>
      <c r="S66" s="75"/>
      <c r="T66" s="46"/>
      <c r="U66" s="45"/>
      <c r="V66" s="45"/>
      <c r="W66" s="45"/>
      <c r="X66" s="45"/>
      <c r="Y66" s="45"/>
      <c r="Z66" s="45"/>
      <c r="AA66" s="46"/>
      <c r="AB66" s="64"/>
      <c r="AC66" s="64"/>
      <c r="AD66" s="64"/>
      <c r="AF66" s="64"/>
      <c r="AG66" s="64"/>
      <c r="BE66" s="163">
        <f>K66*BE$3</f>
        <v>0</v>
      </c>
      <c r="BF66" s="163">
        <f>L66*BF$3</f>
        <v>0</v>
      </c>
      <c r="BG66" s="163">
        <f>M66*BG$3</f>
        <v>0</v>
      </c>
      <c r="BH66" s="163">
        <f>N66*BH$3</f>
        <v>0</v>
      </c>
      <c r="BI66" s="163"/>
      <c r="BJ66" s="163">
        <f>P66*BJ$3</f>
        <v>0</v>
      </c>
      <c r="BK66" s="163"/>
      <c r="BL66" s="163"/>
      <c r="BM66" s="163">
        <f>S66*BM$3</f>
        <v>0</v>
      </c>
      <c r="BN66" s="163">
        <f>T66*BN$3</f>
        <v>0</v>
      </c>
      <c r="BO66" s="163"/>
      <c r="BP66" s="163">
        <f>V66*BP$3</f>
        <v>0</v>
      </c>
      <c r="BQ66" s="163"/>
      <c r="BR66" s="163"/>
      <c r="BS66" s="163"/>
      <c r="BT66" s="163"/>
      <c r="BU66" s="163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</row>
    <row r="67" spans="1:94" x14ac:dyDescent="0.25">
      <c r="A67" s="34"/>
      <c r="K67" s="45"/>
      <c r="L67" s="45"/>
      <c r="M67" s="45"/>
      <c r="N67" s="45"/>
      <c r="O67" s="45"/>
      <c r="P67" s="45"/>
      <c r="Q67" s="45"/>
      <c r="R67" s="45"/>
      <c r="S67" s="75"/>
      <c r="T67" s="46"/>
      <c r="U67" s="45"/>
      <c r="V67" s="45"/>
      <c r="W67" s="45"/>
      <c r="X67" s="45"/>
      <c r="Y67" s="45"/>
      <c r="Z67" s="45"/>
      <c r="AA67" s="46"/>
      <c r="AB67" s="64"/>
      <c r="AC67" s="64"/>
      <c r="AD67" s="64"/>
      <c r="AF67" s="64"/>
      <c r="AG67" s="64"/>
    </row>
    <row r="68" spans="1:94" x14ac:dyDescent="0.25">
      <c r="A68" s="18" t="s">
        <v>115</v>
      </c>
      <c r="K68" s="44">
        <v>0.55000000000000004</v>
      </c>
      <c r="L68" s="44">
        <v>1.35</v>
      </c>
      <c r="M68" s="44">
        <v>2.5</v>
      </c>
      <c r="N68" s="44">
        <v>2.6</v>
      </c>
      <c r="O68" s="44">
        <v>3.9</v>
      </c>
      <c r="P68" s="44">
        <v>4.0999999999999996</v>
      </c>
      <c r="Q68" s="44">
        <v>5.9</v>
      </c>
      <c r="R68" s="44">
        <v>3.9</v>
      </c>
      <c r="S68" s="44">
        <v>8.9</v>
      </c>
      <c r="T68" s="44">
        <v>7.8</v>
      </c>
      <c r="U68" s="44">
        <v>1.2</v>
      </c>
      <c r="V68" s="45">
        <v>2.1</v>
      </c>
      <c r="W68" s="44">
        <v>3.7</v>
      </c>
      <c r="X68" s="44">
        <v>5.2</v>
      </c>
      <c r="Y68" s="44">
        <v>4.9000000000000004</v>
      </c>
      <c r="Z68" s="44">
        <v>7.1</v>
      </c>
      <c r="AA68" s="46">
        <v>9.5</v>
      </c>
      <c r="AB68" s="63"/>
      <c r="AC68" s="63"/>
      <c r="AD68" s="63"/>
      <c r="AF68" s="63"/>
      <c r="AG68" s="63"/>
      <c r="BE68" s="163">
        <f t="shared" ref="BE68:BJ68" si="26">K68*BE$3</f>
        <v>0</v>
      </c>
      <c r="BF68" s="163">
        <f t="shared" si="26"/>
        <v>0</v>
      </c>
      <c r="BG68" s="163">
        <f t="shared" si="26"/>
        <v>7.5</v>
      </c>
      <c r="BH68" s="163">
        <f t="shared" si="26"/>
        <v>0</v>
      </c>
      <c r="BI68" s="163">
        <f t="shared" si="26"/>
        <v>7.8</v>
      </c>
      <c r="BJ68" s="163">
        <f t="shared" si="26"/>
        <v>0</v>
      </c>
      <c r="BK68" s="163"/>
      <c r="BL68" s="163">
        <f t="shared" ref="BL68:BU68" si="27">R68*BL$3</f>
        <v>0</v>
      </c>
      <c r="BM68" s="163">
        <f t="shared" si="27"/>
        <v>0</v>
      </c>
      <c r="BN68" s="163">
        <f t="shared" si="27"/>
        <v>0</v>
      </c>
      <c r="BO68" s="163">
        <f t="shared" si="27"/>
        <v>0</v>
      </c>
      <c r="BP68" s="163">
        <f t="shared" si="27"/>
        <v>0</v>
      </c>
      <c r="BQ68" s="163">
        <f t="shared" si="27"/>
        <v>0</v>
      </c>
      <c r="BR68" s="163">
        <f t="shared" si="27"/>
        <v>0</v>
      </c>
      <c r="BS68" s="163">
        <f t="shared" si="27"/>
        <v>0</v>
      </c>
      <c r="BT68" s="163">
        <f t="shared" si="27"/>
        <v>0</v>
      </c>
      <c r="BU68" s="163">
        <f t="shared" si="27"/>
        <v>0</v>
      </c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7">
        <f>SUM(AV68:CN68)</f>
        <v>15.3</v>
      </c>
    </row>
    <row r="69" spans="1:94" x14ac:dyDescent="0.25">
      <c r="A69" s="34" t="s">
        <v>97</v>
      </c>
      <c r="K69" s="44"/>
      <c r="L69" s="44"/>
      <c r="M69" s="44"/>
      <c r="N69" s="44"/>
      <c r="O69" s="44"/>
      <c r="P69" s="44"/>
      <c r="Q69" s="44"/>
      <c r="R69" s="44"/>
      <c r="S69" s="49"/>
      <c r="T69" s="46"/>
      <c r="U69" s="44"/>
      <c r="V69" s="44"/>
      <c r="W69" s="44"/>
      <c r="X69" s="44"/>
      <c r="Y69" s="44"/>
      <c r="Z69" s="44"/>
      <c r="AA69" s="46"/>
      <c r="AB69" s="63"/>
      <c r="AC69" s="63"/>
      <c r="AD69" s="63"/>
      <c r="AF69" s="63"/>
      <c r="AG69" s="63"/>
    </row>
    <row r="70" spans="1:94" x14ac:dyDescent="0.25">
      <c r="A70" s="34" t="s">
        <v>116</v>
      </c>
      <c r="K70" s="44"/>
      <c r="L70" s="44"/>
      <c r="M70" s="44"/>
      <c r="N70" s="44"/>
      <c r="O70" s="44"/>
      <c r="P70" s="44"/>
      <c r="Q70" s="44"/>
      <c r="R70" s="44"/>
      <c r="S70" s="49"/>
      <c r="T70" s="46"/>
      <c r="U70" s="44"/>
      <c r="V70" s="44"/>
      <c r="W70" s="44"/>
      <c r="X70" s="44"/>
      <c r="Y70" s="44"/>
      <c r="Z70" s="44"/>
      <c r="AA70" s="46"/>
      <c r="AB70" s="63"/>
      <c r="AC70" s="63"/>
      <c r="AD70" s="63"/>
      <c r="AF70" s="63"/>
      <c r="AG70" s="63"/>
    </row>
    <row r="71" spans="1:94" x14ac:dyDescent="0.25">
      <c r="A71" s="34" t="s">
        <v>117</v>
      </c>
      <c r="K71" s="44"/>
      <c r="L71" s="44"/>
      <c r="M71" s="44"/>
      <c r="N71" s="44"/>
      <c r="O71" s="44"/>
      <c r="P71" s="44"/>
      <c r="Q71" s="44"/>
      <c r="R71" s="44"/>
      <c r="S71" s="49"/>
      <c r="T71" s="46"/>
      <c r="U71" s="44"/>
      <c r="V71" s="44"/>
      <c r="W71" s="44"/>
      <c r="X71" s="44"/>
      <c r="Y71" s="44"/>
      <c r="Z71" s="44"/>
      <c r="AA71" s="46"/>
      <c r="AB71" s="63"/>
      <c r="AC71" s="63"/>
      <c r="AD71" s="63"/>
      <c r="AF71" s="63"/>
      <c r="AG71" s="63"/>
    </row>
    <row r="72" spans="1:94" x14ac:dyDescent="0.25">
      <c r="A72" s="34"/>
      <c r="K72" s="44"/>
      <c r="L72" s="44"/>
      <c r="M72" s="44"/>
      <c r="N72" s="44"/>
      <c r="O72" s="44"/>
      <c r="P72" s="44"/>
      <c r="Q72" s="44"/>
      <c r="R72" s="44"/>
      <c r="S72" s="49"/>
      <c r="T72" s="46"/>
      <c r="U72" s="44"/>
      <c r="V72" s="44"/>
      <c r="W72" s="44"/>
      <c r="X72" s="44"/>
      <c r="Y72" s="44"/>
      <c r="Z72" s="44"/>
      <c r="AA72" s="46"/>
      <c r="AB72" s="63"/>
      <c r="AC72" s="63"/>
      <c r="AD72" s="63"/>
      <c r="AF72" s="63"/>
      <c r="AG72" s="63"/>
    </row>
    <row r="73" spans="1:94" x14ac:dyDescent="0.25">
      <c r="A73" s="42" t="s">
        <v>118</v>
      </c>
      <c r="K73" s="44"/>
      <c r="L73" s="44"/>
      <c r="M73" s="44"/>
      <c r="N73" s="44"/>
      <c r="O73" s="44"/>
      <c r="P73" s="44"/>
      <c r="Q73" s="44"/>
      <c r="R73" s="44"/>
      <c r="S73" s="49"/>
      <c r="T73" s="49"/>
      <c r="U73" s="44"/>
      <c r="V73" s="44"/>
      <c r="W73" s="44"/>
      <c r="X73" s="44"/>
      <c r="Y73" s="44"/>
      <c r="Z73" s="44"/>
      <c r="AA73" s="49"/>
      <c r="AB73" s="63"/>
      <c r="AC73" s="63"/>
      <c r="AD73" s="63"/>
      <c r="AF73" s="63"/>
      <c r="AG73" s="63"/>
    </row>
    <row r="74" spans="1:94" x14ac:dyDescent="0.25">
      <c r="A74" s="34" t="s">
        <v>97</v>
      </c>
      <c r="K74" s="44"/>
      <c r="L74" s="44"/>
      <c r="M74" s="44"/>
      <c r="N74" s="44"/>
      <c r="O74" s="44"/>
      <c r="P74" s="44"/>
      <c r="Q74" s="44"/>
      <c r="R74" s="44"/>
      <c r="S74" s="49"/>
      <c r="T74" s="49"/>
      <c r="U74" s="44"/>
      <c r="V74" s="44"/>
      <c r="W74" s="44"/>
      <c r="X74" s="44"/>
      <c r="Y74" s="44"/>
      <c r="Z74" s="44"/>
      <c r="AA74" s="49"/>
      <c r="AB74" s="63"/>
      <c r="AC74" s="63"/>
      <c r="AD74" s="63"/>
      <c r="AF74" s="63"/>
      <c r="AG74" s="63"/>
      <c r="BE74" s="163">
        <f>K74*BE$3</f>
        <v>0</v>
      </c>
      <c r="BF74" s="163">
        <f>L74*BF$3</f>
        <v>0</v>
      </c>
      <c r="BG74" s="163">
        <f>M74*BG$3</f>
        <v>0</v>
      </c>
      <c r="BH74" s="163">
        <f>N74*BH$3</f>
        <v>0</v>
      </c>
      <c r="BI74" s="163"/>
      <c r="BJ74" s="163">
        <f>P74*BJ$3</f>
        <v>0</v>
      </c>
      <c r="BK74" s="163"/>
      <c r="BL74" s="163"/>
      <c r="BM74" s="163">
        <f>S74*BM$3</f>
        <v>0</v>
      </c>
      <c r="BN74" s="163">
        <f>T74*BN$3</f>
        <v>0</v>
      </c>
      <c r="BO74" s="163"/>
      <c r="BP74" s="163">
        <f>V74*BP$3</f>
        <v>0</v>
      </c>
      <c r="BQ74" s="163"/>
      <c r="BR74" s="163"/>
      <c r="BS74" s="163"/>
      <c r="BT74" s="163"/>
      <c r="BU74" s="163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</row>
    <row r="75" spans="1:94" ht="22.5" x14ac:dyDescent="0.25">
      <c r="A75" s="35" t="s">
        <v>88</v>
      </c>
      <c r="K75" s="44"/>
      <c r="L75" s="44"/>
      <c r="M75" s="44"/>
      <c r="N75" s="44"/>
      <c r="O75" s="44"/>
      <c r="P75" s="44"/>
      <c r="Q75" s="44"/>
      <c r="R75" s="44"/>
      <c r="S75" s="49"/>
      <c r="T75" s="49"/>
      <c r="U75" s="44"/>
      <c r="V75" s="44"/>
      <c r="W75" s="44"/>
      <c r="X75" s="44"/>
      <c r="Y75" s="44"/>
      <c r="Z75" s="44"/>
      <c r="AA75" s="49"/>
      <c r="AB75" s="63"/>
      <c r="AC75" s="63"/>
      <c r="AD75" s="63"/>
      <c r="AF75" s="63"/>
      <c r="AG75" s="63"/>
    </row>
    <row r="76" spans="1:94" ht="33.75" x14ac:dyDescent="0.25">
      <c r="A76" s="35" t="s">
        <v>119</v>
      </c>
      <c r="K76" s="44">
        <v>1</v>
      </c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5"/>
      <c r="W76" s="44"/>
      <c r="X76" s="44"/>
      <c r="Y76" s="44"/>
      <c r="Z76" s="44"/>
      <c r="AA76" s="73"/>
      <c r="AB76" s="63"/>
      <c r="AC76" s="63"/>
      <c r="AD76" s="63"/>
      <c r="AF76" s="63"/>
      <c r="AG76" s="63"/>
      <c r="BE76" s="163">
        <f t="shared" ref="BE76:BJ76" si="28">K76*BE$3</f>
        <v>0</v>
      </c>
      <c r="BF76" s="163">
        <f t="shared" si="28"/>
        <v>0</v>
      </c>
      <c r="BG76" s="163">
        <f t="shared" si="28"/>
        <v>0</v>
      </c>
      <c r="BH76" s="163">
        <f t="shared" si="28"/>
        <v>0</v>
      </c>
      <c r="BI76" s="163">
        <f t="shared" si="28"/>
        <v>0</v>
      </c>
      <c r="BJ76" s="163">
        <f t="shared" si="28"/>
        <v>0</v>
      </c>
      <c r="BK76" s="163"/>
      <c r="BL76" s="163">
        <f t="shared" ref="BL76:BU76" si="29">R76*BL$3</f>
        <v>0</v>
      </c>
      <c r="BM76" s="163">
        <f t="shared" si="29"/>
        <v>0</v>
      </c>
      <c r="BN76" s="163">
        <f t="shared" si="29"/>
        <v>0</v>
      </c>
      <c r="BO76" s="163">
        <f t="shared" si="29"/>
        <v>0</v>
      </c>
      <c r="BP76" s="163">
        <f t="shared" si="29"/>
        <v>0</v>
      </c>
      <c r="BQ76" s="163">
        <f t="shared" si="29"/>
        <v>0</v>
      </c>
      <c r="BR76" s="163">
        <f t="shared" si="29"/>
        <v>0</v>
      </c>
      <c r="BS76" s="163">
        <f t="shared" si="29"/>
        <v>0</v>
      </c>
      <c r="BT76" s="163">
        <f t="shared" si="29"/>
        <v>0</v>
      </c>
      <c r="BU76" s="163">
        <f t="shared" si="29"/>
        <v>0</v>
      </c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</row>
    <row r="77" spans="1:94" x14ac:dyDescent="0.25">
      <c r="A77" s="42" t="s">
        <v>53</v>
      </c>
      <c r="K77" s="44"/>
      <c r="L77" s="44"/>
      <c r="M77" s="44"/>
      <c r="N77" s="44"/>
      <c r="O77" s="44"/>
      <c r="P77" s="44"/>
      <c r="Q77" s="44"/>
      <c r="R77" s="44"/>
      <c r="S77" s="49"/>
      <c r="T77" s="49"/>
      <c r="U77" s="44"/>
      <c r="V77" s="44"/>
      <c r="W77" s="44"/>
      <c r="X77" s="44"/>
      <c r="Y77" s="44"/>
      <c r="Z77" s="44"/>
      <c r="AA77" s="49"/>
      <c r="AB77" s="63"/>
      <c r="AC77" s="63"/>
      <c r="AD77" s="63"/>
      <c r="AF77" s="63"/>
      <c r="AG77" s="63"/>
    </row>
    <row r="78" spans="1:94" x14ac:dyDescent="0.25">
      <c r="A78" s="34" t="s">
        <v>97</v>
      </c>
      <c r="K78" s="44"/>
      <c r="L78" s="44"/>
      <c r="M78" s="44"/>
      <c r="N78" s="44"/>
      <c r="O78" s="44"/>
      <c r="P78" s="44"/>
      <c r="Q78" s="44"/>
      <c r="R78" s="44"/>
      <c r="S78" s="49"/>
      <c r="T78" s="49"/>
      <c r="U78" s="44"/>
      <c r="V78" s="44"/>
      <c r="W78" s="44"/>
      <c r="X78" s="44"/>
      <c r="Y78" s="44"/>
      <c r="Z78" s="44"/>
      <c r="AA78" s="49"/>
      <c r="AB78" s="63"/>
      <c r="AC78" s="63"/>
      <c r="AD78" s="63"/>
      <c r="AF78" s="63"/>
      <c r="AG78" s="63"/>
      <c r="BE78" s="163">
        <f>K78*BE$3</f>
        <v>0</v>
      </c>
      <c r="BF78" s="163">
        <f>L78*BF$3</f>
        <v>0</v>
      </c>
      <c r="BG78" s="163">
        <f>M78*BG$3</f>
        <v>0</v>
      </c>
      <c r="BH78" s="163">
        <f>N78*BH$3</f>
        <v>0</v>
      </c>
      <c r="BI78" s="163"/>
      <c r="BJ78" s="163">
        <f>P78*BJ$3</f>
        <v>0</v>
      </c>
      <c r="BK78" s="163"/>
      <c r="BL78" s="163"/>
      <c r="BM78" s="163">
        <f>S78*BM$3</f>
        <v>0</v>
      </c>
      <c r="BN78" s="163">
        <f>T78*BN$3</f>
        <v>0</v>
      </c>
      <c r="BO78" s="163"/>
      <c r="BP78" s="163">
        <f>V78*BP$3</f>
        <v>0</v>
      </c>
      <c r="BQ78" s="163"/>
      <c r="BR78" s="163"/>
      <c r="BS78" s="163"/>
      <c r="BT78" s="163"/>
      <c r="BU78" s="163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</row>
    <row r="79" spans="1:94" ht="22.5" x14ac:dyDescent="0.25">
      <c r="A79" s="35" t="s">
        <v>54</v>
      </c>
      <c r="K79" s="44"/>
      <c r="L79" s="44"/>
      <c r="M79" s="44"/>
      <c r="N79" s="44"/>
      <c r="O79" s="44"/>
      <c r="P79" s="44"/>
      <c r="Q79" s="44"/>
      <c r="R79" s="44"/>
      <c r="S79" s="49"/>
      <c r="T79" s="49"/>
      <c r="U79" s="44"/>
      <c r="V79" s="44"/>
      <c r="W79" s="44"/>
      <c r="X79" s="44"/>
      <c r="Y79" s="44"/>
      <c r="Z79" s="44"/>
      <c r="AA79" s="49"/>
      <c r="AB79" s="63"/>
      <c r="AC79" s="63"/>
      <c r="AD79" s="63"/>
      <c r="AF79" s="63"/>
      <c r="AG79" s="63"/>
    </row>
    <row r="80" spans="1:94" ht="33.75" x14ac:dyDescent="0.25">
      <c r="A80" s="35" t="s">
        <v>119</v>
      </c>
      <c r="K80" s="44">
        <v>1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73"/>
      <c r="AB80" s="63"/>
      <c r="AC80" s="63"/>
      <c r="AD80" s="63"/>
      <c r="AF80" s="63"/>
      <c r="AG80" s="63"/>
      <c r="BE80" s="163">
        <f t="shared" ref="BE80:BJ80" si="30">K80*BE$3</f>
        <v>0</v>
      </c>
      <c r="BF80" s="163">
        <f t="shared" si="30"/>
        <v>0</v>
      </c>
      <c r="BG80" s="163">
        <f t="shared" si="30"/>
        <v>0</v>
      </c>
      <c r="BH80" s="163">
        <f t="shared" si="30"/>
        <v>0</v>
      </c>
      <c r="BI80" s="163">
        <f t="shared" si="30"/>
        <v>0</v>
      </c>
      <c r="BJ80" s="163">
        <f t="shared" si="30"/>
        <v>0</v>
      </c>
      <c r="BK80" s="163"/>
      <c r="BL80" s="163">
        <f t="shared" ref="BL80:BU80" si="31">R80*BL$3</f>
        <v>0</v>
      </c>
      <c r="BM80" s="163">
        <f t="shared" si="31"/>
        <v>0</v>
      </c>
      <c r="BN80" s="163">
        <f t="shared" si="31"/>
        <v>0</v>
      </c>
      <c r="BO80" s="163">
        <f t="shared" si="31"/>
        <v>0</v>
      </c>
      <c r="BP80" s="163">
        <f t="shared" si="31"/>
        <v>0</v>
      </c>
      <c r="BQ80" s="163">
        <f t="shared" si="31"/>
        <v>0</v>
      </c>
      <c r="BR80" s="163">
        <f t="shared" si="31"/>
        <v>0</v>
      </c>
      <c r="BS80" s="163">
        <f t="shared" si="31"/>
        <v>0</v>
      </c>
      <c r="BT80" s="163">
        <f t="shared" si="31"/>
        <v>0</v>
      </c>
      <c r="BU80" s="163">
        <f t="shared" si="31"/>
        <v>0</v>
      </c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</row>
    <row r="81" spans="1:94" x14ac:dyDescent="0.25">
      <c r="A81" s="35"/>
      <c r="K81" s="44"/>
      <c r="L81" s="44"/>
      <c r="M81" s="44"/>
      <c r="N81" s="44"/>
      <c r="O81" s="44"/>
      <c r="P81" s="44"/>
      <c r="Q81" s="44"/>
      <c r="R81" s="44"/>
      <c r="S81" s="49"/>
      <c r="T81" s="49"/>
      <c r="U81" s="44"/>
      <c r="V81" s="44"/>
      <c r="W81" s="44"/>
      <c r="X81" s="44"/>
      <c r="Y81" s="44"/>
      <c r="Z81" s="44"/>
      <c r="AA81" s="49"/>
      <c r="AB81" s="63"/>
      <c r="AC81" s="63"/>
      <c r="AD81" s="63"/>
      <c r="AF81" s="63"/>
      <c r="AG81" s="63"/>
    </row>
    <row r="82" spans="1:94" x14ac:dyDescent="0.25">
      <c r="A82" s="35"/>
      <c r="K82" s="44"/>
      <c r="L82" s="44"/>
      <c r="M82" s="44"/>
      <c r="N82" s="44"/>
      <c r="O82" s="44"/>
      <c r="P82" s="44"/>
      <c r="Q82" s="44"/>
      <c r="R82" s="44"/>
      <c r="S82" s="49"/>
      <c r="T82" s="49"/>
      <c r="U82" s="44"/>
      <c r="V82" s="44"/>
      <c r="W82" s="44"/>
      <c r="X82" s="44"/>
      <c r="Y82" s="44"/>
      <c r="Z82" s="44"/>
      <c r="AA82" s="49"/>
      <c r="AB82" s="63"/>
      <c r="AC82" s="63"/>
      <c r="AD82" s="63"/>
      <c r="AF82" s="63"/>
      <c r="AG82" s="63"/>
    </row>
    <row r="83" spans="1:94" x14ac:dyDescent="0.25">
      <c r="A83" s="18" t="s">
        <v>120</v>
      </c>
      <c r="K83" s="46"/>
      <c r="L83" s="46"/>
      <c r="M83" s="46"/>
      <c r="N83" s="46"/>
      <c r="O83" s="46"/>
      <c r="P83" s="46"/>
      <c r="Q83" s="44"/>
      <c r="R83" s="44"/>
      <c r="S83" s="49"/>
      <c r="T83" s="46"/>
      <c r="U83" s="46"/>
      <c r="V83" s="46"/>
      <c r="W83" s="46"/>
      <c r="X83" s="46"/>
      <c r="Y83" s="46"/>
      <c r="Z83" s="46"/>
      <c r="AA83" s="46"/>
      <c r="AB83" s="65"/>
      <c r="AC83" s="65"/>
      <c r="AD83" s="65"/>
      <c r="AF83" s="65"/>
      <c r="AG83" s="65"/>
      <c r="BE83" s="163">
        <f>K83*BE$3</f>
        <v>0</v>
      </c>
      <c r="BF83" s="163">
        <f>L83*BF$3</f>
        <v>0</v>
      </c>
      <c r="BG83" s="163">
        <f>M83*BG$3</f>
        <v>0</v>
      </c>
      <c r="BH83" s="163">
        <f>N83*BH$3</f>
        <v>0</v>
      </c>
      <c r="BI83" s="163"/>
      <c r="BJ83" s="163">
        <f>P83*BJ$3</f>
        <v>0</v>
      </c>
      <c r="BK83" s="163"/>
      <c r="BL83" s="163"/>
      <c r="BM83" s="163">
        <f>S83*BM$3</f>
        <v>0</v>
      </c>
      <c r="BN83" s="163">
        <f>T83*BN$3</f>
        <v>0</v>
      </c>
      <c r="BO83" s="163"/>
      <c r="BP83" s="163">
        <f>V83*BP$3</f>
        <v>0</v>
      </c>
      <c r="BQ83" s="163"/>
      <c r="BR83" s="163"/>
      <c r="BS83" s="163"/>
      <c r="BT83" s="163"/>
      <c r="BU83" s="163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</row>
    <row r="84" spans="1:94" x14ac:dyDescent="0.25">
      <c r="A84" s="34" t="s">
        <v>97</v>
      </c>
      <c r="K84" s="44"/>
      <c r="L84" s="44"/>
      <c r="M84" s="44"/>
      <c r="N84" s="44"/>
      <c r="O84" s="44"/>
      <c r="P84" s="44"/>
      <c r="Q84" s="44"/>
      <c r="R84" s="44"/>
      <c r="S84" s="49"/>
      <c r="T84" s="46"/>
      <c r="U84" s="44"/>
      <c r="V84" s="44"/>
      <c r="W84" s="44"/>
      <c r="X84" s="44"/>
      <c r="Y84" s="44"/>
      <c r="Z84" s="44"/>
      <c r="AA84" s="77"/>
      <c r="AB84" s="63"/>
      <c r="AC84" s="63"/>
      <c r="AD84" s="63"/>
      <c r="AF84" s="63"/>
      <c r="AG84" s="63"/>
    </row>
    <row r="85" spans="1:94" ht="22.5" x14ac:dyDescent="0.25">
      <c r="A85" s="41" t="s">
        <v>89</v>
      </c>
      <c r="K85" s="44">
        <v>0</v>
      </c>
      <c r="L85" s="44">
        <v>0</v>
      </c>
      <c r="M85" s="44">
        <v>0.36</v>
      </c>
      <c r="N85" s="44">
        <v>0.36</v>
      </c>
      <c r="O85" s="44">
        <v>0.62</v>
      </c>
      <c r="P85" s="44">
        <v>0.72</v>
      </c>
      <c r="Q85" s="44">
        <v>1.1000000000000001</v>
      </c>
      <c r="R85" s="44">
        <v>0.63</v>
      </c>
      <c r="S85" s="44">
        <v>0.63</v>
      </c>
      <c r="T85" s="44">
        <v>0.63</v>
      </c>
      <c r="U85" s="44">
        <v>0.41</v>
      </c>
      <c r="V85" s="45">
        <v>0.26</v>
      </c>
      <c r="W85" s="44">
        <v>0.76</v>
      </c>
      <c r="X85" s="49">
        <v>0</v>
      </c>
      <c r="Y85" s="49">
        <v>0</v>
      </c>
      <c r="Z85" s="49">
        <v>0</v>
      </c>
      <c r="AA85" s="49">
        <v>0.31</v>
      </c>
      <c r="AB85" s="66"/>
      <c r="AC85" s="66"/>
      <c r="AD85" s="66"/>
      <c r="AF85" s="66"/>
      <c r="AG85" s="66"/>
      <c r="BE85" s="163">
        <f t="shared" ref="BE85:BJ85" si="32">K85*BE$3</f>
        <v>0</v>
      </c>
      <c r="BF85" s="163">
        <f t="shared" si="32"/>
        <v>0</v>
      </c>
      <c r="BG85" s="163">
        <f t="shared" si="32"/>
        <v>1.08</v>
      </c>
      <c r="BH85" s="163">
        <f t="shared" si="32"/>
        <v>0</v>
      </c>
      <c r="BI85" s="163">
        <f t="shared" si="32"/>
        <v>1.24</v>
      </c>
      <c r="BJ85" s="163">
        <f t="shared" si="32"/>
        <v>0</v>
      </c>
      <c r="BK85" s="163"/>
      <c r="BL85" s="163">
        <f t="shared" ref="BL85:BU85" si="33">R85*BL$3</f>
        <v>0</v>
      </c>
      <c r="BM85" s="163">
        <f t="shared" si="33"/>
        <v>0</v>
      </c>
      <c r="BN85" s="163">
        <f t="shared" si="33"/>
        <v>0</v>
      </c>
      <c r="BO85" s="163">
        <f t="shared" si="33"/>
        <v>0</v>
      </c>
      <c r="BP85" s="163">
        <f t="shared" si="33"/>
        <v>0</v>
      </c>
      <c r="BQ85" s="163">
        <f t="shared" si="33"/>
        <v>0</v>
      </c>
      <c r="BR85" s="163">
        <f t="shared" si="33"/>
        <v>0</v>
      </c>
      <c r="BS85" s="163">
        <f t="shared" si="33"/>
        <v>0</v>
      </c>
      <c r="BT85" s="163">
        <f t="shared" si="33"/>
        <v>0</v>
      </c>
      <c r="BU85" s="163">
        <f t="shared" si="33"/>
        <v>0</v>
      </c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7">
        <f>SUM(AV85:CN85)</f>
        <v>2.3200000000000003</v>
      </c>
    </row>
    <row r="86" spans="1:94" x14ac:dyDescent="0.25">
      <c r="A86" s="41"/>
      <c r="K86" s="46"/>
      <c r="L86" s="46"/>
      <c r="M86" s="46"/>
      <c r="N86" s="46"/>
      <c r="O86" s="46"/>
      <c r="P86" s="46"/>
      <c r="Q86" s="44"/>
      <c r="R86" s="44"/>
      <c r="S86" s="49"/>
      <c r="T86" s="46"/>
      <c r="U86" s="46"/>
      <c r="V86" s="46"/>
      <c r="W86" s="46"/>
      <c r="X86" s="46"/>
      <c r="Y86" s="46"/>
      <c r="Z86" s="46"/>
      <c r="AA86" s="46"/>
      <c r="AB86" s="65"/>
      <c r="AC86" s="65"/>
      <c r="AD86" s="65"/>
      <c r="AF86" s="65"/>
      <c r="AG86" s="65"/>
    </row>
    <row r="87" spans="1:94" x14ac:dyDescent="0.25">
      <c r="A87" s="18" t="s">
        <v>121</v>
      </c>
      <c r="K87" s="44"/>
      <c r="L87" s="44"/>
      <c r="M87" s="44"/>
      <c r="N87" s="44"/>
      <c r="O87" s="44"/>
      <c r="P87" s="44"/>
      <c r="Q87" s="44"/>
      <c r="R87" s="44"/>
      <c r="S87" s="49"/>
      <c r="T87" s="46"/>
      <c r="U87" s="44"/>
      <c r="V87" s="44"/>
      <c r="W87" s="44"/>
      <c r="X87" s="44"/>
      <c r="Y87" s="44"/>
      <c r="Z87" s="44"/>
      <c r="AA87" s="46"/>
      <c r="AB87" s="63"/>
      <c r="AC87" s="63"/>
      <c r="AD87" s="63"/>
      <c r="AF87" s="63"/>
      <c r="AG87" s="63"/>
      <c r="BE87" s="163">
        <f>K87*BE$3</f>
        <v>0</v>
      </c>
      <c r="BF87" s="163">
        <f>L87*BF$3</f>
        <v>0</v>
      </c>
      <c r="BG87" s="163">
        <f>M87*BG$3</f>
        <v>0</v>
      </c>
      <c r="BH87" s="163">
        <f>N87*BH$3</f>
        <v>0</v>
      </c>
      <c r="BI87" s="163"/>
      <c r="BJ87" s="163">
        <f>P87*BJ$3</f>
        <v>0</v>
      </c>
      <c r="BK87" s="163"/>
      <c r="BL87" s="163"/>
      <c r="BM87" s="163">
        <f>S87*BM$3</f>
        <v>0</v>
      </c>
      <c r="BN87" s="163">
        <f>T87*BN$3</f>
        <v>0</v>
      </c>
      <c r="BO87" s="163"/>
      <c r="BP87" s="163">
        <f>V87*BP$3</f>
        <v>0</v>
      </c>
      <c r="BQ87" s="163"/>
      <c r="BR87" s="163"/>
      <c r="BS87" s="163"/>
      <c r="BT87" s="163"/>
      <c r="BU87" s="163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</row>
    <row r="88" spans="1:94" x14ac:dyDescent="0.25">
      <c r="A88" s="34" t="s">
        <v>97</v>
      </c>
      <c r="K88" s="44"/>
      <c r="L88" s="44"/>
      <c r="M88" s="44"/>
      <c r="N88" s="44"/>
      <c r="O88" s="44"/>
      <c r="P88" s="44"/>
      <c r="Q88" s="44"/>
      <c r="R88" s="44"/>
      <c r="S88" s="49"/>
      <c r="T88" s="46"/>
      <c r="U88" s="44"/>
      <c r="V88" s="44"/>
      <c r="W88" s="44"/>
      <c r="X88" s="44"/>
      <c r="Y88" s="44"/>
      <c r="Z88" s="44"/>
      <c r="AA88" s="77"/>
      <c r="AB88" s="63"/>
      <c r="AC88" s="63"/>
      <c r="AD88" s="63"/>
      <c r="AF88" s="63"/>
      <c r="AG88" s="63"/>
    </row>
    <row r="89" spans="1:94" ht="22.5" x14ac:dyDescent="0.25">
      <c r="A89" s="41" t="s">
        <v>90</v>
      </c>
      <c r="K89" s="44">
        <v>0.31</v>
      </c>
      <c r="L89" s="44">
        <v>0.31</v>
      </c>
      <c r="M89" s="44">
        <v>0.31</v>
      </c>
      <c r="N89" s="44">
        <v>0.31</v>
      </c>
      <c r="O89" s="44">
        <v>0.31</v>
      </c>
      <c r="P89" s="44">
        <v>0.31</v>
      </c>
      <c r="Q89" s="44">
        <v>0.31</v>
      </c>
      <c r="R89" s="44">
        <v>0.21</v>
      </c>
      <c r="S89" s="44">
        <v>0.31</v>
      </c>
      <c r="T89" s="44">
        <v>0.31</v>
      </c>
      <c r="U89" s="44"/>
      <c r="V89" s="44"/>
      <c r="W89" s="44"/>
      <c r="X89" s="44">
        <v>0.81</v>
      </c>
      <c r="Y89" s="44">
        <v>1.01</v>
      </c>
      <c r="Z89" s="44">
        <v>0.81</v>
      </c>
      <c r="AA89" s="49">
        <v>0.91</v>
      </c>
      <c r="AB89" s="63"/>
      <c r="AC89" s="63"/>
      <c r="AD89" s="63"/>
      <c r="AF89" s="63"/>
      <c r="AG89" s="63"/>
      <c r="BE89" s="163">
        <f t="shared" ref="BE89:BJ89" si="34">K89*BE$3</f>
        <v>0</v>
      </c>
      <c r="BF89" s="163">
        <f t="shared" si="34"/>
        <v>0</v>
      </c>
      <c r="BG89" s="163">
        <f t="shared" si="34"/>
        <v>0.92999999999999994</v>
      </c>
      <c r="BH89" s="163">
        <f t="shared" si="34"/>
        <v>0</v>
      </c>
      <c r="BI89" s="163">
        <f t="shared" si="34"/>
        <v>0.62</v>
      </c>
      <c r="BJ89" s="163">
        <f t="shared" si="34"/>
        <v>0</v>
      </c>
      <c r="BK89" s="163"/>
      <c r="BL89" s="163">
        <f t="shared" ref="BL89:BU89" si="35">R89*BL$3</f>
        <v>0</v>
      </c>
      <c r="BM89" s="163">
        <f t="shared" si="35"/>
        <v>0</v>
      </c>
      <c r="BN89" s="163">
        <f t="shared" si="35"/>
        <v>0</v>
      </c>
      <c r="BO89" s="163">
        <f t="shared" si="35"/>
        <v>0</v>
      </c>
      <c r="BP89" s="163">
        <f t="shared" si="35"/>
        <v>0</v>
      </c>
      <c r="BQ89" s="163">
        <f t="shared" si="35"/>
        <v>0</v>
      </c>
      <c r="BR89" s="163">
        <f t="shared" si="35"/>
        <v>0</v>
      </c>
      <c r="BS89" s="163">
        <f t="shared" si="35"/>
        <v>0</v>
      </c>
      <c r="BT89" s="163">
        <f t="shared" si="35"/>
        <v>0</v>
      </c>
      <c r="BU89" s="163">
        <f t="shared" si="35"/>
        <v>0</v>
      </c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7">
        <f>SUM(AV89:CN89)</f>
        <v>1.5499999999999998</v>
      </c>
    </row>
    <row r="90" spans="1:94" x14ac:dyDescent="0.25">
      <c r="A90" s="41"/>
      <c r="K90" s="44"/>
      <c r="L90" s="44"/>
      <c r="M90" s="44"/>
      <c r="N90" s="44"/>
      <c r="O90" s="44"/>
      <c r="P90" s="44"/>
      <c r="Q90" s="44"/>
      <c r="R90" s="44"/>
      <c r="S90" s="49"/>
      <c r="T90" s="46"/>
      <c r="U90" s="44"/>
      <c r="V90" s="44"/>
      <c r="W90" s="44"/>
      <c r="X90" s="44"/>
      <c r="Y90" s="44"/>
      <c r="Z90" s="44"/>
      <c r="AA90" s="46"/>
      <c r="AB90" s="63"/>
      <c r="AC90" s="63"/>
      <c r="AD90" s="63"/>
      <c r="AF90" s="63"/>
      <c r="AG90" s="63"/>
    </row>
    <row r="91" spans="1:94" x14ac:dyDescent="0.25">
      <c r="A91" s="43" t="s">
        <v>122</v>
      </c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67"/>
      <c r="AC91" s="67"/>
      <c r="AD91" s="67"/>
      <c r="AF91" s="67"/>
      <c r="AG91" s="67"/>
      <c r="BE91" s="163">
        <f t="shared" ref="BE91:BJ91" si="36">K91*BE$3</f>
        <v>0</v>
      </c>
      <c r="BF91" s="163">
        <f t="shared" si="36"/>
        <v>0</v>
      </c>
      <c r="BG91" s="163">
        <f t="shared" si="36"/>
        <v>0</v>
      </c>
      <c r="BH91" s="163">
        <f t="shared" si="36"/>
        <v>0</v>
      </c>
      <c r="BI91" s="163">
        <f t="shared" si="36"/>
        <v>0</v>
      </c>
      <c r="BJ91" s="163">
        <f t="shared" si="36"/>
        <v>0</v>
      </c>
      <c r="BK91" s="163"/>
      <c r="BL91" s="163">
        <f t="shared" ref="BL91:BU91" si="37">R91*BL$3</f>
        <v>0</v>
      </c>
      <c r="BM91" s="163">
        <f t="shared" si="37"/>
        <v>0</v>
      </c>
      <c r="BN91" s="163">
        <f t="shared" si="37"/>
        <v>0</v>
      </c>
      <c r="BO91" s="163">
        <f t="shared" si="37"/>
        <v>0</v>
      </c>
      <c r="BP91" s="163">
        <f t="shared" si="37"/>
        <v>0</v>
      </c>
      <c r="BQ91" s="163">
        <f t="shared" si="37"/>
        <v>0</v>
      </c>
      <c r="BR91" s="163">
        <f t="shared" si="37"/>
        <v>0</v>
      </c>
      <c r="BS91" s="163">
        <f t="shared" si="37"/>
        <v>0</v>
      </c>
      <c r="BT91" s="163">
        <f t="shared" si="37"/>
        <v>0</v>
      </c>
      <c r="BU91" s="163">
        <f t="shared" si="37"/>
        <v>0</v>
      </c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7">
        <f>SUM(AV91:CN91)</f>
        <v>0</v>
      </c>
    </row>
    <row r="92" spans="1:94" x14ac:dyDescent="0.25">
      <c r="A92" s="34" t="s">
        <v>97</v>
      </c>
      <c r="K92" s="48"/>
      <c r="L92" s="48"/>
      <c r="M92" s="48"/>
      <c r="N92" s="48"/>
      <c r="O92" s="48"/>
      <c r="P92" s="48"/>
      <c r="Q92" s="48"/>
      <c r="R92" s="48"/>
      <c r="S92" s="76"/>
      <c r="T92" s="76"/>
      <c r="U92" s="48"/>
      <c r="V92" s="48"/>
      <c r="W92" s="48"/>
      <c r="X92" s="48"/>
      <c r="Y92" s="48"/>
      <c r="Z92" s="48"/>
      <c r="AA92" s="76"/>
      <c r="AB92" s="68"/>
      <c r="AC92" s="68"/>
      <c r="AD92" s="68"/>
      <c r="AF92" s="68"/>
      <c r="AG92" s="68"/>
      <c r="BE92" s="163">
        <f>K92*BE$3</f>
        <v>0</v>
      </c>
      <c r="BF92" s="163">
        <f>L92*BF$3</f>
        <v>0</v>
      </c>
      <c r="BG92" s="163">
        <f>M92*BG$3</f>
        <v>0</v>
      </c>
      <c r="BH92" s="163">
        <f>N92*BH$3</f>
        <v>0</v>
      </c>
      <c r="BI92" s="163"/>
      <c r="BJ92" s="163">
        <f>P92*BJ$3</f>
        <v>0</v>
      </c>
      <c r="BK92" s="163"/>
      <c r="BL92" s="163"/>
      <c r="BM92" s="163">
        <f>S92*BM$3</f>
        <v>0</v>
      </c>
      <c r="BN92" s="163">
        <f>T92*BN$3</f>
        <v>0</v>
      </c>
      <c r="BO92" s="163"/>
      <c r="BP92" s="163">
        <f>V92*BP$3</f>
        <v>0</v>
      </c>
      <c r="BQ92" s="163"/>
      <c r="BR92" s="163"/>
      <c r="BS92" s="163"/>
      <c r="BT92" s="163"/>
      <c r="BU92" s="163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</row>
    <row r="93" spans="1:94" x14ac:dyDescent="0.25">
      <c r="A93" s="41" t="s">
        <v>48</v>
      </c>
      <c r="K93" s="44"/>
      <c r="L93" s="44"/>
      <c r="M93" s="44"/>
      <c r="N93" s="44"/>
      <c r="O93" s="44"/>
      <c r="P93" s="44"/>
      <c r="Q93" s="44"/>
      <c r="R93" s="44"/>
      <c r="S93" s="49"/>
      <c r="T93" s="49"/>
      <c r="U93" s="44"/>
      <c r="V93" s="44"/>
      <c r="W93" s="44"/>
      <c r="X93" s="44"/>
      <c r="Y93" s="44"/>
      <c r="Z93" s="44"/>
      <c r="AA93" s="49"/>
      <c r="AB93" s="63"/>
      <c r="AC93" s="63"/>
      <c r="AD93" s="63"/>
      <c r="AF93" s="63"/>
      <c r="AG93" s="63"/>
    </row>
    <row r="94" spans="1:94" x14ac:dyDescent="0.25">
      <c r="A94" s="34" t="s">
        <v>123</v>
      </c>
      <c r="K94" s="47">
        <v>1</v>
      </c>
      <c r="L94" s="47">
        <v>1</v>
      </c>
      <c r="M94" s="47">
        <v>1</v>
      </c>
      <c r="N94" s="47">
        <v>1</v>
      </c>
      <c r="O94" s="47">
        <v>1</v>
      </c>
      <c r="P94" s="47">
        <v>1</v>
      </c>
      <c r="Q94" s="44">
        <v>1</v>
      </c>
      <c r="R94" s="47">
        <v>1</v>
      </c>
      <c r="S94" s="47">
        <v>1</v>
      </c>
      <c r="T94" s="47">
        <v>1</v>
      </c>
      <c r="U94" s="47">
        <v>1</v>
      </c>
      <c r="V94" s="47">
        <v>1</v>
      </c>
      <c r="W94" s="47">
        <v>1</v>
      </c>
      <c r="X94" s="47">
        <v>1</v>
      </c>
      <c r="Y94" s="44">
        <v>1</v>
      </c>
      <c r="Z94" s="47">
        <v>1</v>
      </c>
      <c r="AA94" s="47">
        <v>1</v>
      </c>
      <c r="AB94" s="63"/>
      <c r="AC94" s="63"/>
      <c r="AD94" s="63"/>
      <c r="AF94" s="63"/>
      <c r="AG94" s="63"/>
      <c r="BE94" s="163">
        <f t="shared" ref="BE94:BJ94" si="38">K94*BE$3</f>
        <v>0</v>
      </c>
      <c r="BF94" s="163">
        <f t="shared" si="38"/>
        <v>0</v>
      </c>
      <c r="BG94" s="163">
        <f t="shared" si="38"/>
        <v>3</v>
      </c>
      <c r="BH94" s="163">
        <f t="shared" si="38"/>
        <v>0</v>
      </c>
      <c r="BI94" s="163">
        <f t="shared" si="38"/>
        <v>2</v>
      </c>
      <c r="BJ94" s="163">
        <f t="shared" si="38"/>
        <v>0</v>
      </c>
      <c r="BK94" s="163"/>
      <c r="BL94" s="163">
        <f t="shared" ref="BL94:BU94" si="39">R94*BL$3</f>
        <v>0</v>
      </c>
      <c r="BM94" s="163">
        <f t="shared" si="39"/>
        <v>0</v>
      </c>
      <c r="BN94" s="163">
        <f t="shared" si="39"/>
        <v>0</v>
      </c>
      <c r="BO94" s="163">
        <f t="shared" si="39"/>
        <v>0</v>
      </c>
      <c r="BP94" s="163">
        <f t="shared" si="39"/>
        <v>0</v>
      </c>
      <c r="BQ94" s="163">
        <f t="shared" si="39"/>
        <v>0</v>
      </c>
      <c r="BR94" s="163">
        <f t="shared" si="39"/>
        <v>0</v>
      </c>
      <c r="BS94" s="163">
        <f t="shared" si="39"/>
        <v>0</v>
      </c>
      <c r="BT94" s="163">
        <f t="shared" si="39"/>
        <v>0</v>
      </c>
      <c r="BU94" s="163">
        <f t="shared" si="39"/>
        <v>0</v>
      </c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7">
        <f>SUM(AV94:CN94)</f>
        <v>5</v>
      </c>
    </row>
    <row r="95" spans="1:94" x14ac:dyDescent="0.25">
      <c r="Q95" s="48"/>
      <c r="S95" s="76"/>
      <c r="T95" s="76"/>
      <c r="V95" s="44"/>
      <c r="AA95" s="49"/>
    </row>
    <row r="96" spans="1:94" ht="39" customHeight="1" x14ac:dyDescent="0.25">
      <c r="A96" s="21" t="s">
        <v>77</v>
      </c>
      <c r="K96" s="164">
        <v>1</v>
      </c>
      <c r="L96" s="164">
        <v>1</v>
      </c>
      <c r="M96" s="164">
        <v>1</v>
      </c>
      <c r="N96" s="164">
        <v>1</v>
      </c>
      <c r="O96" s="164">
        <v>1</v>
      </c>
      <c r="P96" s="164">
        <v>1</v>
      </c>
      <c r="Q96" s="164">
        <v>1</v>
      </c>
      <c r="R96" s="164">
        <v>1</v>
      </c>
      <c r="S96" s="164">
        <v>1</v>
      </c>
      <c r="T96" s="164">
        <v>1</v>
      </c>
      <c r="U96" s="164">
        <v>1</v>
      </c>
      <c r="V96" s="164">
        <v>1</v>
      </c>
      <c r="W96" s="164">
        <v>1</v>
      </c>
      <c r="X96" s="164">
        <v>1</v>
      </c>
      <c r="Y96" s="164">
        <v>1</v>
      </c>
      <c r="Z96" s="164">
        <v>1</v>
      </c>
      <c r="AA96" s="44">
        <v>1</v>
      </c>
      <c r="AB96" s="69"/>
      <c r="AC96" s="69"/>
      <c r="AD96" s="69"/>
      <c r="AF96" s="69"/>
      <c r="AG96" s="69"/>
      <c r="BE96" s="163">
        <f t="shared" ref="BE96:BJ101" si="40">K96*BE$3</f>
        <v>0</v>
      </c>
      <c r="BF96" s="163">
        <f t="shared" si="40"/>
        <v>0</v>
      </c>
      <c r="BG96" s="163">
        <f t="shared" si="40"/>
        <v>3</v>
      </c>
      <c r="BH96" s="163">
        <f t="shared" si="40"/>
        <v>0</v>
      </c>
      <c r="BI96" s="163">
        <f t="shared" si="40"/>
        <v>2</v>
      </c>
      <c r="BJ96" s="163">
        <f t="shared" si="40"/>
        <v>0</v>
      </c>
      <c r="BK96" s="163"/>
      <c r="BL96" s="163">
        <f t="shared" ref="BL96:BU101" si="41">R96*BL$3</f>
        <v>0</v>
      </c>
      <c r="BM96" s="163">
        <f t="shared" si="41"/>
        <v>0</v>
      </c>
      <c r="BN96" s="163">
        <f t="shared" si="41"/>
        <v>0</v>
      </c>
      <c r="BO96" s="163">
        <f t="shared" si="41"/>
        <v>0</v>
      </c>
      <c r="BP96" s="163">
        <f t="shared" si="41"/>
        <v>0</v>
      </c>
      <c r="BQ96" s="163">
        <f t="shared" si="41"/>
        <v>0</v>
      </c>
      <c r="BR96" s="163">
        <f t="shared" si="41"/>
        <v>0</v>
      </c>
      <c r="BS96" s="163">
        <f t="shared" si="41"/>
        <v>0</v>
      </c>
      <c r="BT96" s="163">
        <f t="shared" si="41"/>
        <v>0</v>
      </c>
      <c r="BU96" s="163">
        <f t="shared" si="41"/>
        <v>0</v>
      </c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7">
        <f t="shared" ref="CP96:CP101" si="42">SUM(AV96:CN96)</f>
        <v>5</v>
      </c>
    </row>
    <row r="97" spans="1:94" ht="40.5" customHeight="1" x14ac:dyDescent="0.25">
      <c r="A97" s="21" t="s">
        <v>78</v>
      </c>
      <c r="K97" s="164"/>
      <c r="L97" s="164">
        <v>1</v>
      </c>
      <c r="M97" s="164">
        <v>1</v>
      </c>
      <c r="N97" s="164">
        <v>1</v>
      </c>
      <c r="O97" s="164">
        <v>1</v>
      </c>
      <c r="P97" s="164">
        <v>1</v>
      </c>
      <c r="Q97" s="164">
        <v>1</v>
      </c>
      <c r="R97" s="164">
        <v>1</v>
      </c>
      <c r="S97" s="164">
        <v>1</v>
      </c>
      <c r="T97" s="164">
        <v>1</v>
      </c>
      <c r="U97" s="164"/>
      <c r="V97" s="164">
        <v>1</v>
      </c>
      <c r="W97" s="164">
        <v>1</v>
      </c>
      <c r="X97" s="164">
        <v>1</v>
      </c>
      <c r="Y97" s="164">
        <v>1</v>
      </c>
      <c r="Z97" s="164">
        <v>1</v>
      </c>
      <c r="AA97" s="164">
        <v>1</v>
      </c>
      <c r="AB97" s="69"/>
      <c r="AC97" s="69"/>
      <c r="AD97" s="69"/>
      <c r="AF97" s="69"/>
      <c r="AG97" s="69"/>
      <c r="BE97" s="163">
        <f t="shared" si="40"/>
        <v>0</v>
      </c>
      <c r="BF97" s="163">
        <f t="shared" si="40"/>
        <v>0</v>
      </c>
      <c r="BG97" s="163">
        <f t="shared" si="40"/>
        <v>3</v>
      </c>
      <c r="BH97" s="163">
        <f t="shared" si="40"/>
        <v>0</v>
      </c>
      <c r="BI97" s="163">
        <f t="shared" si="40"/>
        <v>2</v>
      </c>
      <c r="BJ97" s="163">
        <f t="shared" si="40"/>
        <v>0</v>
      </c>
      <c r="BK97" s="163"/>
      <c r="BL97" s="163">
        <f t="shared" si="41"/>
        <v>0</v>
      </c>
      <c r="BM97" s="163">
        <f t="shared" si="41"/>
        <v>0</v>
      </c>
      <c r="BN97" s="163">
        <f t="shared" si="41"/>
        <v>0</v>
      </c>
      <c r="BO97" s="163">
        <f t="shared" si="41"/>
        <v>0</v>
      </c>
      <c r="BP97" s="163">
        <f t="shared" si="41"/>
        <v>0</v>
      </c>
      <c r="BQ97" s="163">
        <f t="shared" si="41"/>
        <v>0</v>
      </c>
      <c r="BR97" s="163">
        <f t="shared" si="41"/>
        <v>0</v>
      </c>
      <c r="BS97" s="163">
        <f t="shared" si="41"/>
        <v>0</v>
      </c>
      <c r="BT97" s="163">
        <f t="shared" si="41"/>
        <v>0</v>
      </c>
      <c r="BU97" s="163">
        <f t="shared" si="41"/>
        <v>0</v>
      </c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7">
        <f t="shared" si="42"/>
        <v>5</v>
      </c>
    </row>
    <row r="98" spans="1:94" ht="43.5" customHeight="1" x14ac:dyDescent="0.25">
      <c r="A98" s="21" t="s">
        <v>79</v>
      </c>
      <c r="K98" s="1"/>
      <c r="L98" s="1"/>
      <c r="M98" s="164">
        <v>1</v>
      </c>
      <c r="N98" s="164">
        <v>1</v>
      </c>
      <c r="O98" s="164">
        <v>1</v>
      </c>
      <c r="P98" s="164">
        <v>1</v>
      </c>
      <c r="Q98" s="164">
        <v>1</v>
      </c>
      <c r="R98" s="164">
        <v>1</v>
      </c>
      <c r="S98" s="164">
        <v>1</v>
      </c>
      <c r="T98" s="164">
        <v>1</v>
      </c>
      <c r="U98" s="164"/>
      <c r="V98" s="164"/>
      <c r="W98" s="164">
        <v>1</v>
      </c>
      <c r="X98" s="164">
        <v>1</v>
      </c>
      <c r="Y98" s="164">
        <v>1</v>
      </c>
      <c r="Z98" s="164">
        <v>1</v>
      </c>
      <c r="AA98" s="164">
        <v>1</v>
      </c>
      <c r="AB98" s="69"/>
      <c r="AC98" s="69"/>
      <c r="AD98" s="69"/>
      <c r="AF98" s="69"/>
      <c r="AG98" s="69"/>
      <c r="BE98" s="163">
        <f t="shared" si="40"/>
        <v>0</v>
      </c>
      <c r="BF98" s="163">
        <f t="shared" si="40"/>
        <v>0</v>
      </c>
      <c r="BG98" s="163">
        <f t="shared" si="40"/>
        <v>3</v>
      </c>
      <c r="BH98" s="163">
        <f t="shared" si="40"/>
        <v>0</v>
      </c>
      <c r="BI98" s="163">
        <f t="shared" si="40"/>
        <v>2</v>
      </c>
      <c r="BJ98" s="163">
        <f t="shared" si="40"/>
        <v>0</v>
      </c>
      <c r="BK98" s="163"/>
      <c r="BL98" s="163">
        <f t="shared" si="41"/>
        <v>0</v>
      </c>
      <c r="BM98" s="163">
        <f t="shared" si="41"/>
        <v>0</v>
      </c>
      <c r="BN98" s="163">
        <f t="shared" si="41"/>
        <v>0</v>
      </c>
      <c r="BO98" s="163">
        <f t="shared" si="41"/>
        <v>0</v>
      </c>
      <c r="BP98" s="163">
        <f t="shared" si="41"/>
        <v>0</v>
      </c>
      <c r="BQ98" s="163">
        <f t="shared" si="41"/>
        <v>0</v>
      </c>
      <c r="BR98" s="163">
        <f t="shared" si="41"/>
        <v>0</v>
      </c>
      <c r="BS98" s="163">
        <f t="shared" si="41"/>
        <v>0</v>
      </c>
      <c r="BT98" s="163">
        <f t="shared" si="41"/>
        <v>0</v>
      </c>
      <c r="BU98" s="163">
        <f t="shared" si="41"/>
        <v>0</v>
      </c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7">
        <f t="shared" si="42"/>
        <v>5</v>
      </c>
    </row>
    <row r="99" spans="1:94" ht="39" customHeight="1" x14ac:dyDescent="0.25">
      <c r="A99" s="21" t="s">
        <v>80</v>
      </c>
      <c r="K99" s="1"/>
      <c r="L99" s="1"/>
      <c r="M99" s="1"/>
      <c r="N99" s="164"/>
      <c r="O99" s="164">
        <v>1</v>
      </c>
      <c r="P99" s="164">
        <v>1</v>
      </c>
      <c r="Q99" s="164">
        <v>1</v>
      </c>
      <c r="R99" s="164">
        <v>1</v>
      </c>
      <c r="S99" s="164">
        <v>1</v>
      </c>
      <c r="T99" s="164">
        <v>1</v>
      </c>
      <c r="U99" s="164"/>
      <c r="V99" s="164"/>
      <c r="W99" s="164"/>
      <c r="X99" s="164"/>
      <c r="Y99" s="164"/>
      <c r="Z99" s="164">
        <v>1</v>
      </c>
      <c r="AA99" s="164">
        <v>1</v>
      </c>
      <c r="AB99" s="69"/>
      <c r="AC99" s="69"/>
      <c r="AD99" s="69"/>
      <c r="AF99" s="69"/>
      <c r="AG99" s="69"/>
      <c r="BE99" s="163">
        <f t="shared" si="40"/>
        <v>0</v>
      </c>
      <c r="BF99" s="163">
        <f t="shared" si="40"/>
        <v>0</v>
      </c>
      <c r="BG99" s="163">
        <f t="shared" si="40"/>
        <v>0</v>
      </c>
      <c r="BH99" s="163">
        <f t="shared" si="40"/>
        <v>0</v>
      </c>
      <c r="BI99" s="163">
        <f t="shared" si="40"/>
        <v>2</v>
      </c>
      <c r="BJ99" s="163">
        <f t="shared" si="40"/>
        <v>0</v>
      </c>
      <c r="BK99" s="163"/>
      <c r="BL99" s="163">
        <f t="shared" si="41"/>
        <v>0</v>
      </c>
      <c r="BM99" s="163">
        <f t="shared" si="41"/>
        <v>0</v>
      </c>
      <c r="BN99" s="163">
        <f t="shared" si="41"/>
        <v>0</v>
      </c>
      <c r="BO99" s="163">
        <f t="shared" si="41"/>
        <v>0</v>
      </c>
      <c r="BP99" s="163">
        <f t="shared" si="41"/>
        <v>0</v>
      </c>
      <c r="BQ99" s="163">
        <f t="shared" si="41"/>
        <v>0</v>
      </c>
      <c r="BR99" s="163">
        <f t="shared" si="41"/>
        <v>0</v>
      </c>
      <c r="BS99" s="163">
        <f t="shared" si="41"/>
        <v>0</v>
      </c>
      <c r="BT99" s="163">
        <f t="shared" si="41"/>
        <v>0</v>
      </c>
      <c r="BU99" s="163">
        <f t="shared" si="41"/>
        <v>0</v>
      </c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7">
        <f t="shared" si="42"/>
        <v>2</v>
      </c>
    </row>
    <row r="100" spans="1:94" ht="40.5" customHeight="1" x14ac:dyDescent="0.25">
      <c r="A100" s="21" t="s">
        <v>81</v>
      </c>
      <c r="K100" s="1"/>
      <c r="L100" s="1"/>
      <c r="M100" s="1"/>
      <c r="N100" s="164"/>
      <c r="O100" s="164"/>
      <c r="P100" s="164"/>
      <c r="Q100" s="164">
        <v>1</v>
      </c>
      <c r="R100" s="164">
        <v>1</v>
      </c>
      <c r="S100" s="164">
        <v>1</v>
      </c>
      <c r="T100" s="164">
        <v>1</v>
      </c>
      <c r="U100" s="164"/>
      <c r="V100" s="164"/>
      <c r="W100" s="164"/>
      <c r="X100" s="164"/>
      <c r="Y100" s="164"/>
      <c r="Z100" s="164"/>
      <c r="AA100" s="164">
        <v>1</v>
      </c>
      <c r="AB100" s="69"/>
      <c r="AC100" s="69"/>
      <c r="AD100" s="69"/>
      <c r="AF100" s="69"/>
      <c r="AG100" s="69"/>
      <c r="BE100" s="163">
        <f t="shared" si="40"/>
        <v>0</v>
      </c>
      <c r="BF100" s="163">
        <f t="shared" si="40"/>
        <v>0</v>
      </c>
      <c r="BG100" s="163">
        <f t="shared" si="40"/>
        <v>0</v>
      </c>
      <c r="BH100" s="163">
        <f t="shared" si="40"/>
        <v>0</v>
      </c>
      <c r="BI100" s="163">
        <f t="shared" si="40"/>
        <v>0</v>
      </c>
      <c r="BJ100" s="163">
        <f t="shared" si="40"/>
        <v>0</v>
      </c>
      <c r="BK100" s="163"/>
      <c r="BL100" s="163">
        <f t="shared" si="41"/>
        <v>0</v>
      </c>
      <c r="BM100" s="163">
        <f t="shared" si="41"/>
        <v>0</v>
      </c>
      <c r="BN100" s="163">
        <f t="shared" si="41"/>
        <v>0</v>
      </c>
      <c r="BO100" s="163">
        <f t="shared" si="41"/>
        <v>0</v>
      </c>
      <c r="BP100" s="163">
        <f t="shared" si="41"/>
        <v>0</v>
      </c>
      <c r="BQ100" s="163">
        <f t="shared" si="41"/>
        <v>0</v>
      </c>
      <c r="BR100" s="163">
        <f t="shared" si="41"/>
        <v>0</v>
      </c>
      <c r="BS100" s="163">
        <f t="shared" si="41"/>
        <v>0</v>
      </c>
      <c r="BT100" s="163">
        <f t="shared" si="41"/>
        <v>0</v>
      </c>
      <c r="BU100" s="163">
        <f t="shared" si="41"/>
        <v>0</v>
      </c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7">
        <f t="shared" si="42"/>
        <v>0</v>
      </c>
    </row>
    <row r="101" spans="1:94" ht="40.5" customHeight="1" x14ac:dyDescent="0.25">
      <c r="A101" s="21" t="s">
        <v>82</v>
      </c>
      <c r="K101" s="164">
        <v>1</v>
      </c>
      <c r="L101" s="164">
        <v>1</v>
      </c>
      <c r="M101" s="164">
        <v>1</v>
      </c>
      <c r="N101" s="164">
        <v>1</v>
      </c>
      <c r="O101" s="164">
        <v>1</v>
      </c>
      <c r="P101" s="164">
        <v>1</v>
      </c>
      <c r="Q101" s="164">
        <v>1</v>
      </c>
      <c r="R101" s="164">
        <v>1</v>
      </c>
      <c r="S101" s="164">
        <v>1</v>
      </c>
      <c r="T101" s="164">
        <v>1</v>
      </c>
      <c r="U101" s="164">
        <v>1</v>
      </c>
      <c r="V101" s="164">
        <v>1</v>
      </c>
      <c r="W101" s="164">
        <v>1</v>
      </c>
      <c r="X101" s="164">
        <v>1</v>
      </c>
      <c r="Y101" s="164">
        <v>1</v>
      </c>
      <c r="Z101" s="164">
        <v>1</v>
      </c>
      <c r="AA101" s="164">
        <v>1</v>
      </c>
      <c r="AB101" s="69"/>
      <c r="AC101" s="69"/>
      <c r="AD101" s="69"/>
      <c r="AF101" s="69"/>
      <c r="AG101" s="69"/>
      <c r="BE101" s="163">
        <f t="shared" si="40"/>
        <v>0</v>
      </c>
      <c r="BF101" s="163">
        <f t="shared" si="40"/>
        <v>0</v>
      </c>
      <c r="BG101" s="163">
        <f t="shared" si="40"/>
        <v>3</v>
      </c>
      <c r="BH101" s="163">
        <f t="shared" si="40"/>
        <v>0</v>
      </c>
      <c r="BI101" s="163">
        <f t="shared" si="40"/>
        <v>2</v>
      </c>
      <c r="BJ101" s="163">
        <f t="shared" si="40"/>
        <v>0</v>
      </c>
      <c r="BK101" s="163"/>
      <c r="BL101" s="163">
        <f t="shared" si="41"/>
        <v>0</v>
      </c>
      <c r="BM101" s="163">
        <f t="shared" si="41"/>
        <v>0</v>
      </c>
      <c r="BN101" s="163">
        <f t="shared" si="41"/>
        <v>0</v>
      </c>
      <c r="BO101" s="163">
        <f t="shared" si="41"/>
        <v>0</v>
      </c>
      <c r="BP101" s="163">
        <f t="shared" si="41"/>
        <v>0</v>
      </c>
      <c r="BQ101" s="163">
        <f t="shared" si="41"/>
        <v>0</v>
      </c>
      <c r="BR101" s="163">
        <f t="shared" si="41"/>
        <v>0</v>
      </c>
      <c r="BS101" s="163">
        <f t="shared" si="41"/>
        <v>0</v>
      </c>
      <c r="BT101" s="163">
        <f t="shared" si="41"/>
        <v>0</v>
      </c>
      <c r="BU101" s="163">
        <f t="shared" si="41"/>
        <v>0</v>
      </c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7">
        <f t="shared" si="42"/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7"/>
  <sheetViews>
    <sheetView zoomScale="86" zoomScaleNormal="86" workbookViewId="0">
      <selection activeCell="A15" sqref="A15"/>
    </sheetView>
  </sheetViews>
  <sheetFormatPr defaultRowHeight="15" x14ac:dyDescent="0.25"/>
  <cols>
    <col min="1" max="1" width="72.85546875" customWidth="1"/>
    <col min="2" max="2" width="11.140625" customWidth="1"/>
    <col min="3" max="3" width="14.85546875" customWidth="1"/>
    <col min="4" max="4" width="16.28515625" customWidth="1"/>
  </cols>
  <sheetData>
    <row r="2" spans="1:3" x14ac:dyDescent="0.25">
      <c r="A2" s="210" t="s">
        <v>3</v>
      </c>
      <c r="B2" s="210" t="s">
        <v>4</v>
      </c>
    </row>
    <row r="3" spans="1:3" s="107" customFormat="1" x14ac:dyDescent="0.25">
      <c r="A3" s="229"/>
      <c r="B3" s="228"/>
      <c r="C3" s="228"/>
    </row>
    <row r="4" spans="1:3" s="107" customFormat="1" x14ac:dyDescent="0.25">
      <c r="A4" s="229"/>
      <c r="B4" s="228"/>
      <c r="C4" s="228"/>
    </row>
    <row r="5" spans="1:3" s="107" customFormat="1" x14ac:dyDescent="0.25">
      <c r="A5" s="229"/>
      <c r="B5" s="228"/>
      <c r="C5" s="228"/>
    </row>
    <row r="6" spans="1:3" s="107" customFormat="1" x14ac:dyDescent="0.25">
      <c r="A6" s="229"/>
      <c r="B6" s="228"/>
      <c r="C6" s="228"/>
    </row>
    <row r="7" spans="1:3" s="107" customFormat="1" x14ac:dyDescent="0.25">
      <c r="A7" s="229"/>
      <c r="B7" s="228"/>
      <c r="C7" s="228"/>
    </row>
    <row r="8" spans="1:3" s="107" customFormat="1" x14ac:dyDescent="0.25">
      <c r="A8" s="229" t="s">
        <v>1137</v>
      </c>
      <c r="B8" s="228">
        <v>2000</v>
      </c>
      <c r="C8" s="228" t="s">
        <v>1138</v>
      </c>
    </row>
    <row r="9" spans="1:3" s="107" customFormat="1" x14ac:dyDescent="0.25">
      <c r="A9" s="229" t="s">
        <v>1087</v>
      </c>
      <c r="B9" s="228">
        <v>20</v>
      </c>
      <c r="C9" s="228" t="s">
        <v>820</v>
      </c>
    </row>
    <row r="10" spans="1:3" s="107" customFormat="1" x14ac:dyDescent="0.25">
      <c r="A10" s="22" t="s">
        <v>1069</v>
      </c>
      <c r="B10" s="228">
        <v>2</v>
      </c>
      <c r="C10" s="228"/>
    </row>
    <row r="11" spans="1:3" s="107" customFormat="1" x14ac:dyDescent="0.25">
      <c r="A11" s="229" t="s">
        <v>1067</v>
      </c>
      <c r="B11" s="228"/>
      <c r="C11" s="228"/>
    </row>
    <row r="12" spans="1:3" s="107" customFormat="1" x14ac:dyDescent="0.25">
      <c r="A12" s="229" t="s">
        <v>1066</v>
      </c>
      <c r="B12" s="228" t="s">
        <v>1016</v>
      </c>
      <c r="C12" s="228"/>
    </row>
    <row r="13" spans="1:3" s="107" customFormat="1" x14ac:dyDescent="0.25">
      <c r="A13" s="229" t="s">
        <v>930</v>
      </c>
      <c r="B13" s="228">
        <v>4</v>
      </c>
      <c r="C13" s="228" t="s">
        <v>931</v>
      </c>
    </row>
    <row r="14" spans="1:3" s="107" customFormat="1" x14ac:dyDescent="0.25">
      <c r="A14" s="229" t="s">
        <v>912</v>
      </c>
    </row>
    <row r="15" spans="1:3" s="107" customFormat="1" x14ac:dyDescent="0.25">
      <c r="A15" s="229" t="s">
        <v>911</v>
      </c>
      <c r="B15" s="228"/>
      <c r="C15" s="228"/>
    </row>
    <row r="16" spans="1:3" s="107" customFormat="1" x14ac:dyDescent="0.25">
      <c r="A16" s="229" t="s">
        <v>869</v>
      </c>
      <c r="B16" s="210"/>
      <c r="C16" s="196" t="s">
        <v>204</v>
      </c>
    </row>
    <row r="17" spans="1:3" s="107" customFormat="1" x14ac:dyDescent="0.25">
      <c r="A17" s="229"/>
      <c r="B17" s="210"/>
    </row>
    <row r="18" spans="1:3" s="107" customFormat="1" x14ac:dyDescent="0.25">
      <c r="A18" s="239" t="s">
        <v>864</v>
      </c>
      <c r="B18" s="210"/>
      <c r="C18" s="196"/>
    </row>
    <row r="19" spans="1:3" s="107" customFormat="1" x14ac:dyDescent="0.25">
      <c r="A19" s="229" t="s">
        <v>857</v>
      </c>
      <c r="B19" s="210"/>
      <c r="C19" s="196"/>
    </row>
    <row r="20" spans="1:3" x14ac:dyDescent="0.25">
      <c r="A20" t="s">
        <v>806</v>
      </c>
      <c r="B20" s="196">
        <v>1000</v>
      </c>
      <c r="C20" s="196"/>
    </row>
    <row r="21" spans="1:3" s="107" customFormat="1" x14ac:dyDescent="0.25">
      <c r="A21" s="107" t="s">
        <v>775</v>
      </c>
      <c r="B21" s="196">
        <v>1</v>
      </c>
      <c r="C21" s="196"/>
    </row>
    <row r="22" spans="1:3" s="107" customFormat="1" x14ac:dyDescent="0.25">
      <c r="A22" s="213" t="s">
        <v>747</v>
      </c>
      <c r="B22" s="196">
        <v>6</v>
      </c>
      <c r="C22" s="196" t="s">
        <v>204</v>
      </c>
    </row>
    <row r="23" spans="1:3" x14ac:dyDescent="0.25">
      <c r="B23" s="196"/>
      <c r="C23" s="196"/>
    </row>
    <row r="24" spans="1:3" s="11" customFormat="1" x14ac:dyDescent="0.25">
      <c r="A24" s="211"/>
      <c r="B24" s="211"/>
      <c r="C24" s="211"/>
    </row>
    <row r="25" spans="1:3" s="107" customFormat="1" x14ac:dyDescent="0.25">
      <c r="A25" s="212" t="s">
        <v>312</v>
      </c>
    </row>
    <row r="26" spans="1:3" s="107" customFormat="1" x14ac:dyDescent="0.25">
      <c r="A26" s="236" t="s">
        <v>771</v>
      </c>
      <c r="B26" s="107">
        <v>2</v>
      </c>
    </row>
    <row r="27" spans="1:3" s="107" customFormat="1" x14ac:dyDescent="0.25">
      <c r="A27" s="236" t="s">
        <v>772</v>
      </c>
      <c r="B27" s="107">
        <v>2</v>
      </c>
    </row>
    <row r="28" spans="1:3" s="107" customFormat="1" x14ac:dyDescent="0.25">
      <c r="A28" s="236" t="s">
        <v>773</v>
      </c>
      <c r="B28" s="107">
        <v>1</v>
      </c>
    </row>
    <row r="29" spans="1:3" s="107" customFormat="1" x14ac:dyDescent="0.25">
      <c r="A29" s="236" t="s">
        <v>774</v>
      </c>
      <c r="B29" s="107">
        <v>1</v>
      </c>
    </row>
    <row r="30" spans="1:3" s="107" customFormat="1" x14ac:dyDescent="0.25">
      <c r="A30" s="237" t="s">
        <v>31</v>
      </c>
    </row>
    <row r="31" spans="1:3" s="107" customFormat="1" x14ac:dyDescent="0.25">
      <c r="A31" s="236" t="s">
        <v>907</v>
      </c>
      <c r="B31" s="107">
        <v>10</v>
      </c>
      <c r="C31" s="107" t="s">
        <v>910</v>
      </c>
    </row>
    <row r="32" spans="1:3" s="107" customFormat="1" x14ac:dyDescent="0.25">
      <c r="A32" s="236" t="s">
        <v>908</v>
      </c>
      <c r="B32" s="107">
        <v>1800</v>
      </c>
      <c r="C32" s="107" t="s">
        <v>910</v>
      </c>
    </row>
    <row r="33" spans="1:3" s="107" customFormat="1" x14ac:dyDescent="0.25">
      <c r="A33" s="238" t="s">
        <v>787</v>
      </c>
      <c r="B33" s="107">
        <v>6</v>
      </c>
      <c r="C33" s="107" t="s">
        <v>910</v>
      </c>
    </row>
    <row r="34" spans="1:3" s="107" customFormat="1" x14ac:dyDescent="0.25">
      <c r="A34" s="239" t="s">
        <v>855</v>
      </c>
      <c r="B34" s="228">
        <v>2</v>
      </c>
      <c r="C34" s="107" t="s">
        <v>910</v>
      </c>
    </row>
    <row r="35" spans="1:3" s="107" customFormat="1" x14ac:dyDescent="0.25">
      <c r="A35" s="240" t="s">
        <v>30</v>
      </c>
      <c r="B35" s="107">
        <v>6</v>
      </c>
      <c r="C35" s="107" t="s">
        <v>910</v>
      </c>
    </row>
    <row r="36" spans="1:3" s="11" customFormat="1" x14ac:dyDescent="0.25"/>
    <row r="37" spans="1:3" s="107" customFormat="1" x14ac:dyDescent="0.25">
      <c r="A37" s="107" t="s">
        <v>528</v>
      </c>
    </row>
    <row r="38" spans="1:3" s="107" customFormat="1" x14ac:dyDescent="0.25">
      <c r="A38" s="190" t="s">
        <v>459</v>
      </c>
    </row>
    <row r="39" spans="1:3" s="107" customFormat="1" x14ac:dyDescent="0.25">
      <c r="A39" s="2" t="s">
        <v>535</v>
      </c>
    </row>
    <row r="40" spans="1:3" s="107" customFormat="1" x14ac:dyDescent="0.25">
      <c r="A40" s="2" t="s">
        <v>539</v>
      </c>
    </row>
    <row r="41" spans="1:3" x14ac:dyDescent="0.25">
      <c r="A41" s="188" t="s">
        <v>531</v>
      </c>
    </row>
    <row r="42" spans="1:3" s="107" customFormat="1" x14ac:dyDescent="0.25">
      <c r="A42" s="188" t="s">
        <v>536</v>
      </c>
    </row>
    <row r="43" spans="1:3" s="107" customFormat="1" x14ac:dyDescent="0.25">
      <c r="A43" s="188" t="s">
        <v>537</v>
      </c>
    </row>
    <row r="44" spans="1:3" s="107" customFormat="1" x14ac:dyDescent="0.25">
      <c r="A44" s="188" t="s">
        <v>538</v>
      </c>
    </row>
    <row r="45" spans="1:3" s="107" customFormat="1" x14ac:dyDescent="0.25">
      <c r="A45" s="188" t="s">
        <v>540</v>
      </c>
    </row>
    <row r="46" spans="1:3" s="107" customFormat="1" x14ac:dyDescent="0.25">
      <c r="A46" s="189" t="s">
        <v>541</v>
      </c>
    </row>
    <row r="47" spans="1:3" s="107" customFormat="1" x14ac:dyDescent="0.25">
      <c r="A47" s="189" t="s">
        <v>542</v>
      </c>
    </row>
    <row r="48" spans="1:3" s="107" customFormat="1" x14ac:dyDescent="0.25">
      <c r="A48" s="2" t="s">
        <v>529</v>
      </c>
      <c r="B48" s="7"/>
      <c r="C48" s="7"/>
    </row>
    <row r="49" spans="1:3" s="107" customFormat="1" x14ac:dyDescent="0.25">
      <c r="B49" s="7"/>
      <c r="C49" s="7"/>
    </row>
    <row r="50" spans="1:3" s="107" customFormat="1" x14ac:dyDescent="0.25">
      <c r="B50" s="7"/>
      <c r="C50" s="7"/>
    </row>
    <row r="51" spans="1:3" s="107" customFormat="1" x14ac:dyDescent="0.25">
      <c r="B51" s="7"/>
      <c r="C51" s="7"/>
    </row>
    <row r="52" spans="1:3" s="107" customFormat="1" x14ac:dyDescent="0.25">
      <c r="B52" s="7"/>
      <c r="C52" s="7"/>
    </row>
    <row r="53" spans="1:3" s="107" customFormat="1" x14ac:dyDescent="0.25">
      <c r="A53" s="171" t="s">
        <v>257</v>
      </c>
      <c r="B53" s="7"/>
      <c r="C53" s="7"/>
    </row>
    <row r="54" spans="1:3" s="107" customFormat="1" x14ac:dyDescent="0.25">
      <c r="A54" s="22" t="s">
        <v>69</v>
      </c>
      <c r="B54" s="7"/>
      <c r="C54" s="7"/>
    </row>
    <row r="55" spans="1:3" s="107" customFormat="1" x14ac:dyDescent="0.25">
      <c r="A55" s="16" t="s">
        <v>72</v>
      </c>
      <c r="B55" s="7"/>
      <c r="C55" s="7"/>
    </row>
    <row r="56" spans="1:3" s="107" customFormat="1" x14ac:dyDescent="0.25">
      <c r="B56" s="7"/>
      <c r="C56" s="7"/>
    </row>
    <row r="57" spans="1:3" s="107" customFormat="1" x14ac:dyDescent="0.25">
      <c r="B57" s="7"/>
      <c r="C57" s="7"/>
    </row>
    <row r="58" spans="1:3" s="107" customFormat="1" x14ac:dyDescent="0.25">
      <c r="A58" s="107" t="s">
        <v>533</v>
      </c>
      <c r="B58" s="7"/>
      <c r="C58" s="7"/>
    </row>
    <row r="59" spans="1:3" s="107" customFormat="1" x14ac:dyDescent="0.25">
      <c r="A59" s="8" t="s">
        <v>534</v>
      </c>
      <c r="B59" s="7"/>
      <c r="C59" s="7"/>
    </row>
    <row r="60" spans="1:3" s="107" customFormat="1" x14ac:dyDescent="0.25">
      <c r="B60" s="7"/>
      <c r="C60" s="7"/>
    </row>
    <row r="61" spans="1:3" s="107" customFormat="1" x14ac:dyDescent="0.25">
      <c r="A61" s="169"/>
      <c r="B61" s="7"/>
      <c r="C61" s="7"/>
    </row>
    <row r="62" spans="1:3" s="107" customFormat="1" x14ac:dyDescent="0.25">
      <c r="A62" s="169"/>
      <c r="B62" s="7"/>
      <c r="C62" s="7"/>
    </row>
    <row r="63" spans="1:3" s="107" customFormat="1" x14ac:dyDescent="0.25">
      <c r="A63" s="67" t="s">
        <v>312</v>
      </c>
      <c r="B63" s="7"/>
      <c r="C63" s="7"/>
    </row>
    <row r="64" spans="1:3" s="107" customFormat="1" x14ac:dyDescent="0.25">
      <c r="A64" s="165" t="s">
        <v>402</v>
      </c>
      <c r="B64" s="7"/>
      <c r="C64" s="7"/>
    </row>
    <row r="65" spans="1:3" s="107" customFormat="1" x14ac:dyDescent="0.25">
      <c r="A65" s="155" t="s">
        <v>32</v>
      </c>
      <c r="B65"/>
      <c r="C65" s="7"/>
    </row>
    <row r="66" spans="1:3" s="107" customFormat="1" x14ac:dyDescent="0.25">
      <c r="A66" s="155" t="s">
        <v>22</v>
      </c>
      <c r="B66"/>
      <c r="C66" s="7"/>
    </row>
    <row r="67" spans="1:3" s="107" customFormat="1" x14ac:dyDescent="0.25">
      <c r="A67" s="156" t="s">
        <v>24</v>
      </c>
      <c r="C67" s="7"/>
    </row>
    <row r="68" spans="1:3" s="107" customFormat="1" x14ac:dyDescent="0.25">
      <c r="A68" s="156" t="s">
        <v>532</v>
      </c>
      <c r="B68" s="7"/>
      <c r="C68" s="7"/>
    </row>
    <row r="69" spans="1:3" s="107" customFormat="1" x14ac:dyDescent="0.25">
      <c r="A69" s="17" t="s">
        <v>42</v>
      </c>
      <c r="B69" s="8"/>
      <c r="C69" s="7"/>
    </row>
    <row r="70" spans="1:3" x14ac:dyDescent="0.25">
      <c r="A70" s="17" t="s">
        <v>543</v>
      </c>
      <c r="B70" s="8"/>
    </row>
    <row r="71" spans="1:3" x14ac:dyDescent="0.25">
      <c r="A71" s="16" t="s">
        <v>41</v>
      </c>
      <c r="B71" s="8"/>
    </row>
    <row r="72" spans="1:3" s="107" customFormat="1" x14ac:dyDescent="0.25">
      <c r="A72" s="155" t="s">
        <v>28</v>
      </c>
      <c r="B72"/>
    </row>
    <row r="73" spans="1:3" s="107" customFormat="1" x14ac:dyDescent="0.25">
      <c r="A73" s="16" t="s">
        <v>29</v>
      </c>
      <c r="B73" s="107">
        <v>3</v>
      </c>
    </row>
    <row r="74" spans="1:3" s="107" customFormat="1" x14ac:dyDescent="0.25">
      <c r="A74" s="170" t="s">
        <v>530</v>
      </c>
    </row>
    <row r="75" spans="1:3" s="107" customFormat="1" x14ac:dyDescent="0.25">
      <c r="A75" s="107" t="s">
        <v>382</v>
      </c>
      <c r="C75" s="107" t="s">
        <v>1</v>
      </c>
    </row>
    <row r="76" spans="1:3" s="107" customFormat="1" x14ac:dyDescent="0.25">
      <c r="A76" t="s">
        <v>361</v>
      </c>
      <c r="B76">
        <v>4</v>
      </c>
      <c r="C76" t="s">
        <v>1</v>
      </c>
    </row>
    <row r="77" spans="1:3" s="107" customFormat="1" x14ac:dyDescent="0.25">
      <c r="A77" s="191" t="s">
        <v>544</v>
      </c>
    </row>
    <row r="78" spans="1:3" s="107" customFormat="1" x14ac:dyDescent="0.25">
      <c r="A78" s="191" t="s">
        <v>545</v>
      </c>
    </row>
    <row r="79" spans="1:3" s="107" customFormat="1" x14ac:dyDescent="0.25"/>
    <row r="80" spans="1:3" s="107" customFormat="1" x14ac:dyDescent="0.25">
      <c r="A80" t="s">
        <v>383</v>
      </c>
    </row>
    <row r="81" spans="1:5" s="107" customFormat="1" x14ac:dyDescent="0.25"/>
    <row r="82" spans="1:5" x14ac:dyDescent="0.25">
      <c r="A82" t="s">
        <v>298</v>
      </c>
      <c r="C82" t="s">
        <v>299</v>
      </c>
    </row>
    <row r="84" spans="1:5" x14ac:dyDescent="0.25">
      <c r="A84" s="19"/>
    </row>
    <row r="85" spans="1:5" x14ac:dyDescent="0.25">
      <c r="A85" s="19"/>
    </row>
    <row r="86" spans="1:5" x14ac:dyDescent="0.25">
      <c r="A86" s="182"/>
    </row>
    <row r="87" spans="1:5" x14ac:dyDescent="0.25">
      <c r="A87" s="183" t="s">
        <v>473</v>
      </c>
      <c r="B87" s="183" t="s">
        <v>421</v>
      </c>
      <c r="C87" s="184" t="s">
        <v>474</v>
      </c>
      <c r="D87" s="184" t="s">
        <v>475</v>
      </c>
      <c r="E87" t="s">
        <v>476</v>
      </c>
    </row>
    <row r="88" spans="1:5" x14ac:dyDescent="0.25">
      <c r="A88" s="19" t="s">
        <v>52</v>
      </c>
      <c r="B88" s="1">
        <v>1000</v>
      </c>
      <c r="C88" s="1">
        <v>4000</v>
      </c>
      <c r="D88" s="1">
        <v>8500</v>
      </c>
    </row>
    <row r="89" spans="1:5" x14ac:dyDescent="0.25">
      <c r="A89" s="19" t="s">
        <v>55</v>
      </c>
      <c r="B89" s="1">
        <v>1000</v>
      </c>
      <c r="C89" s="1">
        <v>2000</v>
      </c>
      <c r="D89" s="1">
        <v>3000</v>
      </c>
    </row>
    <row r="90" spans="1:5" x14ac:dyDescent="0.25">
      <c r="A90" s="19" t="s">
        <v>68</v>
      </c>
      <c r="B90" s="1">
        <v>0</v>
      </c>
      <c r="C90" s="1"/>
      <c r="D90" s="1"/>
    </row>
    <row r="91" spans="1:5" x14ac:dyDescent="0.25">
      <c r="A91" s="19" t="s">
        <v>50</v>
      </c>
      <c r="B91" s="1">
        <v>2000</v>
      </c>
      <c r="C91" s="1">
        <v>2000</v>
      </c>
      <c r="D91" s="1">
        <v>4500</v>
      </c>
    </row>
    <row r="92" spans="1:5" s="107" customFormat="1" x14ac:dyDescent="0.25">
      <c r="A92" s="19" t="s">
        <v>43</v>
      </c>
      <c r="B92" s="1">
        <v>200</v>
      </c>
      <c r="C92" s="1">
        <v>400</v>
      </c>
      <c r="D92" s="1"/>
    </row>
    <row r="93" spans="1:5" x14ac:dyDescent="0.25">
      <c r="A93" s="19" t="s">
        <v>396</v>
      </c>
      <c r="B93" s="1">
        <v>100</v>
      </c>
      <c r="C93" s="1">
        <v>200</v>
      </c>
      <c r="D93" s="1"/>
    </row>
    <row r="94" spans="1:5" s="107" customFormat="1" x14ac:dyDescent="0.25">
      <c r="A94" s="19" t="s">
        <v>49</v>
      </c>
      <c r="B94" s="1">
        <v>50</v>
      </c>
      <c r="C94" s="1">
        <v>200</v>
      </c>
      <c r="D94" s="1"/>
    </row>
    <row r="95" spans="1:5" s="107" customFormat="1" x14ac:dyDescent="0.25">
      <c r="A95" s="19" t="s">
        <v>451</v>
      </c>
      <c r="B95" s="1">
        <v>100</v>
      </c>
      <c r="C95" s="1">
        <v>200</v>
      </c>
      <c r="D95" s="1"/>
    </row>
    <row r="96" spans="1:5" x14ac:dyDescent="0.25">
      <c r="A96" s="19" t="s">
        <v>83</v>
      </c>
      <c r="B96" s="1">
        <v>400</v>
      </c>
      <c r="C96" s="1">
        <v>500</v>
      </c>
      <c r="D96" s="1"/>
    </row>
    <row r="97" spans="1:7" x14ac:dyDescent="0.25">
      <c r="A97" s="19" t="s">
        <v>362</v>
      </c>
      <c r="B97" s="1">
        <v>400</v>
      </c>
      <c r="C97" s="1">
        <v>500</v>
      </c>
      <c r="D97" s="1"/>
    </row>
    <row r="98" spans="1:7" s="107" customFormat="1" x14ac:dyDescent="0.25">
      <c r="A98" s="19" t="s">
        <v>468</v>
      </c>
      <c r="B98" s="1">
        <v>400</v>
      </c>
      <c r="C98" s="1">
        <v>500</v>
      </c>
      <c r="D98" s="1"/>
    </row>
    <row r="99" spans="1:7" x14ac:dyDescent="0.25">
      <c r="A99" s="19" t="s">
        <v>45</v>
      </c>
      <c r="B99" s="1">
        <v>0</v>
      </c>
      <c r="C99" s="1"/>
      <c r="D99" s="1"/>
      <c r="F99" s="107"/>
    </row>
    <row r="100" spans="1:7" s="107" customFormat="1" ht="25.5" x14ac:dyDescent="0.25">
      <c r="A100" s="21" t="s">
        <v>92</v>
      </c>
      <c r="B100" s="1">
        <v>400</v>
      </c>
      <c r="C100" s="1">
        <v>400</v>
      </c>
      <c r="D100" s="1"/>
    </row>
    <row r="101" spans="1:7" s="107" customFormat="1" ht="25.5" x14ac:dyDescent="0.25">
      <c r="A101" s="21" t="s">
        <v>90</v>
      </c>
      <c r="B101" s="1">
        <v>400</v>
      </c>
      <c r="C101" s="1">
        <v>400</v>
      </c>
      <c r="D101" s="1"/>
    </row>
    <row r="102" spans="1:7" s="107" customFormat="1" ht="25.5" x14ac:dyDescent="0.25">
      <c r="A102" s="21" t="s">
        <v>54</v>
      </c>
      <c r="B102" s="1">
        <v>400</v>
      </c>
      <c r="C102" s="1">
        <v>400</v>
      </c>
      <c r="D102" s="1"/>
    </row>
    <row r="103" spans="1:7" s="107" customFormat="1" x14ac:dyDescent="0.25">
      <c r="A103" s="22" t="s">
        <v>135</v>
      </c>
      <c r="B103" s="1">
        <v>100</v>
      </c>
      <c r="C103" s="1">
        <v>500</v>
      </c>
      <c r="D103" s="1">
        <v>2000</v>
      </c>
    </row>
    <row r="104" spans="1:7" s="107" customFormat="1" x14ac:dyDescent="0.25">
      <c r="A104" s="19" t="s">
        <v>63</v>
      </c>
      <c r="B104" s="1">
        <v>100</v>
      </c>
      <c r="C104" s="1">
        <v>500</v>
      </c>
      <c r="D104" s="1">
        <v>2000</v>
      </c>
    </row>
    <row r="105" spans="1:7" s="107" customFormat="1" x14ac:dyDescent="0.25">
      <c r="A105" s="19" t="s">
        <v>84</v>
      </c>
      <c r="B105" s="1">
        <v>5000</v>
      </c>
      <c r="C105" s="1">
        <v>5000</v>
      </c>
      <c r="D105" s="1"/>
    </row>
    <row r="106" spans="1:7" s="107" customFormat="1" x14ac:dyDescent="0.25">
      <c r="C106" s="1"/>
      <c r="D106" s="1"/>
    </row>
    <row r="107" spans="1:7" x14ac:dyDescent="0.25">
      <c r="A107" s="19" t="s">
        <v>59</v>
      </c>
      <c r="B107" s="1"/>
      <c r="C107" s="1"/>
      <c r="D107" s="1"/>
    </row>
    <row r="108" spans="1:7" x14ac:dyDescent="0.25">
      <c r="A108" s="19" t="s">
        <v>60</v>
      </c>
      <c r="B108" s="1"/>
      <c r="C108" s="1"/>
      <c r="D108" s="1"/>
      <c r="F108" s="107"/>
      <c r="G108" s="107"/>
    </row>
    <row r="109" spans="1:7" x14ac:dyDescent="0.25">
      <c r="A109" s="22" t="s">
        <v>67</v>
      </c>
      <c r="B109" s="1"/>
      <c r="C109" s="1"/>
      <c r="D109" s="1"/>
      <c r="F109" s="107"/>
      <c r="G109" s="107"/>
    </row>
    <row r="110" spans="1:7" x14ac:dyDescent="0.25">
      <c r="A110" s="1"/>
      <c r="B110" s="1"/>
      <c r="C110" s="1"/>
      <c r="D110" s="1"/>
      <c r="G110" s="107"/>
    </row>
    <row r="111" spans="1:7" x14ac:dyDescent="0.25">
      <c r="A111" s="19" t="s">
        <v>61</v>
      </c>
      <c r="B111" s="1"/>
      <c r="C111" s="1"/>
      <c r="D111" s="1"/>
      <c r="F111" s="107"/>
      <c r="G111" s="107"/>
    </row>
    <row r="112" spans="1:7" x14ac:dyDescent="0.25">
      <c r="A112" s="19" t="s">
        <v>62</v>
      </c>
      <c r="B112" s="1"/>
      <c r="C112" s="1"/>
      <c r="D112" s="1"/>
      <c r="F112" s="107"/>
      <c r="G112" s="107"/>
    </row>
    <row r="113" spans="1:6" x14ac:dyDescent="0.25">
      <c r="A113" s="1"/>
      <c r="B113" s="1"/>
      <c r="C113" s="1"/>
      <c r="D113" s="1"/>
      <c r="F113" s="107"/>
    </row>
    <row r="114" spans="1:6" s="107" customFormat="1" ht="25.5" x14ac:dyDescent="0.25">
      <c r="A114" s="21" t="s">
        <v>77</v>
      </c>
      <c r="B114" s="1"/>
      <c r="C114" s="1"/>
      <c r="D114" s="1"/>
    </row>
    <row r="115" spans="1:6" s="107" customFormat="1" ht="25.5" x14ac:dyDescent="0.25">
      <c r="A115" s="21" t="s">
        <v>78</v>
      </c>
      <c r="B115" s="1"/>
      <c r="C115" s="1"/>
      <c r="D115" s="1"/>
    </row>
    <row r="116" spans="1:6" s="107" customFormat="1" ht="25.5" x14ac:dyDescent="0.25">
      <c r="A116" s="21" t="s">
        <v>79</v>
      </c>
      <c r="B116" s="1"/>
      <c r="C116" s="1"/>
      <c r="D116" s="1"/>
    </row>
    <row r="117" spans="1:6" s="107" customFormat="1" ht="25.5" x14ac:dyDescent="0.25">
      <c r="A117" s="21" t="s">
        <v>80</v>
      </c>
      <c r="B117" s="1"/>
      <c r="C117" s="1"/>
      <c r="D117" s="1"/>
    </row>
    <row r="118" spans="1:6" s="107" customFormat="1" ht="25.5" x14ac:dyDescent="0.25">
      <c r="A118" s="21" t="s">
        <v>81</v>
      </c>
      <c r="B118" s="1"/>
      <c r="C118" s="1"/>
      <c r="D118" s="1"/>
    </row>
    <row r="119" spans="1:6" ht="25.5" x14ac:dyDescent="0.25">
      <c r="A119" s="21" t="s">
        <v>82</v>
      </c>
      <c r="B119" s="1"/>
      <c r="C119" s="1"/>
      <c r="D119" s="1"/>
    </row>
    <row r="120" spans="1:6" x14ac:dyDescent="0.25">
      <c r="A120" s="1"/>
      <c r="B120" s="1"/>
      <c r="C120" s="1"/>
    </row>
    <row r="121" spans="1:6" x14ac:dyDescent="0.25">
      <c r="A121" s="153" t="s">
        <v>33</v>
      </c>
      <c r="B121" s="1">
        <v>5</v>
      </c>
      <c r="C121" s="1"/>
    </row>
    <row r="122" spans="1:6" s="107" customFormat="1" x14ac:dyDescent="0.25">
      <c r="A122" s="19" t="s">
        <v>470</v>
      </c>
      <c r="B122" s="1">
        <v>6</v>
      </c>
      <c r="C122" s="1"/>
    </row>
    <row r="123" spans="1:6" s="107" customFormat="1" x14ac:dyDescent="0.25">
      <c r="A123" s="185"/>
      <c r="B123" s="7"/>
    </row>
    <row r="124" spans="1:6" s="107" customFormat="1" x14ac:dyDescent="0.25">
      <c r="A124" s="180" t="s">
        <v>457</v>
      </c>
    </row>
    <row r="125" spans="1:6" s="107" customFormat="1" x14ac:dyDescent="0.25">
      <c r="A125" s="180" t="s">
        <v>458</v>
      </c>
    </row>
    <row r="126" spans="1:6" s="107" customFormat="1" x14ac:dyDescent="0.25"/>
    <row r="127" spans="1:6" s="107" customFormat="1" x14ac:dyDescent="0.25">
      <c r="A127" s="180"/>
    </row>
    <row r="128" spans="1:6" s="107" customFormat="1" x14ac:dyDescent="0.25">
      <c r="A128" s="180"/>
    </row>
    <row r="129" spans="1:4" s="107" customFormat="1" x14ac:dyDescent="0.25">
      <c r="A129" s="180"/>
    </row>
    <row r="130" spans="1:4" s="107" customFormat="1" x14ac:dyDescent="0.25">
      <c r="A130" s="180"/>
    </row>
    <row r="131" spans="1:4" s="107" customFormat="1" x14ac:dyDescent="0.25">
      <c r="A131" s="180"/>
    </row>
    <row r="132" spans="1:4" s="107" customFormat="1" x14ac:dyDescent="0.25">
      <c r="A132" s="180"/>
    </row>
    <row r="133" spans="1:4" s="107" customFormat="1" x14ac:dyDescent="0.25">
      <c r="A133" s="180"/>
    </row>
    <row r="134" spans="1:4" s="107" customFormat="1" x14ac:dyDescent="0.25">
      <c r="A134" s="180"/>
    </row>
    <row r="135" spans="1:4" s="107" customFormat="1" x14ac:dyDescent="0.25">
      <c r="A135" s="180"/>
    </row>
    <row r="136" spans="1:4" s="107" customFormat="1" x14ac:dyDescent="0.25">
      <c r="A136" s="180"/>
    </row>
    <row r="139" spans="1:4" x14ac:dyDescent="0.25">
      <c r="A139" s="12" t="s">
        <v>430</v>
      </c>
    </row>
    <row r="140" spans="1:4" x14ac:dyDescent="0.25">
      <c r="A140" s="155" t="s">
        <v>375</v>
      </c>
      <c r="B140" s="179">
        <v>1</v>
      </c>
      <c r="C140" s="120" t="s">
        <v>2</v>
      </c>
      <c r="D140" s="120" t="s">
        <v>373</v>
      </c>
    </row>
    <row r="141" spans="1:4" x14ac:dyDescent="0.25">
      <c r="A141" s="155" t="s">
        <v>405</v>
      </c>
      <c r="B141" s="1">
        <v>10</v>
      </c>
      <c r="C141" s="1" t="s">
        <v>0</v>
      </c>
      <c r="D141" s="1"/>
    </row>
    <row r="142" spans="1:4" x14ac:dyDescent="0.25">
      <c r="A142" s="155" t="s">
        <v>7</v>
      </c>
      <c r="B142" s="1">
        <v>9.9</v>
      </c>
      <c r="C142" s="1" t="s">
        <v>0</v>
      </c>
      <c r="D142" s="1"/>
    </row>
    <row r="143" spans="1:4" x14ac:dyDescent="0.25">
      <c r="A143" s="155" t="s">
        <v>6</v>
      </c>
      <c r="B143" s="1">
        <v>0.6</v>
      </c>
      <c r="C143" s="1" t="s">
        <v>0</v>
      </c>
      <c r="D143" s="1"/>
    </row>
    <row r="144" spans="1:4" s="107" customFormat="1" ht="30" x14ac:dyDescent="0.25">
      <c r="A144" s="155" t="s">
        <v>88</v>
      </c>
      <c r="B144" s="1">
        <v>40</v>
      </c>
      <c r="C144" s="1" t="s">
        <v>0</v>
      </c>
      <c r="D144" s="1"/>
    </row>
    <row r="145" spans="1:4" x14ac:dyDescent="0.25">
      <c r="A145" s="155" t="s">
        <v>431</v>
      </c>
      <c r="B145" s="1">
        <v>6</v>
      </c>
      <c r="C145" s="1" t="s">
        <v>432</v>
      </c>
      <c r="D145" s="1" t="s">
        <v>433</v>
      </c>
    </row>
    <row r="146" spans="1:4" x14ac:dyDescent="0.25">
      <c r="A146" s="155" t="s">
        <v>434</v>
      </c>
      <c r="B146" s="1">
        <v>4</v>
      </c>
      <c r="C146" s="1" t="s">
        <v>1</v>
      </c>
      <c r="D146" s="1" t="s">
        <v>433</v>
      </c>
    </row>
    <row r="147" spans="1:4" x14ac:dyDescent="0.25">
      <c r="A147" s="155" t="s">
        <v>435</v>
      </c>
      <c r="B147" s="1">
        <v>5</v>
      </c>
      <c r="C147" s="1"/>
      <c r="D147" s="1" t="s">
        <v>433</v>
      </c>
    </row>
    <row r="148" spans="1:4" s="107" customFormat="1" x14ac:dyDescent="0.25">
      <c r="A148" s="155" t="s">
        <v>437</v>
      </c>
      <c r="B148" s="1">
        <v>5</v>
      </c>
      <c r="C148" s="1"/>
      <c r="D148" s="1" t="s">
        <v>433</v>
      </c>
    </row>
    <row r="149" spans="1:4" x14ac:dyDescent="0.25">
      <c r="A149" s="155" t="s">
        <v>436</v>
      </c>
      <c r="B149" s="1">
        <v>2</v>
      </c>
      <c r="C149" s="1" t="s">
        <v>1</v>
      </c>
      <c r="D149" s="1" t="s">
        <v>433</v>
      </c>
    </row>
    <row r="150" spans="1:4" x14ac:dyDescent="0.25">
      <c r="A150" s="155" t="s">
        <v>438</v>
      </c>
      <c r="B150" s="1">
        <v>1</v>
      </c>
      <c r="C150" s="1" t="s">
        <v>1</v>
      </c>
      <c r="D150" s="1" t="s">
        <v>433</v>
      </c>
    </row>
    <row r="151" spans="1:4" x14ac:dyDescent="0.25">
      <c r="A151" s="155" t="s">
        <v>45</v>
      </c>
      <c r="B151" s="1">
        <v>10</v>
      </c>
      <c r="C151" s="1" t="s">
        <v>1</v>
      </c>
      <c r="D151" s="1"/>
    </row>
    <row r="152" spans="1:4" x14ac:dyDescent="0.25">
      <c r="A152" s="155" t="s">
        <v>69</v>
      </c>
      <c r="B152" s="1">
        <v>0.5</v>
      </c>
      <c r="C152" s="1" t="s">
        <v>5</v>
      </c>
      <c r="D152" s="1"/>
    </row>
    <row r="153" spans="1:4" x14ac:dyDescent="0.25">
      <c r="A153" s="155" t="s">
        <v>163</v>
      </c>
      <c r="B153" s="1">
        <v>2</v>
      </c>
      <c r="C153" s="1" t="s">
        <v>1</v>
      </c>
      <c r="D153" s="1"/>
    </row>
    <row r="154" spans="1:4" x14ac:dyDescent="0.25">
      <c r="A154" s="155" t="s">
        <v>71</v>
      </c>
      <c r="B154" s="1">
        <v>10</v>
      </c>
      <c r="C154" s="1" t="s">
        <v>5</v>
      </c>
      <c r="D154" s="1"/>
    </row>
    <row r="155" spans="1:4" x14ac:dyDescent="0.25">
      <c r="A155" s="155" t="s">
        <v>41</v>
      </c>
      <c r="B155" s="1">
        <v>30</v>
      </c>
      <c r="C155" s="1" t="s">
        <v>1</v>
      </c>
      <c r="D155" s="1"/>
    </row>
    <row r="156" spans="1:4" x14ac:dyDescent="0.25">
      <c r="A156" s="155" t="s">
        <v>72</v>
      </c>
      <c r="B156" s="1">
        <v>1</v>
      </c>
      <c r="C156" s="1" t="s">
        <v>1</v>
      </c>
      <c r="D156" s="1"/>
    </row>
    <row r="157" spans="1:4" x14ac:dyDescent="0.25">
      <c r="A157" s="155" t="s">
        <v>404</v>
      </c>
      <c r="B157" s="1">
        <v>2</v>
      </c>
      <c r="C157" s="1" t="s">
        <v>1</v>
      </c>
      <c r="D157" s="1"/>
    </row>
    <row r="158" spans="1:4" x14ac:dyDescent="0.25">
      <c r="A158" s="155" t="s">
        <v>70</v>
      </c>
      <c r="B158" s="1">
        <v>3</v>
      </c>
      <c r="C158" s="1" t="s">
        <v>0</v>
      </c>
      <c r="D158" s="1"/>
    </row>
    <row r="159" spans="1:4" x14ac:dyDescent="0.25">
      <c r="A159" s="155" t="s">
        <v>34</v>
      </c>
      <c r="B159" s="1">
        <v>10</v>
      </c>
      <c r="C159" s="1" t="s">
        <v>0</v>
      </c>
      <c r="D159" s="1"/>
    </row>
    <row r="160" spans="1:4" x14ac:dyDescent="0.25">
      <c r="A160" s="155" t="s">
        <v>23</v>
      </c>
      <c r="B160" s="1">
        <v>0.5</v>
      </c>
      <c r="C160" s="1" t="s">
        <v>439</v>
      </c>
      <c r="D160" s="1"/>
    </row>
    <row r="161" spans="1:4" x14ac:dyDescent="0.25">
      <c r="A161" s="155" t="s">
        <v>22</v>
      </c>
      <c r="B161" s="1">
        <v>1</v>
      </c>
      <c r="C161" s="1" t="s">
        <v>439</v>
      </c>
      <c r="D161" s="1"/>
    </row>
    <row r="162" spans="1:4" ht="30" x14ac:dyDescent="0.25">
      <c r="A162" s="156" t="s">
        <v>30</v>
      </c>
      <c r="B162" s="1">
        <v>40</v>
      </c>
      <c r="C162" s="1" t="s">
        <v>440</v>
      </c>
      <c r="D162" s="1"/>
    </row>
    <row r="163" spans="1:4" x14ac:dyDescent="0.25">
      <c r="A163" s="156" t="s">
        <v>134</v>
      </c>
      <c r="B163" s="1">
        <v>40</v>
      </c>
      <c r="C163" s="1" t="s">
        <v>1</v>
      </c>
      <c r="D163" s="1"/>
    </row>
    <row r="164" spans="1:4" x14ac:dyDescent="0.25">
      <c r="A164" s="156" t="s">
        <v>87</v>
      </c>
      <c r="B164" s="1">
        <v>20</v>
      </c>
      <c r="C164" s="1" t="s">
        <v>1</v>
      </c>
      <c r="D164" s="1"/>
    </row>
    <row r="165" spans="1:4" x14ac:dyDescent="0.25">
      <c r="A165" s="156" t="s">
        <v>85</v>
      </c>
      <c r="B165" s="1">
        <v>20</v>
      </c>
      <c r="C165" s="1" t="s">
        <v>1</v>
      </c>
      <c r="D165" s="1"/>
    </row>
    <row r="166" spans="1:4" x14ac:dyDescent="0.25">
      <c r="A166" s="156" t="s">
        <v>86</v>
      </c>
      <c r="B166" s="1">
        <v>20</v>
      </c>
      <c r="C166" s="1" t="s">
        <v>1</v>
      </c>
      <c r="D166" s="1"/>
    </row>
    <row r="167" spans="1:4" x14ac:dyDescent="0.25">
      <c r="A167" s="15" t="s">
        <v>441</v>
      </c>
      <c r="B167" s="1">
        <v>1</v>
      </c>
      <c r="C167" s="1" t="s">
        <v>1</v>
      </c>
      <c r="D167" s="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G12" sqref="G12"/>
    </sheetView>
  </sheetViews>
  <sheetFormatPr defaultColWidth="9.140625" defaultRowHeight="15" x14ac:dyDescent="0.25"/>
  <cols>
    <col min="1" max="9" width="9.140625" style="107"/>
    <col min="10" max="10" width="15.42578125" style="107" customWidth="1"/>
    <col min="11" max="11" width="13.5703125" style="107" customWidth="1"/>
    <col min="12" max="16384" width="9.140625" style="107"/>
  </cols>
  <sheetData>
    <row r="1" spans="1:11" s="4" customFormat="1" ht="45" x14ac:dyDescent="0.25">
      <c r="A1" s="4" t="s">
        <v>344</v>
      </c>
      <c r="B1" s="4" t="s">
        <v>345</v>
      </c>
      <c r="C1" s="4" t="s">
        <v>346</v>
      </c>
      <c r="J1" s="4" t="s">
        <v>347</v>
      </c>
    </row>
    <row r="3" spans="1:11" ht="15.75" thickBot="1" x14ac:dyDescent="0.3">
      <c r="A3" s="147">
        <v>2</v>
      </c>
      <c r="B3" s="147">
        <v>1300</v>
      </c>
      <c r="C3" s="107">
        <v>2</v>
      </c>
      <c r="D3" s="107">
        <f>A3*C3</f>
        <v>4</v>
      </c>
      <c r="F3" s="107">
        <f>A3*B3</f>
        <v>2600</v>
      </c>
      <c r="J3" s="107">
        <v>0.3</v>
      </c>
      <c r="K3" s="107">
        <f>A3*J3</f>
        <v>0.6</v>
      </c>
    </row>
    <row r="4" spans="1:11" ht="15.75" thickBot="1" x14ac:dyDescent="0.3">
      <c r="A4" s="147">
        <v>4</v>
      </c>
      <c r="B4" s="147">
        <v>1400</v>
      </c>
      <c r="C4" s="107">
        <v>2</v>
      </c>
      <c r="D4" s="107">
        <f t="shared" ref="D4:D26" si="0">A4*C4</f>
        <v>8</v>
      </c>
      <c r="F4" s="107">
        <f t="shared" ref="F4:F26" si="1">A4*B4</f>
        <v>5600</v>
      </c>
      <c r="J4" s="107">
        <v>0.3</v>
      </c>
      <c r="K4" s="107">
        <f t="shared" ref="K4:K26" si="2">A4*J4</f>
        <v>1.2</v>
      </c>
    </row>
    <row r="5" spans="1:11" ht="15.75" thickBot="1" x14ac:dyDescent="0.3">
      <c r="A5" s="147">
        <v>2</v>
      </c>
      <c r="B5" s="147">
        <v>1500</v>
      </c>
      <c r="C5" s="107">
        <v>2</v>
      </c>
      <c r="D5" s="107">
        <f t="shared" si="0"/>
        <v>4</v>
      </c>
      <c r="F5" s="107">
        <f t="shared" si="1"/>
        <v>3000</v>
      </c>
      <c r="J5" s="107">
        <v>0.3</v>
      </c>
      <c r="K5" s="107">
        <f t="shared" si="2"/>
        <v>0.6</v>
      </c>
    </row>
    <row r="6" spans="1:11" ht="15.75" thickBot="1" x14ac:dyDescent="0.3">
      <c r="A6" s="147">
        <v>2</v>
      </c>
      <c r="B6" s="147">
        <v>1600</v>
      </c>
      <c r="C6" s="107">
        <v>2</v>
      </c>
      <c r="D6" s="107">
        <f t="shared" si="0"/>
        <v>4</v>
      </c>
      <c r="F6" s="107">
        <f t="shared" si="1"/>
        <v>3200</v>
      </c>
      <c r="J6" s="107">
        <v>0.3</v>
      </c>
      <c r="K6" s="107">
        <f t="shared" si="2"/>
        <v>0.6</v>
      </c>
    </row>
    <row r="7" spans="1:11" ht="15.75" thickBot="1" x14ac:dyDescent="0.3">
      <c r="A7" s="147">
        <v>2</v>
      </c>
      <c r="B7" s="147">
        <v>1700</v>
      </c>
      <c r="C7" s="107">
        <v>2</v>
      </c>
      <c r="D7" s="107">
        <f t="shared" si="0"/>
        <v>4</v>
      </c>
      <c r="F7" s="107">
        <f t="shared" si="1"/>
        <v>3400</v>
      </c>
      <c r="J7" s="107">
        <v>0.3</v>
      </c>
      <c r="K7" s="107">
        <f t="shared" si="2"/>
        <v>0.6</v>
      </c>
    </row>
    <row r="8" spans="1:11" ht="15.75" thickBot="1" x14ac:dyDescent="0.3">
      <c r="A8" s="147">
        <v>1</v>
      </c>
      <c r="B8" s="147">
        <v>1900</v>
      </c>
      <c r="C8" s="107">
        <v>2</v>
      </c>
      <c r="D8" s="107">
        <f t="shared" si="0"/>
        <v>2</v>
      </c>
      <c r="F8" s="107">
        <f t="shared" si="1"/>
        <v>1900</v>
      </c>
      <c r="J8" s="107">
        <v>0.3</v>
      </c>
      <c r="K8" s="107">
        <f t="shared" si="2"/>
        <v>0.3</v>
      </c>
    </row>
    <row r="9" spans="1:11" ht="15.75" thickBot="1" x14ac:dyDescent="0.3">
      <c r="A9" s="147">
        <v>1</v>
      </c>
      <c r="B9" s="147">
        <v>2000</v>
      </c>
      <c r="C9" s="107">
        <v>2</v>
      </c>
      <c r="D9" s="107">
        <f t="shared" si="0"/>
        <v>2</v>
      </c>
      <c r="F9" s="107">
        <f t="shared" si="1"/>
        <v>2000</v>
      </c>
      <c r="J9" s="107">
        <v>0.3</v>
      </c>
      <c r="K9" s="107">
        <f t="shared" si="2"/>
        <v>0.3</v>
      </c>
    </row>
    <row r="10" spans="1:11" ht="15.75" thickBot="1" x14ac:dyDescent="0.3">
      <c r="A10" s="147">
        <v>1</v>
      </c>
      <c r="B10" s="147">
        <v>2100</v>
      </c>
      <c r="C10" s="107">
        <v>2</v>
      </c>
      <c r="D10" s="107">
        <f t="shared" si="0"/>
        <v>2</v>
      </c>
      <c r="F10" s="107">
        <f t="shared" si="1"/>
        <v>2100</v>
      </c>
      <c r="J10" s="107">
        <v>0.3</v>
      </c>
      <c r="K10" s="107">
        <f t="shared" si="2"/>
        <v>0.3</v>
      </c>
    </row>
    <row r="11" spans="1:11" ht="15.75" thickBot="1" x14ac:dyDescent="0.3">
      <c r="A11" s="147">
        <v>1</v>
      </c>
      <c r="B11" s="147">
        <v>2200</v>
      </c>
      <c r="C11" s="107">
        <v>2</v>
      </c>
      <c r="D11" s="107">
        <f t="shared" si="0"/>
        <v>2</v>
      </c>
      <c r="F11" s="107">
        <f t="shared" si="1"/>
        <v>2200</v>
      </c>
      <c r="J11" s="107">
        <v>0.3</v>
      </c>
      <c r="K11" s="107">
        <f t="shared" si="2"/>
        <v>0.3</v>
      </c>
    </row>
    <row r="12" spans="1:11" ht="15.75" thickBot="1" x14ac:dyDescent="0.3">
      <c r="A12" s="147">
        <v>1</v>
      </c>
      <c r="B12" s="147">
        <v>2850</v>
      </c>
      <c r="C12" s="107">
        <v>2</v>
      </c>
      <c r="D12" s="107">
        <f t="shared" si="0"/>
        <v>2</v>
      </c>
      <c r="F12" s="107">
        <f t="shared" si="1"/>
        <v>2850</v>
      </c>
      <c r="J12" s="107">
        <v>0.3</v>
      </c>
      <c r="K12" s="107">
        <f t="shared" si="2"/>
        <v>0.3</v>
      </c>
    </row>
    <row r="13" spans="1:11" ht="15.75" thickBot="1" x14ac:dyDescent="0.3">
      <c r="A13" s="147">
        <v>1</v>
      </c>
      <c r="B13" s="147">
        <v>2950</v>
      </c>
      <c r="C13" s="107">
        <v>2</v>
      </c>
      <c r="D13" s="107">
        <f t="shared" si="0"/>
        <v>2</v>
      </c>
      <c r="F13" s="107">
        <f t="shared" si="1"/>
        <v>2950</v>
      </c>
      <c r="J13" s="107">
        <v>0.3</v>
      </c>
      <c r="K13" s="107">
        <f t="shared" si="2"/>
        <v>0.3</v>
      </c>
    </row>
    <row r="14" spans="1:11" ht="15.75" thickBot="1" x14ac:dyDescent="0.3">
      <c r="A14" s="147">
        <v>1</v>
      </c>
      <c r="B14" s="147">
        <v>3050</v>
      </c>
      <c r="C14" s="107">
        <v>2</v>
      </c>
      <c r="D14" s="107">
        <f t="shared" si="0"/>
        <v>2</v>
      </c>
      <c r="F14" s="107">
        <f t="shared" si="1"/>
        <v>3050</v>
      </c>
      <c r="J14" s="107">
        <v>0.3</v>
      </c>
      <c r="K14" s="107">
        <f t="shared" si="2"/>
        <v>0.3</v>
      </c>
    </row>
    <row r="15" spans="1:11" ht="15.75" thickBot="1" x14ac:dyDescent="0.3">
      <c r="A15" s="147">
        <v>2</v>
      </c>
      <c r="B15" s="147">
        <v>3150</v>
      </c>
      <c r="C15" s="107">
        <v>2</v>
      </c>
      <c r="D15" s="107">
        <f t="shared" si="0"/>
        <v>4</v>
      </c>
      <c r="F15" s="107">
        <f t="shared" si="1"/>
        <v>6300</v>
      </c>
      <c r="J15" s="107">
        <v>0.3</v>
      </c>
      <c r="K15" s="107">
        <f t="shared" si="2"/>
        <v>0.6</v>
      </c>
    </row>
    <row r="16" spans="1:11" ht="15.75" thickBot="1" x14ac:dyDescent="0.3">
      <c r="A16" s="147">
        <v>1</v>
      </c>
      <c r="B16" s="147">
        <v>3250</v>
      </c>
      <c r="C16" s="107">
        <v>2</v>
      </c>
      <c r="D16" s="107">
        <f t="shared" si="0"/>
        <v>2</v>
      </c>
      <c r="F16" s="107">
        <f t="shared" si="1"/>
        <v>3250</v>
      </c>
      <c r="J16" s="107">
        <v>0.3</v>
      </c>
      <c r="K16" s="107">
        <f t="shared" si="2"/>
        <v>0.3</v>
      </c>
    </row>
    <row r="17" spans="1:12" ht="15.75" thickBot="1" x14ac:dyDescent="0.3">
      <c r="A17" s="147">
        <v>1</v>
      </c>
      <c r="B17" s="147">
        <v>3350</v>
      </c>
      <c r="C17" s="107">
        <v>2</v>
      </c>
      <c r="D17" s="107">
        <f t="shared" si="0"/>
        <v>2</v>
      </c>
      <c r="F17" s="107">
        <f t="shared" si="1"/>
        <v>3350</v>
      </c>
      <c r="J17" s="107">
        <v>0.3</v>
      </c>
      <c r="K17" s="107">
        <f t="shared" si="2"/>
        <v>0.3</v>
      </c>
    </row>
    <row r="18" spans="1:12" ht="15.75" thickBot="1" x14ac:dyDescent="0.3">
      <c r="A18" s="147">
        <v>1</v>
      </c>
      <c r="B18" s="147">
        <v>3450</v>
      </c>
      <c r="C18" s="107">
        <v>2</v>
      </c>
      <c r="D18" s="107">
        <f t="shared" si="0"/>
        <v>2</v>
      </c>
      <c r="F18" s="107">
        <f t="shared" si="1"/>
        <v>3450</v>
      </c>
      <c r="J18" s="107">
        <v>0.3</v>
      </c>
      <c r="K18" s="107">
        <f t="shared" si="2"/>
        <v>0.3</v>
      </c>
    </row>
    <row r="19" spans="1:12" ht="15.75" thickBot="1" x14ac:dyDescent="0.3">
      <c r="A19" s="147">
        <v>1</v>
      </c>
      <c r="B19" s="147">
        <v>3550</v>
      </c>
      <c r="C19" s="107">
        <v>2</v>
      </c>
      <c r="D19" s="107">
        <f t="shared" si="0"/>
        <v>2</v>
      </c>
      <c r="F19" s="107">
        <f t="shared" si="1"/>
        <v>3550</v>
      </c>
      <c r="J19" s="107">
        <v>0.3</v>
      </c>
      <c r="K19" s="107">
        <f t="shared" si="2"/>
        <v>0.3</v>
      </c>
    </row>
    <row r="20" spans="1:12" ht="15.75" thickBot="1" x14ac:dyDescent="0.3">
      <c r="A20" s="147">
        <v>1</v>
      </c>
      <c r="B20" s="147">
        <v>3650</v>
      </c>
      <c r="C20" s="107">
        <v>2</v>
      </c>
      <c r="D20" s="107">
        <f t="shared" si="0"/>
        <v>2</v>
      </c>
      <c r="F20" s="107">
        <f t="shared" si="1"/>
        <v>3650</v>
      </c>
      <c r="J20" s="107">
        <v>0.3</v>
      </c>
      <c r="K20" s="107">
        <f t="shared" si="2"/>
        <v>0.3</v>
      </c>
    </row>
    <row r="21" spans="1:12" ht="15.75" thickBot="1" x14ac:dyDescent="0.3">
      <c r="A21" s="147">
        <v>1</v>
      </c>
      <c r="B21" s="147">
        <v>3750</v>
      </c>
      <c r="C21" s="107">
        <v>2</v>
      </c>
      <c r="D21" s="107">
        <f t="shared" si="0"/>
        <v>2</v>
      </c>
      <c r="F21" s="107">
        <f t="shared" si="1"/>
        <v>3750</v>
      </c>
      <c r="J21" s="107">
        <v>0.3</v>
      </c>
      <c r="K21" s="107">
        <f t="shared" si="2"/>
        <v>0.3</v>
      </c>
    </row>
    <row r="22" spans="1:12" ht="15.75" thickBot="1" x14ac:dyDescent="0.3">
      <c r="A22" s="147">
        <v>1</v>
      </c>
      <c r="B22" s="147">
        <v>3850</v>
      </c>
      <c r="C22" s="107">
        <v>2</v>
      </c>
      <c r="D22" s="107">
        <f t="shared" si="0"/>
        <v>2</v>
      </c>
      <c r="F22" s="107">
        <f t="shared" si="1"/>
        <v>3850</v>
      </c>
      <c r="J22" s="107">
        <v>0.3</v>
      </c>
      <c r="K22" s="107">
        <f t="shared" si="2"/>
        <v>0.3</v>
      </c>
    </row>
    <row r="23" spans="1:12" ht="15.75" thickBot="1" x14ac:dyDescent="0.3">
      <c r="A23" s="147">
        <v>1</v>
      </c>
      <c r="B23" s="147">
        <v>4050</v>
      </c>
      <c r="C23" s="107">
        <v>2</v>
      </c>
      <c r="D23" s="107">
        <f t="shared" si="0"/>
        <v>2</v>
      </c>
      <c r="F23" s="107">
        <f t="shared" si="1"/>
        <v>4050</v>
      </c>
      <c r="J23" s="107">
        <v>0.3</v>
      </c>
      <c r="K23" s="107">
        <f t="shared" si="2"/>
        <v>0.3</v>
      </c>
    </row>
    <row r="24" spans="1:12" ht="15.75" thickBot="1" x14ac:dyDescent="0.3">
      <c r="A24" s="147">
        <v>1</v>
      </c>
      <c r="B24" s="147">
        <v>4150</v>
      </c>
      <c r="C24" s="107">
        <v>2</v>
      </c>
      <c r="D24" s="107">
        <f t="shared" si="0"/>
        <v>2</v>
      </c>
      <c r="F24" s="107">
        <f t="shared" si="1"/>
        <v>4150</v>
      </c>
      <c r="J24" s="107">
        <v>0.3</v>
      </c>
      <c r="K24" s="107">
        <f t="shared" si="2"/>
        <v>0.3</v>
      </c>
    </row>
    <row r="25" spans="1:12" ht="15.75" thickBot="1" x14ac:dyDescent="0.3">
      <c r="A25" s="147">
        <v>1</v>
      </c>
      <c r="B25" s="147">
        <v>4250</v>
      </c>
      <c r="C25" s="107">
        <v>2</v>
      </c>
      <c r="D25" s="107">
        <f t="shared" si="0"/>
        <v>2</v>
      </c>
      <c r="F25" s="107">
        <f t="shared" si="1"/>
        <v>4250</v>
      </c>
      <c r="J25" s="107">
        <v>0.3</v>
      </c>
      <c r="K25" s="107">
        <f t="shared" si="2"/>
        <v>0.3</v>
      </c>
    </row>
    <row r="26" spans="1:12" ht="15.75" thickBot="1" x14ac:dyDescent="0.3">
      <c r="A26" s="147">
        <v>1</v>
      </c>
      <c r="B26" s="147">
        <v>4350</v>
      </c>
      <c r="C26" s="107">
        <v>2</v>
      </c>
      <c r="D26" s="107">
        <f t="shared" si="0"/>
        <v>2</v>
      </c>
      <c r="F26" s="107">
        <f t="shared" si="1"/>
        <v>4350</v>
      </c>
      <c r="J26" s="107">
        <v>0.3</v>
      </c>
      <c r="K26" s="107">
        <f t="shared" si="2"/>
        <v>0.3</v>
      </c>
    </row>
    <row r="28" spans="1:12" x14ac:dyDescent="0.25">
      <c r="D28" s="107">
        <f>SUM(D3:D27)</f>
        <v>64</v>
      </c>
      <c r="F28" s="107">
        <f>SUM(F3:F27)</f>
        <v>82800</v>
      </c>
      <c r="H28" s="107" t="s">
        <v>348</v>
      </c>
      <c r="J28" s="107" t="s">
        <v>349</v>
      </c>
      <c r="K28" s="107">
        <f>SUM(K3:K27)</f>
        <v>9.6000000000000014</v>
      </c>
      <c r="L28" s="107" t="s">
        <v>350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2"/>
  <sheetViews>
    <sheetView zoomScale="44" zoomScaleNormal="44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9" sqref="A49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4" width="11.42578125" style="107" customWidth="1"/>
    <col min="15" max="17" width="13.140625" style="107" customWidth="1"/>
    <col min="18" max="20" width="11.42578125" style="107" customWidth="1"/>
    <col min="21" max="22" width="10.7109375" style="107" customWidth="1"/>
    <col min="23" max="55" width="11.42578125" style="107" customWidth="1"/>
    <col min="56" max="56" width="11.7109375" style="107" customWidth="1"/>
    <col min="57" max="60" width="12.140625" style="107" customWidth="1"/>
    <col min="61" max="63" width="10.7109375" style="107" customWidth="1"/>
    <col min="64" max="108" width="10.85546875" style="107" customWidth="1"/>
    <col min="109" max="109" width="11.42578125" style="107" customWidth="1"/>
    <col min="110" max="110" width="3.28515625" style="107" customWidth="1"/>
    <col min="111" max="112" width="9.140625" style="107"/>
    <col min="113" max="113" width="9.140625" style="108"/>
    <col min="114" max="16384" width="9.140625" style="107"/>
  </cols>
  <sheetData>
    <row r="1" spans="1:113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/>
      <c r="N1" s="37" t="s">
        <v>94</v>
      </c>
      <c r="O1" s="37" t="s">
        <v>94</v>
      </c>
      <c r="P1" s="37" t="s">
        <v>94</v>
      </c>
      <c r="Q1" s="37"/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 t="s">
        <v>94</v>
      </c>
      <c r="AI1" s="37" t="s">
        <v>94</v>
      </c>
      <c r="AJ1" s="37" t="s">
        <v>94</v>
      </c>
      <c r="AK1" s="37" t="s">
        <v>94</v>
      </c>
      <c r="AL1" s="37" t="s">
        <v>94</v>
      </c>
      <c r="AM1" s="37" t="s">
        <v>94</v>
      </c>
      <c r="AN1" s="37" t="s">
        <v>94</v>
      </c>
      <c r="AO1" s="37" t="s">
        <v>94</v>
      </c>
      <c r="AP1" s="37" t="s">
        <v>94</v>
      </c>
      <c r="AQ1" s="37" t="s">
        <v>94</v>
      </c>
      <c r="AR1" s="37" t="s">
        <v>94</v>
      </c>
      <c r="AS1" s="37" t="s">
        <v>94</v>
      </c>
      <c r="AT1" s="37" t="s">
        <v>94</v>
      </c>
      <c r="AU1" s="37" t="s">
        <v>94</v>
      </c>
      <c r="AV1" s="37" t="s">
        <v>94</v>
      </c>
      <c r="AW1" s="37" t="s">
        <v>94</v>
      </c>
      <c r="AX1" s="37" t="s">
        <v>94</v>
      </c>
      <c r="AY1" s="37" t="s">
        <v>94</v>
      </c>
      <c r="AZ1" s="37" t="s">
        <v>94</v>
      </c>
      <c r="BA1" s="37" t="s">
        <v>94</v>
      </c>
      <c r="BB1" s="37" t="s">
        <v>94</v>
      </c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I1" s="54"/>
    </row>
    <row r="2" spans="1:113" s="39" customFormat="1" ht="72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240</v>
      </c>
      <c r="L2" s="71" t="s">
        <v>142</v>
      </c>
      <c r="M2" s="71" t="s">
        <v>351</v>
      </c>
      <c r="N2" s="71" t="s">
        <v>146</v>
      </c>
      <c r="O2" s="71" t="s">
        <v>102</v>
      </c>
      <c r="P2" s="71" t="s">
        <v>147</v>
      </c>
      <c r="Q2" s="71" t="s">
        <v>400</v>
      </c>
      <c r="R2" s="71" t="s">
        <v>103</v>
      </c>
      <c r="S2" s="71" t="s">
        <v>149</v>
      </c>
      <c r="T2" s="71" t="s">
        <v>150</v>
      </c>
      <c r="U2" s="72" t="s">
        <v>101</v>
      </c>
      <c r="V2" s="72" t="s">
        <v>145</v>
      </c>
      <c r="W2" s="72" t="s">
        <v>106</v>
      </c>
      <c r="X2" s="38" t="s">
        <v>104</v>
      </c>
      <c r="Y2" s="38" t="s">
        <v>401</v>
      </c>
      <c r="Z2" s="38" t="s">
        <v>105</v>
      </c>
      <c r="AA2" s="38" t="s">
        <v>148</v>
      </c>
      <c r="AB2" s="38" t="s">
        <v>140</v>
      </c>
      <c r="AC2" s="38" t="s">
        <v>143</v>
      </c>
      <c r="AD2" s="38" t="s">
        <v>141</v>
      </c>
      <c r="AE2" s="38" t="s">
        <v>144</v>
      </c>
      <c r="AF2" s="70" t="s">
        <v>387</v>
      </c>
      <c r="AG2" s="70" t="s">
        <v>388</v>
      </c>
      <c r="AH2" s="110" t="s">
        <v>213</v>
      </c>
      <c r="AI2" s="110" t="s">
        <v>214</v>
      </c>
      <c r="AJ2" s="111" t="s">
        <v>215</v>
      </c>
      <c r="AK2" s="111" t="s">
        <v>216</v>
      </c>
      <c r="AL2" s="111" t="s">
        <v>217</v>
      </c>
      <c r="AM2" s="111" t="s">
        <v>218</v>
      </c>
      <c r="AN2" s="111" t="s">
        <v>547</v>
      </c>
      <c r="AO2" s="111" t="s">
        <v>548</v>
      </c>
      <c r="AP2" s="111" t="s">
        <v>549</v>
      </c>
      <c r="AQ2" s="111" t="s">
        <v>550</v>
      </c>
      <c r="AR2" s="111" t="s">
        <v>551</v>
      </c>
      <c r="AS2" s="111" t="s">
        <v>558</v>
      </c>
      <c r="AT2" s="111" t="s">
        <v>552</v>
      </c>
      <c r="AU2" s="71" t="s">
        <v>389</v>
      </c>
      <c r="AV2" s="71" t="s">
        <v>390</v>
      </c>
      <c r="AW2" s="71" t="s">
        <v>391</v>
      </c>
      <c r="AX2" s="71" t="s">
        <v>392</v>
      </c>
      <c r="AY2" s="71" t="s">
        <v>393</v>
      </c>
      <c r="AZ2" s="71" t="s">
        <v>394</v>
      </c>
      <c r="BA2" s="71" t="s">
        <v>395</v>
      </c>
      <c r="BB2" s="71" t="s">
        <v>450</v>
      </c>
      <c r="BC2" s="38"/>
      <c r="BD2" s="70" t="s">
        <v>107</v>
      </c>
      <c r="BE2" s="70" t="s">
        <v>108</v>
      </c>
      <c r="BF2" s="70" t="s">
        <v>212</v>
      </c>
      <c r="BG2" s="70" t="s">
        <v>211</v>
      </c>
      <c r="BH2" s="70" t="s">
        <v>138</v>
      </c>
      <c r="BI2" s="38" t="s">
        <v>109</v>
      </c>
      <c r="BJ2" s="38" t="s">
        <v>139</v>
      </c>
      <c r="BK2" s="38" t="s">
        <v>137</v>
      </c>
      <c r="BL2" s="38" t="s">
        <v>110</v>
      </c>
      <c r="BM2" s="71" t="s">
        <v>240</v>
      </c>
      <c r="BN2" s="71" t="s">
        <v>142</v>
      </c>
      <c r="BO2" s="71" t="s">
        <v>351</v>
      </c>
      <c r="BP2" s="71" t="s">
        <v>146</v>
      </c>
      <c r="BQ2" s="71" t="s">
        <v>102</v>
      </c>
      <c r="BR2" s="71" t="s">
        <v>147</v>
      </c>
      <c r="BS2" s="71" t="s">
        <v>400</v>
      </c>
      <c r="BT2" s="71" t="s">
        <v>103</v>
      </c>
      <c r="BU2" s="71" t="s">
        <v>149</v>
      </c>
      <c r="BV2" s="71" t="s">
        <v>150</v>
      </c>
      <c r="BW2" s="72" t="s">
        <v>101</v>
      </c>
      <c r="BX2" s="72" t="s">
        <v>145</v>
      </c>
      <c r="BY2" s="72" t="s">
        <v>106</v>
      </c>
      <c r="BZ2" s="38" t="s">
        <v>104</v>
      </c>
      <c r="CA2" s="38" t="s">
        <v>401</v>
      </c>
      <c r="CB2" s="38" t="s">
        <v>105</v>
      </c>
      <c r="CC2" s="38" t="s">
        <v>148</v>
      </c>
      <c r="CD2" s="38" t="s">
        <v>140</v>
      </c>
      <c r="CE2" s="38" t="s">
        <v>143</v>
      </c>
      <c r="CF2" s="38" t="s">
        <v>141</v>
      </c>
      <c r="CG2" s="38" t="s">
        <v>144</v>
      </c>
      <c r="CH2" s="70" t="s">
        <v>387</v>
      </c>
      <c r="CI2" s="70" t="s">
        <v>388</v>
      </c>
      <c r="CJ2" s="110" t="s">
        <v>213</v>
      </c>
      <c r="CK2" s="110" t="s">
        <v>214</v>
      </c>
      <c r="CL2" s="111" t="s">
        <v>215</v>
      </c>
      <c r="CM2" s="111" t="s">
        <v>216</v>
      </c>
      <c r="CN2" s="111" t="s">
        <v>217</v>
      </c>
      <c r="CO2" s="111" t="s">
        <v>218</v>
      </c>
      <c r="CP2" s="111" t="s">
        <v>546</v>
      </c>
      <c r="CQ2" s="111" t="s">
        <v>547</v>
      </c>
      <c r="CR2" s="111" t="s">
        <v>548</v>
      </c>
      <c r="CS2" s="111" t="s">
        <v>549</v>
      </c>
      <c r="CT2" s="111" t="s">
        <v>550</v>
      </c>
      <c r="CU2" s="111" t="s">
        <v>551</v>
      </c>
      <c r="CV2" s="111" t="s">
        <v>558</v>
      </c>
      <c r="CW2" s="111" t="s">
        <v>552</v>
      </c>
      <c r="CX2" s="71" t="s">
        <v>389</v>
      </c>
      <c r="CY2" s="71" t="s">
        <v>390</v>
      </c>
      <c r="CZ2" s="71" t="s">
        <v>391</v>
      </c>
      <c r="DA2" s="71" t="s">
        <v>392</v>
      </c>
      <c r="DB2" s="71" t="s">
        <v>393</v>
      </c>
      <c r="DC2" s="71" t="s">
        <v>394</v>
      </c>
      <c r="DD2" s="71" t="s">
        <v>395</v>
      </c>
      <c r="DE2" s="71" t="s">
        <v>450</v>
      </c>
      <c r="DF2" s="38"/>
      <c r="DG2" s="38" t="s">
        <v>95</v>
      </c>
      <c r="DH2" s="40"/>
      <c r="DI2" s="55" t="s">
        <v>96</v>
      </c>
    </row>
    <row r="3" spans="1:113" x14ac:dyDescent="0.25">
      <c r="A3" s="107" t="s">
        <v>100</v>
      </c>
      <c r="B3" s="195">
        <v>1</v>
      </c>
      <c r="C3" s="195">
        <v>1</v>
      </c>
      <c r="D3" s="195">
        <v>1</v>
      </c>
      <c r="E3" s="195">
        <v>1</v>
      </c>
      <c r="F3" s="195">
        <v>1</v>
      </c>
      <c r="G3" s="195">
        <v>1</v>
      </c>
      <c r="H3" s="195">
        <v>1</v>
      </c>
      <c r="I3" s="195">
        <v>1</v>
      </c>
      <c r="J3" s="195">
        <v>1</v>
      </c>
      <c r="K3" s="195">
        <v>1</v>
      </c>
      <c r="L3" s="195">
        <v>1</v>
      </c>
      <c r="M3" s="195">
        <v>1</v>
      </c>
      <c r="N3" s="195">
        <v>1</v>
      </c>
      <c r="O3" s="195">
        <v>1</v>
      </c>
      <c r="P3" s="195">
        <v>1</v>
      </c>
      <c r="Q3" s="195"/>
      <c r="R3" s="195">
        <v>1</v>
      </c>
      <c r="S3" s="195">
        <v>1</v>
      </c>
      <c r="T3" s="195">
        <v>1</v>
      </c>
      <c r="U3" s="195">
        <v>1</v>
      </c>
      <c r="V3" s="195">
        <v>1</v>
      </c>
      <c r="W3" s="195">
        <v>1</v>
      </c>
      <c r="X3" s="195">
        <v>1</v>
      </c>
      <c r="Y3" s="195">
        <v>1</v>
      </c>
      <c r="Z3" s="195">
        <v>1</v>
      </c>
      <c r="AA3" s="195">
        <v>1</v>
      </c>
      <c r="AB3" s="195">
        <v>1</v>
      </c>
      <c r="AC3" s="195">
        <v>1</v>
      </c>
      <c r="AD3" s="195">
        <v>1</v>
      </c>
      <c r="AE3" s="195">
        <v>1</v>
      </c>
      <c r="AF3" s="195">
        <v>1</v>
      </c>
      <c r="AG3" s="195">
        <v>1</v>
      </c>
      <c r="AH3" s="10">
        <v>1</v>
      </c>
      <c r="AI3" s="10">
        <v>1</v>
      </c>
      <c r="AJ3" s="196">
        <v>1</v>
      </c>
      <c r="AK3" s="196">
        <v>1</v>
      </c>
      <c r="AL3" s="196">
        <v>1</v>
      </c>
      <c r="AM3" s="196">
        <v>1</v>
      </c>
      <c r="AN3" s="10">
        <v>1</v>
      </c>
      <c r="AO3" s="10">
        <v>1</v>
      </c>
      <c r="AP3" s="196">
        <v>1</v>
      </c>
      <c r="AQ3" s="196">
        <v>1</v>
      </c>
      <c r="AR3" s="196">
        <v>1</v>
      </c>
      <c r="AS3" s="196">
        <v>1</v>
      </c>
      <c r="AT3" s="196">
        <v>1</v>
      </c>
      <c r="AU3" s="196">
        <v>1</v>
      </c>
      <c r="AV3" s="196">
        <v>1</v>
      </c>
      <c r="AW3" s="196">
        <v>1</v>
      </c>
      <c r="AX3" s="196">
        <v>1</v>
      </c>
      <c r="AY3" s="196">
        <v>1</v>
      </c>
      <c r="AZ3" s="196">
        <v>1</v>
      </c>
      <c r="BA3" s="196">
        <v>1</v>
      </c>
      <c r="BB3" s="196">
        <v>1</v>
      </c>
      <c r="BC3" s="196"/>
      <c r="BD3" s="195"/>
      <c r="BE3" s="195"/>
      <c r="BF3" s="195"/>
      <c r="BG3" s="195"/>
      <c r="BH3" s="195"/>
      <c r="BI3" s="195"/>
      <c r="BJ3" s="195"/>
      <c r="BK3" s="195"/>
      <c r="BL3" s="195"/>
      <c r="BM3" s="195"/>
      <c r="BN3" s="195"/>
      <c r="BO3" s="195"/>
      <c r="BP3" s="195"/>
      <c r="BQ3" s="195"/>
      <c r="BR3" s="195"/>
      <c r="BS3" s="195"/>
      <c r="BT3" s="195"/>
      <c r="BU3" s="195"/>
      <c r="BV3" s="195"/>
      <c r="BW3" s="195"/>
      <c r="BX3" s="195"/>
      <c r="BY3" s="195"/>
      <c r="BZ3" s="195"/>
      <c r="CA3" s="195"/>
      <c r="CB3" s="195"/>
      <c r="CC3" s="195"/>
      <c r="CD3" s="195"/>
      <c r="CE3" s="195"/>
      <c r="CF3" s="195"/>
      <c r="CG3" s="195"/>
      <c r="CH3" s="195"/>
      <c r="CI3" s="195"/>
      <c r="CJ3" s="195"/>
      <c r="CK3" s="195"/>
      <c r="CL3" s="195"/>
      <c r="CM3" s="195"/>
      <c r="CN3" s="195"/>
      <c r="CO3" s="195"/>
      <c r="CP3" s="195"/>
      <c r="CQ3" s="195"/>
      <c r="CR3" s="195"/>
      <c r="CS3" s="195"/>
      <c r="CT3" s="195"/>
      <c r="CU3" s="195"/>
      <c r="CV3" s="195"/>
      <c r="CW3" s="195"/>
      <c r="CX3" s="195"/>
      <c r="CY3" s="195"/>
      <c r="CZ3" s="195"/>
      <c r="DA3" s="195"/>
      <c r="DB3" s="195"/>
      <c r="DC3" s="195"/>
      <c r="DD3" s="195"/>
      <c r="DE3" s="196"/>
      <c r="DF3" s="10"/>
    </row>
    <row r="4" spans="1:113" x14ac:dyDescent="0.25"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  <c r="BJ4" s="196"/>
      <c r="BK4" s="196"/>
      <c r="BL4" s="196"/>
      <c r="BM4" s="196"/>
      <c r="BN4" s="196"/>
      <c r="BO4" s="196"/>
      <c r="BP4" s="196"/>
      <c r="BQ4" s="196"/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96"/>
      <c r="CG4" s="196"/>
      <c r="CH4" s="196"/>
      <c r="CI4" s="196"/>
      <c r="CJ4" s="196"/>
      <c r="CK4" s="196"/>
      <c r="CL4" s="196"/>
      <c r="CM4" s="196"/>
      <c r="CN4" s="196"/>
      <c r="CO4" s="196"/>
      <c r="CP4" s="196"/>
      <c r="CQ4" s="196"/>
      <c r="CR4" s="196"/>
      <c r="CS4" s="196"/>
      <c r="CT4" s="196"/>
      <c r="CU4" s="196"/>
      <c r="CV4" s="196"/>
      <c r="CW4" s="196"/>
      <c r="CX4" s="196"/>
      <c r="CY4" s="196"/>
      <c r="CZ4" s="196"/>
      <c r="DA4" s="196"/>
      <c r="DB4" s="196"/>
      <c r="DC4" s="196"/>
      <c r="DD4" s="196"/>
      <c r="DE4" s="196"/>
      <c r="DF4" s="196"/>
    </row>
    <row r="5" spans="1:113" s="85" customFormat="1" x14ac:dyDescent="0.25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I5" s="108"/>
    </row>
    <row r="6" spans="1:113" x14ac:dyDescent="0.25">
      <c r="A6" s="5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96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6"/>
      <c r="CL6" s="196"/>
      <c r="CM6" s="196"/>
      <c r="CN6" s="196"/>
      <c r="CO6" s="196"/>
      <c r="CP6" s="196"/>
      <c r="CQ6" s="196"/>
      <c r="CR6" s="196"/>
      <c r="CS6" s="196"/>
      <c r="CT6" s="196"/>
      <c r="CU6" s="196"/>
      <c r="CV6" s="196"/>
      <c r="CW6" s="196"/>
      <c r="CX6" s="196"/>
      <c r="CY6" s="196"/>
      <c r="CZ6" s="196"/>
      <c r="DA6" s="196"/>
      <c r="DB6" s="196"/>
      <c r="DC6" s="196"/>
      <c r="DD6" s="196"/>
      <c r="DE6" s="196"/>
      <c r="DF6" s="196"/>
    </row>
    <row r="7" spans="1:113" x14ac:dyDescent="0.25">
      <c r="A7" s="18" t="s">
        <v>43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5"/>
      <c r="AC7" s="195"/>
      <c r="AD7" s="195">
        <v>1.7</v>
      </c>
      <c r="AE7" s="195">
        <v>0.4</v>
      </c>
      <c r="AF7" s="195"/>
      <c r="AG7" s="195">
        <v>2.9</v>
      </c>
      <c r="AH7" s="195"/>
      <c r="AI7" s="195">
        <v>0.2</v>
      </c>
      <c r="AJ7" s="195"/>
      <c r="AK7" s="195"/>
      <c r="AL7" s="195">
        <v>2.2000000000000002</v>
      </c>
      <c r="AM7" s="195"/>
      <c r="AN7" s="195"/>
      <c r="AO7" s="195"/>
      <c r="AP7" s="195"/>
      <c r="AQ7" s="195"/>
      <c r="AR7" s="195"/>
      <c r="AS7" s="195"/>
      <c r="AT7" s="195"/>
      <c r="AU7" s="195"/>
      <c r="AV7" s="197"/>
      <c r="AW7" s="197"/>
      <c r="AX7" s="197"/>
      <c r="AY7" s="195"/>
      <c r="AZ7" s="195"/>
      <c r="BA7" s="195"/>
      <c r="BB7" s="195"/>
      <c r="BC7" s="196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96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D7" s="195">
        <f t="shared" ref="CD7:CO7" si="0">AB7*CD$3</f>
        <v>0</v>
      </c>
      <c r="CE7" s="195">
        <f t="shared" si="0"/>
        <v>0</v>
      </c>
      <c r="CF7" s="195">
        <f t="shared" si="0"/>
        <v>0</v>
      </c>
      <c r="CG7" s="195">
        <f t="shared" si="0"/>
        <v>0</v>
      </c>
      <c r="CH7" s="195">
        <f t="shared" si="0"/>
        <v>0</v>
      </c>
      <c r="CI7" s="195">
        <f t="shared" si="0"/>
        <v>0</v>
      </c>
      <c r="CJ7" s="195">
        <f t="shared" si="0"/>
        <v>0</v>
      </c>
      <c r="CK7" s="195">
        <f t="shared" si="0"/>
        <v>0</v>
      </c>
      <c r="CL7" s="195">
        <f t="shared" si="0"/>
        <v>0</v>
      </c>
      <c r="CM7" s="195">
        <f t="shared" si="0"/>
        <v>0</v>
      </c>
      <c r="CN7" s="195">
        <f t="shared" si="0"/>
        <v>0</v>
      </c>
      <c r="CO7" s="195">
        <f t="shared" si="0"/>
        <v>0</v>
      </c>
      <c r="CP7" s="195"/>
      <c r="CQ7" s="195">
        <f t="shared" ref="CQ7:DE7" si="1">AN7*CQ$3</f>
        <v>0</v>
      </c>
      <c r="CR7" s="195">
        <f t="shared" si="1"/>
        <v>0</v>
      </c>
      <c r="CS7" s="195">
        <f t="shared" si="1"/>
        <v>0</v>
      </c>
      <c r="CT7" s="195">
        <f t="shared" si="1"/>
        <v>0</v>
      </c>
      <c r="CU7" s="195">
        <f t="shared" si="1"/>
        <v>0</v>
      </c>
      <c r="CV7" s="195">
        <f t="shared" si="1"/>
        <v>0</v>
      </c>
      <c r="CW7" s="195">
        <f t="shared" si="1"/>
        <v>0</v>
      </c>
      <c r="CX7" s="195">
        <f t="shared" si="1"/>
        <v>0</v>
      </c>
      <c r="CY7" s="195">
        <f t="shared" si="1"/>
        <v>0</v>
      </c>
      <c r="CZ7" s="195">
        <f t="shared" si="1"/>
        <v>0</v>
      </c>
      <c r="DA7" s="195">
        <f t="shared" si="1"/>
        <v>0</v>
      </c>
      <c r="DB7" s="195">
        <f t="shared" si="1"/>
        <v>0</v>
      </c>
      <c r="DC7" s="195">
        <f t="shared" si="1"/>
        <v>0</v>
      </c>
      <c r="DD7" s="195">
        <f t="shared" si="1"/>
        <v>0</v>
      </c>
      <c r="DE7" s="195">
        <f t="shared" si="1"/>
        <v>0</v>
      </c>
      <c r="DF7" s="195"/>
      <c r="DG7" s="107">
        <f t="shared" ref="DG7:DG15" si="2">SUM(BD7:DD7)</f>
        <v>0</v>
      </c>
    </row>
    <row r="8" spans="1:113" x14ac:dyDescent="0.25">
      <c r="A8" s="18" t="s">
        <v>396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>
        <v>0.8</v>
      </c>
      <c r="AV8" s="197"/>
      <c r="AW8" s="197"/>
      <c r="AX8" s="197"/>
      <c r="AY8" s="195"/>
      <c r="AZ8" s="195"/>
      <c r="BA8" s="195"/>
      <c r="BB8" s="195"/>
      <c r="BC8" s="196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96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D8" s="195"/>
      <c r="CE8" s="195"/>
      <c r="CF8" s="195"/>
      <c r="CG8" s="195"/>
      <c r="CH8" s="195"/>
      <c r="CI8" s="195"/>
      <c r="CJ8" s="195"/>
      <c r="CK8" s="195"/>
      <c r="CL8" s="195"/>
      <c r="CM8" s="195"/>
      <c r="CN8" s="195"/>
      <c r="CO8" s="195"/>
      <c r="CP8" s="195"/>
      <c r="CQ8" s="195">
        <f t="shared" ref="CQ8:CU15" si="3">AN8*CQ$3</f>
        <v>0</v>
      </c>
      <c r="CR8" s="195">
        <f t="shared" si="3"/>
        <v>0</v>
      </c>
      <c r="CS8" s="195">
        <f t="shared" si="3"/>
        <v>0</v>
      </c>
      <c r="CT8" s="195">
        <f t="shared" si="3"/>
        <v>0</v>
      </c>
      <c r="CU8" s="195">
        <f t="shared" si="3"/>
        <v>0</v>
      </c>
      <c r="CV8" s="195">
        <f t="shared" ref="CV8:CW71" si="4">AS8*CV$3</f>
        <v>0</v>
      </c>
      <c r="CW8" s="195">
        <f t="shared" ref="CW8:DE10" si="5">AT8*CW$3</f>
        <v>0</v>
      </c>
      <c r="CX8" s="195">
        <f t="shared" si="5"/>
        <v>0</v>
      </c>
      <c r="CY8" s="195">
        <f t="shared" si="5"/>
        <v>0</v>
      </c>
      <c r="CZ8" s="195">
        <f t="shared" si="5"/>
        <v>0</v>
      </c>
      <c r="DA8" s="195">
        <f t="shared" si="5"/>
        <v>0</v>
      </c>
      <c r="DB8" s="195">
        <f t="shared" si="5"/>
        <v>0</v>
      </c>
      <c r="DC8" s="195">
        <f t="shared" si="5"/>
        <v>0</v>
      </c>
      <c r="DD8" s="195">
        <f t="shared" si="5"/>
        <v>0</v>
      </c>
      <c r="DE8" s="195">
        <f t="shared" si="5"/>
        <v>0</v>
      </c>
      <c r="DF8" s="195"/>
      <c r="DG8" s="107">
        <f t="shared" si="2"/>
        <v>0</v>
      </c>
    </row>
    <row r="9" spans="1:113" x14ac:dyDescent="0.25">
      <c r="A9" s="18" t="s">
        <v>49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5">
        <v>1.7</v>
      </c>
      <c r="AC9" s="195">
        <v>0.4</v>
      </c>
      <c r="AD9" s="195"/>
      <c r="AE9" s="195"/>
      <c r="AF9" s="195">
        <v>2.9</v>
      </c>
      <c r="AG9" s="195"/>
      <c r="AH9" s="195">
        <v>0.2</v>
      </c>
      <c r="AI9" s="195"/>
      <c r="AJ9" s="195">
        <v>0.2</v>
      </c>
      <c r="AK9" s="195">
        <v>2.2000000000000002</v>
      </c>
      <c r="AL9" s="195"/>
      <c r="AM9" s="195">
        <v>0.2</v>
      </c>
      <c r="AN9" s="195"/>
      <c r="AO9" s="195"/>
      <c r="AP9" s="195"/>
      <c r="AQ9" s="195"/>
      <c r="AR9" s="195"/>
      <c r="AS9" s="195"/>
      <c r="AT9" s="195"/>
      <c r="AU9" s="195"/>
      <c r="AV9" s="197"/>
      <c r="AW9" s="197"/>
      <c r="AX9" s="197"/>
      <c r="AY9" s="195"/>
      <c r="AZ9" s="195"/>
      <c r="BA9" s="195"/>
      <c r="BB9" s="195"/>
      <c r="BC9" s="196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96"/>
      <c r="BR9" s="196"/>
      <c r="BS9" s="196"/>
      <c r="BT9" s="196"/>
      <c r="BU9" s="196"/>
      <c r="BV9" s="196"/>
      <c r="BW9" s="196"/>
      <c r="BX9" s="196"/>
      <c r="BY9" s="196"/>
      <c r="BZ9" s="196"/>
      <c r="CA9" s="196"/>
      <c r="CB9" s="196"/>
      <c r="CD9" s="195">
        <f t="shared" ref="CD9:CO9" si="6">AB9*CD$3</f>
        <v>0</v>
      </c>
      <c r="CE9" s="195">
        <f t="shared" si="6"/>
        <v>0</v>
      </c>
      <c r="CF9" s="195">
        <f t="shared" si="6"/>
        <v>0</v>
      </c>
      <c r="CG9" s="195">
        <f t="shared" si="6"/>
        <v>0</v>
      </c>
      <c r="CH9" s="195">
        <f t="shared" si="6"/>
        <v>0</v>
      </c>
      <c r="CI9" s="195">
        <f t="shared" si="6"/>
        <v>0</v>
      </c>
      <c r="CJ9" s="195">
        <f t="shared" si="6"/>
        <v>0</v>
      </c>
      <c r="CK9" s="195">
        <f t="shared" si="6"/>
        <v>0</v>
      </c>
      <c r="CL9" s="195">
        <f t="shared" si="6"/>
        <v>0</v>
      </c>
      <c r="CM9" s="195">
        <f t="shared" si="6"/>
        <v>0</v>
      </c>
      <c r="CN9" s="195">
        <f t="shared" si="6"/>
        <v>0</v>
      </c>
      <c r="CO9" s="195">
        <f t="shared" si="6"/>
        <v>0</v>
      </c>
      <c r="CP9" s="195"/>
      <c r="CQ9" s="195">
        <f t="shared" si="3"/>
        <v>0</v>
      </c>
      <c r="CR9" s="195">
        <f t="shared" si="3"/>
        <v>0</v>
      </c>
      <c r="CS9" s="195">
        <f t="shared" si="3"/>
        <v>0</v>
      </c>
      <c r="CT9" s="195">
        <f t="shared" si="3"/>
        <v>0</v>
      </c>
      <c r="CU9" s="195">
        <f t="shared" si="3"/>
        <v>0</v>
      </c>
      <c r="CV9" s="195">
        <f t="shared" si="4"/>
        <v>0</v>
      </c>
      <c r="CW9" s="195">
        <f t="shared" si="5"/>
        <v>0</v>
      </c>
      <c r="CX9" s="195">
        <f t="shared" si="5"/>
        <v>0</v>
      </c>
      <c r="CY9" s="195">
        <f t="shared" si="5"/>
        <v>0</v>
      </c>
      <c r="CZ9" s="195">
        <f t="shared" si="5"/>
        <v>0</v>
      </c>
      <c r="DA9" s="195">
        <f t="shared" si="5"/>
        <v>0</v>
      </c>
      <c r="DB9" s="195">
        <f t="shared" si="5"/>
        <v>0</v>
      </c>
      <c r="DC9" s="195">
        <f t="shared" si="5"/>
        <v>0</v>
      </c>
      <c r="DD9" s="195">
        <f t="shared" si="5"/>
        <v>0</v>
      </c>
      <c r="DE9" s="195">
        <f t="shared" si="5"/>
        <v>0</v>
      </c>
      <c r="DF9" s="195"/>
      <c r="DG9" s="107">
        <f t="shared" si="2"/>
        <v>0</v>
      </c>
    </row>
    <row r="10" spans="1:113" x14ac:dyDescent="0.25">
      <c r="A10" s="18" t="s">
        <v>83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7"/>
      <c r="AW10" s="197"/>
      <c r="AX10" s="197"/>
      <c r="AY10" s="195">
        <v>0.9</v>
      </c>
      <c r="AZ10" s="195"/>
      <c r="BA10" s="195"/>
      <c r="BB10" s="195"/>
      <c r="BC10" s="196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96"/>
      <c r="BR10" s="196"/>
      <c r="BS10" s="196"/>
      <c r="BT10" s="196"/>
      <c r="BU10" s="196"/>
      <c r="BV10" s="196"/>
      <c r="BW10" s="196"/>
      <c r="BX10" s="196"/>
      <c r="BY10" s="196"/>
      <c r="BZ10" s="196"/>
      <c r="CA10" s="196"/>
      <c r="CB10" s="196"/>
      <c r="CD10" s="195"/>
      <c r="CE10" s="195"/>
      <c r="CF10" s="195"/>
      <c r="CG10" s="195"/>
      <c r="CH10" s="195"/>
      <c r="CI10" s="195"/>
      <c r="CJ10" s="195"/>
      <c r="CK10" s="195"/>
      <c r="CL10" s="195"/>
      <c r="CM10" s="195"/>
      <c r="CN10" s="195"/>
      <c r="CO10" s="195"/>
      <c r="CP10" s="195"/>
      <c r="CQ10" s="195">
        <f t="shared" si="3"/>
        <v>0</v>
      </c>
      <c r="CR10" s="195">
        <f t="shared" si="3"/>
        <v>0</v>
      </c>
      <c r="CS10" s="195">
        <f t="shared" si="3"/>
        <v>0</v>
      </c>
      <c r="CT10" s="195">
        <f t="shared" si="3"/>
        <v>0</v>
      </c>
      <c r="CU10" s="195">
        <f t="shared" si="3"/>
        <v>0</v>
      </c>
      <c r="CV10" s="195">
        <f t="shared" si="4"/>
        <v>0</v>
      </c>
      <c r="CW10" s="195">
        <f t="shared" si="5"/>
        <v>0</v>
      </c>
      <c r="CX10" s="195">
        <f t="shared" si="5"/>
        <v>0</v>
      </c>
      <c r="CY10" s="195">
        <f t="shared" si="5"/>
        <v>0</v>
      </c>
      <c r="CZ10" s="195">
        <f t="shared" si="5"/>
        <v>0</v>
      </c>
      <c r="DA10" s="195">
        <f t="shared" si="5"/>
        <v>0</v>
      </c>
      <c r="DB10" s="195">
        <f t="shared" si="5"/>
        <v>0</v>
      </c>
      <c r="DC10" s="195">
        <f t="shared" si="5"/>
        <v>0</v>
      </c>
      <c r="DD10" s="195">
        <f t="shared" si="5"/>
        <v>0</v>
      </c>
      <c r="DE10" s="195">
        <f t="shared" si="5"/>
        <v>0</v>
      </c>
      <c r="DF10" s="195"/>
      <c r="DG10" s="107">
        <f t="shared" si="2"/>
        <v>0</v>
      </c>
    </row>
    <row r="11" spans="1:113" x14ac:dyDescent="0.25">
      <c r="A11" s="18" t="s">
        <v>553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7"/>
      <c r="AW11" s="197"/>
      <c r="AX11" s="197"/>
      <c r="AY11" s="195"/>
      <c r="AZ11" s="195"/>
      <c r="BA11" s="195"/>
      <c r="BB11" s="195"/>
      <c r="BC11" s="196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96"/>
      <c r="BR11" s="196"/>
      <c r="BS11" s="196"/>
      <c r="BT11" s="196"/>
      <c r="BU11" s="196"/>
      <c r="BV11" s="196"/>
      <c r="BW11" s="196"/>
      <c r="BX11" s="196"/>
      <c r="BY11" s="196"/>
      <c r="BZ11" s="196"/>
      <c r="CA11" s="196"/>
      <c r="CB11" s="196"/>
      <c r="CD11" s="195"/>
      <c r="CE11" s="195"/>
      <c r="CF11" s="195"/>
      <c r="CG11" s="195"/>
      <c r="CH11" s="195"/>
      <c r="CI11" s="195"/>
      <c r="CJ11" s="195"/>
      <c r="CK11" s="195"/>
      <c r="CL11" s="195"/>
      <c r="CM11" s="195"/>
      <c r="CN11" s="195"/>
      <c r="CO11" s="195"/>
      <c r="CP11" s="195"/>
      <c r="CQ11" s="195">
        <f t="shared" si="3"/>
        <v>0</v>
      </c>
      <c r="CR11" s="195">
        <f t="shared" si="3"/>
        <v>0</v>
      </c>
      <c r="CS11" s="195">
        <f t="shared" si="3"/>
        <v>0</v>
      </c>
      <c r="CT11" s="195">
        <f t="shared" si="3"/>
        <v>0</v>
      </c>
      <c r="CU11" s="195">
        <f t="shared" si="3"/>
        <v>0</v>
      </c>
      <c r="CV11" s="195">
        <f t="shared" si="4"/>
        <v>0</v>
      </c>
      <c r="CW11" s="195">
        <f t="shared" ref="CW11:CX14" si="7">AT11*CW$3</f>
        <v>0</v>
      </c>
      <c r="CX11" s="195">
        <f t="shared" si="7"/>
        <v>0</v>
      </c>
      <c r="CY11" s="195"/>
      <c r="CZ11" s="195"/>
      <c r="DA11" s="195"/>
      <c r="DB11" s="195"/>
      <c r="DC11" s="195"/>
      <c r="DD11" s="195"/>
      <c r="DE11" s="195"/>
      <c r="DF11" s="195"/>
    </row>
    <row r="12" spans="1:113" x14ac:dyDescent="0.25">
      <c r="A12" s="18" t="s">
        <v>451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7"/>
      <c r="AW12" s="197"/>
      <c r="AX12" s="197"/>
      <c r="AY12" s="195"/>
      <c r="AZ12" s="195"/>
      <c r="BA12" s="195"/>
      <c r="BB12" s="195">
        <v>1.1000000000000001</v>
      </c>
      <c r="BC12" s="196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96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D12" s="195"/>
      <c r="CE12" s="195"/>
      <c r="CF12" s="195"/>
      <c r="CG12" s="195"/>
      <c r="CH12" s="195"/>
      <c r="CI12" s="195"/>
      <c r="CJ12" s="195"/>
      <c r="CK12" s="195"/>
      <c r="CL12" s="195"/>
      <c r="CM12" s="195"/>
      <c r="CN12" s="195"/>
      <c r="CO12" s="195"/>
      <c r="CP12" s="195"/>
      <c r="CQ12" s="195">
        <f t="shared" si="3"/>
        <v>0</v>
      </c>
      <c r="CR12" s="195">
        <f t="shared" si="3"/>
        <v>0</v>
      </c>
      <c r="CS12" s="195">
        <f t="shared" si="3"/>
        <v>0</v>
      </c>
      <c r="CT12" s="195">
        <f t="shared" si="3"/>
        <v>0</v>
      </c>
      <c r="CU12" s="195">
        <f t="shared" si="3"/>
        <v>0</v>
      </c>
      <c r="CV12" s="195">
        <f t="shared" si="4"/>
        <v>0</v>
      </c>
      <c r="CW12" s="195">
        <f t="shared" si="7"/>
        <v>0</v>
      </c>
      <c r="CX12" s="195">
        <f t="shared" si="7"/>
        <v>0</v>
      </c>
      <c r="CY12" s="195"/>
      <c r="CZ12" s="195"/>
      <c r="DA12" s="195"/>
      <c r="DB12" s="195"/>
      <c r="DC12" s="195"/>
      <c r="DD12" s="195"/>
      <c r="DE12" s="195">
        <f>BB12*DE$3</f>
        <v>0</v>
      </c>
      <c r="DF12" s="195"/>
    </row>
    <row r="13" spans="1:113" x14ac:dyDescent="0.25">
      <c r="A13" s="18" t="s">
        <v>554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>
        <v>1.6</v>
      </c>
      <c r="AQ13" s="195"/>
      <c r="AR13" s="195"/>
      <c r="AS13" s="195"/>
      <c r="AT13" s="195"/>
      <c r="AU13" s="195"/>
      <c r="AV13" s="197"/>
      <c r="AW13" s="197"/>
      <c r="AX13" s="197"/>
      <c r="AY13" s="195"/>
      <c r="AZ13" s="195"/>
      <c r="BA13" s="195"/>
      <c r="BB13" s="195"/>
      <c r="BC13" s="196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96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D13" s="195"/>
      <c r="CE13" s="195"/>
      <c r="CF13" s="195"/>
      <c r="CG13" s="195"/>
      <c r="CH13" s="195"/>
      <c r="CI13" s="195"/>
      <c r="CJ13" s="195"/>
      <c r="CK13" s="195"/>
      <c r="CL13" s="195"/>
      <c r="CM13" s="195"/>
      <c r="CN13" s="195"/>
      <c r="CO13" s="195"/>
      <c r="CP13" s="195"/>
      <c r="CQ13" s="195">
        <f t="shared" si="3"/>
        <v>0</v>
      </c>
      <c r="CR13" s="195">
        <f t="shared" si="3"/>
        <v>0</v>
      </c>
      <c r="CS13" s="195">
        <f t="shared" si="3"/>
        <v>0</v>
      </c>
      <c r="CT13" s="195">
        <f t="shared" si="3"/>
        <v>0</v>
      </c>
      <c r="CU13" s="195">
        <f t="shared" si="3"/>
        <v>0</v>
      </c>
      <c r="CV13" s="195">
        <f t="shared" si="4"/>
        <v>0</v>
      </c>
      <c r="CW13" s="195">
        <f t="shared" si="7"/>
        <v>0</v>
      </c>
      <c r="CX13" s="195">
        <f t="shared" si="7"/>
        <v>0</v>
      </c>
      <c r="CY13" s="195"/>
      <c r="CZ13" s="195"/>
      <c r="DA13" s="195"/>
      <c r="DB13" s="195"/>
      <c r="DC13" s="195"/>
      <c r="DD13" s="195"/>
      <c r="DE13" s="195"/>
      <c r="DF13" s="195"/>
    </row>
    <row r="14" spans="1:113" x14ac:dyDescent="0.25">
      <c r="A14" s="18" t="s">
        <v>398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7"/>
      <c r="AW14" s="197"/>
      <c r="AX14" s="197"/>
      <c r="AY14" s="195"/>
      <c r="AZ14" s="195">
        <v>0.2</v>
      </c>
      <c r="BA14" s="195">
        <v>1</v>
      </c>
      <c r="BB14" s="195"/>
      <c r="BC14" s="196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96"/>
      <c r="BR14" s="196"/>
      <c r="BS14" s="196"/>
      <c r="BT14" s="196"/>
      <c r="BU14" s="196"/>
      <c r="BV14" s="196"/>
      <c r="BW14" s="196"/>
      <c r="BX14" s="196"/>
      <c r="BY14" s="196"/>
      <c r="BZ14" s="196"/>
      <c r="CA14" s="196"/>
      <c r="CB14" s="196"/>
      <c r="CD14" s="195"/>
      <c r="CE14" s="195"/>
      <c r="CF14" s="195"/>
      <c r="CG14" s="195"/>
      <c r="CH14" s="195"/>
      <c r="CI14" s="195"/>
      <c r="CJ14" s="195"/>
      <c r="CK14" s="195"/>
      <c r="CL14" s="195"/>
      <c r="CM14" s="195"/>
      <c r="CN14" s="195"/>
      <c r="CO14" s="195"/>
      <c r="CP14" s="195"/>
      <c r="CQ14" s="195">
        <f t="shared" si="3"/>
        <v>0</v>
      </c>
      <c r="CR14" s="195">
        <f t="shared" si="3"/>
        <v>0</v>
      </c>
      <c r="CS14" s="195">
        <f t="shared" si="3"/>
        <v>0</v>
      </c>
      <c r="CT14" s="195">
        <f t="shared" si="3"/>
        <v>0</v>
      </c>
      <c r="CU14" s="195">
        <f t="shared" si="3"/>
        <v>0</v>
      </c>
      <c r="CV14" s="195">
        <f t="shared" si="4"/>
        <v>0</v>
      </c>
      <c r="CW14" s="195">
        <f t="shared" si="7"/>
        <v>0</v>
      </c>
      <c r="CX14" s="195">
        <f t="shared" si="7"/>
        <v>0</v>
      </c>
      <c r="CY14" s="195">
        <f t="shared" ref="CY14:DE15" si="8">AV14*CY$3</f>
        <v>0</v>
      </c>
      <c r="CZ14" s="195">
        <f t="shared" si="8"/>
        <v>0</v>
      </c>
      <c r="DA14" s="195">
        <f t="shared" si="8"/>
        <v>0</v>
      </c>
      <c r="DB14" s="195">
        <f t="shared" si="8"/>
        <v>0</v>
      </c>
      <c r="DC14" s="195">
        <f t="shared" si="8"/>
        <v>0</v>
      </c>
      <c r="DD14" s="195">
        <f t="shared" si="8"/>
        <v>0</v>
      </c>
      <c r="DE14" s="195">
        <f t="shared" si="8"/>
        <v>0</v>
      </c>
      <c r="DF14" s="195"/>
      <c r="DG14" s="107">
        <f t="shared" si="2"/>
        <v>0</v>
      </c>
    </row>
    <row r="15" spans="1:113" x14ac:dyDescent="0.25">
      <c r="A15" s="18" t="s">
        <v>399</v>
      </c>
      <c r="B15" s="10"/>
      <c r="C15" s="10"/>
      <c r="D15" s="10"/>
      <c r="E15" s="10"/>
      <c r="F15" s="10"/>
      <c r="G15" s="195">
        <v>0.71</v>
      </c>
      <c r="H15" s="195">
        <v>0.33</v>
      </c>
      <c r="I15" s="195">
        <v>0.09</v>
      </c>
      <c r="J15" s="195">
        <v>0.51</v>
      </c>
      <c r="K15" s="10"/>
      <c r="L15" s="10"/>
      <c r="M15" s="10"/>
      <c r="N15" s="10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>
        <v>1.2</v>
      </c>
      <c r="AT15" s="195"/>
      <c r="AU15" s="195"/>
      <c r="AV15" s="197">
        <v>0.6</v>
      </c>
      <c r="AW15" s="197">
        <v>0.4</v>
      </c>
      <c r="AX15" s="197">
        <v>1.1000000000000001</v>
      </c>
      <c r="AY15" s="195"/>
      <c r="AZ15" s="195"/>
      <c r="BA15" s="195"/>
      <c r="BB15" s="195"/>
      <c r="BC15" s="196"/>
      <c r="BD15" s="10"/>
      <c r="BE15" s="10"/>
      <c r="BF15" s="10"/>
      <c r="BG15" s="10"/>
      <c r="BH15" s="10"/>
      <c r="BI15" s="195">
        <f>G15*BI3</f>
        <v>0</v>
      </c>
      <c r="BJ15" s="195">
        <f>H15*BJ3</f>
        <v>0</v>
      </c>
      <c r="BK15" s="195">
        <f>I15*BK3</f>
        <v>0</v>
      </c>
      <c r="BL15" s="195">
        <f>J15*BL3</f>
        <v>0</v>
      </c>
      <c r="BM15" s="10"/>
      <c r="BN15" s="10"/>
      <c r="BO15" s="10"/>
      <c r="BP15" s="10"/>
      <c r="BQ15" s="196"/>
      <c r="BR15" s="196"/>
      <c r="BS15" s="196"/>
      <c r="BT15" s="196"/>
      <c r="BU15" s="196"/>
      <c r="BV15" s="196"/>
      <c r="BW15" s="196"/>
      <c r="BX15" s="196"/>
      <c r="BY15" s="196"/>
      <c r="BZ15" s="196"/>
      <c r="CA15" s="196"/>
      <c r="CB15" s="196"/>
      <c r="CD15" s="195"/>
      <c r="CE15" s="195"/>
      <c r="CF15" s="195"/>
      <c r="CG15" s="195"/>
      <c r="CH15" s="195"/>
      <c r="CI15" s="195"/>
      <c r="CJ15" s="195"/>
      <c r="CK15" s="195"/>
      <c r="CL15" s="195"/>
      <c r="CM15" s="195"/>
      <c r="CN15" s="195"/>
      <c r="CO15" s="195"/>
      <c r="CP15" s="195"/>
      <c r="CQ15" s="195">
        <f t="shared" si="3"/>
        <v>0</v>
      </c>
      <c r="CR15" s="195">
        <f t="shared" si="3"/>
        <v>0</v>
      </c>
      <c r="CS15" s="195">
        <f t="shared" si="3"/>
        <v>0</v>
      </c>
      <c r="CT15" s="195">
        <f t="shared" si="3"/>
        <v>0</v>
      </c>
      <c r="CU15" s="195">
        <f t="shared" si="3"/>
        <v>0</v>
      </c>
      <c r="CV15" s="195">
        <f t="shared" si="4"/>
        <v>0</v>
      </c>
      <c r="CW15" s="195">
        <f t="shared" ref="CW15:CW58" si="9">AT15*CW$3</f>
        <v>0</v>
      </c>
      <c r="CX15" s="195">
        <f t="shared" ref="CX15:CX78" si="10">AU15*CX$3</f>
        <v>0</v>
      </c>
      <c r="CY15" s="195">
        <f t="shared" si="8"/>
        <v>0</v>
      </c>
      <c r="CZ15" s="195">
        <f t="shared" si="8"/>
        <v>0</v>
      </c>
      <c r="DA15" s="195">
        <f t="shared" si="8"/>
        <v>0</v>
      </c>
      <c r="DB15" s="195">
        <f t="shared" si="8"/>
        <v>0</v>
      </c>
      <c r="DC15" s="195">
        <f t="shared" si="8"/>
        <v>0</v>
      </c>
      <c r="DD15" s="195">
        <f t="shared" si="8"/>
        <v>0</v>
      </c>
      <c r="DE15" s="195">
        <f t="shared" si="8"/>
        <v>0</v>
      </c>
      <c r="DF15" s="195"/>
      <c r="DG15" s="107">
        <f t="shared" si="2"/>
        <v>0</v>
      </c>
    </row>
    <row r="16" spans="1:113" x14ac:dyDescent="0.25">
      <c r="A16" s="34" t="s">
        <v>97</v>
      </c>
      <c r="B16" s="10"/>
      <c r="C16" s="10"/>
      <c r="D16" s="10"/>
      <c r="E16" s="10"/>
      <c r="F16" s="10"/>
      <c r="G16" s="195"/>
      <c r="H16" s="195"/>
      <c r="I16" s="195"/>
      <c r="J16" s="195"/>
      <c r="K16" s="10"/>
      <c r="L16" s="10"/>
      <c r="M16" s="10"/>
      <c r="N16" s="10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0"/>
      <c r="AC16" s="10"/>
      <c r="AD16" s="10"/>
      <c r="AE16" s="10"/>
      <c r="AF16" s="10"/>
      <c r="AG16" s="231"/>
      <c r="AH16" s="231"/>
      <c r="AI16" s="231"/>
      <c r="AJ16" s="231"/>
      <c r="AK16" s="231"/>
      <c r="AL16" s="231"/>
      <c r="AM16" s="231"/>
      <c r="AN16" s="231"/>
      <c r="AO16" s="231"/>
      <c r="AP16" s="231"/>
      <c r="AQ16" s="231"/>
      <c r="AR16" s="10"/>
      <c r="AS16" s="10"/>
      <c r="AT16" s="10"/>
      <c r="AU16" s="10"/>
      <c r="AV16" s="69"/>
      <c r="AW16" s="69"/>
      <c r="AX16" s="69"/>
      <c r="AY16" s="10"/>
      <c r="AZ16" s="10"/>
      <c r="BA16" s="10"/>
      <c r="BB16" s="10"/>
      <c r="BC16" s="196"/>
      <c r="BD16" s="10"/>
      <c r="BE16" s="10"/>
      <c r="BF16" s="10"/>
      <c r="BG16" s="10"/>
      <c r="BH16" s="10"/>
      <c r="BI16" s="195"/>
      <c r="BJ16" s="195"/>
      <c r="BK16" s="195"/>
      <c r="BL16" s="195"/>
      <c r="BM16" s="10"/>
      <c r="BN16" s="10"/>
      <c r="BO16" s="10"/>
      <c r="BP16" s="10"/>
      <c r="BQ16" s="196"/>
      <c r="BR16" s="196"/>
      <c r="BS16" s="196"/>
      <c r="BT16" s="196"/>
      <c r="BU16" s="196"/>
      <c r="BV16" s="196"/>
      <c r="BW16" s="196"/>
      <c r="BX16" s="196"/>
      <c r="BY16" s="196"/>
      <c r="BZ16" s="196"/>
      <c r="CA16" s="196"/>
      <c r="CB16" s="196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95">
        <f t="shared" ref="CQ16:CQ47" si="11">AN16*CQ$3</f>
        <v>0</v>
      </c>
      <c r="CR16" s="195">
        <f t="shared" ref="CR16:CR58" si="12">AO16*CR$3</f>
        <v>0</v>
      </c>
      <c r="CS16" s="195">
        <f t="shared" ref="CS16:CS58" si="13">AP16*CS$3</f>
        <v>0</v>
      </c>
      <c r="CT16" s="195">
        <f t="shared" ref="CT16:CT58" si="14">AQ16*CT$3</f>
        <v>0</v>
      </c>
      <c r="CU16" s="195">
        <f t="shared" ref="CU16:CU58" si="15">AR16*CU$3</f>
        <v>0</v>
      </c>
      <c r="CV16" s="195">
        <f t="shared" si="4"/>
        <v>0</v>
      </c>
      <c r="CW16" s="195">
        <f t="shared" si="9"/>
        <v>0</v>
      </c>
      <c r="CX16" s="195">
        <f t="shared" si="10"/>
        <v>0</v>
      </c>
      <c r="CY16" s="10"/>
      <c r="CZ16" s="10"/>
      <c r="DA16" s="10"/>
      <c r="DB16" s="10"/>
      <c r="DC16" s="10"/>
      <c r="DD16" s="10"/>
      <c r="DE16" s="10"/>
      <c r="DF16" s="10"/>
    </row>
    <row r="17" spans="1:113" x14ac:dyDescent="0.25">
      <c r="A17" s="34" t="s">
        <v>68</v>
      </c>
      <c r="B17" s="195"/>
      <c r="C17" s="195"/>
      <c r="D17" s="195"/>
      <c r="E17" s="195"/>
      <c r="F17" s="195"/>
      <c r="G17" s="195"/>
      <c r="H17" s="195"/>
      <c r="I17" s="195"/>
      <c r="J17" s="195"/>
      <c r="K17" s="10"/>
      <c r="L17" s="10"/>
      <c r="M17" s="10"/>
      <c r="N17" s="10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231"/>
      <c r="AH17" s="231"/>
      <c r="AI17" s="231"/>
      <c r="AJ17" s="231"/>
      <c r="AK17" s="231"/>
      <c r="AL17" s="231"/>
      <c r="AM17" s="231"/>
      <c r="AN17" s="231"/>
      <c r="AO17" s="231"/>
      <c r="AP17" s="231"/>
      <c r="AQ17" s="231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5"/>
      <c r="BE17" s="195"/>
      <c r="BF17" s="195"/>
      <c r="BG17" s="195"/>
      <c r="BH17" s="195"/>
      <c r="BI17" s="195">
        <f>G17*BI3</f>
        <v>0</v>
      </c>
      <c r="BJ17" s="195">
        <f>H17*BJ3</f>
        <v>0</v>
      </c>
      <c r="BK17" s="195">
        <f>I17*BK3</f>
        <v>0</v>
      </c>
      <c r="BL17" s="195">
        <f>J17*BL3</f>
        <v>0</v>
      </c>
      <c r="BM17" s="10"/>
      <c r="BN17" s="10"/>
      <c r="BO17" s="10"/>
      <c r="BP17" s="10"/>
      <c r="BQ17" s="196"/>
      <c r="BR17" s="196"/>
      <c r="BS17" s="196"/>
      <c r="BT17" s="196"/>
      <c r="BU17" s="196"/>
      <c r="BV17" s="196"/>
      <c r="BW17" s="196"/>
      <c r="BX17" s="196"/>
      <c r="BY17" s="196"/>
      <c r="BZ17" s="196"/>
      <c r="CA17" s="196"/>
      <c r="CB17" s="196"/>
      <c r="CC17" s="196"/>
      <c r="CD17" s="196"/>
      <c r="CE17" s="196"/>
      <c r="CF17" s="196"/>
      <c r="CG17" s="196"/>
      <c r="CH17" s="196"/>
      <c r="CI17" s="196"/>
      <c r="CJ17" s="196"/>
      <c r="CK17" s="196"/>
      <c r="CL17" s="196"/>
      <c r="CM17" s="196"/>
      <c r="CN17" s="196"/>
      <c r="CO17" s="196"/>
      <c r="CP17" s="196"/>
      <c r="CQ17" s="195">
        <f t="shared" si="11"/>
        <v>0</v>
      </c>
      <c r="CR17" s="195">
        <f t="shared" si="12"/>
        <v>0</v>
      </c>
      <c r="CS17" s="195">
        <f t="shared" si="13"/>
        <v>0</v>
      </c>
      <c r="CT17" s="195">
        <f t="shared" si="14"/>
        <v>0</v>
      </c>
      <c r="CU17" s="195">
        <f t="shared" si="15"/>
        <v>0</v>
      </c>
      <c r="CV17" s="195">
        <f t="shared" si="4"/>
        <v>0</v>
      </c>
      <c r="CW17" s="195">
        <f t="shared" si="9"/>
        <v>0</v>
      </c>
      <c r="CX17" s="195">
        <f t="shared" si="10"/>
        <v>0</v>
      </c>
      <c r="CY17" s="196"/>
      <c r="CZ17" s="196"/>
      <c r="DA17" s="196"/>
      <c r="DB17" s="196"/>
      <c r="DC17" s="196"/>
      <c r="DD17" s="196"/>
      <c r="DE17" s="196"/>
      <c r="DF17" s="196"/>
      <c r="DG17" s="107">
        <f>SUM(BD17:DD17)</f>
        <v>0</v>
      </c>
      <c r="DH17" s="107" t="s">
        <v>0</v>
      </c>
    </row>
    <row r="18" spans="1:113" x14ac:dyDescent="0.25">
      <c r="A18" s="18" t="s">
        <v>555</v>
      </c>
      <c r="B18" s="195"/>
      <c r="C18" s="195"/>
      <c r="D18" s="195"/>
      <c r="E18" s="195"/>
      <c r="F18" s="195"/>
      <c r="G18" s="195"/>
      <c r="H18" s="195"/>
      <c r="I18" s="195"/>
      <c r="J18" s="195"/>
      <c r="K18" s="10"/>
      <c r="L18" s="10"/>
      <c r="M18" s="10"/>
      <c r="N18" s="10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231"/>
      <c r="AH18" s="231"/>
      <c r="AI18" s="231"/>
      <c r="AJ18" s="231"/>
      <c r="AK18" s="231"/>
      <c r="AL18" s="231"/>
      <c r="AM18" s="231"/>
      <c r="AN18" s="231"/>
      <c r="AO18" s="231"/>
      <c r="AP18" s="231"/>
      <c r="AQ18" s="231">
        <v>0.7</v>
      </c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5"/>
      <c r="BE18" s="195"/>
      <c r="BF18" s="195"/>
      <c r="BG18" s="195"/>
      <c r="BH18" s="195"/>
      <c r="BI18" s="195"/>
      <c r="BJ18" s="195"/>
      <c r="BK18" s="195"/>
      <c r="BL18" s="195"/>
      <c r="BM18" s="10"/>
      <c r="BN18" s="10"/>
      <c r="BO18" s="10"/>
      <c r="BP18" s="10"/>
      <c r="BQ18" s="196"/>
      <c r="BR18" s="196"/>
      <c r="BS18" s="196"/>
      <c r="BT18" s="196"/>
      <c r="BU18" s="196"/>
      <c r="BV18" s="196"/>
      <c r="BW18" s="196"/>
      <c r="BX18" s="196"/>
      <c r="BY18" s="196"/>
      <c r="BZ18" s="196"/>
      <c r="CA18" s="196"/>
      <c r="CB18" s="196"/>
      <c r="CC18" s="196"/>
      <c r="CD18" s="196"/>
      <c r="CE18" s="196"/>
      <c r="CF18" s="196"/>
      <c r="CG18" s="196"/>
      <c r="CH18" s="196"/>
      <c r="CI18" s="196"/>
      <c r="CJ18" s="196"/>
      <c r="CK18" s="196"/>
      <c r="CL18" s="196"/>
      <c r="CM18" s="196"/>
      <c r="CN18" s="196"/>
      <c r="CO18" s="196"/>
      <c r="CP18" s="196"/>
      <c r="CQ18" s="195">
        <f t="shared" si="11"/>
        <v>0</v>
      </c>
      <c r="CR18" s="195">
        <f t="shared" si="12"/>
        <v>0</v>
      </c>
      <c r="CS18" s="195">
        <f t="shared" si="13"/>
        <v>0</v>
      </c>
      <c r="CT18" s="195">
        <f t="shared" si="14"/>
        <v>0</v>
      </c>
      <c r="CU18" s="195">
        <f t="shared" si="15"/>
        <v>0</v>
      </c>
      <c r="CV18" s="195">
        <f t="shared" si="4"/>
        <v>0</v>
      </c>
      <c r="CW18" s="195">
        <f t="shared" si="9"/>
        <v>0</v>
      </c>
      <c r="CX18" s="195">
        <f t="shared" si="10"/>
        <v>0</v>
      </c>
      <c r="CY18" s="196"/>
      <c r="CZ18" s="196"/>
      <c r="DA18" s="196"/>
      <c r="DB18" s="196"/>
      <c r="DC18" s="196"/>
      <c r="DD18" s="196"/>
      <c r="DE18" s="196"/>
      <c r="DF18" s="196"/>
    </row>
    <row r="19" spans="1:113" x14ac:dyDescent="0.25">
      <c r="A19" s="18" t="s">
        <v>556</v>
      </c>
      <c r="B19" s="195"/>
      <c r="C19" s="195"/>
      <c r="D19" s="195"/>
      <c r="E19" s="195"/>
      <c r="F19" s="195"/>
      <c r="G19" s="195"/>
      <c r="H19" s="195"/>
      <c r="I19" s="195"/>
      <c r="J19" s="195"/>
      <c r="K19" s="10"/>
      <c r="L19" s="10"/>
      <c r="M19" s="10"/>
      <c r="N19" s="10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231"/>
      <c r="AH19" s="231"/>
      <c r="AI19" s="231"/>
      <c r="AJ19" s="231"/>
      <c r="AK19" s="231"/>
      <c r="AL19" s="231"/>
      <c r="AM19" s="231"/>
      <c r="AN19" s="231">
        <v>1.8</v>
      </c>
      <c r="AO19" s="231"/>
      <c r="AP19" s="231"/>
      <c r="AQ19" s="231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5"/>
      <c r="BE19" s="195"/>
      <c r="BF19" s="195"/>
      <c r="BG19" s="195"/>
      <c r="BH19" s="195"/>
      <c r="BI19" s="195"/>
      <c r="BJ19" s="195"/>
      <c r="BK19" s="195"/>
      <c r="BL19" s="195"/>
      <c r="BM19" s="10"/>
      <c r="BN19" s="10"/>
      <c r="BO19" s="10"/>
      <c r="BP19" s="10"/>
      <c r="BQ19" s="196"/>
      <c r="BR19" s="196"/>
      <c r="BS19" s="196"/>
      <c r="BT19" s="196"/>
      <c r="BU19" s="196"/>
      <c r="BV19" s="196"/>
      <c r="BW19" s="196"/>
      <c r="BX19" s="196"/>
      <c r="BY19" s="196"/>
      <c r="BZ19" s="196"/>
      <c r="CA19" s="196"/>
      <c r="CB19" s="196"/>
      <c r="CC19" s="196"/>
      <c r="CD19" s="196"/>
      <c r="CE19" s="196"/>
      <c r="CF19" s="196"/>
      <c r="CG19" s="196"/>
      <c r="CH19" s="196"/>
      <c r="CI19" s="196"/>
      <c r="CJ19" s="196"/>
      <c r="CK19" s="196"/>
      <c r="CL19" s="196"/>
      <c r="CM19" s="196"/>
      <c r="CN19" s="196"/>
      <c r="CO19" s="196"/>
      <c r="CP19" s="196"/>
      <c r="CQ19" s="195">
        <f t="shared" si="11"/>
        <v>0</v>
      </c>
      <c r="CR19" s="195">
        <f t="shared" si="12"/>
        <v>0</v>
      </c>
      <c r="CS19" s="195">
        <f t="shared" si="13"/>
        <v>0</v>
      </c>
      <c r="CT19" s="195">
        <f t="shared" si="14"/>
        <v>0</v>
      </c>
      <c r="CU19" s="195">
        <f t="shared" si="15"/>
        <v>0</v>
      </c>
      <c r="CV19" s="195">
        <f t="shared" si="4"/>
        <v>0</v>
      </c>
      <c r="CW19" s="195">
        <f t="shared" si="9"/>
        <v>0</v>
      </c>
      <c r="CX19" s="195">
        <f t="shared" si="10"/>
        <v>0</v>
      </c>
      <c r="CY19" s="196"/>
      <c r="CZ19" s="196"/>
      <c r="DA19" s="196"/>
      <c r="DB19" s="196"/>
      <c r="DC19" s="196"/>
      <c r="DD19" s="196"/>
      <c r="DE19" s="196"/>
      <c r="DF19" s="196"/>
    </row>
    <row r="20" spans="1:113" x14ac:dyDescent="0.25">
      <c r="A20" s="18" t="s">
        <v>557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0"/>
      <c r="L20" s="10"/>
      <c r="M20" s="10"/>
      <c r="N20" s="10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231"/>
      <c r="AH20" s="231"/>
      <c r="AI20" s="231"/>
      <c r="AJ20" s="231"/>
      <c r="AK20" s="231"/>
      <c r="AL20" s="231"/>
      <c r="AM20" s="231"/>
      <c r="AN20" s="231"/>
      <c r="AO20" s="231">
        <v>2.4</v>
      </c>
      <c r="AP20" s="231"/>
      <c r="AQ20" s="231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5"/>
      <c r="BE20" s="195"/>
      <c r="BF20" s="195"/>
      <c r="BG20" s="195"/>
      <c r="BH20" s="195"/>
      <c r="BI20" s="195"/>
      <c r="BJ20" s="195"/>
      <c r="BK20" s="195"/>
      <c r="BL20" s="195"/>
      <c r="BM20" s="10"/>
      <c r="BN20" s="10"/>
      <c r="BO20" s="10"/>
      <c r="BP20" s="10"/>
      <c r="BQ20" s="196"/>
      <c r="BR20" s="196"/>
      <c r="BS20" s="196"/>
      <c r="BT20" s="196"/>
      <c r="BU20" s="196"/>
      <c r="BV20" s="196"/>
      <c r="BW20" s="196"/>
      <c r="BX20" s="196"/>
      <c r="BY20" s="196"/>
      <c r="BZ20" s="196"/>
      <c r="CA20" s="196"/>
      <c r="CB20" s="196"/>
      <c r="CC20" s="196"/>
      <c r="CD20" s="196"/>
      <c r="CE20" s="196"/>
      <c r="CF20" s="196"/>
      <c r="CG20" s="196"/>
      <c r="CH20" s="196"/>
      <c r="CI20" s="196"/>
      <c r="CJ20" s="196"/>
      <c r="CK20" s="196"/>
      <c r="CL20" s="196"/>
      <c r="CM20" s="196"/>
      <c r="CN20" s="196"/>
      <c r="CO20" s="196"/>
      <c r="CP20" s="196"/>
      <c r="CQ20" s="195">
        <f t="shared" si="11"/>
        <v>0</v>
      </c>
      <c r="CR20" s="195">
        <f t="shared" si="12"/>
        <v>0</v>
      </c>
      <c r="CS20" s="195">
        <f t="shared" si="13"/>
        <v>0</v>
      </c>
      <c r="CT20" s="195">
        <f t="shared" si="14"/>
        <v>0</v>
      </c>
      <c r="CU20" s="195">
        <f t="shared" si="15"/>
        <v>0</v>
      </c>
      <c r="CV20" s="195">
        <f t="shared" si="4"/>
        <v>0</v>
      </c>
      <c r="CW20" s="195">
        <f t="shared" si="9"/>
        <v>0</v>
      </c>
      <c r="CX20" s="195">
        <f t="shared" si="10"/>
        <v>0</v>
      </c>
      <c r="CY20" s="196"/>
      <c r="CZ20" s="196"/>
      <c r="DA20" s="196"/>
      <c r="DB20" s="196"/>
      <c r="DC20" s="196"/>
      <c r="DD20" s="196"/>
      <c r="DE20" s="196"/>
      <c r="DF20" s="196"/>
    </row>
    <row r="21" spans="1:113" x14ac:dyDescent="0.25">
      <c r="A21" s="50"/>
      <c r="B21" s="195"/>
      <c r="C21" s="195"/>
      <c r="D21" s="195"/>
      <c r="E21" s="195"/>
      <c r="F21" s="195"/>
      <c r="G21" s="195"/>
      <c r="H21" s="195"/>
      <c r="I21" s="195"/>
      <c r="J21" s="195"/>
      <c r="K21" s="10"/>
      <c r="L21" s="10"/>
      <c r="M21" s="10"/>
      <c r="N21" s="10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5"/>
      <c r="BE21" s="195"/>
      <c r="BF21" s="195"/>
      <c r="BG21" s="195"/>
      <c r="BH21" s="195"/>
      <c r="BI21" s="195"/>
      <c r="BJ21" s="195"/>
      <c r="BK21" s="195"/>
      <c r="BL21" s="195"/>
      <c r="BM21" s="10"/>
      <c r="BN21" s="10"/>
      <c r="BO21" s="10"/>
      <c r="BP21" s="10"/>
      <c r="BQ21" s="196"/>
      <c r="BR21" s="196"/>
      <c r="BS21" s="196"/>
      <c r="BT21" s="196"/>
      <c r="BU21" s="196"/>
      <c r="BV21" s="196"/>
      <c r="BW21" s="196"/>
      <c r="BX21" s="196"/>
      <c r="BY21" s="196"/>
      <c r="BZ21" s="196"/>
      <c r="CA21" s="196"/>
      <c r="CB21" s="196"/>
      <c r="CC21" s="196"/>
      <c r="CD21" s="196"/>
      <c r="CE21" s="196"/>
      <c r="CF21" s="196"/>
      <c r="CG21" s="196"/>
      <c r="CH21" s="196"/>
      <c r="CI21" s="196"/>
      <c r="CJ21" s="196"/>
      <c r="CK21" s="196"/>
      <c r="CL21" s="196"/>
      <c r="CM21" s="196"/>
      <c r="CN21" s="196"/>
      <c r="CO21" s="196"/>
      <c r="CP21" s="196"/>
      <c r="CQ21" s="195">
        <f t="shared" si="11"/>
        <v>0</v>
      </c>
      <c r="CR21" s="195">
        <f t="shared" si="12"/>
        <v>0</v>
      </c>
      <c r="CS21" s="195">
        <f t="shared" si="13"/>
        <v>0</v>
      </c>
      <c r="CT21" s="195">
        <f t="shared" si="14"/>
        <v>0</v>
      </c>
      <c r="CU21" s="195">
        <f t="shared" si="15"/>
        <v>0</v>
      </c>
      <c r="CV21" s="195">
        <f t="shared" si="4"/>
        <v>0</v>
      </c>
      <c r="CW21" s="195">
        <f t="shared" si="9"/>
        <v>0</v>
      </c>
      <c r="CX21" s="195">
        <f t="shared" si="10"/>
        <v>0</v>
      </c>
      <c r="CY21" s="196"/>
      <c r="CZ21" s="196"/>
      <c r="DA21" s="196"/>
      <c r="DB21" s="196"/>
      <c r="DC21" s="196"/>
      <c r="DD21" s="196"/>
      <c r="DE21" s="196"/>
      <c r="DF21" s="196"/>
    </row>
    <row r="22" spans="1:113" x14ac:dyDescent="0.25">
      <c r="A22" s="18" t="s">
        <v>51</v>
      </c>
      <c r="B22" s="195">
        <v>0.61</v>
      </c>
      <c r="C22" s="195">
        <v>1.1100000000000001</v>
      </c>
      <c r="D22" s="195">
        <v>1.41</v>
      </c>
      <c r="E22" s="195">
        <v>0.31</v>
      </c>
      <c r="F22" s="195">
        <v>0.46</v>
      </c>
      <c r="K22" s="45">
        <v>0.8</v>
      </c>
      <c r="L22" s="45">
        <v>0.8</v>
      </c>
      <c r="M22" s="45">
        <v>0.8</v>
      </c>
      <c r="N22" s="45">
        <v>0.9</v>
      </c>
      <c r="O22" s="45">
        <v>0.8</v>
      </c>
      <c r="P22" s="45">
        <v>0.9</v>
      </c>
      <c r="Q22" s="45">
        <v>0.9</v>
      </c>
      <c r="R22" s="45">
        <v>0.7</v>
      </c>
      <c r="S22" s="44">
        <v>1.35</v>
      </c>
      <c r="T22" s="44">
        <v>1.45</v>
      </c>
      <c r="U22" s="45">
        <v>0.75</v>
      </c>
      <c r="V22" s="45">
        <v>0.55000000000000004</v>
      </c>
      <c r="W22" s="45">
        <v>0.55000000000000004</v>
      </c>
      <c r="X22" s="45">
        <v>1.4</v>
      </c>
      <c r="Y22" s="45">
        <v>1.5</v>
      </c>
      <c r="Z22" s="45">
        <v>1.4</v>
      </c>
      <c r="AA22" s="46">
        <v>1.85</v>
      </c>
      <c r="AB22" s="64"/>
      <c r="AC22" s="64"/>
      <c r="AD22" s="64"/>
      <c r="AF22" s="64"/>
      <c r="AG22" s="64"/>
      <c r="BD22" s="195">
        <f>B22*BD$3</f>
        <v>0</v>
      </c>
      <c r="BE22" s="195">
        <f>C22*BE$3</f>
        <v>0</v>
      </c>
      <c r="BF22" s="195">
        <f>D22*BF$3</f>
        <v>0</v>
      </c>
      <c r="BG22" s="195">
        <f>E22*BG$3</f>
        <v>0</v>
      </c>
      <c r="BH22" s="195">
        <f>F22*BH$3</f>
        <v>0</v>
      </c>
      <c r="BM22" s="195">
        <f t="shared" ref="BM22:BR22" si="16">K22*BM$3</f>
        <v>0</v>
      </c>
      <c r="BN22" s="195">
        <f t="shared" si="16"/>
        <v>0</v>
      </c>
      <c r="BO22" s="195">
        <f t="shared" si="16"/>
        <v>0</v>
      </c>
      <c r="BP22" s="195">
        <f t="shared" si="16"/>
        <v>0</v>
      </c>
      <c r="BQ22" s="195">
        <f t="shared" si="16"/>
        <v>0</v>
      </c>
      <c r="BR22" s="195">
        <f t="shared" si="16"/>
        <v>0</v>
      </c>
      <c r="BS22" s="195"/>
      <c r="BT22" s="195">
        <f t="shared" ref="BT22:CC22" si="17">R22*BT$3</f>
        <v>0</v>
      </c>
      <c r="BU22" s="195">
        <f t="shared" si="17"/>
        <v>0</v>
      </c>
      <c r="BV22" s="195">
        <f t="shared" si="17"/>
        <v>0</v>
      </c>
      <c r="BW22" s="195">
        <f t="shared" si="17"/>
        <v>0</v>
      </c>
      <c r="BX22" s="195">
        <f t="shared" si="17"/>
        <v>0</v>
      </c>
      <c r="BY22" s="195">
        <f t="shared" si="17"/>
        <v>0</v>
      </c>
      <c r="BZ22" s="195">
        <f t="shared" si="17"/>
        <v>0</v>
      </c>
      <c r="CA22" s="195">
        <f t="shared" si="17"/>
        <v>0</v>
      </c>
      <c r="CB22" s="195">
        <f t="shared" si="17"/>
        <v>0</v>
      </c>
      <c r="CC22" s="195">
        <f t="shared" si="17"/>
        <v>0</v>
      </c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95">
        <f t="shared" si="11"/>
        <v>0</v>
      </c>
      <c r="CR22" s="195">
        <f t="shared" si="12"/>
        <v>0</v>
      </c>
      <c r="CS22" s="195">
        <f t="shared" si="13"/>
        <v>0</v>
      </c>
      <c r="CT22" s="195">
        <f t="shared" si="14"/>
        <v>0</v>
      </c>
      <c r="CU22" s="195">
        <f t="shared" si="15"/>
        <v>0</v>
      </c>
      <c r="CV22" s="195">
        <f t="shared" si="4"/>
        <v>0</v>
      </c>
      <c r="CW22" s="195">
        <f t="shared" si="9"/>
        <v>0</v>
      </c>
      <c r="CX22" s="195">
        <f t="shared" si="10"/>
        <v>0</v>
      </c>
      <c r="CY22" s="10"/>
      <c r="CZ22" s="10"/>
      <c r="DA22" s="10"/>
      <c r="DB22" s="10"/>
      <c r="DC22" s="10"/>
      <c r="DD22" s="10"/>
      <c r="DF22" s="10"/>
      <c r="DG22" s="107">
        <f>SUM(BD22:DD22)</f>
        <v>0</v>
      </c>
    </row>
    <row r="23" spans="1:113" x14ac:dyDescent="0.25">
      <c r="A23" s="34" t="s">
        <v>97</v>
      </c>
      <c r="K23" s="45"/>
      <c r="L23" s="45"/>
      <c r="M23" s="45"/>
      <c r="N23" s="45"/>
      <c r="O23" s="45"/>
      <c r="P23" s="45"/>
      <c r="Q23" s="45"/>
      <c r="R23" s="45"/>
      <c r="S23" s="75"/>
      <c r="T23" s="46"/>
      <c r="U23" s="45"/>
      <c r="V23" s="45"/>
      <c r="W23" s="45"/>
      <c r="X23" s="45"/>
      <c r="Y23" s="45"/>
      <c r="Z23" s="45"/>
      <c r="AA23" s="46"/>
      <c r="AB23" s="64"/>
      <c r="AC23" s="64"/>
      <c r="AD23" s="64"/>
      <c r="AF23" s="64"/>
      <c r="AG23" s="64"/>
      <c r="CQ23" s="195">
        <f t="shared" si="11"/>
        <v>0</v>
      </c>
      <c r="CR23" s="195">
        <f t="shared" si="12"/>
        <v>0</v>
      </c>
      <c r="CS23" s="195">
        <f t="shared" si="13"/>
        <v>0</v>
      </c>
      <c r="CT23" s="195">
        <f t="shared" si="14"/>
        <v>0</v>
      </c>
      <c r="CU23" s="195">
        <f t="shared" si="15"/>
        <v>0</v>
      </c>
      <c r="CV23" s="195">
        <f t="shared" si="4"/>
        <v>0</v>
      </c>
      <c r="CW23" s="195">
        <f t="shared" si="9"/>
        <v>0</v>
      </c>
      <c r="CX23" s="195">
        <f t="shared" si="10"/>
        <v>0</v>
      </c>
    </row>
    <row r="24" spans="1:113" x14ac:dyDescent="0.25">
      <c r="A24" s="34" t="s">
        <v>114</v>
      </c>
      <c r="K24" s="45"/>
      <c r="L24" s="45"/>
      <c r="M24" s="45"/>
      <c r="N24" s="45"/>
      <c r="O24" s="45"/>
      <c r="P24" s="45"/>
      <c r="Q24" s="45"/>
      <c r="R24" s="45"/>
      <c r="S24" s="75"/>
      <c r="T24" s="46"/>
      <c r="U24" s="45"/>
      <c r="V24" s="45"/>
      <c r="W24" s="45"/>
      <c r="X24" s="45"/>
      <c r="Y24" s="45"/>
      <c r="Z24" s="45"/>
      <c r="AA24" s="46"/>
      <c r="AB24" s="64"/>
      <c r="AC24" s="64"/>
      <c r="AD24" s="64"/>
      <c r="AF24" s="64"/>
      <c r="AG24" s="64"/>
      <c r="BM24" s="195">
        <f t="shared" ref="BM24:BP25" si="18">K24*BM$3</f>
        <v>0</v>
      </c>
      <c r="BN24" s="195">
        <f t="shared" si="18"/>
        <v>0</v>
      </c>
      <c r="BO24" s="195">
        <f t="shared" si="18"/>
        <v>0</v>
      </c>
      <c r="BP24" s="195">
        <f t="shared" si="18"/>
        <v>0</v>
      </c>
      <c r="BQ24" s="195"/>
      <c r="BR24" s="195">
        <f>P24*BR$3</f>
        <v>0</v>
      </c>
      <c r="BS24" s="195"/>
      <c r="BT24" s="195"/>
      <c r="BU24" s="195">
        <f>S24*BU$3</f>
        <v>0</v>
      </c>
      <c r="BV24" s="195">
        <f>T24*BV$3</f>
        <v>0</v>
      </c>
      <c r="BW24" s="195"/>
      <c r="BX24" s="195">
        <f>V24*BX$3</f>
        <v>0</v>
      </c>
      <c r="BY24" s="195"/>
      <c r="BZ24" s="195"/>
      <c r="CA24" s="195"/>
      <c r="CB24" s="195"/>
      <c r="CC24" s="195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95">
        <f t="shared" si="11"/>
        <v>0</v>
      </c>
      <c r="CR24" s="195">
        <f t="shared" si="12"/>
        <v>0</v>
      </c>
      <c r="CS24" s="195">
        <f t="shared" si="13"/>
        <v>0</v>
      </c>
      <c r="CT24" s="195">
        <f t="shared" si="14"/>
        <v>0</v>
      </c>
      <c r="CU24" s="195">
        <f t="shared" si="15"/>
        <v>0</v>
      </c>
      <c r="CV24" s="195">
        <f t="shared" si="4"/>
        <v>0</v>
      </c>
      <c r="CW24" s="195">
        <f t="shared" si="9"/>
        <v>0</v>
      </c>
      <c r="CX24" s="195">
        <f t="shared" si="10"/>
        <v>0</v>
      </c>
      <c r="CY24" s="10"/>
      <c r="CZ24" s="10"/>
      <c r="DA24" s="10"/>
      <c r="DB24" s="10"/>
      <c r="DC24" s="10"/>
      <c r="DD24" s="10"/>
      <c r="DF24" s="10"/>
    </row>
    <row r="25" spans="1:113" x14ac:dyDescent="0.25">
      <c r="A25" s="18" t="s">
        <v>115</v>
      </c>
      <c r="K25" s="44">
        <v>0.55000000000000004</v>
      </c>
      <c r="L25" s="44">
        <v>1.35</v>
      </c>
      <c r="M25" s="44">
        <v>2.5</v>
      </c>
      <c r="N25" s="44">
        <v>2.6</v>
      </c>
      <c r="O25" s="44">
        <v>3.9</v>
      </c>
      <c r="P25" s="44">
        <v>4.0999999999999996</v>
      </c>
      <c r="Q25" s="44">
        <v>5.9</v>
      </c>
      <c r="R25" s="44">
        <v>3.9</v>
      </c>
      <c r="S25" s="44">
        <v>8.9</v>
      </c>
      <c r="T25" s="44">
        <v>7.8</v>
      </c>
      <c r="U25" s="44">
        <v>1.2</v>
      </c>
      <c r="V25" s="45">
        <v>2.1</v>
      </c>
      <c r="W25" s="44">
        <v>3.7</v>
      </c>
      <c r="X25" s="44">
        <v>5.2</v>
      </c>
      <c r="Y25" s="44">
        <v>4.9000000000000004</v>
      </c>
      <c r="Z25" s="44">
        <v>7.1</v>
      </c>
      <c r="AA25" s="46">
        <v>9.5</v>
      </c>
      <c r="AB25" s="63"/>
      <c r="AC25" s="63"/>
      <c r="AD25" s="63"/>
      <c r="AF25" s="63"/>
      <c r="AG25" s="63"/>
      <c r="BM25" s="195">
        <f t="shared" si="18"/>
        <v>0</v>
      </c>
      <c r="BN25" s="195">
        <f t="shared" si="18"/>
        <v>0</v>
      </c>
      <c r="BO25" s="195">
        <f t="shared" si="18"/>
        <v>0</v>
      </c>
      <c r="BP25" s="195">
        <f t="shared" si="18"/>
        <v>0</v>
      </c>
      <c r="BQ25" s="195">
        <f>O25*BQ$3</f>
        <v>0</v>
      </c>
      <c r="BR25" s="195">
        <f>P25*BR$3</f>
        <v>0</v>
      </c>
      <c r="BS25" s="195"/>
      <c r="BT25" s="195">
        <f>R25*BT$3</f>
        <v>0</v>
      </c>
      <c r="BU25" s="195">
        <f>S25*BU$3</f>
        <v>0</v>
      </c>
      <c r="BV25" s="195">
        <f>T25*BV$3</f>
        <v>0</v>
      </c>
      <c r="BW25" s="195">
        <f>U25*BW$3</f>
        <v>0</v>
      </c>
      <c r="BX25" s="195">
        <f>V25*BX$3</f>
        <v>0</v>
      </c>
      <c r="BY25" s="195">
        <f>W25*BY$3</f>
        <v>0</v>
      </c>
      <c r="BZ25" s="195">
        <f>X25*BZ$3</f>
        <v>0</v>
      </c>
      <c r="CA25" s="195">
        <f>Y25*CA$3</f>
        <v>0</v>
      </c>
      <c r="CB25" s="195">
        <f>Z25*CB$3</f>
        <v>0</v>
      </c>
      <c r="CC25" s="195">
        <f>AA25*CC$3</f>
        <v>0</v>
      </c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95">
        <f t="shared" si="11"/>
        <v>0</v>
      </c>
      <c r="CR25" s="195">
        <f t="shared" si="12"/>
        <v>0</v>
      </c>
      <c r="CS25" s="195">
        <f t="shared" si="13"/>
        <v>0</v>
      </c>
      <c r="CT25" s="195">
        <f t="shared" si="14"/>
        <v>0</v>
      </c>
      <c r="CU25" s="195">
        <f t="shared" si="15"/>
        <v>0</v>
      </c>
      <c r="CV25" s="195">
        <f t="shared" si="4"/>
        <v>0</v>
      </c>
      <c r="CW25" s="195">
        <f t="shared" si="9"/>
        <v>0</v>
      </c>
      <c r="CX25" s="195">
        <f t="shared" si="10"/>
        <v>0</v>
      </c>
      <c r="CY25" s="10"/>
      <c r="CZ25" s="10"/>
      <c r="DA25" s="10"/>
      <c r="DB25" s="10"/>
      <c r="DC25" s="10"/>
      <c r="DD25" s="10"/>
      <c r="DF25" s="10"/>
      <c r="DG25" s="107">
        <f>SUM(BD25:DD25)</f>
        <v>0</v>
      </c>
    </row>
    <row r="26" spans="1:113" x14ac:dyDescent="0.25">
      <c r="A26" s="34" t="s">
        <v>97</v>
      </c>
      <c r="K26" s="44"/>
      <c r="L26" s="44"/>
      <c r="M26" s="44"/>
      <c r="N26" s="44"/>
      <c r="O26" s="44"/>
      <c r="P26" s="44"/>
      <c r="Q26" s="44"/>
      <c r="R26" s="44"/>
      <c r="S26" s="49"/>
      <c r="T26" s="46"/>
      <c r="U26" s="44"/>
      <c r="V26" s="44"/>
      <c r="W26" s="44"/>
      <c r="X26" s="44"/>
      <c r="Y26" s="44"/>
      <c r="Z26" s="44"/>
      <c r="AA26" s="46"/>
      <c r="AB26" s="63"/>
      <c r="AC26" s="63"/>
      <c r="AD26" s="63"/>
      <c r="AF26" s="63"/>
      <c r="AG26" s="63"/>
      <c r="CQ26" s="195">
        <f t="shared" si="11"/>
        <v>0</v>
      </c>
      <c r="CR26" s="195">
        <f t="shared" si="12"/>
        <v>0</v>
      </c>
      <c r="CS26" s="195">
        <f t="shared" si="13"/>
        <v>0</v>
      </c>
      <c r="CT26" s="195">
        <f t="shared" si="14"/>
        <v>0</v>
      </c>
      <c r="CU26" s="195">
        <f t="shared" si="15"/>
        <v>0</v>
      </c>
      <c r="CV26" s="195">
        <f t="shared" si="4"/>
        <v>0</v>
      </c>
      <c r="CW26" s="195">
        <f t="shared" si="9"/>
        <v>0</v>
      </c>
      <c r="CX26" s="195">
        <f t="shared" si="10"/>
        <v>0</v>
      </c>
    </row>
    <row r="27" spans="1:113" x14ac:dyDescent="0.25">
      <c r="A27" s="34" t="s">
        <v>116</v>
      </c>
      <c r="K27" s="44"/>
      <c r="L27" s="44"/>
      <c r="M27" s="44"/>
      <c r="N27" s="44"/>
      <c r="O27" s="44"/>
      <c r="P27" s="44"/>
      <c r="Q27" s="44"/>
      <c r="R27" s="44"/>
      <c r="S27" s="49"/>
      <c r="T27" s="46"/>
      <c r="U27" s="44"/>
      <c r="V27" s="44"/>
      <c r="W27" s="44"/>
      <c r="X27" s="44"/>
      <c r="Y27" s="44"/>
      <c r="Z27" s="44"/>
      <c r="AA27" s="46"/>
      <c r="AB27" s="63"/>
      <c r="AC27" s="63"/>
      <c r="AD27" s="63"/>
      <c r="AF27" s="63"/>
      <c r="AG27" s="63"/>
      <c r="CQ27" s="195">
        <f t="shared" si="11"/>
        <v>0</v>
      </c>
      <c r="CR27" s="195">
        <f t="shared" si="12"/>
        <v>0</v>
      </c>
      <c r="CS27" s="195">
        <f t="shared" si="13"/>
        <v>0</v>
      </c>
      <c r="CT27" s="195">
        <f t="shared" si="14"/>
        <v>0</v>
      </c>
      <c r="CU27" s="195">
        <f t="shared" si="15"/>
        <v>0</v>
      </c>
      <c r="CV27" s="195">
        <f t="shared" si="4"/>
        <v>0</v>
      </c>
      <c r="CW27" s="195">
        <f t="shared" si="9"/>
        <v>0</v>
      </c>
      <c r="CX27" s="195">
        <f t="shared" si="10"/>
        <v>0</v>
      </c>
    </row>
    <row r="28" spans="1:113" x14ac:dyDescent="0.25">
      <c r="A28" s="34" t="s">
        <v>117</v>
      </c>
      <c r="K28" s="44"/>
      <c r="L28" s="44"/>
      <c r="M28" s="44"/>
      <c r="N28" s="44"/>
      <c r="O28" s="44"/>
      <c r="P28" s="44"/>
      <c r="Q28" s="44"/>
      <c r="R28" s="44"/>
      <c r="S28" s="49"/>
      <c r="T28" s="46"/>
      <c r="U28" s="44"/>
      <c r="V28" s="44"/>
      <c r="W28" s="44"/>
      <c r="X28" s="44"/>
      <c r="Y28" s="44"/>
      <c r="Z28" s="44"/>
      <c r="AA28" s="46"/>
      <c r="AB28" s="63"/>
      <c r="AC28" s="63"/>
      <c r="AD28" s="63"/>
      <c r="AF28" s="63"/>
      <c r="AG28" s="63"/>
      <c r="CQ28" s="195">
        <f t="shared" si="11"/>
        <v>0</v>
      </c>
      <c r="CR28" s="195">
        <f t="shared" si="12"/>
        <v>0</v>
      </c>
      <c r="CS28" s="195">
        <f t="shared" si="13"/>
        <v>0</v>
      </c>
      <c r="CT28" s="195">
        <f t="shared" si="14"/>
        <v>0</v>
      </c>
      <c r="CU28" s="195">
        <f t="shared" si="15"/>
        <v>0</v>
      </c>
      <c r="CV28" s="195">
        <f t="shared" si="4"/>
        <v>0</v>
      </c>
      <c r="CW28" s="195">
        <f t="shared" si="9"/>
        <v>0</v>
      </c>
      <c r="CX28" s="195">
        <f t="shared" si="10"/>
        <v>0</v>
      </c>
    </row>
    <row r="29" spans="1:113" s="85" customFormat="1" x14ac:dyDescent="0.25">
      <c r="A29" s="82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195">
        <f t="shared" si="11"/>
        <v>0</v>
      </c>
      <c r="CR29" s="195">
        <f t="shared" si="12"/>
        <v>0</v>
      </c>
      <c r="CS29" s="195">
        <f t="shared" si="13"/>
        <v>0</v>
      </c>
      <c r="CT29" s="195">
        <f t="shared" si="14"/>
        <v>0</v>
      </c>
      <c r="CU29" s="195">
        <f t="shared" si="15"/>
        <v>0</v>
      </c>
      <c r="CV29" s="195">
        <f t="shared" si="4"/>
        <v>0</v>
      </c>
      <c r="CW29" s="195">
        <f t="shared" si="9"/>
        <v>0</v>
      </c>
      <c r="CX29" s="195">
        <f t="shared" si="10"/>
        <v>0</v>
      </c>
      <c r="CY29" s="84"/>
      <c r="CZ29" s="84"/>
      <c r="DA29" s="84"/>
      <c r="DB29" s="84"/>
      <c r="DC29" s="84"/>
      <c r="DD29" s="84"/>
      <c r="DE29" s="84"/>
      <c r="DF29" s="84"/>
      <c r="DI29" s="108"/>
    </row>
    <row r="30" spans="1:113" s="11" customFormat="1" x14ac:dyDescent="0.25">
      <c r="A30" s="199"/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01"/>
      <c r="AT30" s="201"/>
      <c r="AU30" s="201"/>
      <c r="AV30" s="201"/>
      <c r="AW30" s="201"/>
      <c r="AX30" s="201"/>
      <c r="AY30" s="201"/>
      <c r="AZ30" s="201"/>
      <c r="BA30" s="201"/>
      <c r="BB30" s="201"/>
      <c r="BC30" s="201"/>
      <c r="BD30" s="200"/>
      <c r="BE30" s="200"/>
      <c r="BF30" s="200"/>
      <c r="BG30" s="200"/>
      <c r="BH30" s="200"/>
      <c r="BI30" s="200"/>
      <c r="BJ30" s="200"/>
      <c r="BK30" s="200"/>
      <c r="BL30" s="200"/>
      <c r="BM30" s="200"/>
      <c r="BN30" s="200"/>
      <c r="BO30" s="200"/>
      <c r="BP30" s="200"/>
      <c r="BQ30" s="201"/>
      <c r="BR30" s="201"/>
      <c r="BS30" s="201"/>
      <c r="BT30" s="201"/>
      <c r="BU30" s="201"/>
      <c r="BV30" s="201"/>
      <c r="BW30" s="201"/>
      <c r="BX30" s="201"/>
      <c r="BY30" s="201"/>
      <c r="BZ30" s="201"/>
      <c r="CA30" s="201"/>
      <c r="CB30" s="201"/>
      <c r="CC30" s="201"/>
      <c r="CD30" s="201"/>
      <c r="CE30" s="201"/>
      <c r="CF30" s="201"/>
      <c r="CG30" s="201"/>
      <c r="CH30" s="201"/>
      <c r="CI30" s="201"/>
      <c r="CJ30" s="201"/>
      <c r="CK30" s="201"/>
      <c r="CL30" s="201"/>
      <c r="CM30" s="201"/>
      <c r="CN30" s="201"/>
      <c r="CO30" s="201"/>
      <c r="CP30" s="201"/>
      <c r="CQ30" s="195">
        <f t="shared" si="11"/>
        <v>0</v>
      </c>
      <c r="CR30" s="195">
        <f t="shared" si="12"/>
        <v>0</v>
      </c>
      <c r="CS30" s="195">
        <f t="shared" si="13"/>
        <v>0</v>
      </c>
      <c r="CT30" s="195">
        <f t="shared" si="14"/>
        <v>0</v>
      </c>
      <c r="CU30" s="195">
        <f t="shared" si="15"/>
        <v>0</v>
      </c>
      <c r="CV30" s="195">
        <f t="shared" si="4"/>
        <v>0</v>
      </c>
      <c r="CW30" s="195">
        <f t="shared" si="9"/>
        <v>0</v>
      </c>
      <c r="CX30" s="195">
        <f t="shared" si="10"/>
        <v>0</v>
      </c>
      <c r="CY30" s="201"/>
      <c r="CZ30" s="201"/>
      <c r="DA30" s="201"/>
      <c r="DB30" s="201"/>
      <c r="DC30" s="201"/>
      <c r="DD30" s="201"/>
      <c r="DE30" s="201"/>
      <c r="DF30" s="201"/>
      <c r="DI30" s="9"/>
    </row>
    <row r="31" spans="1:113" x14ac:dyDescent="0.25">
      <c r="A31" s="18" t="s">
        <v>46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5"/>
      <c r="AC31" s="195"/>
      <c r="AD31" s="195"/>
      <c r="AE31" s="195"/>
      <c r="AF31" s="195"/>
      <c r="AG31" s="195"/>
      <c r="AH31" s="195"/>
      <c r="AI31" s="195">
        <v>4</v>
      </c>
      <c r="AJ31" s="195"/>
      <c r="AK31" s="195"/>
      <c r="AL31" s="195"/>
      <c r="AM31" s="195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96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96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D31" s="195">
        <f t="shared" ref="CD31:CO34" si="19">AB31*CD$3</f>
        <v>0</v>
      </c>
      <c r="CE31" s="195">
        <f t="shared" si="19"/>
        <v>0</v>
      </c>
      <c r="CF31" s="195">
        <f t="shared" si="19"/>
        <v>0</v>
      </c>
      <c r="CG31" s="195">
        <f t="shared" si="19"/>
        <v>0</v>
      </c>
      <c r="CH31" s="195">
        <f t="shared" si="19"/>
        <v>0</v>
      </c>
      <c r="CI31" s="195">
        <f t="shared" si="19"/>
        <v>0</v>
      </c>
      <c r="CJ31" s="195">
        <f t="shared" si="19"/>
        <v>0</v>
      </c>
      <c r="CK31" s="195">
        <f t="shared" si="19"/>
        <v>0</v>
      </c>
      <c r="CL31" s="195">
        <f t="shared" si="19"/>
        <v>0</v>
      </c>
      <c r="CM31" s="195">
        <f t="shared" si="19"/>
        <v>0</v>
      </c>
      <c r="CN31" s="195">
        <f t="shared" si="19"/>
        <v>0</v>
      </c>
      <c r="CO31" s="195">
        <f t="shared" si="19"/>
        <v>0</v>
      </c>
      <c r="CP31" s="195"/>
      <c r="CQ31" s="195">
        <f t="shared" si="11"/>
        <v>0</v>
      </c>
      <c r="CR31" s="195">
        <f t="shared" si="12"/>
        <v>0</v>
      </c>
      <c r="CS31" s="195">
        <f t="shared" si="13"/>
        <v>0</v>
      </c>
      <c r="CT31" s="195">
        <f t="shared" si="14"/>
        <v>0</v>
      </c>
      <c r="CU31" s="195">
        <f t="shared" si="15"/>
        <v>0</v>
      </c>
      <c r="CV31" s="195">
        <f t="shared" si="4"/>
        <v>0</v>
      </c>
      <c r="CW31" s="195">
        <f t="shared" si="9"/>
        <v>0</v>
      </c>
      <c r="CX31" s="195">
        <f t="shared" si="10"/>
        <v>0</v>
      </c>
      <c r="CY31" s="195">
        <f t="shared" ref="CY31:DE34" si="20">AV31*CY$3</f>
        <v>0</v>
      </c>
      <c r="CZ31" s="195">
        <f t="shared" si="20"/>
        <v>0</v>
      </c>
      <c r="DA31" s="195">
        <f t="shared" si="20"/>
        <v>0</v>
      </c>
      <c r="DB31" s="195">
        <f t="shared" si="20"/>
        <v>0</v>
      </c>
      <c r="DC31" s="195">
        <f t="shared" si="20"/>
        <v>0</v>
      </c>
      <c r="DD31" s="195">
        <f t="shared" si="20"/>
        <v>0</v>
      </c>
      <c r="DE31" s="195">
        <f t="shared" si="20"/>
        <v>0</v>
      </c>
      <c r="DF31" s="195"/>
      <c r="DG31" s="107">
        <f>SUM(BD31:DD31)</f>
        <v>0</v>
      </c>
    </row>
    <row r="32" spans="1:113" x14ac:dyDescent="0.25">
      <c r="A32" s="34" t="s">
        <v>97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96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96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D32" s="195">
        <f t="shared" si="19"/>
        <v>0</v>
      </c>
      <c r="CE32" s="195">
        <f t="shared" si="19"/>
        <v>0</v>
      </c>
      <c r="CF32" s="195">
        <f t="shared" si="19"/>
        <v>0</v>
      </c>
      <c r="CG32" s="195">
        <f t="shared" si="19"/>
        <v>0</v>
      </c>
      <c r="CH32" s="195">
        <f t="shared" si="19"/>
        <v>0</v>
      </c>
      <c r="CI32" s="195">
        <f t="shared" si="19"/>
        <v>0</v>
      </c>
      <c r="CJ32" s="195">
        <f t="shared" si="19"/>
        <v>0</v>
      </c>
      <c r="CK32" s="195">
        <f t="shared" si="19"/>
        <v>0</v>
      </c>
      <c r="CL32" s="195">
        <f t="shared" si="19"/>
        <v>0</v>
      </c>
      <c r="CM32" s="195">
        <f t="shared" si="19"/>
        <v>0</v>
      </c>
      <c r="CN32" s="195">
        <f t="shared" si="19"/>
        <v>0</v>
      </c>
      <c r="CO32" s="195">
        <f t="shared" si="19"/>
        <v>0</v>
      </c>
      <c r="CP32" s="195"/>
      <c r="CQ32" s="195">
        <f t="shared" si="11"/>
        <v>0</v>
      </c>
      <c r="CR32" s="195">
        <f t="shared" si="12"/>
        <v>0</v>
      </c>
      <c r="CS32" s="195">
        <f t="shared" si="13"/>
        <v>0</v>
      </c>
      <c r="CT32" s="195">
        <f t="shared" si="14"/>
        <v>0</v>
      </c>
      <c r="CU32" s="195">
        <f t="shared" si="15"/>
        <v>0</v>
      </c>
      <c r="CV32" s="195">
        <f t="shared" si="4"/>
        <v>0</v>
      </c>
      <c r="CW32" s="195">
        <f t="shared" si="9"/>
        <v>0</v>
      </c>
      <c r="CX32" s="195">
        <f t="shared" si="10"/>
        <v>0</v>
      </c>
      <c r="CY32" s="195">
        <f t="shared" si="20"/>
        <v>0</v>
      </c>
      <c r="CZ32" s="195">
        <f t="shared" si="20"/>
        <v>0</v>
      </c>
      <c r="DA32" s="195">
        <f t="shared" si="20"/>
        <v>0</v>
      </c>
      <c r="DB32" s="195">
        <f t="shared" si="20"/>
        <v>0</v>
      </c>
      <c r="DC32" s="195">
        <f t="shared" si="20"/>
        <v>0</v>
      </c>
      <c r="DD32" s="195">
        <f t="shared" si="20"/>
        <v>0</v>
      </c>
      <c r="DE32" s="195">
        <f t="shared" si="20"/>
        <v>0</v>
      </c>
      <c r="DF32" s="195"/>
    </row>
    <row r="33" spans="1:111" x14ac:dyDescent="0.25">
      <c r="A33" s="34" t="s">
        <v>47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>
        <v>1</v>
      </c>
      <c r="AT33" s="195"/>
      <c r="AU33" s="195">
        <v>4</v>
      </c>
      <c r="AV33" s="195"/>
      <c r="AW33" s="195"/>
      <c r="AX33" s="195"/>
      <c r="AY33" s="195"/>
      <c r="AZ33" s="195"/>
      <c r="BA33" s="195"/>
      <c r="BB33" s="195"/>
      <c r="BC33" s="196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D33" s="195">
        <f t="shared" si="19"/>
        <v>0</v>
      </c>
      <c r="CE33" s="195">
        <f t="shared" si="19"/>
        <v>0</v>
      </c>
      <c r="CF33" s="195">
        <f t="shared" si="19"/>
        <v>0</v>
      </c>
      <c r="CG33" s="195">
        <f t="shared" si="19"/>
        <v>0</v>
      </c>
      <c r="CH33" s="195">
        <f t="shared" si="19"/>
        <v>0</v>
      </c>
      <c r="CI33" s="195">
        <f t="shared" si="19"/>
        <v>0</v>
      </c>
      <c r="CJ33" s="195">
        <f t="shared" si="19"/>
        <v>0</v>
      </c>
      <c r="CK33" s="195">
        <f t="shared" si="19"/>
        <v>0</v>
      </c>
      <c r="CL33" s="195">
        <f t="shared" si="19"/>
        <v>0</v>
      </c>
      <c r="CM33" s="195">
        <f t="shared" si="19"/>
        <v>0</v>
      </c>
      <c r="CN33" s="195">
        <f t="shared" si="19"/>
        <v>0</v>
      </c>
      <c r="CO33" s="195">
        <f t="shared" si="19"/>
        <v>0</v>
      </c>
      <c r="CP33" s="195"/>
      <c r="CQ33" s="195">
        <f t="shared" si="11"/>
        <v>0</v>
      </c>
      <c r="CR33" s="195">
        <f t="shared" si="12"/>
        <v>0</v>
      </c>
      <c r="CS33" s="195">
        <f t="shared" si="13"/>
        <v>0</v>
      </c>
      <c r="CT33" s="195">
        <f t="shared" si="14"/>
        <v>0</v>
      </c>
      <c r="CU33" s="195">
        <f t="shared" si="15"/>
        <v>0</v>
      </c>
      <c r="CV33" s="195">
        <f t="shared" si="4"/>
        <v>0</v>
      </c>
      <c r="CW33" s="195">
        <f t="shared" si="9"/>
        <v>0</v>
      </c>
      <c r="CX33" s="195">
        <f t="shared" si="10"/>
        <v>0</v>
      </c>
      <c r="CY33" s="195">
        <f t="shared" si="20"/>
        <v>0</v>
      </c>
      <c r="CZ33" s="195">
        <f t="shared" si="20"/>
        <v>0</v>
      </c>
      <c r="DA33" s="195">
        <f t="shared" si="20"/>
        <v>0</v>
      </c>
      <c r="DB33" s="195">
        <f t="shared" si="20"/>
        <v>0</v>
      </c>
      <c r="DC33" s="195">
        <f t="shared" si="20"/>
        <v>0</v>
      </c>
      <c r="DD33" s="195">
        <f t="shared" si="20"/>
        <v>0</v>
      </c>
      <c r="DE33" s="195">
        <f t="shared" si="20"/>
        <v>0</v>
      </c>
      <c r="DF33" s="195"/>
      <c r="DG33" s="107">
        <f>SUM(BD33:DD33)</f>
        <v>0</v>
      </c>
    </row>
    <row r="34" spans="1:111" x14ac:dyDescent="0.25">
      <c r="A34" s="18" t="s">
        <v>50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5">
        <v>4</v>
      </c>
      <c r="AC34" s="195">
        <v>4</v>
      </c>
      <c r="AD34" s="195"/>
      <c r="AE34" s="195"/>
      <c r="AF34" s="195">
        <v>4</v>
      </c>
      <c r="AG34" s="195"/>
      <c r="AH34" s="195">
        <v>4</v>
      </c>
      <c r="AI34" s="195"/>
      <c r="AJ34" s="195">
        <v>4</v>
      </c>
      <c r="AK34" s="195">
        <v>4</v>
      </c>
      <c r="AL34" s="195"/>
      <c r="AM34" s="195"/>
      <c r="AN34" s="195"/>
      <c r="AO34" s="195"/>
      <c r="AP34" s="195">
        <v>5</v>
      </c>
      <c r="AQ34" s="195"/>
      <c r="AR34" s="195">
        <v>4</v>
      </c>
      <c r="AS34" s="195"/>
      <c r="AT34" s="195">
        <v>4</v>
      </c>
      <c r="AU34" s="195"/>
      <c r="AV34" s="195">
        <v>2</v>
      </c>
      <c r="AW34" s="195">
        <v>2</v>
      </c>
      <c r="AX34" s="195">
        <v>2</v>
      </c>
      <c r="AY34" s="195">
        <v>4</v>
      </c>
      <c r="AZ34" s="195">
        <v>2</v>
      </c>
      <c r="BA34" s="195">
        <v>2</v>
      </c>
      <c r="BB34" s="195">
        <v>6</v>
      </c>
      <c r="BC34" s="196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D34" s="195">
        <f t="shared" si="19"/>
        <v>0</v>
      </c>
      <c r="CE34" s="195">
        <f t="shared" si="19"/>
        <v>0</v>
      </c>
      <c r="CF34" s="195">
        <f t="shared" si="19"/>
        <v>0</v>
      </c>
      <c r="CG34" s="195">
        <f t="shared" si="19"/>
        <v>0</v>
      </c>
      <c r="CH34" s="195">
        <f t="shared" si="19"/>
        <v>0</v>
      </c>
      <c r="CI34" s="195">
        <f t="shared" si="19"/>
        <v>0</v>
      </c>
      <c r="CJ34" s="195">
        <f t="shared" si="19"/>
        <v>0</v>
      </c>
      <c r="CK34" s="195">
        <f t="shared" si="19"/>
        <v>0</v>
      </c>
      <c r="CL34" s="195">
        <f t="shared" si="19"/>
        <v>0</v>
      </c>
      <c r="CM34" s="195">
        <f t="shared" si="19"/>
        <v>0</v>
      </c>
      <c r="CN34" s="195">
        <f t="shared" si="19"/>
        <v>0</v>
      </c>
      <c r="CO34" s="195">
        <f t="shared" si="19"/>
        <v>0</v>
      </c>
      <c r="CP34" s="195"/>
      <c r="CQ34" s="195">
        <f t="shared" si="11"/>
        <v>0</v>
      </c>
      <c r="CR34" s="195">
        <f t="shared" si="12"/>
        <v>0</v>
      </c>
      <c r="CS34" s="195">
        <f t="shared" si="13"/>
        <v>0</v>
      </c>
      <c r="CT34" s="195">
        <f t="shared" si="14"/>
        <v>0</v>
      </c>
      <c r="CU34" s="195">
        <f t="shared" si="15"/>
        <v>0</v>
      </c>
      <c r="CV34" s="195">
        <f t="shared" si="4"/>
        <v>0</v>
      </c>
      <c r="CW34" s="195">
        <f t="shared" si="9"/>
        <v>0</v>
      </c>
      <c r="CX34" s="195">
        <f t="shared" si="10"/>
        <v>0</v>
      </c>
      <c r="CY34" s="195">
        <f t="shared" si="20"/>
        <v>0</v>
      </c>
      <c r="CZ34" s="195">
        <f t="shared" si="20"/>
        <v>0</v>
      </c>
      <c r="DA34" s="195">
        <f t="shared" si="20"/>
        <v>0</v>
      </c>
      <c r="DB34" s="195">
        <f t="shared" si="20"/>
        <v>0</v>
      </c>
      <c r="DC34" s="195">
        <f t="shared" si="20"/>
        <v>0</v>
      </c>
      <c r="DD34" s="195">
        <f t="shared" si="20"/>
        <v>0</v>
      </c>
      <c r="DE34" s="195">
        <f t="shared" si="20"/>
        <v>0</v>
      </c>
      <c r="DF34" s="195"/>
      <c r="DG34" s="107">
        <f>SUM(BD34:DD34)</f>
        <v>0</v>
      </c>
    </row>
    <row r="35" spans="1:111" x14ac:dyDescent="0.25">
      <c r="A35" s="18" t="s">
        <v>55</v>
      </c>
      <c r="B35" s="196"/>
      <c r="C35" s="196"/>
      <c r="D35" s="196"/>
      <c r="E35" s="196"/>
      <c r="F35" s="196"/>
      <c r="G35" s="196"/>
      <c r="H35" s="196"/>
      <c r="I35" s="196"/>
      <c r="J35" s="196"/>
      <c r="K35" s="44">
        <v>1</v>
      </c>
      <c r="L35" s="44">
        <v>2</v>
      </c>
      <c r="M35" s="44">
        <v>3</v>
      </c>
      <c r="N35" s="44">
        <v>3</v>
      </c>
      <c r="O35" s="44">
        <v>4</v>
      </c>
      <c r="P35" s="44">
        <v>4</v>
      </c>
      <c r="Q35" s="44">
        <v>5</v>
      </c>
      <c r="R35" s="44">
        <v>5</v>
      </c>
      <c r="S35" s="44">
        <v>5</v>
      </c>
      <c r="T35" s="44">
        <v>5</v>
      </c>
      <c r="U35" s="44">
        <v>1</v>
      </c>
      <c r="V35" s="45">
        <v>2</v>
      </c>
      <c r="W35" s="44">
        <v>3</v>
      </c>
      <c r="X35" s="44">
        <v>3</v>
      </c>
      <c r="Y35" s="44">
        <v>3</v>
      </c>
      <c r="Z35" s="44">
        <v>4</v>
      </c>
      <c r="AA35" s="74">
        <v>5</v>
      </c>
      <c r="AB35" s="63"/>
      <c r="AC35" s="63"/>
      <c r="AD35" s="63"/>
      <c r="AE35" s="196"/>
      <c r="AF35" s="63"/>
      <c r="AG35" s="44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>
        <v>2</v>
      </c>
      <c r="AR35" s="231"/>
      <c r="AS35" s="231"/>
      <c r="AT35" s="196"/>
      <c r="AU35" s="196"/>
      <c r="AV35" s="196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  <c r="BJ35" s="196"/>
      <c r="BK35" s="196"/>
      <c r="BL35" s="196"/>
      <c r="BM35" s="195">
        <f t="shared" ref="BM35:BR35" si="21">K35*BM$3</f>
        <v>0</v>
      </c>
      <c r="BN35" s="195">
        <f t="shared" si="21"/>
        <v>0</v>
      </c>
      <c r="BO35" s="195">
        <f t="shared" si="21"/>
        <v>0</v>
      </c>
      <c r="BP35" s="195">
        <f t="shared" si="21"/>
        <v>0</v>
      </c>
      <c r="BQ35" s="195">
        <f t="shared" si="21"/>
        <v>0</v>
      </c>
      <c r="BR35" s="195">
        <f t="shared" si="21"/>
        <v>0</v>
      </c>
      <c r="BS35" s="195"/>
      <c r="BT35" s="195">
        <f t="shared" ref="BT35:CC35" si="22">R35*BT$3</f>
        <v>0</v>
      </c>
      <c r="BU35" s="195">
        <f t="shared" si="22"/>
        <v>0</v>
      </c>
      <c r="BV35" s="195">
        <f t="shared" si="22"/>
        <v>0</v>
      </c>
      <c r="BW35" s="195">
        <f t="shared" si="22"/>
        <v>0</v>
      </c>
      <c r="BX35" s="195">
        <f t="shared" si="22"/>
        <v>0</v>
      </c>
      <c r="BY35" s="195">
        <f t="shared" si="22"/>
        <v>0</v>
      </c>
      <c r="BZ35" s="195">
        <f t="shared" si="22"/>
        <v>0</v>
      </c>
      <c r="CA35" s="195">
        <f t="shared" si="22"/>
        <v>0</v>
      </c>
      <c r="CB35" s="195">
        <f t="shared" si="22"/>
        <v>0</v>
      </c>
      <c r="CC35" s="195">
        <f t="shared" si="22"/>
        <v>0</v>
      </c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95">
        <f t="shared" si="11"/>
        <v>0</v>
      </c>
      <c r="CR35" s="195">
        <f t="shared" si="12"/>
        <v>0</v>
      </c>
      <c r="CS35" s="195">
        <f t="shared" si="13"/>
        <v>0</v>
      </c>
      <c r="CT35" s="195">
        <f t="shared" si="14"/>
        <v>0</v>
      </c>
      <c r="CU35" s="195">
        <f t="shared" si="15"/>
        <v>0</v>
      </c>
      <c r="CV35" s="195">
        <f t="shared" si="4"/>
        <v>0</v>
      </c>
      <c r="CW35" s="195">
        <f t="shared" si="9"/>
        <v>0</v>
      </c>
      <c r="CX35" s="195">
        <f t="shared" si="10"/>
        <v>0</v>
      </c>
      <c r="CY35" s="10"/>
      <c r="CZ35" s="10"/>
      <c r="DA35" s="10"/>
      <c r="DB35" s="10"/>
      <c r="DC35" s="10"/>
      <c r="DD35" s="10"/>
      <c r="DE35" s="196"/>
      <c r="DF35" s="10"/>
      <c r="DG35" s="107">
        <f>SUM(BD35:DD35)</f>
        <v>0</v>
      </c>
    </row>
    <row r="36" spans="1:111" x14ac:dyDescent="0.25">
      <c r="A36" s="34" t="s">
        <v>97</v>
      </c>
      <c r="B36" s="196"/>
      <c r="C36" s="196"/>
      <c r="D36" s="196"/>
      <c r="E36" s="196"/>
      <c r="F36" s="196"/>
      <c r="G36" s="196"/>
      <c r="H36" s="196"/>
      <c r="I36" s="196"/>
      <c r="J36" s="196"/>
      <c r="K36" s="44"/>
      <c r="L36" s="44"/>
      <c r="M36" s="44"/>
      <c r="N36" s="44"/>
      <c r="O36" s="44"/>
      <c r="P36" s="44"/>
      <c r="Q36" s="44"/>
      <c r="R36" s="44"/>
      <c r="S36" s="73"/>
      <c r="T36" s="74"/>
      <c r="U36" s="44"/>
      <c r="V36" s="44"/>
      <c r="W36" s="44"/>
      <c r="X36" s="44"/>
      <c r="Y36" s="44"/>
      <c r="Z36" s="44"/>
      <c r="AA36" s="74"/>
      <c r="AB36" s="63"/>
      <c r="AC36" s="63"/>
      <c r="AD36" s="63"/>
      <c r="AE36" s="196"/>
      <c r="AF36" s="63"/>
      <c r="AG36" s="44"/>
      <c r="AH36" s="231"/>
      <c r="AI36" s="231"/>
      <c r="AJ36" s="231"/>
      <c r="AK36" s="231"/>
      <c r="AL36" s="231"/>
      <c r="AM36" s="231"/>
      <c r="AN36" s="231"/>
      <c r="AO36" s="231"/>
      <c r="AP36" s="231"/>
      <c r="AQ36" s="231"/>
      <c r="AR36" s="231"/>
      <c r="AS36" s="231"/>
      <c r="AT36" s="196"/>
      <c r="AU36" s="196"/>
      <c r="AV36" s="196"/>
      <c r="AW36" s="196"/>
      <c r="AX36" s="196"/>
      <c r="AY36" s="196"/>
      <c r="AZ36" s="196"/>
      <c r="BA36" s="196"/>
      <c r="BB36" s="196"/>
      <c r="BC36" s="196"/>
      <c r="BD36" s="196"/>
      <c r="BE36" s="196"/>
      <c r="BF36" s="196"/>
      <c r="BG36" s="196"/>
      <c r="BH36" s="196"/>
      <c r="BI36" s="196"/>
      <c r="BJ36" s="196"/>
      <c r="BK36" s="196"/>
      <c r="BL36" s="196"/>
      <c r="BM36" s="196"/>
      <c r="BN36" s="196"/>
      <c r="BO36" s="196"/>
      <c r="BP36" s="196"/>
      <c r="BQ36" s="196"/>
      <c r="BR36" s="196"/>
      <c r="BS36" s="196"/>
      <c r="BT36" s="196"/>
      <c r="BU36" s="196"/>
      <c r="BV36" s="196"/>
      <c r="BW36" s="196"/>
      <c r="BX36" s="196"/>
      <c r="BY36" s="196"/>
      <c r="BZ36" s="196"/>
      <c r="CA36" s="196"/>
      <c r="CB36" s="196"/>
      <c r="CC36" s="196"/>
      <c r="CD36" s="196"/>
      <c r="CE36" s="196"/>
      <c r="CF36" s="196"/>
      <c r="CG36" s="196"/>
      <c r="CH36" s="196"/>
      <c r="CI36" s="196"/>
      <c r="CJ36" s="196"/>
      <c r="CK36" s="196"/>
      <c r="CL36" s="196"/>
      <c r="CM36" s="196"/>
      <c r="CN36" s="196"/>
      <c r="CO36" s="196"/>
      <c r="CP36" s="196"/>
      <c r="CQ36" s="195">
        <f t="shared" si="11"/>
        <v>0</v>
      </c>
      <c r="CR36" s="195">
        <f t="shared" si="12"/>
        <v>0</v>
      </c>
      <c r="CS36" s="195">
        <f t="shared" si="13"/>
        <v>0</v>
      </c>
      <c r="CT36" s="195">
        <f t="shared" si="14"/>
        <v>0</v>
      </c>
      <c r="CU36" s="195">
        <f t="shared" si="15"/>
        <v>0</v>
      </c>
      <c r="CV36" s="195">
        <f t="shared" si="4"/>
        <v>0</v>
      </c>
      <c r="CW36" s="195">
        <f t="shared" si="9"/>
        <v>0</v>
      </c>
      <c r="CX36" s="195">
        <f t="shared" si="10"/>
        <v>0</v>
      </c>
      <c r="CY36" s="196"/>
      <c r="CZ36" s="196"/>
      <c r="DA36" s="196"/>
      <c r="DB36" s="196"/>
      <c r="DC36" s="196"/>
      <c r="DD36" s="196"/>
      <c r="DE36" s="196"/>
      <c r="DF36" s="196"/>
    </row>
    <row r="37" spans="1:111" x14ac:dyDescent="0.25">
      <c r="A37" s="34" t="s">
        <v>111</v>
      </c>
      <c r="B37" s="196"/>
      <c r="C37" s="196"/>
      <c r="D37" s="196"/>
      <c r="E37" s="196"/>
      <c r="F37" s="196"/>
      <c r="G37" s="196"/>
      <c r="H37" s="196"/>
      <c r="I37" s="196"/>
      <c r="J37" s="196"/>
      <c r="K37" s="44">
        <v>0.01</v>
      </c>
      <c r="L37" s="44">
        <v>0.01</v>
      </c>
      <c r="M37" s="44">
        <v>0.03</v>
      </c>
      <c r="N37" s="44">
        <v>0.03</v>
      </c>
      <c r="O37" s="44">
        <v>0.04</v>
      </c>
      <c r="P37" s="44">
        <v>0.04</v>
      </c>
      <c r="Q37" s="44">
        <v>0.05</v>
      </c>
      <c r="R37" s="44">
        <v>0.05</v>
      </c>
      <c r="S37" s="44">
        <v>0.05</v>
      </c>
      <c r="T37" s="44">
        <v>0.05</v>
      </c>
      <c r="U37" s="44">
        <v>0.01</v>
      </c>
      <c r="V37" s="44">
        <v>0.02</v>
      </c>
      <c r="W37" s="44">
        <v>0.03</v>
      </c>
      <c r="X37" s="44">
        <v>0.03</v>
      </c>
      <c r="Y37" s="44">
        <v>0.03</v>
      </c>
      <c r="Z37" s="44">
        <v>0.04</v>
      </c>
      <c r="AA37" s="46">
        <v>0.05</v>
      </c>
      <c r="AB37" s="63"/>
      <c r="AC37" s="63"/>
      <c r="AD37" s="63"/>
      <c r="AE37" s="196"/>
      <c r="AF37" s="63"/>
      <c r="AG37" s="44"/>
      <c r="AH37" s="231"/>
      <c r="AI37" s="231"/>
      <c r="AJ37" s="231"/>
      <c r="AK37" s="231"/>
      <c r="AL37" s="231"/>
      <c r="AM37" s="231"/>
      <c r="AN37" s="231"/>
      <c r="AO37" s="231"/>
      <c r="AP37" s="231"/>
      <c r="AQ37" s="231"/>
      <c r="AR37" s="231"/>
      <c r="AS37" s="231"/>
      <c r="AT37" s="196"/>
      <c r="AU37" s="196"/>
      <c r="AV37" s="196"/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5">
        <f t="shared" ref="BM37:BR38" si="23">K37*BM$3</f>
        <v>0</v>
      </c>
      <c r="BN37" s="195">
        <f t="shared" si="23"/>
        <v>0</v>
      </c>
      <c r="BO37" s="195">
        <f t="shared" si="23"/>
        <v>0</v>
      </c>
      <c r="BP37" s="195">
        <f t="shared" si="23"/>
        <v>0</v>
      </c>
      <c r="BQ37" s="195">
        <f t="shared" si="23"/>
        <v>0</v>
      </c>
      <c r="BR37" s="195">
        <f t="shared" si="23"/>
        <v>0</v>
      </c>
      <c r="BS37" s="195"/>
      <c r="BT37" s="195">
        <f t="shared" ref="BT37:CC38" si="24">R37*BT$3</f>
        <v>0</v>
      </c>
      <c r="BU37" s="195">
        <f t="shared" si="24"/>
        <v>0</v>
      </c>
      <c r="BV37" s="195">
        <f t="shared" si="24"/>
        <v>0</v>
      </c>
      <c r="BW37" s="195">
        <f t="shared" si="24"/>
        <v>0</v>
      </c>
      <c r="BX37" s="195">
        <f t="shared" si="24"/>
        <v>0</v>
      </c>
      <c r="BY37" s="195">
        <f t="shared" si="24"/>
        <v>0</v>
      </c>
      <c r="BZ37" s="195">
        <f t="shared" si="24"/>
        <v>0</v>
      </c>
      <c r="CA37" s="195">
        <f t="shared" si="24"/>
        <v>0</v>
      </c>
      <c r="CB37" s="195">
        <f t="shared" si="24"/>
        <v>0</v>
      </c>
      <c r="CC37" s="195">
        <f t="shared" si="24"/>
        <v>0</v>
      </c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95">
        <f t="shared" si="11"/>
        <v>0</v>
      </c>
      <c r="CR37" s="195">
        <f t="shared" si="12"/>
        <v>0</v>
      </c>
      <c r="CS37" s="195">
        <f t="shared" si="13"/>
        <v>0</v>
      </c>
      <c r="CT37" s="195">
        <f t="shared" si="14"/>
        <v>0</v>
      </c>
      <c r="CU37" s="195">
        <f t="shared" si="15"/>
        <v>0</v>
      </c>
      <c r="CV37" s="195">
        <f t="shared" si="4"/>
        <v>0</v>
      </c>
      <c r="CW37" s="195">
        <f t="shared" si="9"/>
        <v>0</v>
      </c>
      <c r="CX37" s="195">
        <f t="shared" si="10"/>
        <v>0</v>
      </c>
      <c r="CY37" s="10"/>
      <c r="CZ37" s="10"/>
      <c r="DA37" s="10"/>
      <c r="DB37" s="10"/>
      <c r="DC37" s="10"/>
      <c r="DD37" s="10"/>
      <c r="DE37" s="196"/>
      <c r="DF37" s="10"/>
    </row>
    <row r="38" spans="1:111" x14ac:dyDescent="0.25">
      <c r="A38" s="18" t="s">
        <v>52</v>
      </c>
      <c r="B38" s="195">
        <v>2</v>
      </c>
      <c r="C38" s="195">
        <v>2</v>
      </c>
      <c r="D38" s="195">
        <v>2</v>
      </c>
      <c r="E38" s="195">
        <v>2</v>
      </c>
      <c r="F38" s="195">
        <v>2</v>
      </c>
      <c r="G38" s="195">
        <v>2</v>
      </c>
      <c r="H38" s="195">
        <v>2</v>
      </c>
      <c r="I38" s="195">
        <v>2</v>
      </c>
      <c r="J38" s="195">
        <v>2</v>
      </c>
      <c r="K38" s="44">
        <v>1</v>
      </c>
      <c r="L38" s="44">
        <v>1</v>
      </c>
      <c r="M38" s="44">
        <v>1</v>
      </c>
      <c r="N38" s="44">
        <v>1</v>
      </c>
      <c r="O38" s="44">
        <v>1</v>
      </c>
      <c r="P38" s="44">
        <v>1</v>
      </c>
      <c r="Q38" s="44">
        <v>1</v>
      </c>
      <c r="R38" s="44">
        <v>1</v>
      </c>
      <c r="S38" s="44">
        <v>1</v>
      </c>
      <c r="T38" s="44">
        <v>1</v>
      </c>
      <c r="U38" s="44">
        <v>1</v>
      </c>
      <c r="V38" s="44">
        <v>1</v>
      </c>
      <c r="W38" s="44">
        <v>1</v>
      </c>
      <c r="X38" s="44">
        <v>1</v>
      </c>
      <c r="Y38" s="44">
        <v>1</v>
      </c>
      <c r="Z38" s="44">
        <v>1</v>
      </c>
      <c r="AA38" s="74">
        <v>1</v>
      </c>
      <c r="AB38" s="63"/>
      <c r="AC38" s="63"/>
      <c r="AD38" s="63"/>
      <c r="AE38" s="196"/>
      <c r="AF38" s="63"/>
      <c r="AG38" s="44"/>
      <c r="AH38" s="231"/>
      <c r="AI38" s="231"/>
      <c r="AJ38" s="231"/>
      <c r="AK38" s="231"/>
      <c r="AL38" s="231"/>
      <c r="AM38" s="231"/>
      <c r="AN38" s="231"/>
      <c r="AO38" s="231"/>
      <c r="AP38" s="231">
        <v>1</v>
      </c>
      <c r="AQ38" s="231"/>
      <c r="AR38" s="231"/>
      <c r="AS38" s="231">
        <v>1</v>
      </c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5">
        <f t="shared" ref="BD38:BL38" si="25">B38*BD$3</f>
        <v>0</v>
      </c>
      <c r="BE38" s="195">
        <f t="shared" si="25"/>
        <v>0</v>
      </c>
      <c r="BF38" s="195">
        <f t="shared" si="25"/>
        <v>0</v>
      </c>
      <c r="BG38" s="195">
        <f t="shared" si="25"/>
        <v>0</v>
      </c>
      <c r="BH38" s="195">
        <f t="shared" si="25"/>
        <v>0</v>
      </c>
      <c r="BI38" s="195">
        <f t="shared" si="25"/>
        <v>0</v>
      </c>
      <c r="BJ38" s="195">
        <f t="shared" si="25"/>
        <v>0</v>
      </c>
      <c r="BK38" s="195">
        <f t="shared" si="25"/>
        <v>0</v>
      </c>
      <c r="BL38" s="195">
        <f t="shared" si="25"/>
        <v>0</v>
      </c>
      <c r="BM38" s="195">
        <f t="shared" si="23"/>
        <v>0</v>
      </c>
      <c r="BN38" s="195">
        <f t="shared" si="23"/>
        <v>0</v>
      </c>
      <c r="BO38" s="195">
        <f t="shared" si="23"/>
        <v>0</v>
      </c>
      <c r="BP38" s="195">
        <f t="shared" si="23"/>
        <v>0</v>
      </c>
      <c r="BQ38" s="195">
        <f t="shared" si="23"/>
        <v>0</v>
      </c>
      <c r="BR38" s="195">
        <f t="shared" si="23"/>
        <v>0</v>
      </c>
      <c r="BS38" s="195"/>
      <c r="BT38" s="195">
        <f t="shared" si="24"/>
        <v>0</v>
      </c>
      <c r="BU38" s="195">
        <f t="shared" si="24"/>
        <v>0</v>
      </c>
      <c r="BV38" s="195">
        <f t="shared" si="24"/>
        <v>0</v>
      </c>
      <c r="BW38" s="195">
        <f t="shared" si="24"/>
        <v>0</v>
      </c>
      <c r="BX38" s="195">
        <f t="shared" si="24"/>
        <v>0</v>
      </c>
      <c r="BY38" s="195">
        <f t="shared" si="24"/>
        <v>0</v>
      </c>
      <c r="BZ38" s="195">
        <f t="shared" si="24"/>
        <v>0</v>
      </c>
      <c r="CA38" s="195">
        <f t="shared" si="24"/>
        <v>0</v>
      </c>
      <c r="CB38" s="195">
        <f t="shared" si="24"/>
        <v>0</v>
      </c>
      <c r="CC38" s="195">
        <f t="shared" si="24"/>
        <v>0</v>
      </c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95">
        <f t="shared" si="11"/>
        <v>0</v>
      </c>
      <c r="CR38" s="195">
        <f t="shared" si="12"/>
        <v>0</v>
      </c>
      <c r="CS38" s="195">
        <f t="shared" si="13"/>
        <v>0</v>
      </c>
      <c r="CT38" s="195">
        <f t="shared" si="14"/>
        <v>0</v>
      </c>
      <c r="CU38" s="195">
        <f t="shared" si="15"/>
        <v>0</v>
      </c>
      <c r="CV38" s="195">
        <f t="shared" si="4"/>
        <v>0</v>
      </c>
      <c r="CW38" s="195">
        <f t="shared" si="9"/>
        <v>0</v>
      </c>
      <c r="CX38" s="195">
        <f t="shared" si="10"/>
        <v>0</v>
      </c>
      <c r="CY38" s="10"/>
      <c r="CZ38" s="10"/>
      <c r="DA38" s="10"/>
      <c r="DB38" s="10"/>
      <c r="DC38" s="10"/>
      <c r="DD38" s="10"/>
      <c r="DE38" s="196"/>
      <c r="DF38" s="10"/>
      <c r="DG38" s="107">
        <f>SUM(BD38:DD38)</f>
        <v>0</v>
      </c>
    </row>
    <row r="39" spans="1:111" x14ac:dyDescent="0.25">
      <c r="A39" s="18"/>
      <c r="K39" s="44"/>
      <c r="L39" s="44"/>
      <c r="M39" s="44"/>
      <c r="N39" s="44"/>
      <c r="O39" s="44"/>
      <c r="P39" s="44"/>
      <c r="Q39" s="44"/>
      <c r="R39" s="44"/>
      <c r="S39" s="73"/>
      <c r="T39" s="74"/>
      <c r="U39" s="44"/>
      <c r="V39" s="44"/>
      <c r="W39" s="44"/>
      <c r="X39" s="44"/>
      <c r="Y39" s="44"/>
      <c r="Z39" s="44"/>
      <c r="AA39" s="74"/>
      <c r="AB39" s="63"/>
      <c r="AC39" s="63"/>
      <c r="AD39" s="63"/>
      <c r="AF39" s="63"/>
      <c r="AG39" s="44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CQ39" s="195">
        <f t="shared" si="11"/>
        <v>0</v>
      </c>
      <c r="CR39" s="195">
        <f t="shared" si="12"/>
        <v>0</v>
      </c>
      <c r="CS39" s="195">
        <f t="shared" si="13"/>
        <v>0</v>
      </c>
      <c r="CT39" s="195">
        <f t="shared" si="14"/>
        <v>0</v>
      </c>
      <c r="CU39" s="195">
        <f t="shared" si="15"/>
        <v>0</v>
      </c>
      <c r="CV39" s="195">
        <f t="shared" si="4"/>
        <v>0</v>
      </c>
      <c r="CW39" s="195">
        <f t="shared" si="9"/>
        <v>0</v>
      </c>
      <c r="CX39" s="195">
        <f t="shared" si="10"/>
        <v>0</v>
      </c>
    </row>
    <row r="40" spans="1:111" x14ac:dyDescent="0.25">
      <c r="CQ40" s="195">
        <f t="shared" si="11"/>
        <v>0</v>
      </c>
      <c r="CR40" s="195">
        <f t="shared" si="12"/>
        <v>0</v>
      </c>
      <c r="CS40" s="195">
        <f t="shared" si="13"/>
        <v>0</v>
      </c>
      <c r="CT40" s="195">
        <f t="shared" si="14"/>
        <v>0</v>
      </c>
      <c r="CU40" s="195">
        <f t="shared" si="15"/>
        <v>0</v>
      </c>
      <c r="CV40" s="195">
        <f t="shared" si="4"/>
        <v>0</v>
      </c>
      <c r="CW40" s="195">
        <f t="shared" si="9"/>
        <v>0</v>
      </c>
      <c r="CX40" s="195">
        <f t="shared" si="10"/>
        <v>0</v>
      </c>
    </row>
    <row r="41" spans="1:111" x14ac:dyDescent="0.25">
      <c r="CQ41" s="195">
        <f t="shared" si="11"/>
        <v>0</v>
      </c>
      <c r="CR41" s="195">
        <f t="shared" si="12"/>
        <v>0</v>
      </c>
      <c r="CS41" s="195">
        <f t="shared" si="13"/>
        <v>0</v>
      </c>
      <c r="CT41" s="195">
        <f t="shared" si="14"/>
        <v>0</v>
      </c>
      <c r="CU41" s="195">
        <f t="shared" si="15"/>
        <v>0</v>
      </c>
      <c r="CV41" s="195">
        <f t="shared" si="4"/>
        <v>0</v>
      </c>
      <c r="CW41" s="195">
        <f t="shared" si="9"/>
        <v>0</v>
      </c>
      <c r="CX41" s="195">
        <f t="shared" si="10"/>
        <v>0</v>
      </c>
    </row>
    <row r="42" spans="1:111" x14ac:dyDescent="0.25">
      <c r="CQ42" s="195">
        <f t="shared" si="11"/>
        <v>0</v>
      </c>
      <c r="CR42" s="195">
        <f t="shared" si="12"/>
        <v>0</v>
      </c>
      <c r="CS42" s="195">
        <f t="shared" si="13"/>
        <v>0</v>
      </c>
      <c r="CT42" s="195">
        <f t="shared" si="14"/>
        <v>0</v>
      </c>
      <c r="CU42" s="195">
        <f t="shared" si="15"/>
        <v>0</v>
      </c>
      <c r="CV42" s="195">
        <f t="shared" si="4"/>
        <v>0</v>
      </c>
      <c r="CW42" s="195">
        <f t="shared" si="9"/>
        <v>0</v>
      </c>
      <c r="CX42" s="195">
        <f t="shared" si="10"/>
        <v>0</v>
      </c>
    </row>
    <row r="43" spans="1:111" x14ac:dyDescent="0.25">
      <c r="CQ43" s="195">
        <f t="shared" si="11"/>
        <v>0</v>
      </c>
      <c r="CR43" s="195">
        <f t="shared" si="12"/>
        <v>0</v>
      </c>
      <c r="CS43" s="195">
        <f t="shared" si="13"/>
        <v>0</v>
      </c>
      <c r="CT43" s="195">
        <f t="shared" si="14"/>
        <v>0</v>
      </c>
      <c r="CU43" s="195">
        <f t="shared" si="15"/>
        <v>0</v>
      </c>
      <c r="CV43" s="195">
        <f t="shared" si="4"/>
        <v>0</v>
      </c>
      <c r="CW43" s="195">
        <f t="shared" si="9"/>
        <v>0</v>
      </c>
      <c r="CX43" s="195">
        <f t="shared" si="10"/>
        <v>0</v>
      </c>
    </row>
    <row r="44" spans="1:111" x14ac:dyDescent="0.25">
      <c r="A44" s="41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63"/>
      <c r="AC44" s="63"/>
      <c r="AD44" s="63"/>
      <c r="AF44" s="63"/>
      <c r="AG44" s="63"/>
      <c r="CQ44" s="195">
        <f t="shared" si="11"/>
        <v>0</v>
      </c>
      <c r="CR44" s="195">
        <f t="shared" si="12"/>
        <v>0</v>
      </c>
      <c r="CS44" s="195">
        <f t="shared" si="13"/>
        <v>0</v>
      </c>
      <c r="CT44" s="195">
        <f t="shared" si="14"/>
        <v>0</v>
      </c>
      <c r="CU44" s="195">
        <f t="shared" si="15"/>
        <v>0</v>
      </c>
      <c r="CV44" s="195">
        <f t="shared" si="4"/>
        <v>0</v>
      </c>
      <c r="CW44" s="195">
        <f t="shared" si="9"/>
        <v>0</v>
      </c>
      <c r="CX44" s="195">
        <f t="shared" si="10"/>
        <v>0</v>
      </c>
    </row>
    <row r="45" spans="1:111" x14ac:dyDescent="0.25">
      <c r="A45" s="18" t="s">
        <v>59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  <c r="P45" s="44">
        <v>1</v>
      </c>
      <c r="Q45" s="44">
        <v>1</v>
      </c>
      <c r="R45" s="44">
        <v>1</v>
      </c>
      <c r="S45" s="44">
        <v>1</v>
      </c>
      <c r="T45" s="44">
        <v>1</v>
      </c>
      <c r="U45" s="44">
        <v>1</v>
      </c>
      <c r="V45" s="44">
        <v>1</v>
      </c>
      <c r="W45" s="44">
        <v>1</v>
      </c>
      <c r="X45" s="44">
        <v>1</v>
      </c>
      <c r="Y45" s="44">
        <v>1</v>
      </c>
      <c r="Z45" s="44">
        <v>1</v>
      </c>
      <c r="AA45" s="74">
        <v>1</v>
      </c>
      <c r="AB45" s="63"/>
      <c r="AC45" s="63"/>
      <c r="AD45" s="63"/>
      <c r="AF45" s="63"/>
      <c r="AG45" s="63"/>
      <c r="BM45" s="195">
        <f t="shared" ref="BM45:BR50" si="26">K45*BM$3</f>
        <v>0</v>
      </c>
      <c r="BN45" s="195">
        <f t="shared" si="26"/>
        <v>0</v>
      </c>
      <c r="BO45" s="195">
        <f t="shared" si="26"/>
        <v>0</v>
      </c>
      <c r="BP45" s="195">
        <f t="shared" si="26"/>
        <v>0</v>
      </c>
      <c r="BQ45" s="195">
        <f t="shared" si="26"/>
        <v>0</v>
      </c>
      <c r="BR45" s="195">
        <f t="shared" si="26"/>
        <v>0</v>
      </c>
      <c r="BS45" s="195"/>
      <c r="BT45" s="195">
        <f t="shared" ref="BT45:CC50" si="27">R45*BT$3</f>
        <v>0</v>
      </c>
      <c r="BU45" s="195">
        <f t="shared" si="27"/>
        <v>0</v>
      </c>
      <c r="BV45" s="195">
        <f t="shared" si="27"/>
        <v>0</v>
      </c>
      <c r="BW45" s="195">
        <f t="shared" si="27"/>
        <v>0</v>
      </c>
      <c r="BX45" s="195">
        <f t="shared" si="27"/>
        <v>0</v>
      </c>
      <c r="BY45" s="195">
        <f t="shared" si="27"/>
        <v>0</v>
      </c>
      <c r="BZ45" s="195">
        <f t="shared" si="27"/>
        <v>0</v>
      </c>
      <c r="CA45" s="195">
        <f t="shared" si="27"/>
        <v>0</v>
      </c>
      <c r="CB45" s="195">
        <f t="shared" si="27"/>
        <v>0</v>
      </c>
      <c r="CC45" s="195">
        <f t="shared" si="27"/>
        <v>0</v>
      </c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95">
        <f t="shared" si="11"/>
        <v>0</v>
      </c>
      <c r="CR45" s="195">
        <f t="shared" si="12"/>
        <v>0</v>
      </c>
      <c r="CS45" s="195">
        <f t="shared" si="13"/>
        <v>0</v>
      </c>
      <c r="CT45" s="195">
        <f t="shared" si="14"/>
        <v>0</v>
      </c>
      <c r="CU45" s="195">
        <f t="shared" si="15"/>
        <v>0</v>
      </c>
      <c r="CV45" s="195">
        <f t="shared" si="4"/>
        <v>0</v>
      </c>
      <c r="CW45" s="195">
        <f t="shared" si="9"/>
        <v>0</v>
      </c>
      <c r="CX45" s="195">
        <f t="shared" si="10"/>
        <v>0</v>
      </c>
      <c r="CY45" s="10"/>
      <c r="CZ45" s="10"/>
      <c r="DA45" s="10"/>
      <c r="DB45" s="10"/>
      <c r="DC45" s="10"/>
      <c r="DD45" s="10"/>
      <c r="DF45" s="10"/>
      <c r="DG45" s="107">
        <f t="shared" ref="DG45:DG50" si="28">SUM(BD45:DD45)</f>
        <v>0</v>
      </c>
    </row>
    <row r="46" spans="1:111" x14ac:dyDescent="0.25">
      <c r="A46" s="18" t="s">
        <v>124</v>
      </c>
      <c r="K46" s="44"/>
      <c r="L46" s="44">
        <v>2</v>
      </c>
      <c r="M46" s="44">
        <v>3</v>
      </c>
      <c r="N46" s="44">
        <v>3</v>
      </c>
      <c r="O46" s="44">
        <v>3</v>
      </c>
      <c r="P46" s="44">
        <v>3</v>
      </c>
      <c r="Q46" s="44">
        <v>3</v>
      </c>
      <c r="R46" s="44">
        <v>3</v>
      </c>
      <c r="S46" s="73">
        <v>3</v>
      </c>
      <c r="T46" s="74">
        <v>3</v>
      </c>
      <c r="U46" s="44">
        <v>1</v>
      </c>
      <c r="V46" s="44">
        <v>2</v>
      </c>
      <c r="W46" s="44">
        <v>3</v>
      </c>
      <c r="X46" s="44">
        <v>3</v>
      </c>
      <c r="Y46" s="44">
        <v>3</v>
      </c>
      <c r="Z46" s="44">
        <v>3</v>
      </c>
      <c r="AA46" s="74">
        <v>3</v>
      </c>
      <c r="AB46" s="63"/>
      <c r="AC46" s="63"/>
      <c r="AD46" s="63"/>
      <c r="AF46" s="63"/>
      <c r="AG46" s="63"/>
      <c r="BM46" s="195">
        <f t="shared" si="26"/>
        <v>0</v>
      </c>
      <c r="BN46" s="195">
        <f t="shared" si="26"/>
        <v>0</v>
      </c>
      <c r="BO46" s="195">
        <f t="shared" si="26"/>
        <v>0</v>
      </c>
      <c r="BP46" s="195">
        <f t="shared" si="26"/>
        <v>0</v>
      </c>
      <c r="BQ46" s="195">
        <f t="shared" si="26"/>
        <v>0</v>
      </c>
      <c r="BR46" s="195">
        <f t="shared" si="26"/>
        <v>0</v>
      </c>
      <c r="BS46" s="195"/>
      <c r="BT46" s="195">
        <f t="shared" si="27"/>
        <v>0</v>
      </c>
      <c r="BU46" s="195">
        <f t="shared" si="27"/>
        <v>0</v>
      </c>
      <c r="BV46" s="195">
        <f t="shared" si="27"/>
        <v>0</v>
      </c>
      <c r="BW46" s="195">
        <f t="shared" si="27"/>
        <v>0</v>
      </c>
      <c r="BX46" s="195">
        <f t="shared" si="27"/>
        <v>0</v>
      </c>
      <c r="BY46" s="195">
        <f t="shared" si="27"/>
        <v>0</v>
      </c>
      <c r="BZ46" s="195">
        <f t="shared" si="27"/>
        <v>0</v>
      </c>
      <c r="CA46" s="195">
        <f t="shared" si="27"/>
        <v>0</v>
      </c>
      <c r="CB46" s="195">
        <f t="shared" si="27"/>
        <v>0</v>
      </c>
      <c r="CC46" s="195">
        <f t="shared" si="27"/>
        <v>0</v>
      </c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95">
        <f t="shared" si="11"/>
        <v>0</v>
      </c>
      <c r="CR46" s="195">
        <f t="shared" si="12"/>
        <v>0</v>
      </c>
      <c r="CS46" s="195">
        <f t="shared" si="13"/>
        <v>0</v>
      </c>
      <c r="CT46" s="195">
        <f t="shared" si="14"/>
        <v>0</v>
      </c>
      <c r="CU46" s="195">
        <f t="shared" si="15"/>
        <v>0</v>
      </c>
      <c r="CV46" s="195">
        <f t="shared" si="4"/>
        <v>0</v>
      </c>
      <c r="CW46" s="195">
        <f t="shared" si="9"/>
        <v>0</v>
      </c>
      <c r="CX46" s="195">
        <f t="shared" si="10"/>
        <v>0</v>
      </c>
      <c r="CY46" s="10"/>
      <c r="CZ46" s="10"/>
      <c r="DA46" s="10"/>
      <c r="DB46" s="10"/>
      <c r="DC46" s="10"/>
      <c r="DD46" s="10"/>
      <c r="DF46" s="10"/>
      <c r="DG46" s="107">
        <f t="shared" si="28"/>
        <v>0</v>
      </c>
    </row>
    <row r="47" spans="1:111" x14ac:dyDescent="0.25">
      <c r="A47" s="18" t="s">
        <v>60</v>
      </c>
      <c r="K47" s="44">
        <v>0</v>
      </c>
      <c r="L47" s="44">
        <v>0</v>
      </c>
      <c r="M47" s="44">
        <v>0</v>
      </c>
      <c r="N47" s="44">
        <v>0</v>
      </c>
      <c r="O47" s="44">
        <v>1</v>
      </c>
      <c r="P47" s="44">
        <v>1</v>
      </c>
      <c r="Q47" s="44">
        <v>1</v>
      </c>
      <c r="R47" s="44">
        <v>1</v>
      </c>
      <c r="S47" s="44">
        <v>1</v>
      </c>
      <c r="T47" s="44">
        <v>1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1</v>
      </c>
      <c r="AA47" s="74">
        <v>1</v>
      </c>
      <c r="AB47" s="63"/>
      <c r="AC47" s="63"/>
      <c r="AD47" s="63"/>
      <c r="AF47" s="63"/>
      <c r="AG47" s="63"/>
      <c r="BM47" s="195">
        <f t="shared" si="26"/>
        <v>0</v>
      </c>
      <c r="BN47" s="195">
        <f t="shared" si="26"/>
        <v>0</v>
      </c>
      <c r="BO47" s="195">
        <f t="shared" si="26"/>
        <v>0</v>
      </c>
      <c r="BP47" s="195">
        <f t="shared" si="26"/>
        <v>0</v>
      </c>
      <c r="BQ47" s="195">
        <f t="shared" si="26"/>
        <v>0</v>
      </c>
      <c r="BR47" s="195">
        <f t="shared" si="26"/>
        <v>0</v>
      </c>
      <c r="BS47" s="195"/>
      <c r="BT47" s="195">
        <f t="shared" si="27"/>
        <v>0</v>
      </c>
      <c r="BU47" s="195">
        <f t="shared" si="27"/>
        <v>0</v>
      </c>
      <c r="BV47" s="195">
        <f t="shared" si="27"/>
        <v>0</v>
      </c>
      <c r="BW47" s="195">
        <f t="shared" si="27"/>
        <v>0</v>
      </c>
      <c r="BX47" s="195">
        <f t="shared" si="27"/>
        <v>0</v>
      </c>
      <c r="BY47" s="195">
        <f t="shared" si="27"/>
        <v>0</v>
      </c>
      <c r="BZ47" s="195">
        <f t="shared" si="27"/>
        <v>0</v>
      </c>
      <c r="CA47" s="195">
        <f t="shared" si="27"/>
        <v>0</v>
      </c>
      <c r="CB47" s="195">
        <f t="shared" si="27"/>
        <v>0</v>
      </c>
      <c r="CC47" s="195">
        <f t="shared" si="27"/>
        <v>0</v>
      </c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95">
        <f t="shared" si="11"/>
        <v>0</v>
      </c>
      <c r="CR47" s="195">
        <f t="shared" si="12"/>
        <v>0</v>
      </c>
      <c r="CS47" s="195">
        <f t="shared" si="13"/>
        <v>0</v>
      </c>
      <c r="CT47" s="195">
        <f t="shared" si="14"/>
        <v>0</v>
      </c>
      <c r="CU47" s="195">
        <f t="shared" si="15"/>
        <v>0</v>
      </c>
      <c r="CV47" s="195">
        <f t="shared" si="4"/>
        <v>0</v>
      </c>
      <c r="CW47" s="195">
        <f t="shared" si="9"/>
        <v>0</v>
      </c>
      <c r="CX47" s="195">
        <f t="shared" si="10"/>
        <v>0</v>
      </c>
      <c r="CY47" s="10"/>
      <c r="CZ47" s="10"/>
      <c r="DA47" s="10"/>
      <c r="DB47" s="10"/>
      <c r="DC47" s="10"/>
      <c r="DD47" s="10"/>
      <c r="DF47" s="10"/>
      <c r="DG47" s="107">
        <f t="shared" si="28"/>
        <v>0</v>
      </c>
    </row>
    <row r="48" spans="1:111" x14ac:dyDescent="0.25">
      <c r="A48" s="18" t="s">
        <v>125</v>
      </c>
      <c r="K48" s="44"/>
      <c r="L48" s="44">
        <v>0</v>
      </c>
      <c r="M48" s="44">
        <v>0</v>
      </c>
      <c r="N48" s="44">
        <v>0</v>
      </c>
      <c r="O48" s="44">
        <v>1</v>
      </c>
      <c r="P48" s="44">
        <v>1</v>
      </c>
      <c r="Q48" s="44">
        <v>2</v>
      </c>
      <c r="R48" s="44">
        <v>2</v>
      </c>
      <c r="S48" s="73">
        <v>2</v>
      </c>
      <c r="T48" s="74">
        <v>2</v>
      </c>
      <c r="U48" s="44"/>
      <c r="V48" s="44">
        <v>0</v>
      </c>
      <c r="W48" s="44"/>
      <c r="X48" s="44"/>
      <c r="Y48" s="44"/>
      <c r="Z48" s="44">
        <v>1</v>
      </c>
      <c r="AA48" s="74">
        <v>2</v>
      </c>
      <c r="AB48" s="63"/>
      <c r="AC48" s="63"/>
      <c r="AD48" s="63"/>
      <c r="AF48" s="63"/>
      <c r="AG48" s="63"/>
      <c r="BM48" s="195">
        <f t="shared" si="26"/>
        <v>0</v>
      </c>
      <c r="BN48" s="195">
        <f t="shared" si="26"/>
        <v>0</v>
      </c>
      <c r="BO48" s="195">
        <f t="shared" si="26"/>
        <v>0</v>
      </c>
      <c r="BP48" s="195">
        <f t="shared" si="26"/>
        <v>0</v>
      </c>
      <c r="BQ48" s="195">
        <f t="shared" si="26"/>
        <v>0</v>
      </c>
      <c r="BR48" s="195">
        <f t="shared" si="26"/>
        <v>0</v>
      </c>
      <c r="BS48" s="195"/>
      <c r="BT48" s="195">
        <f t="shared" si="27"/>
        <v>0</v>
      </c>
      <c r="BU48" s="195">
        <f t="shared" si="27"/>
        <v>0</v>
      </c>
      <c r="BV48" s="195">
        <f t="shared" si="27"/>
        <v>0</v>
      </c>
      <c r="BW48" s="195">
        <f t="shared" si="27"/>
        <v>0</v>
      </c>
      <c r="BX48" s="195">
        <f t="shared" si="27"/>
        <v>0</v>
      </c>
      <c r="BY48" s="195">
        <f t="shared" si="27"/>
        <v>0</v>
      </c>
      <c r="BZ48" s="195">
        <f t="shared" si="27"/>
        <v>0</v>
      </c>
      <c r="CA48" s="195">
        <f t="shared" si="27"/>
        <v>0</v>
      </c>
      <c r="CB48" s="195">
        <f t="shared" si="27"/>
        <v>0</v>
      </c>
      <c r="CC48" s="195">
        <f t="shared" si="27"/>
        <v>0</v>
      </c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95">
        <f t="shared" ref="CQ48:CQ79" si="29">AN48*CQ$3</f>
        <v>0</v>
      </c>
      <c r="CR48" s="195">
        <f t="shared" si="12"/>
        <v>0</v>
      </c>
      <c r="CS48" s="195">
        <f t="shared" si="13"/>
        <v>0</v>
      </c>
      <c r="CT48" s="195">
        <f t="shared" si="14"/>
        <v>0</v>
      </c>
      <c r="CU48" s="195">
        <f t="shared" si="15"/>
        <v>0</v>
      </c>
      <c r="CV48" s="195">
        <f t="shared" si="4"/>
        <v>0</v>
      </c>
      <c r="CW48" s="195">
        <f t="shared" si="9"/>
        <v>0</v>
      </c>
      <c r="CX48" s="195">
        <f t="shared" si="10"/>
        <v>0</v>
      </c>
      <c r="CY48" s="10"/>
      <c r="CZ48" s="10"/>
      <c r="DA48" s="10"/>
      <c r="DB48" s="10"/>
      <c r="DC48" s="10"/>
      <c r="DD48" s="10"/>
      <c r="DF48" s="10"/>
      <c r="DG48" s="107">
        <f t="shared" si="28"/>
        <v>0</v>
      </c>
    </row>
    <row r="49" spans="1:111" x14ac:dyDescent="0.25">
      <c r="A49" s="18" t="s">
        <v>61</v>
      </c>
      <c r="K49" s="44">
        <v>1</v>
      </c>
      <c r="L49" s="44">
        <v>1</v>
      </c>
      <c r="M49" s="44">
        <v>1</v>
      </c>
      <c r="N49" s="44">
        <v>1</v>
      </c>
      <c r="O49" s="44">
        <v>1</v>
      </c>
      <c r="P49" s="44">
        <v>1</v>
      </c>
      <c r="Q49" s="44">
        <v>1</v>
      </c>
      <c r="R49" s="44">
        <v>1</v>
      </c>
      <c r="S49" s="44">
        <v>1</v>
      </c>
      <c r="T49" s="44">
        <v>1</v>
      </c>
      <c r="U49" s="44">
        <v>1</v>
      </c>
      <c r="V49" s="44">
        <v>1</v>
      </c>
      <c r="W49" s="44">
        <v>1</v>
      </c>
      <c r="X49" s="44">
        <v>1</v>
      </c>
      <c r="Y49" s="44">
        <v>1</v>
      </c>
      <c r="Z49" s="44">
        <v>1</v>
      </c>
      <c r="AA49" s="74">
        <v>1</v>
      </c>
      <c r="AB49" s="63"/>
      <c r="AC49" s="63"/>
      <c r="AD49" s="63"/>
      <c r="AF49" s="63"/>
      <c r="AG49" s="63"/>
      <c r="BM49" s="195">
        <f t="shared" si="26"/>
        <v>0</v>
      </c>
      <c r="BN49" s="195">
        <f t="shared" si="26"/>
        <v>0</v>
      </c>
      <c r="BO49" s="195">
        <f t="shared" si="26"/>
        <v>0</v>
      </c>
      <c r="BP49" s="195">
        <f t="shared" si="26"/>
        <v>0</v>
      </c>
      <c r="BQ49" s="195">
        <f t="shared" si="26"/>
        <v>0</v>
      </c>
      <c r="BR49" s="195">
        <f t="shared" si="26"/>
        <v>0</v>
      </c>
      <c r="BS49" s="195"/>
      <c r="BT49" s="195">
        <f t="shared" si="27"/>
        <v>0</v>
      </c>
      <c r="BU49" s="195">
        <f t="shared" si="27"/>
        <v>0</v>
      </c>
      <c r="BV49" s="195">
        <f t="shared" si="27"/>
        <v>0</v>
      </c>
      <c r="BW49" s="195">
        <f t="shared" si="27"/>
        <v>0</v>
      </c>
      <c r="BX49" s="195">
        <f t="shared" si="27"/>
        <v>0</v>
      </c>
      <c r="BY49" s="195">
        <f t="shared" si="27"/>
        <v>0</v>
      </c>
      <c r="BZ49" s="195">
        <f t="shared" si="27"/>
        <v>0</v>
      </c>
      <c r="CA49" s="195">
        <f t="shared" si="27"/>
        <v>0</v>
      </c>
      <c r="CB49" s="195">
        <f t="shared" si="27"/>
        <v>0</v>
      </c>
      <c r="CC49" s="195">
        <f t="shared" si="27"/>
        <v>0</v>
      </c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95">
        <f t="shared" si="29"/>
        <v>0</v>
      </c>
      <c r="CR49" s="195">
        <f t="shared" si="12"/>
        <v>0</v>
      </c>
      <c r="CS49" s="195">
        <f t="shared" si="13"/>
        <v>0</v>
      </c>
      <c r="CT49" s="195">
        <f t="shared" si="14"/>
        <v>0</v>
      </c>
      <c r="CU49" s="195">
        <f t="shared" si="15"/>
        <v>0</v>
      </c>
      <c r="CV49" s="195">
        <f t="shared" si="4"/>
        <v>0</v>
      </c>
      <c r="CW49" s="195">
        <f t="shared" si="9"/>
        <v>0</v>
      </c>
      <c r="CX49" s="195">
        <f t="shared" si="10"/>
        <v>0</v>
      </c>
      <c r="CY49" s="10"/>
      <c r="CZ49" s="10"/>
      <c r="DA49" s="10"/>
      <c r="DB49" s="10"/>
      <c r="DC49" s="10"/>
      <c r="DD49" s="10"/>
      <c r="DF49" s="10"/>
      <c r="DG49" s="107">
        <f t="shared" si="28"/>
        <v>0</v>
      </c>
    </row>
    <row r="50" spans="1:111" x14ac:dyDescent="0.25">
      <c r="A50" s="18" t="s">
        <v>62</v>
      </c>
      <c r="K50" s="44">
        <v>1</v>
      </c>
      <c r="L50" s="44">
        <v>1</v>
      </c>
      <c r="M50" s="44">
        <v>1</v>
      </c>
      <c r="N50" s="44">
        <v>1</v>
      </c>
      <c r="O50" s="44">
        <v>1</v>
      </c>
      <c r="P50" s="44">
        <v>1</v>
      </c>
      <c r="Q50" s="44">
        <v>1</v>
      </c>
      <c r="R50" s="44">
        <v>1</v>
      </c>
      <c r="S50" s="44">
        <v>1</v>
      </c>
      <c r="T50" s="44">
        <v>1</v>
      </c>
      <c r="U50" s="44">
        <v>1</v>
      </c>
      <c r="V50" s="44">
        <v>1</v>
      </c>
      <c r="W50" s="44">
        <v>1</v>
      </c>
      <c r="X50" s="44">
        <v>1</v>
      </c>
      <c r="Y50" s="44">
        <v>1</v>
      </c>
      <c r="Z50" s="44">
        <v>1</v>
      </c>
      <c r="AA50" s="74">
        <v>1</v>
      </c>
      <c r="AB50" s="63"/>
      <c r="AC50" s="63"/>
      <c r="AD50" s="63"/>
      <c r="AF50" s="63"/>
      <c r="AG50" s="63"/>
      <c r="BM50" s="195">
        <f t="shared" si="26"/>
        <v>0</v>
      </c>
      <c r="BN50" s="195">
        <f t="shared" si="26"/>
        <v>0</v>
      </c>
      <c r="BO50" s="195">
        <f t="shared" si="26"/>
        <v>0</v>
      </c>
      <c r="BP50" s="195">
        <f t="shared" si="26"/>
        <v>0</v>
      </c>
      <c r="BQ50" s="195">
        <f t="shared" si="26"/>
        <v>0</v>
      </c>
      <c r="BR50" s="195">
        <f t="shared" si="26"/>
        <v>0</v>
      </c>
      <c r="BS50" s="195"/>
      <c r="BT50" s="195">
        <f t="shared" si="27"/>
        <v>0</v>
      </c>
      <c r="BU50" s="195">
        <f t="shared" si="27"/>
        <v>0</v>
      </c>
      <c r="BV50" s="195">
        <f t="shared" si="27"/>
        <v>0</v>
      </c>
      <c r="BW50" s="195">
        <f t="shared" si="27"/>
        <v>0</v>
      </c>
      <c r="BX50" s="195">
        <f t="shared" si="27"/>
        <v>0</v>
      </c>
      <c r="BY50" s="195">
        <f t="shared" si="27"/>
        <v>0</v>
      </c>
      <c r="BZ50" s="195">
        <f t="shared" si="27"/>
        <v>0</v>
      </c>
      <c r="CA50" s="195">
        <f t="shared" si="27"/>
        <v>0</v>
      </c>
      <c r="CB50" s="195">
        <f t="shared" si="27"/>
        <v>0</v>
      </c>
      <c r="CC50" s="195">
        <f t="shared" si="27"/>
        <v>0</v>
      </c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95">
        <f t="shared" si="29"/>
        <v>0</v>
      </c>
      <c r="CR50" s="195">
        <f t="shared" si="12"/>
        <v>0</v>
      </c>
      <c r="CS50" s="195">
        <f t="shared" si="13"/>
        <v>0</v>
      </c>
      <c r="CT50" s="195">
        <f t="shared" si="14"/>
        <v>0</v>
      </c>
      <c r="CU50" s="195">
        <f t="shared" si="15"/>
        <v>0</v>
      </c>
      <c r="CV50" s="195">
        <f t="shared" si="4"/>
        <v>0</v>
      </c>
      <c r="CW50" s="195">
        <f t="shared" si="9"/>
        <v>0</v>
      </c>
      <c r="CX50" s="195">
        <f t="shared" si="10"/>
        <v>0</v>
      </c>
      <c r="CY50" s="10"/>
      <c r="CZ50" s="10"/>
      <c r="DA50" s="10"/>
      <c r="DB50" s="10"/>
      <c r="DC50" s="10"/>
      <c r="DD50" s="10"/>
      <c r="DF50" s="10"/>
      <c r="DG50" s="107">
        <f t="shared" si="28"/>
        <v>0</v>
      </c>
    </row>
    <row r="51" spans="1:111" x14ac:dyDescent="0.25">
      <c r="A51" s="18"/>
      <c r="K51" s="44"/>
      <c r="L51" s="44"/>
      <c r="M51" s="44"/>
      <c r="N51" s="44"/>
      <c r="O51" s="44"/>
      <c r="P51" s="44"/>
      <c r="Q51" s="44"/>
      <c r="R51" s="44"/>
      <c r="S51" s="73"/>
      <c r="T51" s="74"/>
      <c r="U51" s="44"/>
      <c r="V51" s="44"/>
      <c r="W51" s="44"/>
      <c r="X51" s="44"/>
      <c r="Y51" s="44"/>
      <c r="Z51" s="44"/>
      <c r="AA51" s="74"/>
      <c r="AB51" s="63"/>
      <c r="AC51" s="63"/>
      <c r="AD51" s="63"/>
      <c r="AF51" s="63"/>
      <c r="AG51" s="63"/>
      <c r="CQ51" s="195">
        <f t="shared" si="29"/>
        <v>0</v>
      </c>
      <c r="CR51" s="195">
        <f t="shared" si="12"/>
        <v>0</v>
      </c>
      <c r="CS51" s="195">
        <f t="shared" si="13"/>
        <v>0</v>
      </c>
      <c r="CT51" s="195">
        <f t="shared" si="14"/>
        <v>0</v>
      </c>
      <c r="CU51" s="195">
        <f t="shared" si="15"/>
        <v>0</v>
      </c>
      <c r="CV51" s="195">
        <f t="shared" si="4"/>
        <v>0</v>
      </c>
      <c r="CW51" s="195">
        <f t="shared" si="9"/>
        <v>0</v>
      </c>
      <c r="CX51" s="195">
        <f t="shared" si="10"/>
        <v>0</v>
      </c>
    </row>
    <row r="52" spans="1:111" x14ac:dyDescent="0.25">
      <c r="A52" s="18" t="s">
        <v>112</v>
      </c>
      <c r="K52" s="44"/>
      <c r="L52" s="44"/>
      <c r="M52" s="44"/>
      <c r="N52" s="44"/>
      <c r="O52" s="44">
        <v>1</v>
      </c>
      <c r="P52" s="44"/>
      <c r="Q52" s="44">
        <v>1</v>
      </c>
      <c r="R52" s="44">
        <v>1</v>
      </c>
      <c r="S52" s="44"/>
      <c r="T52" s="44"/>
      <c r="U52" s="44">
        <v>1</v>
      </c>
      <c r="V52" s="44">
        <v>1</v>
      </c>
      <c r="W52" s="44">
        <v>1</v>
      </c>
      <c r="X52" s="44">
        <v>1</v>
      </c>
      <c r="Y52" s="44">
        <v>1</v>
      </c>
      <c r="Z52" s="44">
        <v>1</v>
      </c>
      <c r="AA52" s="74">
        <v>1</v>
      </c>
      <c r="AB52" s="63"/>
      <c r="AC52" s="63"/>
      <c r="AD52" s="63"/>
      <c r="AF52" s="63"/>
      <c r="AG52" s="63"/>
      <c r="BM52" s="195">
        <f t="shared" ref="BM52:BR52" si="30">K52*BM$3</f>
        <v>0</v>
      </c>
      <c r="BN52" s="195">
        <f t="shared" si="30"/>
        <v>0</v>
      </c>
      <c r="BO52" s="195">
        <f t="shared" si="30"/>
        <v>0</v>
      </c>
      <c r="BP52" s="195">
        <f t="shared" si="30"/>
        <v>0</v>
      </c>
      <c r="BQ52" s="195">
        <f t="shared" si="30"/>
        <v>0</v>
      </c>
      <c r="BR52" s="195">
        <f t="shared" si="30"/>
        <v>0</v>
      </c>
      <c r="BS52" s="195"/>
      <c r="BT52" s="195">
        <f t="shared" ref="BT52:CC52" si="31">R52*BT$3</f>
        <v>0</v>
      </c>
      <c r="BU52" s="195">
        <f t="shared" si="31"/>
        <v>0</v>
      </c>
      <c r="BV52" s="195">
        <f t="shared" si="31"/>
        <v>0</v>
      </c>
      <c r="BW52" s="195">
        <f t="shared" si="31"/>
        <v>0</v>
      </c>
      <c r="BX52" s="195">
        <f t="shared" si="31"/>
        <v>0</v>
      </c>
      <c r="BY52" s="195">
        <f t="shared" si="31"/>
        <v>0</v>
      </c>
      <c r="BZ52" s="195">
        <f t="shared" si="31"/>
        <v>0</v>
      </c>
      <c r="CA52" s="195">
        <f t="shared" si="31"/>
        <v>0</v>
      </c>
      <c r="CB52" s="195">
        <f t="shared" si="31"/>
        <v>0</v>
      </c>
      <c r="CC52" s="195">
        <f t="shared" si="31"/>
        <v>0</v>
      </c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95">
        <f t="shared" si="29"/>
        <v>0</v>
      </c>
      <c r="CR52" s="195">
        <f t="shared" si="12"/>
        <v>0</v>
      </c>
      <c r="CS52" s="195">
        <f t="shared" si="13"/>
        <v>0</v>
      </c>
      <c r="CT52" s="195">
        <f t="shared" si="14"/>
        <v>0</v>
      </c>
      <c r="CU52" s="195">
        <f t="shared" si="15"/>
        <v>0</v>
      </c>
      <c r="CV52" s="195">
        <f t="shared" si="4"/>
        <v>0</v>
      </c>
      <c r="CW52" s="195">
        <f t="shared" si="9"/>
        <v>0</v>
      </c>
      <c r="CX52" s="195">
        <f t="shared" si="10"/>
        <v>0</v>
      </c>
      <c r="CY52" s="10"/>
      <c r="CZ52" s="10"/>
      <c r="DA52" s="10"/>
      <c r="DB52" s="10"/>
      <c r="DC52" s="10"/>
      <c r="DD52" s="10"/>
      <c r="DF52" s="10"/>
    </row>
    <row r="53" spans="1:111" x14ac:dyDescent="0.25">
      <c r="A53" s="34" t="s">
        <v>97</v>
      </c>
      <c r="K53" s="44"/>
      <c r="L53" s="44"/>
      <c r="M53" s="44"/>
      <c r="N53" s="44"/>
      <c r="O53" s="44"/>
      <c r="P53" s="44"/>
      <c r="Q53" s="44"/>
      <c r="R53" s="44"/>
      <c r="S53" s="73"/>
      <c r="T53" s="74"/>
      <c r="U53" s="44"/>
      <c r="V53" s="44"/>
      <c r="W53" s="44"/>
      <c r="X53" s="44"/>
      <c r="Y53" s="44"/>
      <c r="Z53" s="44"/>
      <c r="AA53" s="74"/>
      <c r="AB53" s="63"/>
      <c r="AC53" s="63"/>
      <c r="AD53" s="63"/>
      <c r="AF53" s="63"/>
      <c r="AG53" s="63"/>
      <c r="CQ53" s="195">
        <f t="shared" si="29"/>
        <v>0</v>
      </c>
      <c r="CR53" s="195">
        <f t="shared" si="12"/>
        <v>0</v>
      </c>
      <c r="CS53" s="195">
        <f t="shared" si="13"/>
        <v>0</v>
      </c>
      <c r="CT53" s="195">
        <f t="shared" si="14"/>
        <v>0</v>
      </c>
      <c r="CU53" s="195">
        <f t="shared" si="15"/>
        <v>0</v>
      </c>
      <c r="CV53" s="195">
        <f t="shared" si="4"/>
        <v>0</v>
      </c>
      <c r="CW53" s="195">
        <f t="shared" si="9"/>
        <v>0</v>
      </c>
      <c r="CX53" s="195">
        <f t="shared" si="10"/>
        <v>0</v>
      </c>
    </row>
    <row r="54" spans="1:111" x14ac:dyDescent="0.25">
      <c r="A54" s="34" t="s">
        <v>63</v>
      </c>
      <c r="K54" s="44">
        <v>1</v>
      </c>
      <c r="L54" s="44">
        <v>1</v>
      </c>
      <c r="M54" s="44">
        <v>1</v>
      </c>
      <c r="N54" s="44">
        <v>1</v>
      </c>
      <c r="O54" s="44">
        <v>1</v>
      </c>
      <c r="P54" s="44">
        <v>1</v>
      </c>
      <c r="Q54" s="44">
        <v>1</v>
      </c>
      <c r="R54" s="44">
        <v>1</v>
      </c>
      <c r="S54" s="44">
        <v>1</v>
      </c>
      <c r="T54" s="44">
        <v>1</v>
      </c>
      <c r="U54" s="44">
        <v>1</v>
      </c>
      <c r="V54" s="44">
        <v>1</v>
      </c>
      <c r="W54" s="44">
        <v>1</v>
      </c>
      <c r="X54" s="44">
        <v>1</v>
      </c>
      <c r="Y54" s="44">
        <v>1</v>
      </c>
      <c r="Z54" s="44">
        <v>1</v>
      </c>
      <c r="AA54" s="74">
        <v>1</v>
      </c>
      <c r="AB54" s="63"/>
      <c r="AC54" s="63"/>
      <c r="AD54" s="63"/>
      <c r="AF54" s="63"/>
      <c r="AG54" s="63"/>
      <c r="BM54" s="195">
        <f t="shared" ref="BM54:BR54" si="32">K54*BM$3</f>
        <v>0</v>
      </c>
      <c r="BN54" s="195">
        <f t="shared" si="32"/>
        <v>0</v>
      </c>
      <c r="BO54" s="195">
        <f t="shared" si="32"/>
        <v>0</v>
      </c>
      <c r="BP54" s="195">
        <f t="shared" si="32"/>
        <v>0</v>
      </c>
      <c r="BQ54" s="195">
        <f t="shared" si="32"/>
        <v>0</v>
      </c>
      <c r="BR54" s="195">
        <f t="shared" si="32"/>
        <v>0</v>
      </c>
      <c r="BS54" s="195"/>
      <c r="BT54" s="195">
        <f t="shared" ref="BT54:CC54" si="33">R54*BT$3</f>
        <v>0</v>
      </c>
      <c r="BU54" s="195">
        <f t="shared" si="33"/>
        <v>0</v>
      </c>
      <c r="BV54" s="195">
        <f t="shared" si="33"/>
        <v>0</v>
      </c>
      <c r="BW54" s="195">
        <f t="shared" si="33"/>
        <v>0</v>
      </c>
      <c r="BX54" s="195">
        <f t="shared" si="33"/>
        <v>0</v>
      </c>
      <c r="BY54" s="195">
        <f t="shared" si="33"/>
        <v>0</v>
      </c>
      <c r="BZ54" s="195">
        <f t="shared" si="33"/>
        <v>0</v>
      </c>
      <c r="CA54" s="195">
        <f t="shared" si="33"/>
        <v>0</v>
      </c>
      <c r="CB54" s="195">
        <f t="shared" si="33"/>
        <v>0</v>
      </c>
      <c r="CC54" s="195">
        <f t="shared" si="33"/>
        <v>0</v>
      </c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95">
        <f t="shared" si="29"/>
        <v>0</v>
      </c>
      <c r="CR54" s="195">
        <f t="shared" si="12"/>
        <v>0</v>
      </c>
      <c r="CS54" s="195">
        <f t="shared" si="13"/>
        <v>0</v>
      </c>
      <c r="CT54" s="195">
        <f t="shared" si="14"/>
        <v>0</v>
      </c>
      <c r="CU54" s="195">
        <f t="shared" si="15"/>
        <v>0</v>
      </c>
      <c r="CV54" s="195">
        <f t="shared" si="4"/>
        <v>0</v>
      </c>
      <c r="CW54" s="195">
        <f t="shared" si="9"/>
        <v>0</v>
      </c>
      <c r="CX54" s="195">
        <f t="shared" si="10"/>
        <v>0</v>
      </c>
      <c r="CY54" s="10"/>
      <c r="CZ54" s="10"/>
      <c r="DA54" s="10"/>
      <c r="DB54" s="10"/>
      <c r="DC54" s="10"/>
      <c r="DD54" s="10"/>
      <c r="DF54" s="10"/>
      <c r="DG54" s="107">
        <f>SUM(BD54:DD54)</f>
        <v>0</v>
      </c>
    </row>
    <row r="55" spans="1:111" x14ac:dyDescent="0.25">
      <c r="A55" s="34"/>
      <c r="K55" s="44"/>
      <c r="L55" s="44"/>
      <c r="M55" s="44"/>
      <c r="N55" s="44"/>
      <c r="O55" s="44"/>
      <c r="P55" s="44"/>
      <c r="Q55" s="44"/>
      <c r="R55" s="44"/>
      <c r="S55" s="73"/>
      <c r="T55" s="74"/>
      <c r="U55" s="44"/>
      <c r="V55" s="44"/>
      <c r="W55" s="44"/>
      <c r="X55" s="44"/>
      <c r="Y55" s="44"/>
      <c r="Z55" s="44"/>
      <c r="AA55" s="74"/>
      <c r="AB55" s="63"/>
      <c r="AC55" s="63"/>
      <c r="AD55" s="63"/>
      <c r="AF55" s="63"/>
      <c r="AG55" s="63"/>
      <c r="CQ55" s="195">
        <f t="shared" si="29"/>
        <v>0</v>
      </c>
      <c r="CR55" s="195">
        <f t="shared" si="12"/>
        <v>0</v>
      </c>
      <c r="CS55" s="195">
        <f t="shared" si="13"/>
        <v>0</v>
      </c>
      <c r="CT55" s="195">
        <f t="shared" si="14"/>
        <v>0</v>
      </c>
      <c r="CU55" s="195">
        <f t="shared" si="15"/>
        <v>0</v>
      </c>
      <c r="CV55" s="195">
        <f t="shared" si="4"/>
        <v>0</v>
      </c>
      <c r="CW55" s="195">
        <f t="shared" si="9"/>
        <v>0</v>
      </c>
      <c r="CX55" s="195">
        <f t="shared" si="10"/>
        <v>0</v>
      </c>
    </row>
    <row r="56" spans="1:111" x14ac:dyDescent="0.25">
      <c r="A56" s="18" t="s">
        <v>113</v>
      </c>
      <c r="K56" s="44">
        <v>1</v>
      </c>
      <c r="L56" s="44">
        <v>1</v>
      </c>
      <c r="M56" s="44">
        <v>1</v>
      </c>
      <c r="N56" s="44">
        <v>1</v>
      </c>
      <c r="O56" s="44">
        <v>1</v>
      </c>
      <c r="P56" s="44">
        <v>1</v>
      </c>
      <c r="Q56" s="44">
        <v>1</v>
      </c>
      <c r="R56" s="44">
        <v>0</v>
      </c>
      <c r="S56" s="44">
        <v>0</v>
      </c>
      <c r="T56" s="44">
        <v>0</v>
      </c>
      <c r="U56" s="1">
        <v>0</v>
      </c>
      <c r="V56" s="44"/>
      <c r="W56" s="1">
        <v>0</v>
      </c>
      <c r="X56" s="1">
        <v>0</v>
      </c>
      <c r="Y56" s="44">
        <v>0</v>
      </c>
      <c r="Z56" s="1">
        <v>0</v>
      </c>
      <c r="AA56" s="74"/>
      <c r="AB56" s="7"/>
      <c r="AC56" s="7"/>
      <c r="AD56" s="7"/>
      <c r="AF56" s="7"/>
      <c r="AG56" s="7"/>
      <c r="BM56" s="195">
        <f t="shared" ref="BM56:BR56" si="34">K56*BM$3</f>
        <v>0</v>
      </c>
      <c r="BN56" s="195">
        <f t="shared" si="34"/>
        <v>0</v>
      </c>
      <c r="BO56" s="195">
        <f t="shared" si="34"/>
        <v>0</v>
      </c>
      <c r="BP56" s="195">
        <f t="shared" si="34"/>
        <v>0</v>
      </c>
      <c r="BQ56" s="195">
        <f t="shared" si="34"/>
        <v>0</v>
      </c>
      <c r="BR56" s="195">
        <f t="shared" si="34"/>
        <v>0</v>
      </c>
      <c r="BS56" s="195"/>
      <c r="BT56" s="195">
        <f t="shared" ref="BT56:CC56" si="35">R56*BT$3</f>
        <v>0</v>
      </c>
      <c r="BU56" s="195">
        <f t="shared" si="35"/>
        <v>0</v>
      </c>
      <c r="BV56" s="195">
        <f t="shared" si="35"/>
        <v>0</v>
      </c>
      <c r="BW56" s="195">
        <f t="shared" si="35"/>
        <v>0</v>
      </c>
      <c r="BX56" s="195">
        <f t="shared" si="35"/>
        <v>0</v>
      </c>
      <c r="BY56" s="195">
        <f t="shared" si="35"/>
        <v>0</v>
      </c>
      <c r="BZ56" s="195">
        <f t="shared" si="35"/>
        <v>0</v>
      </c>
      <c r="CA56" s="195">
        <f t="shared" si="35"/>
        <v>0</v>
      </c>
      <c r="CB56" s="195">
        <f t="shared" si="35"/>
        <v>0</v>
      </c>
      <c r="CC56" s="195">
        <f t="shared" si="35"/>
        <v>0</v>
      </c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95">
        <f t="shared" si="29"/>
        <v>0</v>
      </c>
      <c r="CR56" s="195">
        <f t="shared" si="12"/>
        <v>0</v>
      </c>
      <c r="CS56" s="195">
        <f t="shared" si="13"/>
        <v>0</v>
      </c>
      <c r="CT56" s="195">
        <f t="shared" si="14"/>
        <v>0</v>
      </c>
      <c r="CU56" s="195">
        <f t="shared" si="15"/>
        <v>0</v>
      </c>
      <c r="CV56" s="195">
        <f t="shared" si="4"/>
        <v>0</v>
      </c>
      <c r="CW56" s="195">
        <f t="shared" si="9"/>
        <v>0</v>
      </c>
      <c r="CX56" s="195">
        <f t="shared" si="10"/>
        <v>0</v>
      </c>
      <c r="CY56" s="10"/>
      <c r="CZ56" s="10"/>
      <c r="DA56" s="10"/>
      <c r="DB56" s="10"/>
      <c r="DC56" s="10"/>
      <c r="DD56" s="10"/>
      <c r="DF56" s="10"/>
      <c r="DG56" s="107">
        <f>SUM(BD56:DD56)</f>
        <v>0</v>
      </c>
    </row>
    <row r="57" spans="1:111" x14ac:dyDescent="0.25">
      <c r="A57" s="34"/>
      <c r="K57" s="44"/>
      <c r="L57" s="44"/>
      <c r="M57" s="44"/>
      <c r="N57" s="44"/>
      <c r="O57" s="44"/>
      <c r="P57" s="44"/>
      <c r="Q57" s="44"/>
      <c r="R57" s="44"/>
      <c r="S57" s="73"/>
      <c r="T57" s="74"/>
      <c r="V57" s="44"/>
      <c r="Y57" s="44"/>
      <c r="AA57" s="74"/>
      <c r="CQ57" s="195">
        <f t="shared" si="29"/>
        <v>0</v>
      </c>
      <c r="CR57" s="195">
        <f t="shared" si="12"/>
        <v>0</v>
      </c>
      <c r="CS57" s="195">
        <f t="shared" si="13"/>
        <v>0</v>
      </c>
      <c r="CT57" s="195">
        <f t="shared" si="14"/>
        <v>0</v>
      </c>
      <c r="CU57" s="195">
        <f t="shared" si="15"/>
        <v>0</v>
      </c>
      <c r="CV57" s="195">
        <f t="shared" si="4"/>
        <v>0</v>
      </c>
      <c r="CW57" s="195">
        <f t="shared" si="9"/>
        <v>0</v>
      </c>
      <c r="CX57" s="195">
        <f t="shared" si="10"/>
        <v>0</v>
      </c>
    </row>
    <row r="58" spans="1:111" x14ac:dyDescent="0.25">
      <c r="CQ58" s="195">
        <f t="shared" si="29"/>
        <v>0</v>
      </c>
      <c r="CR58" s="195">
        <f t="shared" si="12"/>
        <v>0</v>
      </c>
      <c r="CS58" s="195">
        <f t="shared" si="13"/>
        <v>0</v>
      </c>
      <c r="CT58" s="195">
        <f t="shared" si="14"/>
        <v>0</v>
      </c>
      <c r="CU58" s="195">
        <f t="shared" si="15"/>
        <v>0</v>
      </c>
      <c r="CV58" s="195">
        <f t="shared" si="4"/>
        <v>0</v>
      </c>
      <c r="CW58" s="195">
        <f t="shared" si="9"/>
        <v>0</v>
      </c>
      <c r="CX58" s="195">
        <f t="shared" si="10"/>
        <v>0</v>
      </c>
    </row>
    <row r="59" spans="1:111" x14ac:dyDescent="0.25">
      <c r="A59" s="34"/>
      <c r="K59" s="44"/>
      <c r="L59" s="44"/>
      <c r="M59" s="44"/>
      <c r="N59" s="44"/>
      <c r="O59" s="44"/>
      <c r="P59" s="44"/>
      <c r="Q59" s="44"/>
      <c r="R59" s="44"/>
      <c r="S59" s="49"/>
      <c r="T59" s="46"/>
      <c r="U59" s="44"/>
      <c r="V59" s="44"/>
      <c r="W59" s="44"/>
      <c r="X59" s="44"/>
      <c r="Y59" s="44"/>
      <c r="Z59" s="44"/>
      <c r="AA59" s="46"/>
      <c r="AB59" s="63"/>
      <c r="AC59" s="63"/>
      <c r="AD59" s="63"/>
      <c r="AF59" s="63"/>
      <c r="AG59" s="63"/>
      <c r="CQ59" s="195">
        <f t="shared" si="29"/>
        <v>0</v>
      </c>
      <c r="CR59" s="195">
        <f t="shared" ref="CR59:CR79" si="36">AO59*CR$3</f>
        <v>0</v>
      </c>
      <c r="CS59" s="195">
        <f t="shared" ref="CS59:CS79" si="37">AP59*CS$3</f>
        <v>0</v>
      </c>
      <c r="CT59" s="195">
        <f t="shared" ref="CT59:CT79" si="38">AQ59*CT$3</f>
        <v>0</v>
      </c>
      <c r="CU59" s="195">
        <f t="shared" ref="CU59:CU79" si="39">AR59*CU$3</f>
        <v>0</v>
      </c>
      <c r="CV59" s="195">
        <f t="shared" si="4"/>
        <v>0</v>
      </c>
      <c r="CW59" s="195">
        <f t="shared" si="4"/>
        <v>0</v>
      </c>
      <c r="CX59" s="195">
        <f t="shared" si="10"/>
        <v>0</v>
      </c>
    </row>
    <row r="60" spans="1:111" x14ac:dyDescent="0.25">
      <c r="A60" s="18" t="s">
        <v>118</v>
      </c>
      <c r="K60" s="44"/>
      <c r="L60" s="44"/>
      <c r="M60" s="44"/>
      <c r="N60" s="44"/>
      <c r="O60" s="44"/>
      <c r="P60" s="44"/>
      <c r="Q60" s="44"/>
      <c r="R60" s="44"/>
      <c r="S60" s="49"/>
      <c r="T60" s="49"/>
      <c r="U60" s="44"/>
      <c r="V60" s="44"/>
      <c r="W60" s="44"/>
      <c r="X60" s="44"/>
      <c r="Y60" s="44"/>
      <c r="Z60" s="44"/>
      <c r="AA60" s="49"/>
      <c r="AB60" s="63"/>
      <c r="AC60" s="63"/>
      <c r="AD60" s="63"/>
      <c r="AF60" s="63"/>
      <c r="AG60" s="63"/>
      <c r="CQ60" s="195">
        <f t="shared" si="29"/>
        <v>0</v>
      </c>
      <c r="CR60" s="195">
        <f t="shared" si="36"/>
        <v>0</v>
      </c>
      <c r="CS60" s="195">
        <f t="shared" si="37"/>
        <v>0</v>
      </c>
      <c r="CT60" s="195">
        <f t="shared" si="38"/>
        <v>0</v>
      </c>
      <c r="CU60" s="195">
        <f t="shared" si="39"/>
        <v>0</v>
      </c>
      <c r="CV60" s="195">
        <f t="shared" si="4"/>
        <v>0</v>
      </c>
      <c r="CW60" s="195">
        <f t="shared" si="4"/>
        <v>0</v>
      </c>
      <c r="CX60" s="195">
        <f t="shared" si="10"/>
        <v>0</v>
      </c>
    </row>
    <row r="61" spans="1:111" x14ac:dyDescent="0.25">
      <c r="A61" s="34" t="s">
        <v>97</v>
      </c>
      <c r="K61" s="44"/>
      <c r="L61" s="44"/>
      <c r="M61" s="44"/>
      <c r="N61" s="44"/>
      <c r="O61" s="44"/>
      <c r="P61" s="44"/>
      <c r="Q61" s="44"/>
      <c r="R61" s="44"/>
      <c r="S61" s="49"/>
      <c r="T61" s="49"/>
      <c r="U61" s="44"/>
      <c r="V61" s="44"/>
      <c r="W61" s="44"/>
      <c r="X61" s="44"/>
      <c r="Y61" s="44"/>
      <c r="Z61" s="44"/>
      <c r="AA61" s="49"/>
      <c r="AB61" s="63"/>
      <c r="AC61" s="63"/>
      <c r="AD61" s="63"/>
      <c r="AF61" s="63"/>
      <c r="AG61" s="63"/>
      <c r="BM61" s="195">
        <f>K61*BM$3</f>
        <v>0</v>
      </c>
      <c r="BN61" s="195">
        <f>L61*BN$3</f>
        <v>0</v>
      </c>
      <c r="BO61" s="195">
        <f>M61*BO$3</f>
        <v>0</v>
      </c>
      <c r="BP61" s="195">
        <f>N61*BP$3</f>
        <v>0</v>
      </c>
      <c r="BQ61" s="195"/>
      <c r="BR61" s="195">
        <f>P61*BR$3</f>
        <v>0</v>
      </c>
      <c r="BS61" s="195"/>
      <c r="BT61" s="195"/>
      <c r="BU61" s="195">
        <f>S61*BU$3</f>
        <v>0</v>
      </c>
      <c r="BV61" s="195">
        <f>T61*BV$3</f>
        <v>0</v>
      </c>
      <c r="BW61" s="195"/>
      <c r="BX61" s="195">
        <f>V61*BX$3</f>
        <v>0</v>
      </c>
      <c r="BY61" s="195"/>
      <c r="BZ61" s="195"/>
      <c r="CA61" s="195"/>
      <c r="CB61" s="195"/>
      <c r="CC61" s="195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95">
        <f t="shared" si="29"/>
        <v>0</v>
      </c>
      <c r="CR61" s="195">
        <f t="shared" si="36"/>
        <v>0</v>
      </c>
      <c r="CS61" s="195">
        <f t="shared" si="37"/>
        <v>0</v>
      </c>
      <c r="CT61" s="195">
        <f t="shared" si="38"/>
        <v>0</v>
      </c>
      <c r="CU61" s="195">
        <f t="shared" si="39"/>
        <v>0</v>
      </c>
      <c r="CV61" s="195">
        <f t="shared" si="4"/>
        <v>0</v>
      </c>
      <c r="CW61" s="195">
        <f t="shared" si="4"/>
        <v>0</v>
      </c>
      <c r="CX61" s="195">
        <f t="shared" si="10"/>
        <v>0</v>
      </c>
      <c r="CY61" s="10"/>
      <c r="CZ61" s="10"/>
      <c r="DA61" s="10"/>
      <c r="DB61" s="10"/>
      <c r="DC61" s="10"/>
      <c r="DD61" s="10"/>
      <c r="DF61" s="10"/>
    </row>
    <row r="62" spans="1:111" ht="22.5" x14ac:dyDescent="0.25">
      <c r="A62" s="41" t="s">
        <v>88</v>
      </c>
      <c r="K62" s="44"/>
      <c r="L62" s="44"/>
      <c r="M62" s="44"/>
      <c r="N62" s="44"/>
      <c r="O62" s="44"/>
      <c r="P62" s="44"/>
      <c r="Q62" s="44"/>
      <c r="R62" s="44"/>
      <c r="S62" s="49"/>
      <c r="T62" s="49"/>
      <c r="U62" s="44"/>
      <c r="V62" s="44"/>
      <c r="W62" s="44"/>
      <c r="X62" s="44"/>
      <c r="Y62" s="44"/>
      <c r="Z62" s="44"/>
      <c r="AA62" s="49"/>
      <c r="AB62" s="63"/>
      <c r="AC62" s="63"/>
      <c r="AD62" s="63"/>
      <c r="AF62" s="63"/>
      <c r="AG62" s="63"/>
      <c r="CQ62" s="195">
        <f t="shared" si="29"/>
        <v>0</v>
      </c>
      <c r="CR62" s="195">
        <f t="shared" si="36"/>
        <v>0</v>
      </c>
      <c r="CS62" s="195">
        <f t="shared" si="37"/>
        <v>0</v>
      </c>
      <c r="CT62" s="195">
        <f t="shared" si="38"/>
        <v>0</v>
      </c>
      <c r="CU62" s="195">
        <f t="shared" si="39"/>
        <v>0</v>
      </c>
      <c r="CV62" s="195">
        <f t="shared" si="4"/>
        <v>0</v>
      </c>
      <c r="CW62" s="195">
        <f t="shared" si="4"/>
        <v>0</v>
      </c>
      <c r="CX62" s="195">
        <f t="shared" si="10"/>
        <v>0</v>
      </c>
    </row>
    <row r="63" spans="1:111" ht="33.75" x14ac:dyDescent="0.25">
      <c r="A63" s="41" t="s">
        <v>119</v>
      </c>
      <c r="K63" s="44">
        <v>1</v>
      </c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5"/>
      <c r="W63" s="44"/>
      <c r="X63" s="44"/>
      <c r="Y63" s="44"/>
      <c r="Z63" s="44"/>
      <c r="AA63" s="73"/>
      <c r="AB63" s="63"/>
      <c r="AC63" s="63"/>
      <c r="AD63" s="63"/>
      <c r="AF63" s="63"/>
      <c r="AG63" s="63"/>
      <c r="BM63" s="195">
        <f t="shared" ref="BM63:BR63" si="40">K63*BM$3</f>
        <v>0</v>
      </c>
      <c r="BN63" s="195">
        <f t="shared" si="40"/>
        <v>0</v>
      </c>
      <c r="BO63" s="195">
        <f t="shared" si="40"/>
        <v>0</v>
      </c>
      <c r="BP63" s="195">
        <f t="shared" si="40"/>
        <v>0</v>
      </c>
      <c r="BQ63" s="195">
        <f t="shared" si="40"/>
        <v>0</v>
      </c>
      <c r="BR63" s="195">
        <f t="shared" si="40"/>
        <v>0</v>
      </c>
      <c r="BS63" s="195"/>
      <c r="BT63" s="195">
        <f t="shared" ref="BT63:CC63" si="41">R63*BT$3</f>
        <v>0</v>
      </c>
      <c r="BU63" s="195">
        <f t="shared" si="41"/>
        <v>0</v>
      </c>
      <c r="BV63" s="195">
        <f t="shared" si="41"/>
        <v>0</v>
      </c>
      <c r="BW63" s="195">
        <f t="shared" si="41"/>
        <v>0</v>
      </c>
      <c r="BX63" s="195">
        <f t="shared" si="41"/>
        <v>0</v>
      </c>
      <c r="BY63" s="195">
        <f t="shared" si="41"/>
        <v>0</v>
      </c>
      <c r="BZ63" s="195">
        <f t="shared" si="41"/>
        <v>0</v>
      </c>
      <c r="CA63" s="195">
        <f t="shared" si="41"/>
        <v>0</v>
      </c>
      <c r="CB63" s="195">
        <f t="shared" si="41"/>
        <v>0</v>
      </c>
      <c r="CC63" s="195">
        <f t="shared" si="41"/>
        <v>0</v>
      </c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95">
        <f t="shared" si="29"/>
        <v>0</v>
      </c>
      <c r="CR63" s="195">
        <f t="shared" si="36"/>
        <v>0</v>
      </c>
      <c r="CS63" s="195">
        <f t="shared" si="37"/>
        <v>0</v>
      </c>
      <c r="CT63" s="195">
        <f t="shared" si="38"/>
        <v>0</v>
      </c>
      <c r="CU63" s="195">
        <f t="shared" si="39"/>
        <v>0</v>
      </c>
      <c r="CV63" s="195">
        <f t="shared" si="4"/>
        <v>0</v>
      </c>
      <c r="CW63" s="195">
        <f t="shared" si="4"/>
        <v>0</v>
      </c>
      <c r="CX63" s="195">
        <f t="shared" si="10"/>
        <v>0</v>
      </c>
      <c r="CY63" s="10"/>
      <c r="CZ63" s="10"/>
      <c r="DA63" s="10"/>
      <c r="DB63" s="10"/>
      <c r="DC63" s="10"/>
      <c r="DD63" s="10"/>
      <c r="DF63" s="10"/>
    </row>
    <row r="64" spans="1:111" x14ac:dyDescent="0.25">
      <c r="A64" s="41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5"/>
      <c r="W64" s="44"/>
      <c r="X64" s="44"/>
      <c r="Y64" s="44"/>
      <c r="Z64" s="44"/>
      <c r="AA64" s="73"/>
      <c r="AB64" s="63"/>
      <c r="AC64" s="63"/>
      <c r="AD64" s="63"/>
      <c r="AF64" s="63"/>
      <c r="AG64" s="63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95">
        <f t="shared" si="29"/>
        <v>0</v>
      </c>
      <c r="CR64" s="195">
        <f t="shared" si="36"/>
        <v>0</v>
      </c>
      <c r="CS64" s="195">
        <f t="shared" si="37"/>
        <v>0</v>
      </c>
      <c r="CT64" s="195">
        <f t="shared" si="38"/>
        <v>0</v>
      </c>
      <c r="CU64" s="195">
        <f t="shared" si="39"/>
        <v>0</v>
      </c>
      <c r="CV64" s="195">
        <f t="shared" si="4"/>
        <v>0</v>
      </c>
      <c r="CW64" s="195">
        <f t="shared" si="4"/>
        <v>0</v>
      </c>
      <c r="CX64" s="195">
        <f t="shared" si="10"/>
        <v>0</v>
      </c>
      <c r="CY64" s="10"/>
      <c r="CZ64" s="10"/>
      <c r="DA64" s="10"/>
      <c r="DB64" s="10"/>
      <c r="DC64" s="10"/>
      <c r="DD64" s="10"/>
      <c r="DF64" s="10"/>
    </row>
    <row r="65" spans="1:112" x14ac:dyDescent="0.25">
      <c r="A65" s="199" t="s">
        <v>53</v>
      </c>
      <c r="B65" s="195"/>
      <c r="C65" s="195"/>
      <c r="D65" s="195"/>
      <c r="E65" s="195"/>
      <c r="F65" s="195"/>
      <c r="G65" s="195"/>
      <c r="H65" s="195"/>
      <c r="I65" s="195"/>
      <c r="J65" s="195"/>
      <c r="K65" s="10"/>
      <c r="L65" s="10"/>
      <c r="M65" s="10"/>
      <c r="N65" s="10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5"/>
      <c r="BE65" s="195"/>
      <c r="BF65" s="195"/>
      <c r="BG65" s="195"/>
      <c r="BH65" s="195"/>
      <c r="BI65" s="195"/>
      <c r="BJ65" s="195"/>
      <c r="BK65" s="195"/>
      <c r="BL65" s="195"/>
      <c r="BM65" s="10"/>
      <c r="BN65" s="10"/>
      <c r="BO65" s="10"/>
      <c r="BP65" s="10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5">
        <f t="shared" si="29"/>
        <v>0</v>
      </c>
      <c r="CR65" s="195">
        <f t="shared" si="36"/>
        <v>0</v>
      </c>
      <c r="CS65" s="195">
        <f t="shared" si="37"/>
        <v>0</v>
      </c>
      <c r="CT65" s="195">
        <f t="shared" si="38"/>
        <v>0</v>
      </c>
      <c r="CU65" s="195">
        <f t="shared" si="39"/>
        <v>0</v>
      </c>
      <c r="CV65" s="195">
        <f t="shared" si="4"/>
        <v>0</v>
      </c>
      <c r="CW65" s="195">
        <f t="shared" si="4"/>
        <v>0</v>
      </c>
      <c r="CX65" s="195">
        <f t="shared" si="10"/>
        <v>0</v>
      </c>
      <c r="CY65" s="196"/>
      <c r="CZ65" s="196"/>
      <c r="DA65" s="196"/>
      <c r="DB65" s="196"/>
      <c r="DC65" s="196"/>
      <c r="DD65" s="196"/>
      <c r="DE65" s="196"/>
      <c r="DF65" s="196"/>
    </row>
    <row r="66" spans="1:112" x14ac:dyDescent="0.25">
      <c r="A66" s="52" t="s">
        <v>97</v>
      </c>
      <c r="B66" s="195"/>
      <c r="C66" s="195"/>
      <c r="D66" s="195"/>
      <c r="E66" s="195"/>
      <c r="F66" s="195"/>
      <c r="G66" s="195"/>
      <c r="H66" s="195"/>
      <c r="I66" s="195"/>
      <c r="J66" s="195"/>
      <c r="K66" s="10"/>
      <c r="L66" s="10"/>
      <c r="M66" s="10"/>
      <c r="N66" s="10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5"/>
      <c r="BE66" s="195"/>
      <c r="BF66" s="195"/>
      <c r="BG66" s="195"/>
      <c r="BH66" s="195"/>
      <c r="BI66" s="195"/>
      <c r="BJ66" s="195"/>
      <c r="BK66" s="195"/>
      <c r="BL66" s="195"/>
      <c r="BM66" s="10"/>
      <c r="BN66" s="10"/>
      <c r="BO66" s="10"/>
      <c r="BP66" s="10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5">
        <f t="shared" si="29"/>
        <v>0</v>
      </c>
      <c r="CR66" s="195">
        <f t="shared" si="36"/>
        <v>0</v>
      </c>
      <c r="CS66" s="195">
        <f t="shared" si="37"/>
        <v>0</v>
      </c>
      <c r="CT66" s="195">
        <f t="shared" si="38"/>
        <v>0</v>
      </c>
      <c r="CU66" s="195">
        <f t="shared" si="39"/>
        <v>0</v>
      </c>
      <c r="CV66" s="195">
        <f t="shared" si="4"/>
        <v>0</v>
      </c>
      <c r="CW66" s="195">
        <f t="shared" si="4"/>
        <v>0</v>
      </c>
      <c r="CX66" s="195">
        <f t="shared" si="10"/>
        <v>0</v>
      </c>
      <c r="CY66" s="196"/>
      <c r="CZ66" s="196"/>
      <c r="DA66" s="196"/>
      <c r="DB66" s="196"/>
      <c r="DC66" s="196"/>
      <c r="DD66" s="196"/>
      <c r="DE66" s="196"/>
      <c r="DF66" s="196"/>
    </row>
    <row r="67" spans="1:112" ht="22.5" x14ac:dyDescent="0.25">
      <c r="A67" s="202" t="s">
        <v>98</v>
      </c>
      <c r="B67" s="195">
        <f>0.05*B3</f>
        <v>0.05</v>
      </c>
      <c r="C67" s="195">
        <f>0.05*C3</f>
        <v>0.05</v>
      </c>
      <c r="D67" s="195">
        <f>0.05*D3</f>
        <v>0.05</v>
      </c>
      <c r="E67" s="195">
        <f>0.05*E3</f>
        <v>0.05</v>
      </c>
      <c r="F67" s="195">
        <v>0.05</v>
      </c>
      <c r="G67" s="195">
        <f>0.05*G3</f>
        <v>0.05</v>
      </c>
      <c r="H67" s="195">
        <v>0.05</v>
      </c>
      <c r="I67" s="195">
        <f>0.05*I3</f>
        <v>0.05</v>
      </c>
      <c r="J67" s="195">
        <f>0.05*J3</f>
        <v>0.05</v>
      </c>
      <c r="K67" s="10"/>
      <c r="L67" s="10"/>
      <c r="M67" s="10"/>
      <c r="N67" s="10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5">
        <f t="shared" ref="BD67:BL67" si="42">B67*BD3</f>
        <v>0</v>
      </c>
      <c r="BE67" s="195">
        <f t="shared" si="42"/>
        <v>0</v>
      </c>
      <c r="BF67" s="195">
        <f t="shared" si="42"/>
        <v>0</v>
      </c>
      <c r="BG67" s="195">
        <f t="shared" si="42"/>
        <v>0</v>
      </c>
      <c r="BH67" s="195">
        <f t="shared" si="42"/>
        <v>0</v>
      </c>
      <c r="BI67" s="195">
        <f t="shared" si="42"/>
        <v>0</v>
      </c>
      <c r="BJ67" s="195">
        <f t="shared" si="42"/>
        <v>0</v>
      </c>
      <c r="BK67" s="195">
        <f t="shared" si="42"/>
        <v>0</v>
      </c>
      <c r="BL67" s="195">
        <f t="shared" si="42"/>
        <v>0</v>
      </c>
      <c r="BM67" s="10"/>
      <c r="BN67" s="10"/>
      <c r="BO67" s="10"/>
      <c r="BP67" s="10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5">
        <f t="shared" si="29"/>
        <v>0</v>
      </c>
      <c r="CR67" s="195">
        <f t="shared" si="36"/>
        <v>0</v>
      </c>
      <c r="CS67" s="195">
        <f t="shared" si="37"/>
        <v>0</v>
      </c>
      <c r="CT67" s="195">
        <f t="shared" si="38"/>
        <v>0</v>
      </c>
      <c r="CU67" s="195">
        <f t="shared" si="39"/>
        <v>0</v>
      </c>
      <c r="CV67" s="195">
        <f t="shared" si="4"/>
        <v>0</v>
      </c>
      <c r="CW67" s="195">
        <f t="shared" si="4"/>
        <v>0</v>
      </c>
      <c r="CX67" s="195">
        <f t="shared" si="10"/>
        <v>0</v>
      </c>
      <c r="CY67" s="196"/>
      <c r="CZ67" s="196"/>
      <c r="DA67" s="196"/>
      <c r="DB67" s="196"/>
      <c r="DC67" s="196"/>
      <c r="DD67" s="196"/>
      <c r="DE67" s="196"/>
      <c r="DF67" s="196"/>
      <c r="DG67" s="107">
        <f>SUM(BD67:DD67)</f>
        <v>0</v>
      </c>
      <c r="DH67" s="107" t="s">
        <v>0</v>
      </c>
    </row>
    <row r="68" spans="1:112" x14ac:dyDescent="0.25">
      <c r="A68" s="18" t="s">
        <v>53</v>
      </c>
      <c r="K68" s="44"/>
      <c r="L68" s="44"/>
      <c r="M68" s="44"/>
      <c r="N68" s="44"/>
      <c r="O68" s="44"/>
      <c r="P68" s="44"/>
      <c r="Q68" s="44"/>
      <c r="R68" s="44"/>
      <c r="S68" s="49"/>
      <c r="T68" s="49"/>
      <c r="U68" s="44"/>
      <c r="V68" s="44"/>
      <c r="W68" s="44"/>
      <c r="X68" s="44"/>
      <c r="Y68" s="44"/>
      <c r="Z68" s="44"/>
      <c r="AA68" s="49"/>
      <c r="AB68" s="63"/>
      <c r="AC68" s="63"/>
      <c r="AD68" s="63"/>
      <c r="AF68" s="63"/>
      <c r="AG68" s="63"/>
      <c r="CQ68" s="195">
        <f t="shared" si="29"/>
        <v>0</v>
      </c>
      <c r="CR68" s="195">
        <f t="shared" si="36"/>
        <v>0</v>
      </c>
      <c r="CS68" s="195">
        <f t="shared" si="37"/>
        <v>0</v>
      </c>
      <c r="CT68" s="195">
        <f t="shared" si="38"/>
        <v>0</v>
      </c>
      <c r="CU68" s="195">
        <f t="shared" si="39"/>
        <v>0</v>
      </c>
      <c r="CV68" s="195">
        <f t="shared" si="4"/>
        <v>0</v>
      </c>
      <c r="CW68" s="195">
        <f t="shared" si="4"/>
        <v>0</v>
      </c>
      <c r="CX68" s="195">
        <f t="shared" si="10"/>
        <v>0</v>
      </c>
    </row>
    <row r="69" spans="1:112" x14ac:dyDescent="0.25">
      <c r="A69" s="34" t="s">
        <v>97</v>
      </c>
      <c r="K69" s="44"/>
      <c r="L69" s="44"/>
      <c r="M69" s="44"/>
      <c r="N69" s="44"/>
      <c r="O69" s="44"/>
      <c r="P69" s="44"/>
      <c r="Q69" s="44"/>
      <c r="R69" s="44"/>
      <c r="S69" s="49"/>
      <c r="T69" s="49"/>
      <c r="U69" s="44"/>
      <c r="V69" s="44"/>
      <c r="W69" s="44"/>
      <c r="X69" s="44"/>
      <c r="Y69" s="44"/>
      <c r="Z69" s="44"/>
      <c r="AA69" s="49"/>
      <c r="AB69" s="63"/>
      <c r="AC69" s="63"/>
      <c r="AD69" s="63"/>
      <c r="AF69" s="63"/>
      <c r="AG69" s="63"/>
      <c r="BM69" s="195">
        <f>K69*BM$3</f>
        <v>0</v>
      </c>
      <c r="BN69" s="195">
        <f>L69*BN$3</f>
        <v>0</v>
      </c>
      <c r="BO69" s="195">
        <f>M69*BO$3</f>
        <v>0</v>
      </c>
      <c r="BP69" s="195">
        <f>N69*BP$3</f>
        <v>0</v>
      </c>
      <c r="BQ69" s="195"/>
      <c r="BR69" s="195">
        <f>P69*BR$3</f>
        <v>0</v>
      </c>
      <c r="BS69" s="195"/>
      <c r="BT69" s="195"/>
      <c r="BU69" s="195">
        <f>S69*BU$3</f>
        <v>0</v>
      </c>
      <c r="BV69" s="195">
        <f>T69*BV$3</f>
        <v>0</v>
      </c>
      <c r="BW69" s="195"/>
      <c r="BX69" s="195">
        <f>V69*BX$3</f>
        <v>0</v>
      </c>
      <c r="BY69" s="195"/>
      <c r="BZ69" s="195"/>
      <c r="CA69" s="195"/>
      <c r="CB69" s="195"/>
      <c r="CC69" s="195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95">
        <f t="shared" si="29"/>
        <v>0</v>
      </c>
      <c r="CR69" s="195">
        <f t="shared" si="36"/>
        <v>0</v>
      </c>
      <c r="CS69" s="195">
        <f t="shared" si="37"/>
        <v>0</v>
      </c>
      <c r="CT69" s="195">
        <f t="shared" si="38"/>
        <v>0</v>
      </c>
      <c r="CU69" s="195">
        <f t="shared" si="39"/>
        <v>0</v>
      </c>
      <c r="CV69" s="195">
        <f t="shared" si="4"/>
        <v>0</v>
      </c>
      <c r="CW69" s="195">
        <f t="shared" si="4"/>
        <v>0</v>
      </c>
      <c r="CX69" s="195">
        <f t="shared" si="10"/>
        <v>0</v>
      </c>
      <c r="CY69" s="10"/>
      <c r="CZ69" s="10"/>
      <c r="DA69" s="10"/>
      <c r="DB69" s="10"/>
      <c r="DC69" s="10"/>
      <c r="DD69" s="10"/>
      <c r="DF69" s="10"/>
    </row>
    <row r="70" spans="1:112" ht="22.5" x14ac:dyDescent="0.25">
      <c r="A70" s="41" t="s">
        <v>54</v>
      </c>
      <c r="K70" s="44"/>
      <c r="L70" s="44"/>
      <c r="M70" s="44"/>
      <c r="N70" s="44"/>
      <c r="O70" s="44"/>
      <c r="P70" s="44"/>
      <c r="Q70" s="44"/>
      <c r="R70" s="44"/>
      <c r="S70" s="49"/>
      <c r="T70" s="49"/>
      <c r="U70" s="44"/>
      <c r="V70" s="44"/>
      <c r="W70" s="44"/>
      <c r="X70" s="44"/>
      <c r="Y70" s="44"/>
      <c r="Z70" s="44"/>
      <c r="AA70" s="49"/>
      <c r="AB70" s="63"/>
      <c r="AC70" s="63"/>
      <c r="AD70" s="63"/>
      <c r="AF70" s="63"/>
      <c r="AG70" s="63"/>
      <c r="CQ70" s="195">
        <f t="shared" si="29"/>
        <v>0</v>
      </c>
      <c r="CR70" s="195">
        <f t="shared" si="36"/>
        <v>0</v>
      </c>
      <c r="CS70" s="195">
        <f t="shared" si="37"/>
        <v>0</v>
      </c>
      <c r="CT70" s="195">
        <f t="shared" si="38"/>
        <v>0</v>
      </c>
      <c r="CU70" s="195">
        <f t="shared" si="39"/>
        <v>0</v>
      </c>
      <c r="CV70" s="195">
        <f t="shared" si="4"/>
        <v>0</v>
      </c>
      <c r="CW70" s="195">
        <f t="shared" si="4"/>
        <v>0</v>
      </c>
      <c r="CX70" s="195">
        <f t="shared" si="10"/>
        <v>0</v>
      </c>
    </row>
    <row r="71" spans="1:112" ht="33.75" x14ac:dyDescent="0.25">
      <c r="A71" s="41" t="s">
        <v>119</v>
      </c>
      <c r="K71" s="44">
        <v>1</v>
      </c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73"/>
      <c r="AB71" s="63"/>
      <c r="AC71" s="63"/>
      <c r="AD71" s="63"/>
      <c r="AF71" s="63"/>
      <c r="AG71" s="63"/>
      <c r="BM71" s="195">
        <f t="shared" ref="BM71:BR71" si="43">K71*BM$3</f>
        <v>0</v>
      </c>
      <c r="BN71" s="195">
        <f t="shared" si="43"/>
        <v>0</v>
      </c>
      <c r="BO71" s="195">
        <f t="shared" si="43"/>
        <v>0</v>
      </c>
      <c r="BP71" s="195">
        <f t="shared" si="43"/>
        <v>0</v>
      </c>
      <c r="BQ71" s="195">
        <f t="shared" si="43"/>
        <v>0</v>
      </c>
      <c r="BR71" s="195">
        <f t="shared" si="43"/>
        <v>0</v>
      </c>
      <c r="BS71" s="195"/>
      <c r="BT71" s="195">
        <f t="shared" ref="BT71:CC71" si="44">R71*BT$3</f>
        <v>0</v>
      </c>
      <c r="BU71" s="195">
        <f t="shared" si="44"/>
        <v>0</v>
      </c>
      <c r="BV71" s="195">
        <f t="shared" si="44"/>
        <v>0</v>
      </c>
      <c r="BW71" s="195">
        <f t="shared" si="44"/>
        <v>0</v>
      </c>
      <c r="BX71" s="195">
        <f t="shared" si="44"/>
        <v>0</v>
      </c>
      <c r="BY71" s="195">
        <f t="shared" si="44"/>
        <v>0</v>
      </c>
      <c r="BZ71" s="195">
        <f t="shared" si="44"/>
        <v>0</v>
      </c>
      <c r="CA71" s="195">
        <f t="shared" si="44"/>
        <v>0</v>
      </c>
      <c r="CB71" s="195">
        <f t="shared" si="44"/>
        <v>0</v>
      </c>
      <c r="CC71" s="195">
        <f t="shared" si="44"/>
        <v>0</v>
      </c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95">
        <f t="shared" si="29"/>
        <v>0</v>
      </c>
      <c r="CR71" s="195">
        <f t="shared" si="36"/>
        <v>0</v>
      </c>
      <c r="CS71" s="195">
        <f t="shared" si="37"/>
        <v>0</v>
      </c>
      <c r="CT71" s="195">
        <f t="shared" si="38"/>
        <v>0</v>
      </c>
      <c r="CU71" s="195">
        <f t="shared" si="39"/>
        <v>0</v>
      </c>
      <c r="CV71" s="195">
        <f t="shared" si="4"/>
        <v>0</v>
      </c>
      <c r="CW71" s="195">
        <f t="shared" si="4"/>
        <v>0</v>
      </c>
      <c r="CX71" s="195">
        <f t="shared" si="10"/>
        <v>0</v>
      </c>
      <c r="CY71" s="10"/>
      <c r="CZ71" s="10"/>
      <c r="DA71" s="10"/>
      <c r="DB71" s="10"/>
      <c r="DC71" s="10"/>
      <c r="DD71" s="10"/>
      <c r="DF71" s="10"/>
    </row>
    <row r="72" spans="1:112" x14ac:dyDescent="0.25">
      <c r="A72" s="35"/>
      <c r="K72" s="44"/>
      <c r="L72" s="44"/>
      <c r="M72" s="44"/>
      <c r="N72" s="44"/>
      <c r="O72" s="44"/>
      <c r="P72" s="44"/>
      <c r="Q72" s="44"/>
      <c r="R72" s="44"/>
      <c r="S72" s="49"/>
      <c r="T72" s="49"/>
      <c r="U72" s="44"/>
      <c r="V72" s="44"/>
      <c r="W72" s="44"/>
      <c r="X72" s="44"/>
      <c r="Y72" s="44"/>
      <c r="Z72" s="44"/>
      <c r="AA72" s="49"/>
      <c r="AB72" s="63"/>
      <c r="AC72" s="63"/>
      <c r="AD72" s="63"/>
      <c r="AF72" s="63"/>
      <c r="AG72" s="63"/>
      <c r="CQ72" s="195">
        <f t="shared" si="29"/>
        <v>0</v>
      </c>
      <c r="CR72" s="195">
        <f t="shared" si="36"/>
        <v>0</v>
      </c>
      <c r="CS72" s="195">
        <f t="shared" si="37"/>
        <v>0</v>
      </c>
      <c r="CT72" s="195">
        <f t="shared" si="38"/>
        <v>0</v>
      </c>
      <c r="CU72" s="195">
        <f t="shared" si="39"/>
        <v>0</v>
      </c>
      <c r="CV72" s="195">
        <f t="shared" ref="CV72:CW79" si="45">AS72*CV$3</f>
        <v>0</v>
      </c>
      <c r="CW72" s="195">
        <f t="shared" si="45"/>
        <v>0</v>
      </c>
      <c r="CX72" s="195">
        <f t="shared" si="10"/>
        <v>0</v>
      </c>
    </row>
    <row r="73" spans="1:112" x14ac:dyDescent="0.25">
      <c r="A73" s="35"/>
      <c r="K73" s="44"/>
      <c r="L73" s="44"/>
      <c r="M73" s="44"/>
      <c r="N73" s="44"/>
      <c r="O73" s="44"/>
      <c r="P73" s="44"/>
      <c r="Q73" s="44"/>
      <c r="R73" s="44"/>
      <c r="S73" s="49"/>
      <c r="T73" s="49"/>
      <c r="U73" s="44"/>
      <c r="V73" s="44"/>
      <c r="W73" s="44"/>
      <c r="X73" s="44"/>
      <c r="Y73" s="44"/>
      <c r="Z73" s="44"/>
      <c r="AA73" s="49"/>
      <c r="AB73" s="63"/>
      <c r="AC73" s="63"/>
      <c r="AD73" s="63"/>
      <c r="AF73" s="63"/>
      <c r="AG73" s="63"/>
      <c r="CQ73" s="195">
        <f t="shared" si="29"/>
        <v>0</v>
      </c>
      <c r="CR73" s="195">
        <f t="shared" si="36"/>
        <v>0</v>
      </c>
      <c r="CS73" s="195">
        <f t="shared" si="37"/>
        <v>0</v>
      </c>
      <c r="CT73" s="195">
        <f t="shared" si="38"/>
        <v>0</v>
      </c>
      <c r="CU73" s="195">
        <f t="shared" si="39"/>
        <v>0</v>
      </c>
      <c r="CV73" s="195">
        <f t="shared" si="45"/>
        <v>0</v>
      </c>
      <c r="CW73" s="195">
        <f t="shared" si="45"/>
        <v>0</v>
      </c>
      <c r="CX73" s="195">
        <f t="shared" si="10"/>
        <v>0</v>
      </c>
    </row>
    <row r="74" spans="1:112" x14ac:dyDescent="0.25">
      <c r="A74" s="18" t="s">
        <v>120</v>
      </c>
      <c r="K74" s="46"/>
      <c r="L74" s="46"/>
      <c r="M74" s="46"/>
      <c r="N74" s="46"/>
      <c r="O74" s="46"/>
      <c r="P74" s="46"/>
      <c r="Q74" s="44"/>
      <c r="R74" s="44"/>
      <c r="S74" s="49"/>
      <c r="T74" s="46"/>
      <c r="U74" s="46"/>
      <c r="V74" s="46"/>
      <c r="W74" s="46"/>
      <c r="X74" s="46"/>
      <c r="Y74" s="46"/>
      <c r="Z74" s="46"/>
      <c r="AA74" s="46"/>
      <c r="AB74" s="65"/>
      <c r="AC74" s="65"/>
      <c r="AD74" s="65"/>
      <c r="AF74" s="65"/>
      <c r="AG74" s="65"/>
      <c r="BM74" s="195">
        <f>K74*BM$3</f>
        <v>0</v>
      </c>
      <c r="BN74" s="195">
        <f>L74*BN$3</f>
        <v>0</v>
      </c>
      <c r="BO74" s="195">
        <f>M74*BO$3</f>
        <v>0</v>
      </c>
      <c r="BP74" s="195">
        <f>N74*BP$3</f>
        <v>0</v>
      </c>
      <c r="BQ74" s="195"/>
      <c r="BR74" s="195">
        <f>P74*BR$3</f>
        <v>0</v>
      </c>
      <c r="BS74" s="195"/>
      <c r="BT74" s="195"/>
      <c r="BU74" s="195">
        <f>S74*BU$3</f>
        <v>0</v>
      </c>
      <c r="BV74" s="195">
        <f>T74*BV$3</f>
        <v>0</v>
      </c>
      <c r="BW74" s="195"/>
      <c r="BX74" s="195">
        <f>V74*BX$3</f>
        <v>0</v>
      </c>
      <c r="BY74" s="195"/>
      <c r="BZ74" s="195"/>
      <c r="CA74" s="195"/>
      <c r="CB74" s="195"/>
      <c r="CC74" s="195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95">
        <f t="shared" si="29"/>
        <v>0</v>
      </c>
      <c r="CR74" s="195">
        <f t="shared" si="36"/>
        <v>0</v>
      </c>
      <c r="CS74" s="195">
        <f t="shared" si="37"/>
        <v>0</v>
      </c>
      <c r="CT74" s="195">
        <f t="shared" si="38"/>
        <v>0</v>
      </c>
      <c r="CU74" s="195">
        <f t="shared" si="39"/>
        <v>0</v>
      </c>
      <c r="CV74" s="195">
        <f t="shared" si="45"/>
        <v>0</v>
      </c>
      <c r="CW74" s="195">
        <f t="shared" si="45"/>
        <v>0</v>
      </c>
      <c r="CX74" s="195">
        <f t="shared" si="10"/>
        <v>0</v>
      </c>
      <c r="CY74" s="10"/>
      <c r="CZ74" s="10"/>
      <c r="DA74" s="10"/>
      <c r="DB74" s="10"/>
      <c r="DC74" s="10"/>
      <c r="DD74" s="10"/>
      <c r="DF74" s="10"/>
    </row>
    <row r="75" spans="1:112" x14ac:dyDescent="0.25">
      <c r="A75" s="34" t="s">
        <v>97</v>
      </c>
      <c r="K75" s="44"/>
      <c r="L75" s="44"/>
      <c r="M75" s="44"/>
      <c r="N75" s="44"/>
      <c r="O75" s="44"/>
      <c r="P75" s="44"/>
      <c r="Q75" s="44"/>
      <c r="R75" s="44"/>
      <c r="S75" s="49"/>
      <c r="T75" s="46"/>
      <c r="U75" s="44"/>
      <c r="V75" s="44"/>
      <c r="W75" s="44"/>
      <c r="X75" s="44"/>
      <c r="Y75" s="44"/>
      <c r="Z75" s="44"/>
      <c r="AA75" s="77"/>
      <c r="AB75" s="63"/>
      <c r="AC75" s="63"/>
      <c r="AD75" s="63"/>
      <c r="AF75" s="63"/>
      <c r="AG75" s="63"/>
      <c r="CQ75" s="195">
        <f t="shared" si="29"/>
        <v>0</v>
      </c>
      <c r="CR75" s="195">
        <f t="shared" si="36"/>
        <v>0</v>
      </c>
      <c r="CS75" s="195">
        <f t="shared" si="37"/>
        <v>0</v>
      </c>
      <c r="CT75" s="195">
        <f t="shared" si="38"/>
        <v>0</v>
      </c>
      <c r="CU75" s="195">
        <f t="shared" si="39"/>
        <v>0</v>
      </c>
      <c r="CV75" s="195">
        <f t="shared" si="45"/>
        <v>0</v>
      </c>
      <c r="CW75" s="195">
        <f t="shared" si="45"/>
        <v>0</v>
      </c>
      <c r="CX75" s="195">
        <f t="shared" si="10"/>
        <v>0</v>
      </c>
    </row>
    <row r="76" spans="1:112" ht="22.5" x14ac:dyDescent="0.25">
      <c r="A76" s="41" t="s">
        <v>89</v>
      </c>
      <c r="K76" s="44">
        <v>0</v>
      </c>
      <c r="L76" s="44">
        <v>0</v>
      </c>
      <c r="M76" s="44">
        <v>0.36</v>
      </c>
      <c r="N76" s="44">
        <v>0.36</v>
      </c>
      <c r="O76" s="44">
        <v>0.62</v>
      </c>
      <c r="P76" s="44">
        <v>0.72</v>
      </c>
      <c r="Q76" s="44">
        <v>1.1000000000000001</v>
      </c>
      <c r="R76" s="44">
        <v>0.63</v>
      </c>
      <c r="S76" s="44">
        <v>0.63</v>
      </c>
      <c r="T76" s="44">
        <v>0.63</v>
      </c>
      <c r="U76" s="44">
        <v>0.41</v>
      </c>
      <c r="V76" s="45">
        <v>0.26</v>
      </c>
      <c r="W76" s="44">
        <v>0.76</v>
      </c>
      <c r="X76" s="49">
        <v>0</v>
      </c>
      <c r="Y76" s="49">
        <v>0</v>
      </c>
      <c r="Z76" s="49">
        <v>0</v>
      </c>
      <c r="AA76" s="49">
        <v>0.31</v>
      </c>
      <c r="AB76" s="66"/>
      <c r="AC76" s="66"/>
      <c r="AD76" s="66"/>
      <c r="AF76" s="66"/>
      <c r="AG76" s="66"/>
      <c r="BM76" s="195">
        <f t="shared" ref="BM76:BR76" si="46">K76*BM$3</f>
        <v>0</v>
      </c>
      <c r="BN76" s="195">
        <f t="shared" si="46"/>
        <v>0</v>
      </c>
      <c r="BO76" s="195">
        <f t="shared" si="46"/>
        <v>0</v>
      </c>
      <c r="BP76" s="195">
        <f t="shared" si="46"/>
        <v>0</v>
      </c>
      <c r="BQ76" s="195">
        <f t="shared" si="46"/>
        <v>0</v>
      </c>
      <c r="BR76" s="195">
        <f t="shared" si="46"/>
        <v>0</v>
      </c>
      <c r="BS76" s="195"/>
      <c r="BT76" s="195">
        <f t="shared" ref="BT76:CC76" si="47">R76*BT$3</f>
        <v>0</v>
      </c>
      <c r="BU76" s="195">
        <f t="shared" si="47"/>
        <v>0</v>
      </c>
      <c r="BV76" s="195">
        <f t="shared" si="47"/>
        <v>0</v>
      </c>
      <c r="BW76" s="195">
        <f t="shared" si="47"/>
        <v>0</v>
      </c>
      <c r="BX76" s="195">
        <f t="shared" si="47"/>
        <v>0</v>
      </c>
      <c r="BY76" s="195">
        <f t="shared" si="47"/>
        <v>0</v>
      </c>
      <c r="BZ76" s="195">
        <f t="shared" si="47"/>
        <v>0</v>
      </c>
      <c r="CA76" s="195">
        <f t="shared" si="47"/>
        <v>0</v>
      </c>
      <c r="CB76" s="195">
        <f t="shared" si="47"/>
        <v>0</v>
      </c>
      <c r="CC76" s="195">
        <f t="shared" si="47"/>
        <v>0</v>
      </c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95">
        <f t="shared" si="29"/>
        <v>0</v>
      </c>
      <c r="CR76" s="195">
        <f t="shared" si="36"/>
        <v>0</v>
      </c>
      <c r="CS76" s="195">
        <f t="shared" si="37"/>
        <v>0</v>
      </c>
      <c r="CT76" s="195">
        <f t="shared" si="38"/>
        <v>0</v>
      </c>
      <c r="CU76" s="195">
        <f t="shared" si="39"/>
        <v>0</v>
      </c>
      <c r="CV76" s="195">
        <f t="shared" si="45"/>
        <v>0</v>
      </c>
      <c r="CW76" s="195">
        <f t="shared" si="45"/>
        <v>0</v>
      </c>
      <c r="CX76" s="195">
        <f t="shared" si="10"/>
        <v>0</v>
      </c>
      <c r="CY76" s="10"/>
      <c r="CZ76" s="10"/>
      <c r="DA76" s="10"/>
      <c r="DB76" s="10"/>
      <c r="DC76" s="10"/>
      <c r="DD76" s="10"/>
      <c r="DF76" s="10"/>
      <c r="DG76" s="107">
        <f>SUM(BD76:DD76)</f>
        <v>0</v>
      </c>
    </row>
    <row r="77" spans="1:112" x14ac:dyDescent="0.25">
      <c r="A77" s="41"/>
      <c r="K77" s="46"/>
      <c r="L77" s="46"/>
      <c r="M77" s="46"/>
      <c r="N77" s="46"/>
      <c r="O77" s="46"/>
      <c r="P77" s="46"/>
      <c r="Q77" s="44"/>
      <c r="R77" s="44"/>
      <c r="S77" s="49"/>
      <c r="T77" s="46"/>
      <c r="U77" s="46"/>
      <c r="V77" s="46"/>
      <c r="W77" s="46"/>
      <c r="X77" s="46"/>
      <c r="Y77" s="46"/>
      <c r="Z77" s="46"/>
      <c r="AA77" s="46"/>
      <c r="AB77" s="65"/>
      <c r="AC77" s="65"/>
      <c r="AD77" s="65"/>
      <c r="AF77" s="65"/>
      <c r="AG77" s="65"/>
      <c r="CQ77" s="195">
        <f t="shared" si="29"/>
        <v>0</v>
      </c>
      <c r="CR77" s="195">
        <f t="shared" si="36"/>
        <v>0</v>
      </c>
      <c r="CS77" s="195">
        <f t="shared" si="37"/>
        <v>0</v>
      </c>
      <c r="CT77" s="195">
        <f t="shared" si="38"/>
        <v>0</v>
      </c>
      <c r="CU77" s="195">
        <f t="shared" si="39"/>
        <v>0</v>
      </c>
      <c r="CV77" s="195">
        <f t="shared" si="45"/>
        <v>0</v>
      </c>
      <c r="CW77" s="195">
        <f t="shared" si="45"/>
        <v>0</v>
      </c>
      <c r="CX77" s="195">
        <f t="shared" si="10"/>
        <v>0</v>
      </c>
    </row>
    <row r="78" spans="1:112" x14ac:dyDescent="0.25">
      <c r="A78" s="18" t="s">
        <v>121</v>
      </c>
      <c r="K78" s="44"/>
      <c r="L78" s="44"/>
      <c r="M78" s="44"/>
      <c r="N78" s="44"/>
      <c r="O78" s="44"/>
      <c r="P78" s="44"/>
      <c r="Q78" s="44"/>
      <c r="R78" s="44"/>
      <c r="S78" s="49"/>
      <c r="T78" s="46"/>
      <c r="U78" s="44"/>
      <c r="V78" s="44"/>
      <c r="W78" s="44"/>
      <c r="X78" s="44"/>
      <c r="Y78" s="44"/>
      <c r="Z78" s="44"/>
      <c r="AA78" s="46"/>
      <c r="AB78" s="63"/>
      <c r="AC78" s="63"/>
      <c r="AD78" s="63"/>
      <c r="AF78" s="63"/>
      <c r="AG78" s="63"/>
      <c r="BM78" s="195">
        <f>K78*BM$3</f>
        <v>0</v>
      </c>
      <c r="BN78" s="195">
        <f>L78*BN$3</f>
        <v>0</v>
      </c>
      <c r="BO78" s="195">
        <f>M78*BO$3</f>
        <v>0</v>
      </c>
      <c r="BP78" s="195">
        <f>N78*BP$3</f>
        <v>0</v>
      </c>
      <c r="BQ78" s="195"/>
      <c r="BR78" s="195">
        <f>P78*BR$3</f>
        <v>0</v>
      </c>
      <c r="BS78" s="195"/>
      <c r="BT78" s="195"/>
      <c r="BU78" s="195">
        <f>S78*BU$3</f>
        <v>0</v>
      </c>
      <c r="BV78" s="195">
        <f>T78*BV$3</f>
        <v>0</v>
      </c>
      <c r="BW78" s="195"/>
      <c r="BX78" s="195">
        <f>V78*BX$3</f>
        <v>0</v>
      </c>
      <c r="BY78" s="195"/>
      <c r="BZ78" s="195"/>
      <c r="CA78" s="195"/>
      <c r="CB78" s="195"/>
      <c r="CC78" s="195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95">
        <f t="shared" si="29"/>
        <v>0</v>
      </c>
      <c r="CR78" s="195">
        <f t="shared" si="36"/>
        <v>0</v>
      </c>
      <c r="CS78" s="195">
        <f t="shared" si="37"/>
        <v>0</v>
      </c>
      <c r="CT78" s="195">
        <f t="shared" si="38"/>
        <v>0</v>
      </c>
      <c r="CU78" s="195">
        <f t="shared" si="39"/>
        <v>0</v>
      </c>
      <c r="CV78" s="195">
        <f t="shared" si="45"/>
        <v>0</v>
      </c>
      <c r="CW78" s="195">
        <f t="shared" si="45"/>
        <v>0</v>
      </c>
      <c r="CX78" s="195">
        <f t="shared" si="10"/>
        <v>0</v>
      </c>
      <c r="CY78" s="10"/>
      <c r="CZ78" s="10"/>
      <c r="DA78" s="10"/>
      <c r="DB78" s="10"/>
      <c r="DC78" s="10"/>
      <c r="DD78" s="10"/>
      <c r="DF78" s="10"/>
    </row>
    <row r="79" spans="1:112" x14ac:dyDescent="0.25">
      <c r="A79" s="34" t="s">
        <v>97</v>
      </c>
      <c r="K79" s="44"/>
      <c r="L79" s="44"/>
      <c r="M79" s="44"/>
      <c r="N79" s="44"/>
      <c r="O79" s="44"/>
      <c r="P79" s="44"/>
      <c r="Q79" s="44"/>
      <c r="R79" s="44"/>
      <c r="S79" s="49"/>
      <c r="T79" s="46"/>
      <c r="U79" s="44"/>
      <c r="V79" s="44"/>
      <c r="W79" s="44"/>
      <c r="X79" s="44"/>
      <c r="Y79" s="44"/>
      <c r="Z79" s="44"/>
      <c r="AA79" s="77"/>
      <c r="AB79" s="63"/>
      <c r="AC79" s="63"/>
      <c r="AD79" s="63"/>
      <c r="AF79" s="63"/>
      <c r="AG79" s="63"/>
      <c r="CQ79" s="195">
        <f t="shared" si="29"/>
        <v>0</v>
      </c>
      <c r="CR79" s="195">
        <f t="shared" si="36"/>
        <v>0</v>
      </c>
      <c r="CS79" s="195">
        <f t="shared" si="37"/>
        <v>0</v>
      </c>
      <c r="CT79" s="195">
        <f t="shared" si="38"/>
        <v>0</v>
      </c>
      <c r="CU79" s="195">
        <f t="shared" si="39"/>
        <v>0</v>
      </c>
      <c r="CV79" s="195">
        <f t="shared" si="45"/>
        <v>0</v>
      </c>
      <c r="CW79" s="195">
        <f t="shared" si="45"/>
        <v>0</v>
      </c>
      <c r="CX79" s="195">
        <f>AU79*CX$3</f>
        <v>0</v>
      </c>
    </row>
    <row r="80" spans="1:112" ht="22.5" x14ac:dyDescent="0.25">
      <c r="A80" s="41" t="s">
        <v>90</v>
      </c>
      <c r="K80" s="44">
        <v>0.31</v>
      </c>
      <c r="L80" s="44">
        <v>0.31</v>
      </c>
      <c r="M80" s="44">
        <v>0.31</v>
      </c>
      <c r="N80" s="44">
        <v>0.31</v>
      </c>
      <c r="O80" s="44">
        <v>0.31</v>
      </c>
      <c r="P80" s="44">
        <v>0.31</v>
      </c>
      <c r="Q80" s="44">
        <v>0.31</v>
      </c>
      <c r="R80" s="44">
        <v>0.21</v>
      </c>
      <c r="S80" s="44">
        <v>0.31</v>
      </c>
      <c r="T80" s="44">
        <v>0.31</v>
      </c>
      <c r="U80" s="44"/>
      <c r="V80" s="44"/>
      <c r="W80" s="44"/>
      <c r="X80" s="44">
        <v>0.81</v>
      </c>
      <c r="Y80" s="44">
        <v>1.01</v>
      </c>
      <c r="Z80" s="44">
        <v>0.81</v>
      </c>
      <c r="AA80" s="49">
        <v>0.91</v>
      </c>
      <c r="AB80" s="63"/>
      <c r="AC80" s="63"/>
      <c r="AD80" s="63"/>
      <c r="AF80" s="63"/>
      <c r="AG80" s="63"/>
      <c r="BM80" s="195">
        <f t="shared" ref="BM80:BR80" si="48">K80*BM$3</f>
        <v>0</v>
      </c>
      <c r="BN80" s="195">
        <f t="shared" si="48"/>
        <v>0</v>
      </c>
      <c r="BO80" s="195">
        <f t="shared" si="48"/>
        <v>0</v>
      </c>
      <c r="BP80" s="195">
        <f t="shared" si="48"/>
        <v>0</v>
      </c>
      <c r="BQ80" s="195">
        <f t="shared" si="48"/>
        <v>0</v>
      </c>
      <c r="BR80" s="195">
        <f t="shared" si="48"/>
        <v>0</v>
      </c>
      <c r="BS80" s="195"/>
      <c r="BT80" s="195">
        <f t="shared" ref="BT80:CC80" si="49">R80*BT$3</f>
        <v>0</v>
      </c>
      <c r="BU80" s="195">
        <f t="shared" si="49"/>
        <v>0</v>
      </c>
      <c r="BV80" s="195">
        <f t="shared" si="49"/>
        <v>0</v>
      </c>
      <c r="BW80" s="195">
        <f t="shared" si="49"/>
        <v>0</v>
      </c>
      <c r="BX80" s="195">
        <f t="shared" si="49"/>
        <v>0</v>
      </c>
      <c r="BY80" s="195">
        <f t="shared" si="49"/>
        <v>0</v>
      </c>
      <c r="BZ80" s="195">
        <f t="shared" si="49"/>
        <v>0</v>
      </c>
      <c r="CA80" s="195">
        <f t="shared" si="49"/>
        <v>0</v>
      </c>
      <c r="CB80" s="195">
        <f t="shared" si="49"/>
        <v>0</v>
      </c>
      <c r="CC80" s="195">
        <f t="shared" si="49"/>
        <v>0</v>
      </c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95">
        <f t="shared" ref="CQ80:CX102" si="50">AN80*CQ$3</f>
        <v>0</v>
      </c>
      <c r="CR80" s="195">
        <f t="shared" si="50"/>
        <v>0</v>
      </c>
      <c r="CS80" s="195">
        <f t="shared" si="50"/>
        <v>0</v>
      </c>
      <c r="CT80" s="195">
        <f t="shared" si="50"/>
        <v>0</v>
      </c>
      <c r="CU80" s="195">
        <f t="shared" si="50"/>
        <v>0</v>
      </c>
      <c r="CV80" s="195">
        <f t="shared" si="50"/>
        <v>0</v>
      </c>
      <c r="CW80" s="195">
        <f t="shared" si="50"/>
        <v>0</v>
      </c>
      <c r="CX80" s="195">
        <f t="shared" si="50"/>
        <v>0</v>
      </c>
      <c r="CY80" s="10"/>
      <c r="CZ80" s="10"/>
      <c r="DA80" s="10"/>
      <c r="DB80" s="10"/>
      <c r="DC80" s="10"/>
      <c r="DD80" s="10"/>
      <c r="DF80" s="10"/>
      <c r="DG80" s="107">
        <f>SUM(BD80:DD80)</f>
        <v>0</v>
      </c>
    </row>
    <row r="81" spans="1:111" ht="25.5" x14ac:dyDescent="0.25">
      <c r="A81" s="86" t="s">
        <v>397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>
        <v>0.05</v>
      </c>
      <c r="AQ81" s="195"/>
      <c r="AR81" s="195">
        <v>0.05</v>
      </c>
      <c r="AS81" s="195"/>
      <c r="AT81" s="195">
        <v>0.05</v>
      </c>
      <c r="AU81" s="195">
        <v>0.04</v>
      </c>
      <c r="AV81" s="195"/>
      <c r="AW81" s="195"/>
      <c r="AX81" s="195"/>
      <c r="AY81" s="195"/>
      <c r="AZ81" s="195"/>
      <c r="BA81" s="195"/>
      <c r="BB81" s="195"/>
      <c r="BC81" s="196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D81" s="195"/>
      <c r="CE81" s="195"/>
      <c r="CF81" s="195"/>
      <c r="CG81" s="195"/>
      <c r="CH81" s="195"/>
      <c r="CI81" s="195"/>
      <c r="CJ81" s="195"/>
      <c r="CK81" s="195"/>
      <c r="CL81" s="195"/>
      <c r="CM81" s="195"/>
      <c r="CN81" s="195"/>
      <c r="CO81" s="195"/>
      <c r="CP81" s="195"/>
      <c r="CQ81" s="195">
        <f t="shared" si="50"/>
        <v>0</v>
      </c>
      <c r="CR81" s="195">
        <f t="shared" si="50"/>
        <v>0</v>
      </c>
      <c r="CS81" s="195">
        <f t="shared" si="50"/>
        <v>0</v>
      </c>
      <c r="CT81" s="195">
        <f t="shared" si="50"/>
        <v>0</v>
      </c>
      <c r="CU81" s="195">
        <f t="shared" si="50"/>
        <v>0</v>
      </c>
      <c r="CV81" s="195">
        <f t="shared" si="50"/>
        <v>0</v>
      </c>
      <c r="CW81" s="195">
        <f t="shared" si="50"/>
        <v>0</v>
      </c>
      <c r="CX81" s="195">
        <f t="shared" si="50"/>
        <v>0</v>
      </c>
      <c r="CY81" s="195">
        <f t="shared" ref="CY81:DE81" si="51">AV81*CY$3</f>
        <v>0</v>
      </c>
      <c r="CZ81" s="195">
        <f t="shared" si="51"/>
        <v>0</v>
      </c>
      <c r="DA81" s="195">
        <f t="shared" si="51"/>
        <v>0</v>
      </c>
      <c r="DB81" s="195">
        <f t="shared" si="51"/>
        <v>0</v>
      </c>
      <c r="DC81" s="195">
        <f t="shared" si="51"/>
        <v>0</v>
      </c>
      <c r="DD81" s="195">
        <f t="shared" si="51"/>
        <v>0</v>
      </c>
      <c r="DE81" s="195">
        <f t="shared" si="51"/>
        <v>0</v>
      </c>
      <c r="DF81" s="195"/>
      <c r="DG81" s="107">
        <f>SUM(BD81:DD81)</f>
        <v>0</v>
      </c>
    </row>
    <row r="82" spans="1:111" x14ac:dyDescent="0.25">
      <c r="A82" s="41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9"/>
      <c r="AB82" s="63"/>
      <c r="AC82" s="63"/>
      <c r="AD82" s="63"/>
      <c r="AF82" s="63"/>
      <c r="AG82" s="63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95">
        <f t="shared" si="50"/>
        <v>0</v>
      </c>
      <c r="CR82" s="195">
        <f t="shared" si="50"/>
        <v>0</v>
      </c>
      <c r="CS82" s="195">
        <f t="shared" si="50"/>
        <v>0</v>
      </c>
      <c r="CT82" s="195">
        <f t="shared" si="50"/>
        <v>0</v>
      </c>
      <c r="CU82" s="195">
        <f t="shared" si="50"/>
        <v>0</v>
      </c>
      <c r="CV82" s="195">
        <f t="shared" si="50"/>
        <v>0</v>
      </c>
      <c r="CW82" s="195">
        <f t="shared" si="50"/>
        <v>0</v>
      </c>
      <c r="CX82" s="195">
        <f t="shared" si="50"/>
        <v>0</v>
      </c>
      <c r="CY82" s="10"/>
      <c r="CZ82" s="10"/>
      <c r="DA82" s="10"/>
      <c r="DB82" s="10"/>
      <c r="DC82" s="10"/>
      <c r="DD82" s="10"/>
      <c r="DF82" s="10"/>
    </row>
    <row r="83" spans="1:111" ht="25.5" x14ac:dyDescent="0.25">
      <c r="A83" s="86" t="s">
        <v>151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5">
        <v>0.1</v>
      </c>
      <c r="AC83" s="195">
        <v>0.1</v>
      </c>
      <c r="AD83" s="195">
        <v>0.1</v>
      </c>
      <c r="AE83" s="195">
        <v>0.1</v>
      </c>
      <c r="AF83" s="195">
        <v>0.1</v>
      </c>
      <c r="AG83" s="195">
        <v>0.15</v>
      </c>
      <c r="AH83" s="195">
        <v>0.15</v>
      </c>
      <c r="AI83" s="195"/>
      <c r="AJ83" s="195">
        <v>0.1</v>
      </c>
      <c r="AK83" s="195">
        <v>0.1</v>
      </c>
      <c r="AL83" s="195">
        <v>0.1</v>
      </c>
      <c r="AM83" s="195">
        <v>0.1</v>
      </c>
      <c r="AN83" s="195"/>
      <c r="AO83" s="195"/>
      <c r="AP83" s="195"/>
      <c r="AQ83" s="195"/>
      <c r="AR83" s="195"/>
      <c r="AS83" s="195"/>
      <c r="AT83" s="195"/>
      <c r="AU83" s="1"/>
      <c r="AV83" s="195"/>
      <c r="AW83" s="195"/>
      <c r="AX83" s="195"/>
      <c r="AY83" s="195">
        <v>0.05</v>
      </c>
      <c r="AZ83" s="195"/>
      <c r="BA83" s="195"/>
      <c r="BB83" s="195">
        <v>0.05</v>
      </c>
      <c r="BC83" s="196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D83" s="195">
        <f t="shared" ref="CD83:CO83" si="52">AB83*CD$3</f>
        <v>0</v>
      </c>
      <c r="CE83" s="195">
        <f t="shared" si="52"/>
        <v>0</v>
      </c>
      <c r="CF83" s="195">
        <f t="shared" si="52"/>
        <v>0</v>
      </c>
      <c r="CG83" s="195">
        <f t="shared" si="52"/>
        <v>0</v>
      </c>
      <c r="CH83" s="195">
        <f t="shared" si="52"/>
        <v>0</v>
      </c>
      <c r="CI83" s="195">
        <f t="shared" si="52"/>
        <v>0</v>
      </c>
      <c r="CJ83" s="195">
        <f t="shared" si="52"/>
        <v>0</v>
      </c>
      <c r="CK83" s="195">
        <f t="shared" si="52"/>
        <v>0</v>
      </c>
      <c r="CL83" s="195">
        <f t="shared" si="52"/>
        <v>0</v>
      </c>
      <c r="CM83" s="195">
        <f t="shared" si="52"/>
        <v>0</v>
      </c>
      <c r="CN83" s="195">
        <f t="shared" si="52"/>
        <v>0</v>
      </c>
      <c r="CO83" s="195">
        <f t="shared" si="52"/>
        <v>0</v>
      </c>
      <c r="CP83" s="195"/>
      <c r="CQ83" s="195">
        <f t="shared" si="50"/>
        <v>0</v>
      </c>
      <c r="CR83" s="195">
        <f t="shared" si="50"/>
        <v>0</v>
      </c>
      <c r="CS83" s="195">
        <f t="shared" si="50"/>
        <v>0</v>
      </c>
      <c r="CT83" s="195">
        <f t="shared" si="50"/>
        <v>0</v>
      </c>
      <c r="CU83" s="195">
        <f t="shared" si="50"/>
        <v>0</v>
      </c>
      <c r="CV83" s="195">
        <f t="shared" si="50"/>
        <v>0</v>
      </c>
      <c r="CW83" s="195">
        <f t="shared" si="50"/>
        <v>0</v>
      </c>
      <c r="CX83" s="195">
        <f t="shared" si="50"/>
        <v>0</v>
      </c>
      <c r="CY83" s="195">
        <f t="shared" ref="CY83:DE83" si="53">AV83*CY$3</f>
        <v>0</v>
      </c>
      <c r="CZ83" s="195">
        <f t="shared" si="53"/>
        <v>0</v>
      </c>
      <c r="DA83" s="195">
        <f t="shared" si="53"/>
        <v>0</v>
      </c>
      <c r="DB83" s="195">
        <f t="shared" si="53"/>
        <v>0</v>
      </c>
      <c r="DC83" s="195">
        <f t="shared" si="53"/>
        <v>0</v>
      </c>
      <c r="DD83" s="195">
        <f t="shared" si="53"/>
        <v>0</v>
      </c>
      <c r="DE83" s="195">
        <f t="shared" si="53"/>
        <v>0</v>
      </c>
      <c r="DF83" s="195"/>
      <c r="DG83" s="107">
        <f>SUM(BD83:DD83)</f>
        <v>0</v>
      </c>
    </row>
    <row r="84" spans="1:111" x14ac:dyDescent="0.25">
      <c r="CQ84" s="195">
        <f t="shared" si="50"/>
        <v>0</v>
      </c>
      <c r="CR84" s="195">
        <f t="shared" si="50"/>
        <v>0</v>
      </c>
      <c r="CS84" s="195">
        <f t="shared" si="50"/>
        <v>0</v>
      </c>
      <c r="CT84" s="195">
        <f t="shared" si="50"/>
        <v>0</v>
      </c>
      <c r="CU84" s="195">
        <f t="shared" si="50"/>
        <v>0</v>
      </c>
      <c r="CV84" s="195">
        <f t="shared" si="50"/>
        <v>0</v>
      </c>
      <c r="CW84" s="195">
        <f t="shared" si="50"/>
        <v>0</v>
      </c>
      <c r="CX84" s="195">
        <f t="shared" si="50"/>
        <v>0</v>
      </c>
    </row>
    <row r="85" spans="1:111" x14ac:dyDescent="0.25">
      <c r="A85" s="18" t="s">
        <v>44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6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D85" s="195">
        <f t="shared" ref="CD85:CO85" si="54">AB85*CD$3</f>
        <v>0</v>
      </c>
      <c r="CE85" s="195">
        <f t="shared" si="54"/>
        <v>0</v>
      </c>
      <c r="CF85" s="195">
        <f t="shared" si="54"/>
        <v>0</v>
      </c>
      <c r="CG85" s="195">
        <f t="shared" si="54"/>
        <v>0</v>
      </c>
      <c r="CH85" s="195">
        <f t="shared" si="54"/>
        <v>0</v>
      </c>
      <c r="CI85" s="195">
        <f t="shared" si="54"/>
        <v>0</v>
      </c>
      <c r="CJ85" s="195">
        <f t="shared" si="54"/>
        <v>0</v>
      </c>
      <c r="CK85" s="195">
        <f t="shared" si="54"/>
        <v>0</v>
      </c>
      <c r="CL85" s="195">
        <f t="shared" si="54"/>
        <v>0</v>
      </c>
      <c r="CM85" s="195">
        <f t="shared" si="54"/>
        <v>0</v>
      </c>
      <c r="CN85" s="195">
        <f t="shared" si="54"/>
        <v>0</v>
      </c>
      <c r="CO85" s="195">
        <f t="shared" si="54"/>
        <v>0</v>
      </c>
      <c r="CP85" s="195"/>
      <c r="CQ85" s="195">
        <f t="shared" si="50"/>
        <v>0</v>
      </c>
      <c r="CR85" s="195">
        <f t="shared" si="50"/>
        <v>0</v>
      </c>
      <c r="CS85" s="195">
        <f t="shared" si="50"/>
        <v>0</v>
      </c>
      <c r="CT85" s="195">
        <f t="shared" si="50"/>
        <v>0</v>
      </c>
      <c r="CU85" s="195">
        <f t="shared" si="50"/>
        <v>0</v>
      </c>
      <c r="CV85" s="195">
        <f t="shared" si="50"/>
        <v>0</v>
      </c>
      <c r="CW85" s="195">
        <f t="shared" si="50"/>
        <v>0</v>
      </c>
      <c r="CX85" s="195">
        <f t="shared" si="50"/>
        <v>0</v>
      </c>
      <c r="CY85" s="195">
        <f t="shared" ref="CY85:DE85" si="55">AV85*CY$3</f>
        <v>0</v>
      </c>
      <c r="CZ85" s="195">
        <f t="shared" si="55"/>
        <v>0</v>
      </c>
      <c r="DA85" s="195">
        <f t="shared" si="55"/>
        <v>0</v>
      </c>
      <c r="DB85" s="195">
        <f t="shared" si="55"/>
        <v>0</v>
      </c>
      <c r="DC85" s="195">
        <f t="shared" si="55"/>
        <v>0</v>
      </c>
      <c r="DD85" s="195">
        <f t="shared" si="55"/>
        <v>0</v>
      </c>
      <c r="DE85" s="195">
        <f t="shared" si="55"/>
        <v>0</v>
      </c>
      <c r="DF85" s="195"/>
      <c r="DG85" s="107">
        <f>SUM(BD85:DD85)</f>
        <v>0</v>
      </c>
    </row>
    <row r="86" spans="1:111" x14ac:dyDescent="0.25">
      <c r="A86" s="1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96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95">
        <f t="shared" si="50"/>
        <v>0</v>
      </c>
      <c r="CR86" s="195">
        <f t="shared" si="50"/>
        <v>0</v>
      </c>
      <c r="CS86" s="195">
        <f t="shared" si="50"/>
        <v>0</v>
      </c>
      <c r="CT86" s="195">
        <f t="shared" si="50"/>
        <v>0</v>
      </c>
      <c r="CU86" s="195">
        <f t="shared" si="50"/>
        <v>0</v>
      </c>
      <c r="CV86" s="195">
        <f t="shared" si="50"/>
        <v>0</v>
      </c>
      <c r="CW86" s="195">
        <f t="shared" si="50"/>
        <v>0</v>
      </c>
      <c r="CX86" s="195">
        <f t="shared" si="50"/>
        <v>0</v>
      </c>
      <c r="CY86" s="10"/>
      <c r="CZ86" s="10"/>
      <c r="DA86" s="10"/>
      <c r="DB86" s="10"/>
      <c r="DC86" s="10"/>
      <c r="DD86" s="10"/>
      <c r="DE86" s="10"/>
      <c r="DF86" s="10"/>
    </row>
    <row r="87" spans="1:111" x14ac:dyDescent="0.25">
      <c r="A87" s="18" t="s">
        <v>56</v>
      </c>
      <c r="K87" s="44"/>
      <c r="L87" s="44"/>
      <c r="M87" s="44"/>
      <c r="N87" s="44"/>
      <c r="O87" s="44"/>
      <c r="P87" s="44"/>
      <c r="Q87" s="44"/>
      <c r="R87" s="44"/>
      <c r="S87" s="73"/>
      <c r="T87" s="74"/>
      <c r="U87" s="44"/>
      <c r="V87" s="44"/>
      <c r="W87" s="44"/>
      <c r="X87" s="44"/>
      <c r="Y87" s="44"/>
      <c r="Z87" s="44"/>
      <c r="AA87" s="74"/>
      <c r="AB87" s="63"/>
      <c r="AC87" s="63"/>
      <c r="AD87" s="63"/>
      <c r="AF87" s="63"/>
      <c r="AG87" s="63"/>
      <c r="CQ87" s="195">
        <f t="shared" si="50"/>
        <v>0</v>
      </c>
      <c r="CR87" s="195">
        <f t="shared" si="50"/>
        <v>0</v>
      </c>
      <c r="CS87" s="195">
        <f t="shared" si="50"/>
        <v>0</v>
      </c>
      <c r="CT87" s="195">
        <f t="shared" si="50"/>
        <v>0</v>
      </c>
      <c r="CU87" s="195">
        <f t="shared" si="50"/>
        <v>0</v>
      </c>
      <c r="CV87" s="195">
        <f t="shared" si="50"/>
        <v>0</v>
      </c>
      <c r="CW87" s="195">
        <f t="shared" si="50"/>
        <v>0</v>
      </c>
      <c r="CX87" s="195">
        <f t="shared" si="50"/>
        <v>0</v>
      </c>
    </row>
    <row r="88" spans="1:111" x14ac:dyDescent="0.25">
      <c r="A88" s="34" t="s">
        <v>97</v>
      </c>
      <c r="K88" s="44"/>
      <c r="L88" s="44"/>
      <c r="M88" s="44"/>
      <c r="N88" s="44"/>
      <c r="O88" s="44"/>
      <c r="P88" s="44"/>
      <c r="Q88" s="44"/>
      <c r="R88" s="44"/>
      <c r="S88" s="49"/>
      <c r="T88" s="46"/>
      <c r="U88" s="44"/>
      <c r="V88" s="44"/>
      <c r="W88" s="44"/>
      <c r="X88" s="44"/>
      <c r="Y88" s="44"/>
      <c r="Z88" s="44"/>
      <c r="AA88" s="77"/>
      <c r="AB88" s="63"/>
      <c r="AC88" s="63"/>
      <c r="AD88" s="63"/>
      <c r="AF88" s="63"/>
      <c r="AG88" s="63"/>
      <c r="CQ88" s="195">
        <f t="shared" si="50"/>
        <v>0</v>
      </c>
      <c r="CR88" s="195">
        <f t="shared" si="50"/>
        <v>0</v>
      </c>
      <c r="CS88" s="195">
        <f t="shared" si="50"/>
        <v>0</v>
      </c>
      <c r="CT88" s="195">
        <f t="shared" si="50"/>
        <v>0</v>
      </c>
      <c r="CU88" s="195">
        <f t="shared" si="50"/>
        <v>0</v>
      </c>
      <c r="CV88" s="195">
        <f t="shared" si="50"/>
        <v>0</v>
      </c>
      <c r="CW88" s="195">
        <f t="shared" si="50"/>
        <v>0</v>
      </c>
      <c r="CX88" s="195">
        <f t="shared" si="50"/>
        <v>0</v>
      </c>
    </row>
    <row r="89" spans="1:111" x14ac:dyDescent="0.25">
      <c r="A89" s="41" t="s">
        <v>57</v>
      </c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63"/>
      <c r="AC89" s="63"/>
      <c r="AD89" s="63"/>
      <c r="AF89" s="63"/>
      <c r="AG89" s="63"/>
      <c r="CQ89" s="195">
        <f t="shared" si="50"/>
        <v>0</v>
      </c>
      <c r="CR89" s="195">
        <f t="shared" si="50"/>
        <v>0</v>
      </c>
      <c r="CS89" s="195">
        <f t="shared" si="50"/>
        <v>0</v>
      </c>
      <c r="CT89" s="195">
        <f t="shared" si="50"/>
        <v>0</v>
      </c>
      <c r="CU89" s="195">
        <f t="shared" si="50"/>
        <v>0</v>
      </c>
      <c r="CV89" s="195">
        <f t="shared" si="50"/>
        <v>0</v>
      </c>
      <c r="CW89" s="195">
        <f t="shared" si="50"/>
        <v>0</v>
      </c>
      <c r="CX89" s="195">
        <f t="shared" si="50"/>
        <v>0</v>
      </c>
    </row>
    <row r="90" spans="1:111" x14ac:dyDescent="0.25">
      <c r="A90" s="41" t="s">
        <v>58</v>
      </c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63"/>
      <c r="AC90" s="63"/>
      <c r="AD90" s="63"/>
      <c r="AF90" s="63"/>
      <c r="AG90" s="63"/>
      <c r="CQ90" s="195">
        <f t="shared" si="50"/>
        <v>0</v>
      </c>
      <c r="CR90" s="195">
        <f t="shared" si="50"/>
        <v>0</v>
      </c>
      <c r="CS90" s="195">
        <f t="shared" si="50"/>
        <v>0</v>
      </c>
      <c r="CT90" s="195">
        <f t="shared" si="50"/>
        <v>0</v>
      </c>
      <c r="CU90" s="195">
        <f t="shared" si="50"/>
        <v>0</v>
      </c>
      <c r="CV90" s="195">
        <f t="shared" si="50"/>
        <v>0</v>
      </c>
      <c r="CW90" s="195">
        <f t="shared" si="50"/>
        <v>0</v>
      </c>
      <c r="CX90" s="195">
        <f t="shared" si="50"/>
        <v>0</v>
      </c>
    </row>
    <row r="91" spans="1:111" x14ac:dyDescent="0.25">
      <c r="A91" s="1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96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95">
        <f t="shared" si="50"/>
        <v>0</v>
      </c>
      <c r="CR91" s="195">
        <f t="shared" si="50"/>
        <v>0</v>
      </c>
      <c r="CS91" s="195">
        <f t="shared" si="50"/>
        <v>0</v>
      </c>
      <c r="CT91" s="195">
        <f t="shared" si="50"/>
        <v>0</v>
      </c>
      <c r="CU91" s="195">
        <f t="shared" si="50"/>
        <v>0</v>
      </c>
      <c r="CV91" s="195">
        <f t="shared" si="50"/>
        <v>0</v>
      </c>
      <c r="CW91" s="195">
        <f t="shared" si="50"/>
        <v>0</v>
      </c>
      <c r="CX91" s="195">
        <f t="shared" si="50"/>
        <v>0</v>
      </c>
      <c r="CY91" s="10"/>
      <c r="CZ91" s="10"/>
      <c r="DA91" s="10"/>
      <c r="DB91" s="10"/>
      <c r="DC91" s="10"/>
      <c r="DD91" s="10"/>
      <c r="DE91" s="10"/>
      <c r="DF91" s="10"/>
    </row>
    <row r="92" spans="1:111" x14ac:dyDescent="0.25">
      <c r="A92" s="43" t="s">
        <v>122</v>
      </c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67"/>
      <c r="AC92" s="67"/>
      <c r="AD92" s="67"/>
      <c r="AF92" s="67"/>
      <c r="AG92" s="67"/>
      <c r="BM92" s="195">
        <f t="shared" ref="BM92:BR92" si="56">K92*BM$3</f>
        <v>0</v>
      </c>
      <c r="BN92" s="195">
        <f t="shared" si="56"/>
        <v>0</v>
      </c>
      <c r="BO92" s="195">
        <f t="shared" si="56"/>
        <v>0</v>
      </c>
      <c r="BP92" s="195">
        <f t="shared" si="56"/>
        <v>0</v>
      </c>
      <c r="BQ92" s="195">
        <f t="shared" si="56"/>
        <v>0</v>
      </c>
      <c r="BR92" s="195">
        <f t="shared" si="56"/>
        <v>0</v>
      </c>
      <c r="BS92" s="195"/>
      <c r="BT92" s="195">
        <f t="shared" ref="BT92:CC92" si="57">R92*BT$3</f>
        <v>0</v>
      </c>
      <c r="BU92" s="195">
        <f t="shared" si="57"/>
        <v>0</v>
      </c>
      <c r="BV92" s="195">
        <f t="shared" si="57"/>
        <v>0</v>
      </c>
      <c r="BW92" s="195">
        <f t="shared" si="57"/>
        <v>0</v>
      </c>
      <c r="BX92" s="195">
        <f t="shared" si="57"/>
        <v>0</v>
      </c>
      <c r="BY92" s="195">
        <f t="shared" si="57"/>
        <v>0</v>
      </c>
      <c r="BZ92" s="195">
        <f t="shared" si="57"/>
        <v>0</v>
      </c>
      <c r="CA92" s="195">
        <f t="shared" si="57"/>
        <v>0</v>
      </c>
      <c r="CB92" s="195">
        <f t="shared" si="57"/>
        <v>0</v>
      </c>
      <c r="CC92" s="195">
        <f t="shared" si="57"/>
        <v>0</v>
      </c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95">
        <f t="shared" si="50"/>
        <v>0</v>
      </c>
      <c r="CR92" s="195">
        <f t="shared" si="50"/>
        <v>0</v>
      </c>
      <c r="CS92" s="195">
        <f t="shared" si="50"/>
        <v>0</v>
      </c>
      <c r="CT92" s="195">
        <f t="shared" si="50"/>
        <v>0</v>
      </c>
      <c r="CU92" s="195">
        <f t="shared" si="50"/>
        <v>0</v>
      </c>
      <c r="CV92" s="195">
        <f t="shared" si="50"/>
        <v>0</v>
      </c>
      <c r="CW92" s="195">
        <f t="shared" si="50"/>
        <v>0</v>
      </c>
      <c r="CX92" s="195">
        <f t="shared" si="50"/>
        <v>0</v>
      </c>
      <c r="CY92" s="10"/>
      <c r="CZ92" s="10"/>
      <c r="DA92" s="10"/>
      <c r="DB92" s="10"/>
      <c r="DC92" s="10"/>
      <c r="DD92" s="10"/>
      <c r="DF92" s="10"/>
      <c r="DG92" s="107">
        <f>SUM(BD92:DD92)</f>
        <v>0</v>
      </c>
    </row>
    <row r="93" spans="1:111" x14ac:dyDescent="0.25">
      <c r="A93" s="34" t="s">
        <v>97</v>
      </c>
      <c r="K93" s="48"/>
      <c r="L93" s="48"/>
      <c r="M93" s="48"/>
      <c r="N93" s="48"/>
      <c r="O93" s="48"/>
      <c r="P93" s="48"/>
      <c r="Q93" s="48"/>
      <c r="R93" s="48"/>
      <c r="S93" s="76"/>
      <c r="T93" s="76"/>
      <c r="U93" s="48"/>
      <c r="V93" s="48"/>
      <c r="W93" s="48"/>
      <c r="X93" s="48"/>
      <c r="Y93" s="48"/>
      <c r="Z93" s="48"/>
      <c r="AA93" s="76"/>
      <c r="AB93" s="68"/>
      <c r="AC93" s="68"/>
      <c r="AD93" s="68"/>
      <c r="AF93" s="68"/>
      <c r="AG93" s="68"/>
      <c r="BM93" s="195">
        <f>K93*BM$3</f>
        <v>0</v>
      </c>
      <c r="BN93" s="195">
        <f>L93*BN$3</f>
        <v>0</v>
      </c>
      <c r="BO93" s="195">
        <f>M93*BO$3</f>
        <v>0</v>
      </c>
      <c r="BP93" s="195">
        <f>N93*BP$3</f>
        <v>0</v>
      </c>
      <c r="BQ93" s="195"/>
      <c r="BR93" s="195">
        <f>P93*BR$3</f>
        <v>0</v>
      </c>
      <c r="BS93" s="195"/>
      <c r="BT93" s="195"/>
      <c r="BU93" s="195">
        <f>S93*BU$3</f>
        <v>0</v>
      </c>
      <c r="BV93" s="195">
        <f>T93*BV$3</f>
        <v>0</v>
      </c>
      <c r="BW93" s="195"/>
      <c r="BX93" s="195">
        <f>V93*BX$3</f>
        <v>0</v>
      </c>
      <c r="BY93" s="195"/>
      <c r="BZ93" s="195"/>
      <c r="CA93" s="195"/>
      <c r="CB93" s="195"/>
      <c r="CC93" s="195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95">
        <f t="shared" si="50"/>
        <v>0</v>
      </c>
      <c r="CR93" s="195">
        <f t="shared" si="50"/>
        <v>0</v>
      </c>
      <c r="CS93" s="195">
        <f t="shared" si="50"/>
        <v>0</v>
      </c>
      <c r="CT93" s="195">
        <f t="shared" si="50"/>
        <v>0</v>
      </c>
      <c r="CU93" s="195">
        <f t="shared" si="50"/>
        <v>0</v>
      </c>
      <c r="CV93" s="195">
        <f t="shared" si="50"/>
        <v>0</v>
      </c>
      <c r="CW93" s="195">
        <f t="shared" si="50"/>
        <v>0</v>
      </c>
      <c r="CX93" s="195">
        <f t="shared" si="50"/>
        <v>0</v>
      </c>
      <c r="CY93" s="10"/>
      <c r="CZ93" s="10"/>
      <c r="DA93" s="10"/>
      <c r="DB93" s="10"/>
      <c r="DC93" s="10"/>
      <c r="DD93" s="10"/>
      <c r="DF93" s="10"/>
    </row>
    <row r="94" spans="1:111" x14ac:dyDescent="0.25">
      <c r="A94" s="41" t="s">
        <v>48</v>
      </c>
      <c r="K94" s="44"/>
      <c r="L94" s="44"/>
      <c r="M94" s="44"/>
      <c r="N94" s="44"/>
      <c r="O94" s="44"/>
      <c r="P94" s="44"/>
      <c r="Q94" s="44"/>
      <c r="R94" s="44"/>
      <c r="S94" s="49"/>
      <c r="T94" s="49"/>
      <c r="U94" s="44"/>
      <c r="V94" s="44"/>
      <c r="W94" s="44"/>
      <c r="X94" s="44"/>
      <c r="Y94" s="44"/>
      <c r="Z94" s="44"/>
      <c r="AA94" s="49"/>
      <c r="AB94" s="63"/>
      <c r="AC94" s="63"/>
      <c r="AD94" s="63"/>
      <c r="AF94" s="63"/>
      <c r="AG94" s="63"/>
      <c r="CQ94" s="195">
        <f t="shared" si="50"/>
        <v>0</v>
      </c>
      <c r="CR94" s="195">
        <f t="shared" si="50"/>
        <v>0</v>
      </c>
      <c r="CS94" s="195">
        <f t="shared" si="50"/>
        <v>0</v>
      </c>
      <c r="CT94" s="195">
        <f t="shared" si="50"/>
        <v>0</v>
      </c>
      <c r="CU94" s="195">
        <f t="shared" si="50"/>
        <v>0</v>
      </c>
      <c r="CV94" s="195">
        <f t="shared" si="50"/>
        <v>0</v>
      </c>
      <c r="CW94" s="195">
        <f t="shared" si="50"/>
        <v>0</v>
      </c>
      <c r="CX94" s="195">
        <f t="shared" si="50"/>
        <v>0</v>
      </c>
    </row>
    <row r="95" spans="1:111" x14ac:dyDescent="0.25">
      <c r="A95" s="34" t="s">
        <v>123</v>
      </c>
      <c r="K95" s="47">
        <v>1</v>
      </c>
      <c r="L95" s="47">
        <v>1</v>
      </c>
      <c r="M95" s="47">
        <v>1</v>
      </c>
      <c r="N95" s="47">
        <v>1</v>
      </c>
      <c r="O95" s="47">
        <v>1</v>
      </c>
      <c r="P95" s="47">
        <v>1</v>
      </c>
      <c r="Q95" s="44">
        <v>1</v>
      </c>
      <c r="R95" s="47">
        <v>1</v>
      </c>
      <c r="S95" s="47">
        <v>1</v>
      </c>
      <c r="T95" s="47">
        <v>1</v>
      </c>
      <c r="U95" s="47">
        <v>1</v>
      </c>
      <c r="V95" s="47">
        <v>1</v>
      </c>
      <c r="W95" s="47">
        <v>1</v>
      </c>
      <c r="X95" s="47">
        <v>1</v>
      </c>
      <c r="Y95" s="44">
        <v>1</v>
      </c>
      <c r="Z95" s="47">
        <v>1</v>
      </c>
      <c r="AA95" s="47">
        <v>1</v>
      </c>
      <c r="AB95" s="63"/>
      <c r="AC95" s="63"/>
      <c r="AD95" s="63"/>
      <c r="AF95" s="63"/>
      <c r="AG95" s="63"/>
      <c r="BM95" s="195">
        <f t="shared" ref="BM95:BR95" si="58">K95*BM$3</f>
        <v>0</v>
      </c>
      <c r="BN95" s="195">
        <f t="shared" si="58"/>
        <v>0</v>
      </c>
      <c r="BO95" s="195">
        <f t="shared" si="58"/>
        <v>0</v>
      </c>
      <c r="BP95" s="195">
        <f t="shared" si="58"/>
        <v>0</v>
      </c>
      <c r="BQ95" s="195">
        <f t="shared" si="58"/>
        <v>0</v>
      </c>
      <c r="BR95" s="195">
        <f t="shared" si="58"/>
        <v>0</v>
      </c>
      <c r="BS95" s="195"/>
      <c r="BT95" s="195">
        <f t="shared" ref="BT95:CC95" si="59">R95*BT$3</f>
        <v>0</v>
      </c>
      <c r="BU95" s="195">
        <f t="shared" si="59"/>
        <v>0</v>
      </c>
      <c r="BV95" s="195">
        <f t="shared" si="59"/>
        <v>0</v>
      </c>
      <c r="BW95" s="195">
        <f t="shared" si="59"/>
        <v>0</v>
      </c>
      <c r="BX95" s="195">
        <f t="shared" si="59"/>
        <v>0</v>
      </c>
      <c r="BY95" s="195">
        <f t="shared" si="59"/>
        <v>0</v>
      </c>
      <c r="BZ95" s="195">
        <f t="shared" si="59"/>
        <v>0</v>
      </c>
      <c r="CA95" s="195">
        <f t="shared" si="59"/>
        <v>0</v>
      </c>
      <c r="CB95" s="195">
        <f t="shared" si="59"/>
        <v>0</v>
      </c>
      <c r="CC95" s="195">
        <f t="shared" si="59"/>
        <v>0</v>
      </c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95">
        <f t="shared" si="50"/>
        <v>0</v>
      </c>
      <c r="CR95" s="195">
        <f t="shared" si="50"/>
        <v>0</v>
      </c>
      <c r="CS95" s="195">
        <f t="shared" si="50"/>
        <v>0</v>
      </c>
      <c r="CT95" s="195">
        <f t="shared" si="50"/>
        <v>0</v>
      </c>
      <c r="CU95" s="195">
        <f t="shared" si="50"/>
        <v>0</v>
      </c>
      <c r="CV95" s="195">
        <f t="shared" si="50"/>
        <v>0</v>
      </c>
      <c r="CW95" s="195">
        <f t="shared" si="50"/>
        <v>0</v>
      </c>
      <c r="CX95" s="195">
        <f t="shared" si="50"/>
        <v>0</v>
      </c>
      <c r="CY95" s="10"/>
      <c r="CZ95" s="10"/>
      <c r="DA95" s="10"/>
      <c r="DB95" s="10"/>
      <c r="DC95" s="10"/>
      <c r="DD95" s="10"/>
      <c r="DF95" s="10"/>
      <c r="DG95" s="107">
        <f>SUM(BD95:DD95)</f>
        <v>0</v>
      </c>
    </row>
    <row r="96" spans="1:111" x14ac:dyDescent="0.25">
      <c r="A96" s="18" t="s">
        <v>45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5">
        <v>1</v>
      </c>
      <c r="AC96" s="195">
        <v>1</v>
      </c>
      <c r="AD96" s="195">
        <v>1</v>
      </c>
      <c r="AE96" s="195">
        <v>1</v>
      </c>
      <c r="AF96" s="195">
        <v>1</v>
      </c>
      <c r="AG96" s="195">
        <v>1</v>
      </c>
      <c r="AH96" s="195">
        <v>1</v>
      </c>
      <c r="AI96" s="195">
        <v>1</v>
      </c>
      <c r="AJ96" s="195">
        <v>1</v>
      </c>
      <c r="AK96" s="195">
        <v>1</v>
      </c>
      <c r="AL96" s="195">
        <v>1</v>
      </c>
      <c r="AM96" s="195">
        <v>1</v>
      </c>
      <c r="AN96" s="195">
        <v>1</v>
      </c>
      <c r="AO96" s="195">
        <v>1</v>
      </c>
      <c r="AP96" s="195">
        <v>1</v>
      </c>
      <c r="AQ96" s="195"/>
      <c r="AR96" s="195">
        <v>1</v>
      </c>
      <c r="AS96" s="195">
        <v>1</v>
      </c>
      <c r="AT96" s="195">
        <v>1</v>
      </c>
      <c r="AU96" s="195">
        <v>1</v>
      </c>
      <c r="AV96" s="195">
        <v>1</v>
      </c>
      <c r="AW96" s="195">
        <v>1</v>
      </c>
      <c r="AX96" s="195">
        <v>1</v>
      </c>
      <c r="AY96" s="195">
        <v>1</v>
      </c>
      <c r="AZ96" s="195">
        <v>1</v>
      </c>
      <c r="BA96" s="195">
        <v>1</v>
      </c>
      <c r="BB96" s="195">
        <v>1</v>
      </c>
      <c r="BC96" s="196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D96" s="195">
        <f t="shared" ref="CD96:CO96" si="60">AB96*CD$3</f>
        <v>0</v>
      </c>
      <c r="CE96" s="195">
        <f t="shared" si="60"/>
        <v>0</v>
      </c>
      <c r="CF96" s="195">
        <f t="shared" si="60"/>
        <v>0</v>
      </c>
      <c r="CG96" s="195">
        <f t="shared" si="60"/>
        <v>0</v>
      </c>
      <c r="CH96" s="195">
        <f t="shared" si="60"/>
        <v>0</v>
      </c>
      <c r="CI96" s="195">
        <f t="shared" si="60"/>
        <v>0</v>
      </c>
      <c r="CJ96" s="195">
        <f t="shared" si="60"/>
        <v>0</v>
      </c>
      <c r="CK96" s="195">
        <f t="shared" si="60"/>
        <v>0</v>
      </c>
      <c r="CL96" s="195">
        <f t="shared" si="60"/>
        <v>0</v>
      </c>
      <c r="CM96" s="195">
        <f t="shared" si="60"/>
        <v>0</v>
      </c>
      <c r="CN96" s="195">
        <f t="shared" si="60"/>
        <v>0</v>
      </c>
      <c r="CO96" s="195">
        <f t="shared" si="60"/>
        <v>0</v>
      </c>
      <c r="CP96" s="195"/>
      <c r="CQ96" s="195">
        <f t="shared" si="50"/>
        <v>0</v>
      </c>
      <c r="CR96" s="195">
        <f t="shared" si="50"/>
        <v>0</v>
      </c>
      <c r="CS96" s="195">
        <f t="shared" si="50"/>
        <v>0</v>
      </c>
      <c r="CT96" s="195">
        <f t="shared" si="50"/>
        <v>0</v>
      </c>
      <c r="CU96" s="195">
        <f t="shared" si="50"/>
        <v>0</v>
      </c>
      <c r="CV96" s="195">
        <f t="shared" si="50"/>
        <v>0</v>
      </c>
      <c r="CW96" s="195">
        <f t="shared" si="50"/>
        <v>0</v>
      </c>
      <c r="CX96" s="195">
        <f t="shared" si="50"/>
        <v>0</v>
      </c>
      <c r="CY96" s="195">
        <f t="shared" ref="CY96:DE96" si="61">AV96*CY$3</f>
        <v>0</v>
      </c>
      <c r="CZ96" s="195">
        <f t="shared" si="61"/>
        <v>0</v>
      </c>
      <c r="DA96" s="195">
        <f t="shared" si="61"/>
        <v>0</v>
      </c>
      <c r="DB96" s="195">
        <f t="shared" si="61"/>
        <v>0</v>
      </c>
      <c r="DC96" s="195">
        <f t="shared" si="61"/>
        <v>0</v>
      </c>
      <c r="DD96" s="195">
        <f t="shared" si="61"/>
        <v>0</v>
      </c>
      <c r="DE96" s="195">
        <f t="shared" si="61"/>
        <v>0</v>
      </c>
      <c r="DF96" s="195"/>
      <c r="DG96" s="107">
        <f>SUM(BD96:DD96)</f>
        <v>0</v>
      </c>
    </row>
    <row r="97" spans="1:111" ht="39" customHeight="1" x14ac:dyDescent="0.25">
      <c r="A97" s="21" t="s">
        <v>77</v>
      </c>
      <c r="K97" s="197">
        <v>1</v>
      </c>
      <c r="L97" s="197">
        <v>1</v>
      </c>
      <c r="M97" s="197">
        <v>1</v>
      </c>
      <c r="N97" s="197">
        <v>1</v>
      </c>
      <c r="O97" s="197">
        <v>1</v>
      </c>
      <c r="P97" s="197">
        <v>1</v>
      </c>
      <c r="Q97" s="197">
        <v>1</v>
      </c>
      <c r="R97" s="197">
        <v>1</v>
      </c>
      <c r="S97" s="197">
        <v>1</v>
      </c>
      <c r="T97" s="197">
        <v>1</v>
      </c>
      <c r="U97" s="197">
        <v>1</v>
      </c>
      <c r="V97" s="197">
        <v>1</v>
      </c>
      <c r="W97" s="197">
        <v>1</v>
      </c>
      <c r="X97" s="197">
        <v>1</v>
      </c>
      <c r="Y97" s="197">
        <v>1</v>
      </c>
      <c r="Z97" s="197">
        <v>1</v>
      </c>
      <c r="AA97" s="44">
        <v>1</v>
      </c>
      <c r="AB97" s="69"/>
      <c r="AC97" s="69"/>
      <c r="AD97" s="69"/>
      <c r="AF97" s="69"/>
      <c r="AG97" s="69"/>
      <c r="BM97" s="195">
        <f t="shared" ref="BM97:BR102" si="62">K97*BM$3</f>
        <v>0</v>
      </c>
      <c r="BN97" s="195">
        <f t="shared" si="62"/>
        <v>0</v>
      </c>
      <c r="BO97" s="195">
        <f t="shared" si="62"/>
        <v>0</v>
      </c>
      <c r="BP97" s="195">
        <f t="shared" si="62"/>
        <v>0</v>
      </c>
      <c r="BQ97" s="195">
        <f t="shared" si="62"/>
        <v>0</v>
      </c>
      <c r="BR97" s="195">
        <f t="shared" si="62"/>
        <v>0</v>
      </c>
      <c r="BS97" s="195"/>
      <c r="BT97" s="195">
        <f t="shared" ref="BT97:CC102" si="63">R97*BT$3</f>
        <v>0</v>
      </c>
      <c r="BU97" s="195">
        <f t="shared" si="63"/>
        <v>0</v>
      </c>
      <c r="BV97" s="195">
        <f t="shared" si="63"/>
        <v>0</v>
      </c>
      <c r="BW97" s="195">
        <f t="shared" si="63"/>
        <v>0</v>
      </c>
      <c r="BX97" s="195">
        <f t="shared" si="63"/>
        <v>0</v>
      </c>
      <c r="BY97" s="195">
        <f t="shared" si="63"/>
        <v>0</v>
      </c>
      <c r="BZ97" s="195">
        <f t="shared" si="63"/>
        <v>0</v>
      </c>
      <c r="CA97" s="195">
        <f t="shared" si="63"/>
        <v>0</v>
      </c>
      <c r="CB97" s="195">
        <f t="shared" si="63"/>
        <v>0</v>
      </c>
      <c r="CC97" s="195">
        <f t="shared" si="63"/>
        <v>0</v>
      </c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95">
        <f t="shared" si="50"/>
        <v>0</v>
      </c>
      <c r="CR97" s="195">
        <f t="shared" si="50"/>
        <v>0</v>
      </c>
      <c r="CS97" s="195">
        <f t="shared" si="50"/>
        <v>0</v>
      </c>
      <c r="CT97" s="195">
        <f t="shared" si="50"/>
        <v>0</v>
      </c>
      <c r="CU97" s="195">
        <f t="shared" si="50"/>
        <v>0</v>
      </c>
      <c r="CV97" s="195">
        <f t="shared" si="50"/>
        <v>0</v>
      </c>
      <c r="CW97" s="195">
        <f t="shared" si="50"/>
        <v>0</v>
      </c>
      <c r="CX97" s="195">
        <f t="shared" si="50"/>
        <v>0</v>
      </c>
      <c r="CY97" s="10"/>
      <c r="CZ97" s="10"/>
      <c r="DA97" s="10"/>
      <c r="DB97" s="10"/>
      <c r="DC97" s="10"/>
      <c r="DD97" s="10"/>
      <c r="DF97" s="10"/>
      <c r="DG97" s="107">
        <f t="shared" ref="DG97:DG102" si="64">SUM(BD97:DD97)</f>
        <v>0</v>
      </c>
    </row>
    <row r="98" spans="1:111" ht="40.5" customHeight="1" x14ac:dyDescent="0.25">
      <c r="A98" s="21" t="s">
        <v>78</v>
      </c>
      <c r="K98" s="197"/>
      <c r="L98" s="197">
        <v>1</v>
      </c>
      <c r="M98" s="197">
        <v>1</v>
      </c>
      <c r="N98" s="197">
        <v>1</v>
      </c>
      <c r="O98" s="197">
        <v>1</v>
      </c>
      <c r="P98" s="197">
        <v>1</v>
      </c>
      <c r="Q98" s="197">
        <v>1</v>
      </c>
      <c r="R98" s="197">
        <v>1</v>
      </c>
      <c r="S98" s="197">
        <v>1</v>
      </c>
      <c r="T98" s="197">
        <v>1</v>
      </c>
      <c r="U98" s="197"/>
      <c r="V98" s="197">
        <v>1</v>
      </c>
      <c r="W98" s="197">
        <v>1</v>
      </c>
      <c r="X98" s="197">
        <v>1</v>
      </c>
      <c r="Y98" s="197">
        <v>1</v>
      </c>
      <c r="Z98" s="197">
        <v>1</v>
      </c>
      <c r="AA98" s="197">
        <v>1</v>
      </c>
      <c r="AB98" s="69"/>
      <c r="AC98" s="69"/>
      <c r="AD98" s="69"/>
      <c r="AF98" s="69"/>
      <c r="AG98" s="69"/>
      <c r="BM98" s="195">
        <f t="shared" si="62"/>
        <v>0</v>
      </c>
      <c r="BN98" s="195">
        <f t="shared" si="62"/>
        <v>0</v>
      </c>
      <c r="BO98" s="195">
        <f t="shared" si="62"/>
        <v>0</v>
      </c>
      <c r="BP98" s="195">
        <f t="shared" si="62"/>
        <v>0</v>
      </c>
      <c r="BQ98" s="195">
        <f t="shared" si="62"/>
        <v>0</v>
      </c>
      <c r="BR98" s="195">
        <f t="shared" si="62"/>
        <v>0</v>
      </c>
      <c r="BS98" s="195"/>
      <c r="BT98" s="195">
        <f t="shared" si="63"/>
        <v>0</v>
      </c>
      <c r="BU98" s="195">
        <f t="shared" si="63"/>
        <v>0</v>
      </c>
      <c r="BV98" s="195">
        <f t="shared" si="63"/>
        <v>0</v>
      </c>
      <c r="BW98" s="195">
        <f t="shared" si="63"/>
        <v>0</v>
      </c>
      <c r="BX98" s="195">
        <f t="shared" si="63"/>
        <v>0</v>
      </c>
      <c r="BY98" s="195">
        <f t="shared" si="63"/>
        <v>0</v>
      </c>
      <c r="BZ98" s="195">
        <f t="shared" si="63"/>
        <v>0</v>
      </c>
      <c r="CA98" s="195">
        <f t="shared" si="63"/>
        <v>0</v>
      </c>
      <c r="CB98" s="195">
        <f t="shared" si="63"/>
        <v>0</v>
      </c>
      <c r="CC98" s="195">
        <f t="shared" si="63"/>
        <v>0</v>
      </c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95">
        <f t="shared" si="50"/>
        <v>0</v>
      </c>
      <c r="CR98" s="195">
        <f t="shared" si="50"/>
        <v>0</v>
      </c>
      <c r="CS98" s="195">
        <f t="shared" si="50"/>
        <v>0</v>
      </c>
      <c r="CT98" s="195">
        <f t="shared" si="50"/>
        <v>0</v>
      </c>
      <c r="CU98" s="195">
        <f t="shared" si="50"/>
        <v>0</v>
      </c>
      <c r="CV98" s="195">
        <f t="shared" si="50"/>
        <v>0</v>
      </c>
      <c r="CW98" s="195">
        <f t="shared" si="50"/>
        <v>0</v>
      </c>
      <c r="CX98" s="195">
        <f t="shared" si="50"/>
        <v>0</v>
      </c>
      <c r="CY98" s="10"/>
      <c r="CZ98" s="10"/>
      <c r="DA98" s="10"/>
      <c r="DB98" s="10"/>
      <c r="DC98" s="10"/>
      <c r="DD98" s="10"/>
      <c r="DF98" s="10"/>
      <c r="DG98" s="107">
        <f t="shared" si="64"/>
        <v>0</v>
      </c>
    </row>
    <row r="99" spans="1:111" ht="43.5" customHeight="1" x14ac:dyDescent="0.25">
      <c r="A99" s="21" t="s">
        <v>79</v>
      </c>
      <c r="K99" s="1"/>
      <c r="L99" s="1"/>
      <c r="M99" s="197">
        <v>1</v>
      </c>
      <c r="N99" s="197">
        <v>1</v>
      </c>
      <c r="O99" s="197">
        <v>1</v>
      </c>
      <c r="P99" s="197">
        <v>1</v>
      </c>
      <c r="Q99" s="197">
        <v>1</v>
      </c>
      <c r="R99" s="197">
        <v>1</v>
      </c>
      <c r="S99" s="197">
        <v>1</v>
      </c>
      <c r="T99" s="197">
        <v>1</v>
      </c>
      <c r="U99" s="197"/>
      <c r="V99" s="197"/>
      <c r="W99" s="197">
        <v>1</v>
      </c>
      <c r="X99" s="197">
        <v>1</v>
      </c>
      <c r="Y99" s="197">
        <v>1</v>
      </c>
      <c r="Z99" s="197">
        <v>1</v>
      </c>
      <c r="AA99" s="197">
        <v>1</v>
      </c>
      <c r="AB99" s="69"/>
      <c r="AC99" s="69"/>
      <c r="AD99" s="69"/>
      <c r="AF99" s="69"/>
      <c r="AG99" s="69"/>
      <c r="BM99" s="195">
        <f t="shared" si="62"/>
        <v>0</v>
      </c>
      <c r="BN99" s="195">
        <f t="shared" si="62"/>
        <v>0</v>
      </c>
      <c r="BO99" s="195">
        <f t="shared" si="62"/>
        <v>0</v>
      </c>
      <c r="BP99" s="195">
        <f t="shared" si="62"/>
        <v>0</v>
      </c>
      <c r="BQ99" s="195">
        <f t="shared" si="62"/>
        <v>0</v>
      </c>
      <c r="BR99" s="195">
        <f t="shared" si="62"/>
        <v>0</v>
      </c>
      <c r="BS99" s="195"/>
      <c r="BT99" s="195">
        <f t="shared" si="63"/>
        <v>0</v>
      </c>
      <c r="BU99" s="195">
        <f t="shared" si="63"/>
        <v>0</v>
      </c>
      <c r="BV99" s="195">
        <f t="shared" si="63"/>
        <v>0</v>
      </c>
      <c r="BW99" s="195">
        <f t="shared" si="63"/>
        <v>0</v>
      </c>
      <c r="BX99" s="195">
        <f t="shared" si="63"/>
        <v>0</v>
      </c>
      <c r="BY99" s="195">
        <f t="shared" si="63"/>
        <v>0</v>
      </c>
      <c r="BZ99" s="195">
        <f t="shared" si="63"/>
        <v>0</v>
      </c>
      <c r="CA99" s="195">
        <f t="shared" si="63"/>
        <v>0</v>
      </c>
      <c r="CB99" s="195">
        <f t="shared" si="63"/>
        <v>0</v>
      </c>
      <c r="CC99" s="195">
        <f t="shared" si="63"/>
        <v>0</v>
      </c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95">
        <f t="shared" si="50"/>
        <v>0</v>
      </c>
      <c r="CR99" s="195">
        <f t="shared" si="50"/>
        <v>0</v>
      </c>
      <c r="CS99" s="195">
        <f t="shared" si="50"/>
        <v>0</v>
      </c>
      <c r="CT99" s="195">
        <f t="shared" si="50"/>
        <v>0</v>
      </c>
      <c r="CU99" s="195">
        <f t="shared" si="50"/>
        <v>0</v>
      </c>
      <c r="CV99" s="195">
        <f t="shared" si="50"/>
        <v>0</v>
      </c>
      <c r="CW99" s="195">
        <f t="shared" si="50"/>
        <v>0</v>
      </c>
      <c r="CX99" s="195">
        <f t="shared" si="50"/>
        <v>0</v>
      </c>
      <c r="CY99" s="10"/>
      <c r="CZ99" s="10"/>
      <c r="DA99" s="10"/>
      <c r="DB99" s="10"/>
      <c r="DC99" s="10"/>
      <c r="DD99" s="10"/>
      <c r="DF99" s="10"/>
      <c r="DG99" s="107">
        <f t="shared" si="64"/>
        <v>0</v>
      </c>
    </row>
    <row r="100" spans="1:111" ht="39" customHeight="1" x14ac:dyDescent="0.25">
      <c r="A100" s="21" t="s">
        <v>80</v>
      </c>
      <c r="K100" s="1"/>
      <c r="L100" s="1"/>
      <c r="M100" s="1"/>
      <c r="N100" s="197"/>
      <c r="O100" s="197">
        <v>1</v>
      </c>
      <c r="P100" s="197">
        <v>1</v>
      </c>
      <c r="Q100" s="197">
        <v>1</v>
      </c>
      <c r="R100" s="197">
        <v>1</v>
      </c>
      <c r="S100" s="197">
        <v>1</v>
      </c>
      <c r="T100" s="197">
        <v>1</v>
      </c>
      <c r="U100" s="197"/>
      <c r="V100" s="197"/>
      <c r="W100" s="197"/>
      <c r="X100" s="197"/>
      <c r="Y100" s="197"/>
      <c r="Z100" s="197">
        <v>1</v>
      </c>
      <c r="AA100" s="197">
        <v>1</v>
      </c>
      <c r="AB100" s="69"/>
      <c r="AC100" s="69"/>
      <c r="AD100" s="69"/>
      <c r="AF100" s="69"/>
      <c r="AG100" s="69"/>
      <c r="BM100" s="195">
        <f t="shared" si="62"/>
        <v>0</v>
      </c>
      <c r="BN100" s="195">
        <f t="shared" si="62"/>
        <v>0</v>
      </c>
      <c r="BO100" s="195">
        <f t="shared" si="62"/>
        <v>0</v>
      </c>
      <c r="BP100" s="195">
        <f t="shared" si="62"/>
        <v>0</v>
      </c>
      <c r="BQ100" s="195">
        <f t="shared" si="62"/>
        <v>0</v>
      </c>
      <c r="BR100" s="195">
        <f t="shared" si="62"/>
        <v>0</v>
      </c>
      <c r="BS100" s="195"/>
      <c r="BT100" s="195">
        <f t="shared" si="63"/>
        <v>0</v>
      </c>
      <c r="BU100" s="195">
        <f t="shared" si="63"/>
        <v>0</v>
      </c>
      <c r="BV100" s="195">
        <f t="shared" si="63"/>
        <v>0</v>
      </c>
      <c r="BW100" s="195">
        <f t="shared" si="63"/>
        <v>0</v>
      </c>
      <c r="BX100" s="195">
        <f t="shared" si="63"/>
        <v>0</v>
      </c>
      <c r="BY100" s="195">
        <f t="shared" si="63"/>
        <v>0</v>
      </c>
      <c r="BZ100" s="195">
        <f t="shared" si="63"/>
        <v>0</v>
      </c>
      <c r="CA100" s="195">
        <f t="shared" si="63"/>
        <v>0</v>
      </c>
      <c r="CB100" s="195">
        <f t="shared" si="63"/>
        <v>0</v>
      </c>
      <c r="CC100" s="195">
        <f t="shared" si="63"/>
        <v>0</v>
      </c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95">
        <f t="shared" si="50"/>
        <v>0</v>
      </c>
      <c r="CR100" s="195">
        <f t="shared" si="50"/>
        <v>0</v>
      </c>
      <c r="CS100" s="195">
        <f t="shared" si="50"/>
        <v>0</v>
      </c>
      <c r="CT100" s="195">
        <f t="shared" si="50"/>
        <v>0</v>
      </c>
      <c r="CU100" s="195">
        <f t="shared" si="50"/>
        <v>0</v>
      </c>
      <c r="CV100" s="195">
        <f t="shared" si="50"/>
        <v>0</v>
      </c>
      <c r="CW100" s="195">
        <f t="shared" si="50"/>
        <v>0</v>
      </c>
      <c r="CX100" s="195">
        <f t="shared" si="50"/>
        <v>0</v>
      </c>
      <c r="CY100" s="10"/>
      <c r="CZ100" s="10"/>
      <c r="DA100" s="10"/>
      <c r="DB100" s="10"/>
      <c r="DC100" s="10"/>
      <c r="DD100" s="10"/>
      <c r="DF100" s="10"/>
      <c r="DG100" s="107">
        <f t="shared" si="64"/>
        <v>0</v>
      </c>
    </row>
    <row r="101" spans="1:111" ht="40.5" customHeight="1" x14ac:dyDescent="0.25">
      <c r="A101" s="21" t="s">
        <v>81</v>
      </c>
      <c r="K101" s="1"/>
      <c r="L101" s="1"/>
      <c r="M101" s="1"/>
      <c r="N101" s="197"/>
      <c r="O101" s="197"/>
      <c r="P101" s="197"/>
      <c r="Q101" s="197">
        <v>1</v>
      </c>
      <c r="R101" s="197">
        <v>1</v>
      </c>
      <c r="S101" s="197">
        <v>1</v>
      </c>
      <c r="T101" s="197">
        <v>1</v>
      </c>
      <c r="U101" s="197"/>
      <c r="V101" s="197"/>
      <c r="W101" s="197"/>
      <c r="X101" s="197"/>
      <c r="Y101" s="197"/>
      <c r="Z101" s="197"/>
      <c r="AA101" s="197">
        <v>1</v>
      </c>
      <c r="AB101" s="69"/>
      <c r="AC101" s="69"/>
      <c r="AD101" s="69"/>
      <c r="AF101" s="69"/>
      <c r="AG101" s="69"/>
      <c r="BM101" s="195">
        <f t="shared" si="62"/>
        <v>0</v>
      </c>
      <c r="BN101" s="195">
        <f t="shared" si="62"/>
        <v>0</v>
      </c>
      <c r="BO101" s="195">
        <f t="shared" si="62"/>
        <v>0</v>
      </c>
      <c r="BP101" s="195">
        <f t="shared" si="62"/>
        <v>0</v>
      </c>
      <c r="BQ101" s="195">
        <f t="shared" si="62"/>
        <v>0</v>
      </c>
      <c r="BR101" s="195">
        <f t="shared" si="62"/>
        <v>0</v>
      </c>
      <c r="BS101" s="195"/>
      <c r="BT101" s="195">
        <f t="shared" si="63"/>
        <v>0</v>
      </c>
      <c r="BU101" s="195">
        <f t="shared" si="63"/>
        <v>0</v>
      </c>
      <c r="BV101" s="195">
        <f t="shared" si="63"/>
        <v>0</v>
      </c>
      <c r="BW101" s="195">
        <f t="shared" si="63"/>
        <v>0</v>
      </c>
      <c r="BX101" s="195">
        <f t="shared" si="63"/>
        <v>0</v>
      </c>
      <c r="BY101" s="195">
        <f t="shared" si="63"/>
        <v>0</v>
      </c>
      <c r="BZ101" s="195">
        <f t="shared" si="63"/>
        <v>0</v>
      </c>
      <c r="CA101" s="195">
        <f t="shared" si="63"/>
        <v>0</v>
      </c>
      <c r="CB101" s="195">
        <f t="shared" si="63"/>
        <v>0</v>
      </c>
      <c r="CC101" s="195">
        <f t="shared" si="63"/>
        <v>0</v>
      </c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95">
        <f t="shared" si="50"/>
        <v>0</v>
      </c>
      <c r="CR101" s="195">
        <f t="shared" si="50"/>
        <v>0</v>
      </c>
      <c r="CS101" s="195">
        <f t="shared" si="50"/>
        <v>0</v>
      </c>
      <c r="CT101" s="195">
        <f t="shared" si="50"/>
        <v>0</v>
      </c>
      <c r="CU101" s="195">
        <f t="shared" si="50"/>
        <v>0</v>
      </c>
      <c r="CV101" s="195">
        <f t="shared" si="50"/>
        <v>0</v>
      </c>
      <c r="CW101" s="195">
        <f t="shared" si="50"/>
        <v>0</v>
      </c>
      <c r="CX101" s="195">
        <f t="shared" si="50"/>
        <v>0</v>
      </c>
      <c r="CY101" s="10"/>
      <c r="CZ101" s="10"/>
      <c r="DA101" s="10"/>
      <c r="DB101" s="10"/>
      <c r="DC101" s="10"/>
      <c r="DD101" s="10"/>
      <c r="DF101" s="10"/>
      <c r="DG101" s="107">
        <f t="shared" si="64"/>
        <v>0</v>
      </c>
    </row>
    <row r="102" spans="1:111" ht="40.5" customHeight="1" x14ac:dyDescent="0.25">
      <c r="A102" s="21" t="s">
        <v>82</v>
      </c>
      <c r="K102" s="197">
        <v>1</v>
      </c>
      <c r="L102" s="197">
        <v>1</v>
      </c>
      <c r="M102" s="197">
        <v>1</v>
      </c>
      <c r="N102" s="197">
        <v>1</v>
      </c>
      <c r="O102" s="197">
        <v>1</v>
      </c>
      <c r="P102" s="197">
        <v>1</v>
      </c>
      <c r="Q102" s="197">
        <v>1</v>
      </c>
      <c r="R102" s="197">
        <v>1</v>
      </c>
      <c r="S102" s="197">
        <v>1</v>
      </c>
      <c r="T102" s="197">
        <v>1</v>
      </c>
      <c r="U102" s="197">
        <v>1</v>
      </c>
      <c r="V102" s="197">
        <v>1</v>
      </c>
      <c r="W102" s="197">
        <v>1</v>
      </c>
      <c r="X102" s="197">
        <v>1</v>
      </c>
      <c r="Y102" s="197">
        <v>1</v>
      </c>
      <c r="Z102" s="197">
        <v>1</v>
      </c>
      <c r="AA102" s="197">
        <v>1</v>
      </c>
      <c r="AB102" s="69"/>
      <c r="AC102" s="69"/>
      <c r="AD102" s="69"/>
      <c r="AF102" s="69"/>
      <c r="AG102" s="69"/>
      <c r="BM102" s="195">
        <f t="shared" si="62"/>
        <v>0</v>
      </c>
      <c r="BN102" s="195">
        <f t="shared" si="62"/>
        <v>0</v>
      </c>
      <c r="BO102" s="195">
        <f t="shared" si="62"/>
        <v>0</v>
      </c>
      <c r="BP102" s="195">
        <f t="shared" si="62"/>
        <v>0</v>
      </c>
      <c r="BQ102" s="195">
        <f t="shared" si="62"/>
        <v>0</v>
      </c>
      <c r="BR102" s="195">
        <f t="shared" si="62"/>
        <v>0</v>
      </c>
      <c r="BS102" s="195"/>
      <c r="BT102" s="195">
        <f t="shared" si="63"/>
        <v>0</v>
      </c>
      <c r="BU102" s="195">
        <f t="shared" si="63"/>
        <v>0</v>
      </c>
      <c r="BV102" s="195">
        <f t="shared" si="63"/>
        <v>0</v>
      </c>
      <c r="BW102" s="195">
        <f t="shared" si="63"/>
        <v>0</v>
      </c>
      <c r="BX102" s="195">
        <f t="shared" si="63"/>
        <v>0</v>
      </c>
      <c r="BY102" s="195">
        <f t="shared" si="63"/>
        <v>0</v>
      </c>
      <c r="BZ102" s="195">
        <f t="shared" si="63"/>
        <v>0</v>
      </c>
      <c r="CA102" s="195">
        <f t="shared" si="63"/>
        <v>0</v>
      </c>
      <c r="CB102" s="195">
        <f t="shared" si="63"/>
        <v>0</v>
      </c>
      <c r="CC102" s="195">
        <f t="shared" si="63"/>
        <v>0</v>
      </c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95">
        <f t="shared" si="50"/>
        <v>0</v>
      </c>
      <c r="CR102" s="195">
        <f t="shared" si="50"/>
        <v>0</v>
      </c>
      <c r="CS102" s="195">
        <f t="shared" si="50"/>
        <v>0</v>
      </c>
      <c r="CT102" s="195">
        <f t="shared" si="50"/>
        <v>0</v>
      </c>
      <c r="CU102" s="195">
        <f t="shared" si="50"/>
        <v>0</v>
      </c>
      <c r="CV102" s="195">
        <f t="shared" si="50"/>
        <v>0</v>
      </c>
      <c r="CW102" s="195">
        <f t="shared" si="50"/>
        <v>0</v>
      </c>
      <c r="CX102" s="195">
        <f t="shared" si="50"/>
        <v>0</v>
      </c>
      <c r="CY102" s="10"/>
      <c r="CZ102" s="10"/>
      <c r="DA102" s="10"/>
      <c r="DB102" s="10"/>
      <c r="DC102" s="10"/>
      <c r="DD102" s="10"/>
      <c r="DF102" s="10"/>
      <c r="DG102" s="107">
        <f t="shared" si="64"/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3"/>
  <sheetViews>
    <sheetView topLeftCell="A7" zoomScaleNormal="100" workbookViewId="0">
      <selection activeCell="B29" sqref="B29"/>
    </sheetView>
  </sheetViews>
  <sheetFormatPr defaultColWidth="9.140625" defaultRowHeight="15" x14ac:dyDescent="0.25"/>
  <cols>
    <col min="1" max="1" width="15.140625" style="4" customWidth="1"/>
    <col min="2" max="2" width="56.140625" style="4" customWidth="1"/>
    <col min="3" max="3" width="9.140625" style="4"/>
    <col min="4" max="4" width="6.7109375" style="4" customWidth="1"/>
    <col min="5" max="5" width="24.7109375" style="4" customWidth="1"/>
    <col min="6" max="6" width="68.5703125" style="4" customWidth="1"/>
    <col min="7" max="7" width="15.140625" style="4" customWidth="1"/>
    <col min="8" max="16384" width="9.140625" style="4"/>
  </cols>
  <sheetData>
    <row r="2" spans="1:6" ht="18.75" x14ac:dyDescent="0.3">
      <c r="B2" s="89" t="s">
        <v>158</v>
      </c>
    </row>
    <row r="3" spans="1:6" x14ac:dyDescent="0.25">
      <c r="F3" s="258" t="s">
        <v>1195</v>
      </c>
    </row>
    <row r="4" spans="1:6" x14ac:dyDescent="0.25">
      <c r="A4" s="90" t="s">
        <v>157</v>
      </c>
      <c r="B4" s="90" t="s">
        <v>3</v>
      </c>
      <c r="C4" s="296" t="s">
        <v>4</v>
      </c>
      <c r="D4" s="296"/>
      <c r="E4" s="92" t="s">
        <v>171</v>
      </c>
      <c r="F4" s="90" t="s">
        <v>156</v>
      </c>
    </row>
    <row r="5" spans="1:6" s="99" customFormat="1" x14ac:dyDescent="0.25">
      <c r="A5" s="120"/>
      <c r="B5" s="120"/>
      <c r="C5" s="120"/>
      <c r="D5" s="120"/>
      <c r="E5" s="120"/>
      <c r="F5" s="120"/>
    </row>
    <row r="6" spans="1:6" s="99" customFormat="1" x14ac:dyDescent="0.25">
      <c r="A6" s="120"/>
      <c r="B6" s="120"/>
      <c r="C6" s="120"/>
      <c r="D6" s="120"/>
      <c r="E6" s="120"/>
      <c r="F6" s="120"/>
    </row>
    <row r="7" spans="1:6" s="99" customFormat="1" x14ac:dyDescent="0.25">
      <c r="A7" s="120"/>
      <c r="B7" s="120"/>
      <c r="C7" s="120"/>
      <c r="D7" s="120"/>
      <c r="E7" s="120"/>
      <c r="F7" s="120"/>
    </row>
    <row r="8" spans="1:6" s="99" customFormat="1" x14ac:dyDescent="0.25">
      <c r="A8" s="120"/>
      <c r="B8" s="120"/>
      <c r="C8" s="120"/>
      <c r="D8" s="120"/>
      <c r="E8" s="120"/>
      <c r="F8" s="120"/>
    </row>
    <row r="9" spans="1:6" s="99" customFormat="1" x14ac:dyDescent="0.25">
      <c r="A9" s="209" t="s">
        <v>1196</v>
      </c>
      <c r="B9" s="120"/>
      <c r="C9" s="120"/>
      <c r="D9" s="120"/>
      <c r="E9" s="120"/>
      <c r="F9" s="120"/>
    </row>
    <row r="10" spans="1:6" s="99" customFormat="1" x14ac:dyDescent="0.25">
      <c r="A10" s="120"/>
      <c r="B10" s="120"/>
      <c r="C10" s="120"/>
      <c r="D10" s="120"/>
      <c r="E10" s="120"/>
      <c r="F10" s="120"/>
    </row>
    <row r="11" spans="1:6" s="99" customFormat="1" x14ac:dyDescent="0.25">
      <c r="A11" s="120"/>
      <c r="B11" s="120"/>
      <c r="C11" s="120"/>
      <c r="D11" s="120"/>
      <c r="E11" s="120"/>
      <c r="F11" s="120"/>
    </row>
    <row r="12" spans="1:6" s="99" customFormat="1" x14ac:dyDescent="0.25">
      <c r="A12" s="146">
        <v>44694</v>
      </c>
      <c r="B12" s="120" t="s">
        <v>1194</v>
      </c>
      <c r="C12" s="120"/>
      <c r="D12" s="120"/>
      <c r="E12" s="120" t="s">
        <v>1027</v>
      </c>
      <c r="F12" s="120" t="s">
        <v>1193</v>
      </c>
    </row>
    <row r="13" spans="1:6" s="99" customFormat="1" x14ac:dyDescent="0.25">
      <c r="A13" s="146">
        <v>44694</v>
      </c>
      <c r="B13" s="120" t="s">
        <v>1184</v>
      </c>
      <c r="C13" s="120" t="s">
        <v>1181</v>
      </c>
      <c r="D13" s="120"/>
      <c r="E13" s="120" t="s">
        <v>1183</v>
      </c>
      <c r="F13" s="120" t="s">
        <v>1182</v>
      </c>
    </row>
    <row r="14" spans="1:6" s="99" customFormat="1" ht="30" x14ac:dyDescent="0.25">
      <c r="A14" s="146">
        <v>44694</v>
      </c>
      <c r="B14" s="275" t="s">
        <v>1179</v>
      </c>
      <c r="C14" s="120">
        <v>16</v>
      </c>
      <c r="D14" s="120"/>
      <c r="E14" s="120" t="s">
        <v>878</v>
      </c>
      <c r="F14" s="120" t="s">
        <v>1180</v>
      </c>
    </row>
    <row r="15" spans="1:6" s="99" customFormat="1" x14ac:dyDescent="0.25">
      <c r="A15" s="146">
        <v>44694</v>
      </c>
      <c r="B15" s="120" t="s">
        <v>1177</v>
      </c>
      <c r="C15" s="120">
        <v>300</v>
      </c>
      <c r="D15" s="120"/>
      <c r="E15" s="120" t="s">
        <v>366</v>
      </c>
      <c r="F15" s="120" t="s">
        <v>1178</v>
      </c>
    </row>
    <row r="16" spans="1:6" ht="30" x14ac:dyDescent="0.25">
      <c r="A16" s="268">
        <v>44693</v>
      </c>
      <c r="B16" s="262" t="s">
        <v>1172</v>
      </c>
      <c r="C16" s="262"/>
      <c r="D16" s="262"/>
      <c r="E16" s="262" t="s">
        <v>204</v>
      </c>
      <c r="F16" s="262" t="s">
        <v>1173</v>
      </c>
    </row>
    <row r="17" spans="1:6" ht="30" x14ac:dyDescent="0.25">
      <c r="A17" s="268">
        <v>44693</v>
      </c>
      <c r="B17" s="15" t="s">
        <v>1170</v>
      </c>
      <c r="C17" s="262"/>
      <c r="D17" s="262"/>
      <c r="E17" s="262" t="s">
        <v>1174</v>
      </c>
      <c r="F17" s="262" t="s">
        <v>1171</v>
      </c>
    </row>
    <row r="18" spans="1:6" x14ac:dyDescent="0.25">
      <c r="A18" s="268">
        <v>44693</v>
      </c>
      <c r="B18" s="262" t="s">
        <v>1167</v>
      </c>
      <c r="C18" s="262">
        <v>2</v>
      </c>
      <c r="D18" s="262"/>
      <c r="E18" s="262" t="s">
        <v>1175</v>
      </c>
      <c r="F18" s="262" t="s">
        <v>1166</v>
      </c>
    </row>
    <row r="19" spans="1:6" x14ac:dyDescent="0.25">
      <c r="A19" s="268">
        <v>44687</v>
      </c>
      <c r="B19" s="262" t="s">
        <v>1191</v>
      </c>
      <c r="C19" s="262"/>
      <c r="D19" s="262"/>
      <c r="E19" s="262" t="s">
        <v>1163</v>
      </c>
      <c r="F19" s="262" t="s">
        <v>1192</v>
      </c>
    </row>
    <row r="20" spans="1:6" x14ac:dyDescent="0.25">
      <c r="A20" s="268">
        <v>44687</v>
      </c>
      <c r="B20" s="262" t="s">
        <v>1161</v>
      </c>
      <c r="C20" s="262"/>
      <c r="D20" s="262"/>
      <c r="E20" s="262" t="s">
        <v>1163</v>
      </c>
      <c r="F20" s="262" t="s">
        <v>1164</v>
      </c>
    </row>
    <row r="21" spans="1:6" x14ac:dyDescent="0.25">
      <c r="A21" s="268">
        <v>44687</v>
      </c>
      <c r="B21" s="262" t="s">
        <v>1165</v>
      </c>
      <c r="C21" s="262">
        <v>4</v>
      </c>
      <c r="D21" s="262"/>
      <c r="E21" s="262" t="s">
        <v>1163</v>
      </c>
      <c r="F21" s="262" t="s">
        <v>1164</v>
      </c>
    </row>
    <row r="22" spans="1:6" x14ac:dyDescent="0.25">
      <c r="A22" s="268">
        <v>44687</v>
      </c>
      <c r="B22" s="262" t="s">
        <v>1162</v>
      </c>
      <c r="C22" s="262"/>
      <c r="D22" s="262"/>
      <c r="E22" s="262" t="s">
        <v>1159</v>
      </c>
      <c r="F22" s="262" t="s">
        <v>1160</v>
      </c>
    </row>
    <row r="23" spans="1:6" ht="30" x14ac:dyDescent="0.25">
      <c r="A23" s="268">
        <v>44687</v>
      </c>
      <c r="B23" s="262" t="s">
        <v>1157</v>
      </c>
      <c r="C23" s="262"/>
      <c r="D23" s="262"/>
      <c r="E23" s="262" t="s">
        <v>366</v>
      </c>
      <c r="F23" s="262" t="s">
        <v>1158</v>
      </c>
    </row>
    <row r="24" spans="1:6" x14ac:dyDescent="0.25">
      <c r="A24" s="268">
        <v>44685</v>
      </c>
      <c r="B24" s="262" t="s">
        <v>1155</v>
      </c>
      <c r="C24" s="262">
        <v>1</v>
      </c>
      <c r="D24" s="262"/>
      <c r="E24" s="262" t="s">
        <v>820</v>
      </c>
      <c r="F24" s="262" t="s">
        <v>1156</v>
      </c>
    </row>
    <row r="25" spans="1:6" x14ac:dyDescent="0.25">
      <c r="A25" s="268">
        <v>44685</v>
      </c>
      <c r="B25" s="262" t="s">
        <v>1150</v>
      </c>
      <c r="C25" s="262" t="s">
        <v>336</v>
      </c>
      <c r="D25" s="262"/>
      <c r="E25" s="262" t="s">
        <v>1151</v>
      </c>
      <c r="F25" s="262" t="s">
        <v>1152</v>
      </c>
    </row>
    <row r="26" spans="1:6" x14ac:dyDescent="0.25">
      <c r="A26" s="267" t="s">
        <v>1136</v>
      </c>
      <c r="B26" s="262"/>
      <c r="C26" s="262"/>
      <c r="D26" s="262"/>
      <c r="E26" s="262"/>
      <c r="F26" s="262"/>
    </row>
    <row r="27" spans="1:6" x14ac:dyDescent="0.25">
      <c r="A27" s="270">
        <v>44679</v>
      </c>
      <c r="B27" s="262" t="s">
        <v>919</v>
      </c>
      <c r="C27" s="262"/>
      <c r="D27" s="262"/>
      <c r="E27" s="262" t="s">
        <v>312</v>
      </c>
      <c r="F27" s="262" t="s">
        <v>1149</v>
      </c>
    </row>
    <row r="28" spans="1:6" x14ac:dyDescent="0.25">
      <c r="A28" s="270">
        <v>44679</v>
      </c>
      <c r="B28" s="262" t="s">
        <v>1147</v>
      </c>
      <c r="C28" s="262"/>
      <c r="D28" s="262"/>
      <c r="E28" s="262" t="s">
        <v>204</v>
      </c>
      <c r="F28" s="262" t="s">
        <v>1148</v>
      </c>
    </row>
    <row r="29" spans="1:6" x14ac:dyDescent="0.25">
      <c r="A29" s="270">
        <v>44679</v>
      </c>
      <c r="B29" s="262" t="s">
        <v>1145</v>
      </c>
      <c r="C29" s="262">
        <v>5</v>
      </c>
      <c r="D29" s="262"/>
      <c r="E29" s="262" t="s">
        <v>1021</v>
      </c>
      <c r="F29" s="262" t="s">
        <v>1146</v>
      </c>
    </row>
    <row r="30" spans="1:6" x14ac:dyDescent="0.25">
      <c r="A30" s="270">
        <v>44679</v>
      </c>
      <c r="B30" s="262" t="s">
        <v>1142</v>
      </c>
      <c r="C30" s="262">
        <v>2</v>
      </c>
      <c r="D30" s="262"/>
      <c r="E30" s="262" t="s">
        <v>1143</v>
      </c>
      <c r="F30" s="262" t="s">
        <v>1144</v>
      </c>
    </row>
    <row r="31" spans="1:6" x14ac:dyDescent="0.25">
      <c r="A31" s="268">
        <v>44678</v>
      </c>
      <c r="B31" s="262" t="s">
        <v>1139</v>
      </c>
      <c r="C31" s="266"/>
      <c r="D31" s="266"/>
      <c r="E31" s="269" t="s">
        <v>871</v>
      </c>
      <c r="F31" s="262" t="s">
        <v>915</v>
      </c>
    </row>
    <row r="32" spans="1:6" x14ac:dyDescent="0.25">
      <c r="A32" s="263">
        <v>44670</v>
      </c>
      <c r="B32" s="262" t="s">
        <v>1129</v>
      </c>
      <c r="C32" s="262">
        <v>1</v>
      </c>
      <c r="D32" s="262"/>
      <c r="E32" s="262" t="s">
        <v>755</v>
      </c>
      <c r="F32" s="262" t="s">
        <v>1130</v>
      </c>
    </row>
    <row r="33" spans="1:6" x14ac:dyDescent="0.25">
      <c r="A33" s="260">
        <v>44666</v>
      </c>
      <c r="B33" s="261" t="s">
        <v>1123</v>
      </c>
      <c r="C33" s="261">
        <v>1</v>
      </c>
      <c r="D33" s="261"/>
      <c r="E33" s="261" t="s">
        <v>1124</v>
      </c>
      <c r="F33" s="261" t="s">
        <v>1125</v>
      </c>
    </row>
    <row r="34" spans="1:6" x14ac:dyDescent="0.25">
      <c r="A34" s="215">
        <v>44664</v>
      </c>
      <c r="B34" s="259" t="s">
        <v>1122</v>
      </c>
      <c r="C34" s="216"/>
      <c r="D34" s="216"/>
      <c r="E34" s="216" t="s">
        <v>501</v>
      </c>
      <c r="F34" s="216" t="s">
        <v>1121</v>
      </c>
    </row>
    <row r="35" spans="1:6" ht="30" x14ac:dyDescent="0.25">
      <c r="A35" s="215">
        <v>44664</v>
      </c>
      <c r="B35" s="216" t="s">
        <v>1117</v>
      </c>
      <c r="C35" s="216"/>
      <c r="D35" s="216"/>
      <c r="E35" s="216" t="s">
        <v>1118</v>
      </c>
      <c r="F35" s="216" t="s">
        <v>1120</v>
      </c>
    </row>
    <row r="36" spans="1:6" x14ac:dyDescent="0.25">
      <c r="A36" s="215">
        <v>44662</v>
      </c>
      <c r="B36" s="216" t="s">
        <v>1116</v>
      </c>
      <c r="C36" s="216"/>
      <c r="D36" s="216"/>
      <c r="E36" s="216" t="s">
        <v>755</v>
      </c>
      <c r="F36" s="216" t="s">
        <v>1119</v>
      </c>
    </row>
    <row r="37" spans="1:6" ht="30" x14ac:dyDescent="0.25">
      <c r="A37" s="215">
        <v>44659</v>
      </c>
      <c r="B37" s="99" t="s">
        <v>1108</v>
      </c>
      <c r="C37" s="256"/>
      <c r="D37" s="216"/>
      <c r="E37" s="254" t="s">
        <v>820</v>
      </c>
      <c r="F37" s="216" t="s">
        <v>1113</v>
      </c>
    </row>
    <row r="38" spans="1:6" ht="45" x14ac:dyDescent="0.25">
      <c r="A38" s="215">
        <v>44657</v>
      </c>
      <c r="B38" s="257" t="s">
        <v>1112</v>
      </c>
      <c r="C38" s="256"/>
      <c r="D38" s="216"/>
      <c r="E38" s="254" t="s">
        <v>755</v>
      </c>
      <c r="F38" s="216" t="s">
        <v>1115</v>
      </c>
    </row>
    <row r="39" spans="1:6" x14ac:dyDescent="0.25">
      <c r="A39" s="215">
        <v>44657</v>
      </c>
      <c r="B39" s="216" t="s">
        <v>1111</v>
      </c>
      <c r="C39" s="256"/>
      <c r="D39" s="216"/>
      <c r="E39" s="216" t="s">
        <v>1107</v>
      </c>
      <c r="F39" s="216" t="s">
        <v>1110</v>
      </c>
    </row>
    <row r="40" spans="1:6" x14ac:dyDescent="0.25">
      <c r="A40" s="215">
        <v>44656</v>
      </c>
      <c r="B40" s="216" t="s">
        <v>1104</v>
      </c>
      <c r="C40" s="216"/>
      <c r="D40" s="216"/>
      <c r="E40" s="216" t="s">
        <v>446</v>
      </c>
      <c r="F40" s="216" t="s">
        <v>1109</v>
      </c>
    </row>
    <row r="41" spans="1:6" x14ac:dyDescent="0.25">
      <c r="A41" s="215">
        <v>44652</v>
      </c>
      <c r="B41" s="216" t="s">
        <v>1100</v>
      </c>
      <c r="C41" s="216"/>
      <c r="D41" s="216"/>
      <c r="E41" s="216" t="s">
        <v>1098</v>
      </c>
      <c r="F41" s="216" t="s">
        <v>1099</v>
      </c>
    </row>
    <row r="42" spans="1:6" x14ac:dyDescent="0.25">
      <c r="A42" s="215">
        <v>44652</v>
      </c>
      <c r="B42" s="216" t="s">
        <v>1094</v>
      </c>
      <c r="C42" s="216" t="s">
        <v>1050</v>
      </c>
      <c r="D42" s="216"/>
      <c r="E42" s="216" t="s">
        <v>820</v>
      </c>
      <c r="F42" s="216" t="s">
        <v>1095</v>
      </c>
    </row>
    <row r="43" spans="1:6" x14ac:dyDescent="0.25">
      <c r="A43" s="226" t="s">
        <v>1093</v>
      </c>
      <c r="B43" s="216"/>
      <c r="C43" s="216"/>
      <c r="D43" s="216"/>
      <c r="E43" s="216"/>
      <c r="F43" s="216"/>
    </row>
    <row r="44" spans="1:6" ht="30" x14ac:dyDescent="0.25">
      <c r="A44" s="215">
        <v>44651</v>
      </c>
      <c r="B44" s="216" t="s">
        <v>1092</v>
      </c>
      <c r="C44" s="216"/>
      <c r="D44" s="216"/>
      <c r="E44" s="216" t="s">
        <v>204</v>
      </c>
      <c r="F44" s="216" t="s">
        <v>1091</v>
      </c>
    </row>
    <row r="45" spans="1:6" s="157" customFormat="1" x14ac:dyDescent="0.25">
      <c r="A45" s="253">
        <v>44651</v>
      </c>
      <c r="B45" s="254" t="s">
        <v>1090</v>
      </c>
      <c r="C45" s="254"/>
      <c r="D45" s="254"/>
      <c r="E45" s="254" t="s">
        <v>204</v>
      </c>
      <c r="F45" s="254" t="s">
        <v>1091</v>
      </c>
    </row>
    <row r="46" spans="1:6" x14ac:dyDescent="0.25">
      <c r="A46" s="215">
        <v>44650</v>
      </c>
      <c r="B46" s="216" t="s">
        <v>1088</v>
      </c>
      <c r="C46" s="216"/>
      <c r="D46" s="216"/>
      <c r="E46" s="216" t="s">
        <v>881</v>
      </c>
      <c r="F46" s="216" t="s">
        <v>1089</v>
      </c>
    </row>
    <row r="47" spans="1:6" ht="30" x14ac:dyDescent="0.25">
      <c r="A47" s="253">
        <v>44648</v>
      </c>
      <c r="B47" s="254" t="s">
        <v>1085</v>
      </c>
      <c r="C47" s="254">
        <v>1</v>
      </c>
      <c r="D47" s="254"/>
      <c r="E47" s="254" t="s">
        <v>366</v>
      </c>
      <c r="F47" s="254" t="s">
        <v>1086</v>
      </c>
    </row>
    <row r="48" spans="1:6" ht="30" x14ac:dyDescent="0.25">
      <c r="A48" s="215">
        <v>44644</v>
      </c>
      <c r="B48" s="255" t="s">
        <v>1079</v>
      </c>
      <c r="C48" s="216"/>
      <c r="D48" s="216"/>
      <c r="E48" s="216" t="s">
        <v>755</v>
      </c>
      <c r="F48" s="216" t="s">
        <v>1080</v>
      </c>
    </row>
    <row r="49" spans="1:6" ht="30" x14ac:dyDescent="0.25">
      <c r="A49" s="253">
        <v>44643</v>
      </c>
      <c r="B49" s="120" t="s">
        <v>1076</v>
      </c>
      <c r="C49" s="254"/>
      <c r="D49" s="254"/>
      <c r="E49" s="120" t="s">
        <v>1077</v>
      </c>
      <c r="F49" s="254" t="s">
        <v>1078</v>
      </c>
    </row>
    <row r="50" spans="1:6" x14ac:dyDescent="0.25">
      <c r="A50" s="215">
        <v>44642</v>
      </c>
      <c r="B50" s="216" t="s">
        <v>1073</v>
      </c>
      <c r="C50" s="216" t="s">
        <v>718</v>
      </c>
      <c r="D50" s="216"/>
      <c r="E50" s="216" t="s">
        <v>1074</v>
      </c>
      <c r="F50" s="216" t="s">
        <v>1075</v>
      </c>
    </row>
    <row r="51" spans="1:6" ht="30" x14ac:dyDescent="0.25">
      <c r="A51" s="253">
        <v>44642</v>
      </c>
      <c r="B51" s="254" t="s">
        <v>1070</v>
      </c>
      <c r="C51" s="254">
        <v>3</v>
      </c>
      <c r="D51" s="254"/>
      <c r="E51" s="254" t="s">
        <v>1071</v>
      </c>
      <c r="F51" s="254" t="s">
        <v>1072</v>
      </c>
    </row>
    <row r="52" spans="1:6" x14ac:dyDescent="0.25">
      <c r="A52" s="215">
        <v>44638</v>
      </c>
      <c r="B52" s="216" t="s">
        <v>1064</v>
      </c>
      <c r="C52" s="216"/>
      <c r="D52" s="216"/>
      <c r="E52" s="216" t="s">
        <v>204</v>
      </c>
      <c r="F52" s="216" t="s">
        <v>1065</v>
      </c>
    </row>
    <row r="53" spans="1:6" ht="30" x14ac:dyDescent="0.25">
      <c r="A53" s="253">
        <v>44638</v>
      </c>
      <c r="B53" s="254" t="s">
        <v>1062</v>
      </c>
      <c r="C53" s="254"/>
      <c r="D53" s="254"/>
      <c r="E53" s="254" t="s">
        <v>755</v>
      </c>
      <c r="F53" s="254" t="s">
        <v>1063</v>
      </c>
    </row>
    <row r="54" spans="1:6" ht="78" customHeight="1" x14ac:dyDescent="0.25">
      <c r="A54" s="215">
        <v>44638</v>
      </c>
      <c r="B54" s="216" t="s">
        <v>1061</v>
      </c>
      <c r="C54" s="216"/>
      <c r="D54" s="216"/>
      <c r="E54" s="216" t="s">
        <v>1059</v>
      </c>
      <c r="F54" s="216" t="s">
        <v>1060</v>
      </c>
    </row>
    <row r="55" spans="1:6" ht="50.25" customHeight="1" x14ac:dyDescent="0.25">
      <c r="A55" s="215">
        <v>44636</v>
      </c>
      <c r="B55" s="216" t="s">
        <v>1131</v>
      </c>
      <c r="C55" s="216"/>
      <c r="D55" s="216"/>
      <c r="E55" s="216" t="s">
        <v>1132</v>
      </c>
      <c r="F55" s="216" t="s">
        <v>1133</v>
      </c>
    </row>
    <row r="56" spans="1:6" x14ac:dyDescent="0.25">
      <c r="A56" s="253">
        <v>44636</v>
      </c>
      <c r="B56" s="254" t="s">
        <v>1056</v>
      </c>
      <c r="C56" s="254"/>
      <c r="D56" s="254"/>
      <c r="E56" s="254" t="s">
        <v>1021</v>
      </c>
      <c r="F56" s="254" t="s">
        <v>1057</v>
      </c>
    </row>
    <row r="57" spans="1:6" ht="30" x14ac:dyDescent="0.25">
      <c r="A57" s="215">
        <v>44636</v>
      </c>
      <c r="B57" s="216" t="s">
        <v>1058</v>
      </c>
      <c r="C57" s="216"/>
      <c r="D57" s="216"/>
      <c r="E57" s="216" t="s">
        <v>967</v>
      </c>
      <c r="F57" s="216" t="s">
        <v>1055</v>
      </c>
    </row>
    <row r="58" spans="1:6" x14ac:dyDescent="0.25">
      <c r="A58" s="253">
        <v>44634</v>
      </c>
      <c r="B58" s="254" t="s">
        <v>1047</v>
      </c>
      <c r="C58" s="254">
        <v>1000</v>
      </c>
      <c r="D58" s="254"/>
      <c r="E58" s="254" t="s">
        <v>204</v>
      </c>
      <c r="F58" s="254" t="s">
        <v>1048</v>
      </c>
    </row>
    <row r="59" spans="1:6" x14ac:dyDescent="0.25">
      <c r="A59" s="215">
        <v>44631</v>
      </c>
      <c r="B59" s="216" t="s">
        <v>1049</v>
      </c>
      <c r="C59" s="216" t="s">
        <v>1050</v>
      </c>
      <c r="D59" s="216"/>
      <c r="E59" s="216" t="s">
        <v>1051</v>
      </c>
      <c r="F59" s="216" t="s">
        <v>1052</v>
      </c>
    </row>
    <row r="60" spans="1:6" x14ac:dyDescent="0.25">
      <c r="A60" s="253">
        <v>44631</v>
      </c>
      <c r="B60" s="254" t="s">
        <v>1053</v>
      </c>
      <c r="C60" s="254" t="s">
        <v>718</v>
      </c>
      <c r="D60" s="254"/>
      <c r="E60" s="254" t="s">
        <v>1054</v>
      </c>
      <c r="F60" s="254" t="s">
        <v>1052</v>
      </c>
    </row>
    <row r="61" spans="1:6" x14ac:dyDescent="0.25">
      <c r="A61" s="215">
        <v>44630</v>
      </c>
      <c r="B61" s="216" t="s">
        <v>1045</v>
      </c>
      <c r="C61" s="216"/>
      <c r="D61" s="216"/>
      <c r="E61" s="216" t="s">
        <v>843</v>
      </c>
      <c r="F61" s="216" t="s">
        <v>1046</v>
      </c>
    </row>
    <row r="62" spans="1:6" x14ac:dyDescent="0.25">
      <c r="A62" s="253">
        <v>44629</v>
      </c>
      <c r="B62" s="254" t="s">
        <v>1040</v>
      </c>
      <c r="C62" s="254"/>
      <c r="D62" s="254"/>
      <c r="E62" s="254" t="s">
        <v>1041</v>
      </c>
      <c r="F62" s="254" t="s">
        <v>1042</v>
      </c>
    </row>
    <row r="63" spans="1:6" ht="123.75" customHeight="1" x14ac:dyDescent="0.25">
      <c r="A63" s="215">
        <v>44629</v>
      </c>
      <c r="B63" s="216" t="s">
        <v>1038</v>
      </c>
      <c r="C63" s="216">
        <v>1</v>
      </c>
      <c r="D63" s="216"/>
      <c r="E63" s="216" t="s">
        <v>1036</v>
      </c>
      <c r="F63" s="216" t="s">
        <v>1037</v>
      </c>
    </row>
    <row r="64" spans="1:6" ht="30" x14ac:dyDescent="0.25">
      <c r="A64" s="253">
        <v>44629</v>
      </c>
      <c r="B64" s="254" t="s">
        <v>1035</v>
      </c>
      <c r="C64" s="254">
        <v>4</v>
      </c>
      <c r="D64" s="254"/>
      <c r="E64" s="254" t="s">
        <v>501</v>
      </c>
      <c r="F64" s="254" t="s">
        <v>1034</v>
      </c>
    </row>
    <row r="65" spans="1:6" x14ac:dyDescent="0.25">
      <c r="A65" s="215">
        <v>44629</v>
      </c>
      <c r="B65" s="216" t="s">
        <v>894</v>
      </c>
      <c r="C65" s="216">
        <v>4</v>
      </c>
      <c r="D65" s="216"/>
      <c r="E65" s="216" t="s">
        <v>878</v>
      </c>
      <c r="F65" s="216" t="s">
        <v>1033</v>
      </c>
    </row>
    <row r="66" spans="1:6" ht="30" x14ac:dyDescent="0.25">
      <c r="A66" s="253">
        <v>44629</v>
      </c>
      <c r="B66" s="254" t="s">
        <v>1029</v>
      </c>
      <c r="C66" s="254" t="s">
        <v>1030</v>
      </c>
      <c r="D66" s="254"/>
      <c r="E66" s="254" t="s">
        <v>1031</v>
      </c>
      <c r="F66" s="254" t="s">
        <v>1032</v>
      </c>
    </row>
    <row r="67" spans="1:6" x14ac:dyDescent="0.25">
      <c r="A67" s="215">
        <v>44625</v>
      </c>
      <c r="B67" s="216" t="s">
        <v>1026</v>
      </c>
      <c r="C67" s="216"/>
      <c r="D67" s="216"/>
      <c r="E67" s="216" t="s">
        <v>1027</v>
      </c>
      <c r="F67" s="216" t="s">
        <v>1028</v>
      </c>
    </row>
    <row r="68" spans="1:6" ht="30" x14ac:dyDescent="0.25">
      <c r="A68" s="215">
        <v>44624</v>
      </c>
      <c r="B68" s="216" t="s">
        <v>1025</v>
      </c>
      <c r="C68" s="216" t="s">
        <v>905</v>
      </c>
      <c r="D68" s="216"/>
      <c r="E68" s="216" t="s">
        <v>1023</v>
      </c>
      <c r="F68" s="216" t="s">
        <v>1024</v>
      </c>
    </row>
    <row r="69" spans="1:6" x14ac:dyDescent="0.25">
      <c r="A69" s="253">
        <v>44624</v>
      </c>
      <c r="B69" s="254" t="s">
        <v>1020</v>
      </c>
      <c r="C69" s="254">
        <v>1</v>
      </c>
      <c r="D69" s="254"/>
      <c r="E69" s="254" t="s">
        <v>1021</v>
      </c>
      <c r="F69" s="254" t="s">
        <v>1022</v>
      </c>
    </row>
    <row r="70" spans="1:6" x14ac:dyDescent="0.25">
      <c r="A70" s="215">
        <v>44624</v>
      </c>
      <c r="B70" s="216" t="s">
        <v>1017</v>
      </c>
      <c r="C70" s="216">
        <v>3</v>
      </c>
      <c r="D70" s="216"/>
      <c r="E70" s="216" t="s">
        <v>755</v>
      </c>
      <c r="F70" s="216" t="s">
        <v>1019</v>
      </c>
    </row>
    <row r="71" spans="1:6" x14ac:dyDescent="0.25">
      <c r="A71" s="253">
        <v>44624</v>
      </c>
      <c r="B71" s="254" t="s">
        <v>1014</v>
      </c>
      <c r="C71" s="254">
        <v>30</v>
      </c>
      <c r="D71" s="254"/>
      <c r="E71" s="254" t="s">
        <v>204</v>
      </c>
      <c r="F71" s="254" t="s">
        <v>1015</v>
      </c>
    </row>
    <row r="72" spans="1:6" x14ac:dyDescent="0.25">
      <c r="A72" s="215">
        <v>44623</v>
      </c>
      <c r="B72" s="216" t="s">
        <v>1011</v>
      </c>
      <c r="C72" s="216">
        <v>1</v>
      </c>
      <c r="D72" s="216"/>
      <c r="E72" s="216" t="s">
        <v>755</v>
      </c>
      <c r="F72" s="216" t="s">
        <v>1012</v>
      </c>
    </row>
    <row r="73" spans="1:6" x14ac:dyDescent="0.25">
      <c r="A73" s="253">
        <v>44623</v>
      </c>
      <c r="B73" s="254" t="s">
        <v>1009</v>
      </c>
      <c r="C73" s="254"/>
      <c r="D73" s="254"/>
      <c r="E73" s="254" t="s">
        <v>617</v>
      </c>
      <c r="F73" s="254" t="s">
        <v>1010</v>
      </c>
    </row>
    <row r="74" spans="1:6" x14ac:dyDescent="0.25">
      <c r="A74" s="215">
        <v>44622</v>
      </c>
      <c r="B74" s="216" t="s">
        <v>1002</v>
      </c>
      <c r="C74" s="216"/>
      <c r="D74" s="216"/>
      <c r="E74" s="216" t="s">
        <v>1003</v>
      </c>
      <c r="F74" s="216" t="s">
        <v>1005</v>
      </c>
    </row>
    <row r="75" spans="1:6" ht="30" x14ac:dyDescent="0.25">
      <c r="A75" s="253">
        <v>44622</v>
      </c>
      <c r="B75" s="254" t="s">
        <v>1001</v>
      </c>
      <c r="C75" s="254">
        <v>2</v>
      </c>
      <c r="D75" s="254"/>
      <c r="E75" s="254" t="s">
        <v>1000</v>
      </c>
      <c r="F75" s="254" t="s">
        <v>1006</v>
      </c>
    </row>
    <row r="76" spans="1:6" x14ac:dyDescent="0.25">
      <c r="A76" s="215">
        <v>44622</v>
      </c>
      <c r="B76" s="216" t="s">
        <v>999</v>
      </c>
      <c r="C76" s="216">
        <v>3</v>
      </c>
      <c r="D76" s="216"/>
      <c r="E76" s="216" t="s">
        <v>843</v>
      </c>
      <c r="F76" s="216" t="s">
        <v>1007</v>
      </c>
    </row>
    <row r="77" spans="1:6" x14ac:dyDescent="0.25">
      <c r="A77" s="253">
        <v>44622</v>
      </c>
      <c r="B77" s="254" t="s">
        <v>998</v>
      </c>
      <c r="C77" s="254">
        <v>8000</v>
      </c>
      <c r="D77" s="254"/>
      <c r="E77" s="254" t="s">
        <v>422</v>
      </c>
      <c r="F77" s="254" t="s">
        <v>1008</v>
      </c>
    </row>
    <row r="78" spans="1:6" ht="33.75" customHeight="1" x14ac:dyDescent="0.25">
      <c r="A78" s="215">
        <v>44621</v>
      </c>
      <c r="B78" s="216" t="s">
        <v>995</v>
      </c>
      <c r="C78" s="216" t="s">
        <v>997</v>
      </c>
      <c r="D78" s="216"/>
      <c r="E78" s="216" t="s">
        <v>501</v>
      </c>
      <c r="F78" s="216" t="s">
        <v>1013</v>
      </c>
    </row>
    <row r="79" spans="1:6" x14ac:dyDescent="0.25">
      <c r="A79" s="253">
        <v>44621</v>
      </c>
      <c r="B79" s="254" t="s">
        <v>995</v>
      </c>
      <c r="C79" s="254" t="s">
        <v>994</v>
      </c>
      <c r="D79" s="254"/>
      <c r="E79" s="254" t="s">
        <v>996</v>
      </c>
      <c r="F79" s="254" t="s">
        <v>1004</v>
      </c>
    </row>
    <row r="80" spans="1:6" x14ac:dyDescent="0.25">
      <c r="A80" s="226" t="s">
        <v>986</v>
      </c>
      <c r="B80" s="216"/>
      <c r="C80" s="216"/>
      <c r="D80" s="216"/>
      <c r="E80" s="216"/>
      <c r="F80" s="216"/>
    </row>
    <row r="81" spans="1:6" x14ac:dyDescent="0.25">
      <c r="A81" s="215">
        <v>44620</v>
      </c>
      <c r="B81" s="216" t="s">
        <v>990</v>
      </c>
      <c r="C81" s="216"/>
      <c r="D81" s="216"/>
      <c r="E81" s="216" t="s">
        <v>693</v>
      </c>
      <c r="F81" s="216" t="s">
        <v>991</v>
      </c>
    </row>
    <row r="82" spans="1:6" x14ac:dyDescent="0.25">
      <c r="A82" s="215">
        <v>44620</v>
      </c>
      <c r="B82" s="216" t="s">
        <v>988</v>
      </c>
      <c r="C82" s="216" t="s">
        <v>989</v>
      </c>
      <c r="D82" s="216"/>
      <c r="E82" s="216" t="s">
        <v>963</v>
      </c>
      <c r="F82" s="216" t="s">
        <v>965</v>
      </c>
    </row>
    <row r="83" spans="1:6" x14ac:dyDescent="0.25">
      <c r="A83" s="251">
        <v>44617</v>
      </c>
      <c r="B83" s="216" t="s">
        <v>982</v>
      </c>
      <c r="C83" s="216"/>
      <c r="D83" s="216"/>
      <c r="E83" s="216" t="s">
        <v>983</v>
      </c>
      <c r="F83" s="216" t="s">
        <v>984</v>
      </c>
    </row>
    <row r="84" spans="1:6" x14ac:dyDescent="0.25">
      <c r="A84" s="251">
        <v>44617</v>
      </c>
      <c r="B84" s="216" t="s">
        <v>981</v>
      </c>
      <c r="C84" s="216"/>
      <c r="D84" s="216"/>
      <c r="E84" s="216" t="s">
        <v>755</v>
      </c>
      <c r="F84" s="216" t="s">
        <v>1018</v>
      </c>
    </row>
    <row r="85" spans="1:6" x14ac:dyDescent="0.25">
      <c r="A85" s="251">
        <v>44613</v>
      </c>
      <c r="B85" s="216"/>
      <c r="C85" s="216"/>
      <c r="D85" s="216"/>
      <c r="E85" s="216"/>
      <c r="F85" s="216"/>
    </row>
    <row r="86" spans="1:6" x14ac:dyDescent="0.25">
      <c r="A86" s="251">
        <v>44613</v>
      </c>
      <c r="B86" s="216" t="s">
        <v>992</v>
      </c>
      <c r="C86" s="216"/>
      <c r="D86" s="216"/>
      <c r="E86" s="216" t="s">
        <v>917</v>
      </c>
      <c r="F86" s="216" t="s">
        <v>993</v>
      </c>
    </row>
    <row r="87" spans="1:6" x14ac:dyDescent="0.25">
      <c r="A87" s="251">
        <v>44608</v>
      </c>
      <c r="B87" s="216" t="s">
        <v>980</v>
      </c>
      <c r="C87" s="216"/>
      <c r="D87" s="216"/>
      <c r="E87" s="216" t="s">
        <v>917</v>
      </c>
      <c r="F87" s="216" t="s">
        <v>918</v>
      </c>
    </row>
    <row r="88" spans="1:6" x14ac:dyDescent="0.25">
      <c r="A88" s="251">
        <v>44607</v>
      </c>
      <c r="B88" s="216" t="s">
        <v>763</v>
      </c>
      <c r="C88" s="216">
        <v>1500</v>
      </c>
      <c r="D88" s="216"/>
      <c r="E88" s="216" t="s">
        <v>422</v>
      </c>
      <c r="F88" s="216" t="s">
        <v>868</v>
      </c>
    </row>
    <row r="89" spans="1:6" x14ac:dyDescent="0.25">
      <c r="A89" s="251">
        <v>44607</v>
      </c>
      <c r="B89" s="216" t="s">
        <v>936</v>
      </c>
      <c r="C89" s="216" t="s">
        <v>978</v>
      </c>
      <c r="D89" s="216"/>
      <c r="E89" s="216" t="s">
        <v>284</v>
      </c>
      <c r="F89" s="216" t="s">
        <v>979</v>
      </c>
    </row>
    <row r="90" spans="1:6" x14ac:dyDescent="0.25">
      <c r="A90" s="251">
        <v>44607</v>
      </c>
      <c r="B90" s="216" t="s">
        <v>971</v>
      </c>
      <c r="C90" s="216">
        <v>1</v>
      </c>
      <c r="D90" s="216"/>
      <c r="E90" s="216" t="s">
        <v>972</v>
      </c>
      <c r="F90" s="216" t="s">
        <v>868</v>
      </c>
    </row>
    <row r="91" spans="1:6" x14ac:dyDescent="0.25">
      <c r="A91" s="251">
        <v>44608</v>
      </c>
      <c r="B91" s="216" t="s">
        <v>973</v>
      </c>
      <c r="C91" s="216">
        <v>1</v>
      </c>
      <c r="D91" s="216"/>
      <c r="E91" s="216" t="s">
        <v>755</v>
      </c>
      <c r="F91" s="216" t="s">
        <v>974</v>
      </c>
    </row>
    <row r="92" spans="1:6" x14ac:dyDescent="0.25">
      <c r="A92" s="251">
        <v>44607</v>
      </c>
      <c r="B92" s="216" t="s">
        <v>969</v>
      </c>
      <c r="C92" s="216"/>
      <c r="D92" s="216"/>
      <c r="E92" s="216" t="s">
        <v>403</v>
      </c>
      <c r="F92" s="216" t="s">
        <v>970</v>
      </c>
    </row>
    <row r="93" spans="1:6" x14ac:dyDescent="0.25">
      <c r="A93" s="251">
        <v>44603</v>
      </c>
      <c r="B93" s="216" t="s">
        <v>975</v>
      </c>
      <c r="C93" s="216">
        <v>4</v>
      </c>
      <c r="D93" s="216"/>
      <c r="E93" s="216" t="s">
        <v>976</v>
      </c>
      <c r="F93" s="216" t="s">
        <v>977</v>
      </c>
    </row>
    <row r="94" spans="1:6" x14ac:dyDescent="0.25">
      <c r="A94" s="249" t="s">
        <v>962</v>
      </c>
      <c r="B94" s="216" t="s">
        <v>964</v>
      </c>
      <c r="C94" s="216"/>
      <c r="D94" s="216"/>
      <c r="E94" s="216" t="s">
        <v>963</v>
      </c>
      <c r="F94" s="216" t="s">
        <v>965</v>
      </c>
    </row>
    <row r="95" spans="1:6" s="248" customFormat="1" x14ac:dyDescent="0.25">
      <c r="A95" s="250">
        <v>44601</v>
      </c>
      <c r="B95" s="247" t="s">
        <v>944</v>
      </c>
      <c r="C95" s="247">
        <v>1</v>
      </c>
      <c r="D95" s="247"/>
      <c r="E95" s="247" t="s">
        <v>945</v>
      </c>
      <c r="F95" s="247" t="s">
        <v>946</v>
      </c>
    </row>
    <row r="96" spans="1:6" s="248" customFormat="1" x14ac:dyDescent="0.25">
      <c r="A96" s="250">
        <v>44600</v>
      </c>
      <c r="B96" s="247" t="s">
        <v>947</v>
      </c>
      <c r="C96" s="247"/>
      <c r="D96" s="247"/>
      <c r="E96" s="247" t="s">
        <v>948</v>
      </c>
      <c r="F96" s="247" t="s">
        <v>949</v>
      </c>
    </row>
    <row r="97" spans="1:6" s="248" customFormat="1" ht="60" x14ac:dyDescent="0.25">
      <c r="A97" s="246">
        <v>44596</v>
      </c>
      <c r="B97" s="247" t="s">
        <v>950</v>
      </c>
      <c r="C97" s="247"/>
      <c r="D97" s="247"/>
      <c r="E97" s="247" t="s">
        <v>755</v>
      </c>
      <c r="F97" s="247" t="s">
        <v>951</v>
      </c>
    </row>
    <row r="98" spans="1:6" s="248" customFormat="1" ht="30" x14ac:dyDescent="0.25">
      <c r="A98" s="246">
        <v>44596</v>
      </c>
      <c r="B98" s="247" t="s">
        <v>952</v>
      </c>
      <c r="C98" s="247"/>
      <c r="D98" s="247"/>
      <c r="E98" s="247" t="s">
        <v>953</v>
      </c>
      <c r="F98" s="247" t="s">
        <v>954</v>
      </c>
    </row>
    <row r="99" spans="1:6" s="248" customFormat="1" x14ac:dyDescent="0.25">
      <c r="A99" s="246">
        <v>44596</v>
      </c>
      <c r="B99" s="247" t="s">
        <v>955</v>
      </c>
      <c r="C99" s="247"/>
      <c r="D99" s="247"/>
      <c r="E99" s="247" t="s">
        <v>953</v>
      </c>
      <c r="F99" s="247" t="s">
        <v>956</v>
      </c>
    </row>
    <row r="100" spans="1:6" s="248" customFormat="1" x14ac:dyDescent="0.25">
      <c r="A100" s="246">
        <v>44596</v>
      </c>
      <c r="B100" s="247" t="s">
        <v>957</v>
      </c>
      <c r="C100" s="247"/>
      <c r="D100" s="247"/>
      <c r="E100" s="247" t="s">
        <v>958</v>
      </c>
      <c r="F100" s="247" t="s">
        <v>959</v>
      </c>
    </row>
    <row r="101" spans="1:6" s="248" customFormat="1" x14ac:dyDescent="0.25">
      <c r="A101" s="246">
        <v>44595</v>
      </c>
      <c r="B101" s="247" t="s">
        <v>960</v>
      </c>
      <c r="C101" s="247"/>
      <c r="D101" s="247"/>
      <c r="E101" s="247" t="s">
        <v>204</v>
      </c>
      <c r="F101" s="247" t="s">
        <v>854</v>
      </c>
    </row>
    <row r="102" spans="1:6" s="248" customFormat="1" x14ac:dyDescent="0.25">
      <c r="A102" s="246">
        <v>44595</v>
      </c>
      <c r="B102" s="247" t="s">
        <v>961</v>
      </c>
      <c r="C102" s="247">
        <v>500</v>
      </c>
      <c r="D102" s="247"/>
      <c r="E102" s="247" t="s">
        <v>204</v>
      </c>
      <c r="F102" s="247" t="s">
        <v>854</v>
      </c>
    </row>
    <row r="103" spans="1:6" ht="45.6" customHeight="1" x14ac:dyDescent="0.25">
      <c r="A103" s="215">
        <v>44593</v>
      </c>
      <c r="B103" s="216" t="s">
        <v>936</v>
      </c>
      <c r="C103" s="216"/>
      <c r="D103" s="216"/>
      <c r="E103" s="216" t="s">
        <v>284</v>
      </c>
      <c r="F103" s="216" t="s">
        <v>938</v>
      </c>
    </row>
    <row r="104" spans="1:6" x14ac:dyDescent="0.25">
      <c r="A104" s="226" t="s">
        <v>937</v>
      </c>
      <c r="B104" s="216"/>
      <c r="C104" s="216"/>
      <c r="D104" s="216"/>
      <c r="E104" s="216"/>
      <c r="F104" s="216"/>
    </row>
    <row r="105" spans="1:6" ht="30" x14ac:dyDescent="0.25">
      <c r="A105" s="215">
        <v>44592</v>
      </c>
      <c r="B105" s="216" t="s">
        <v>933</v>
      </c>
      <c r="C105" s="216"/>
      <c r="D105" s="216"/>
      <c r="E105" s="216" t="s">
        <v>934</v>
      </c>
      <c r="F105" s="216" t="s">
        <v>935</v>
      </c>
    </row>
    <row r="106" spans="1:6" ht="30" x14ac:dyDescent="0.25">
      <c r="A106" s="215">
        <v>44592</v>
      </c>
      <c r="B106" s="216" t="s">
        <v>932</v>
      </c>
      <c r="C106" s="216"/>
      <c r="D106" s="216"/>
      <c r="E106" s="245" t="s">
        <v>366</v>
      </c>
      <c r="F106" s="245" t="s">
        <v>927</v>
      </c>
    </row>
    <row r="107" spans="1:6" s="243" customFormat="1" ht="30" x14ac:dyDescent="0.25">
      <c r="A107" s="244">
        <v>44587</v>
      </c>
      <c r="B107" s="245" t="s">
        <v>926</v>
      </c>
      <c r="C107" s="245"/>
      <c r="D107" s="245"/>
      <c r="E107" s="245" t="s">
        <v>366</v>
      </c>
      <c r="F107" s="245" t="s">
        <v>927</v>
      </c>
    </row>
    <row r="108" spans="1:6" x14ac:dyDescent="0.25">
      <c r="A108" s="215">
        <v>44586</v>
      </c>
      <c r="B108" s="216" t="s">
        <v>924</v>
      </c>
      <c r="C108" s="216">
        <v>5</v>
      </c>
      <c r="D108" s="216"/>
      <c r="E108" s="216" t="s">
        <v>284</v>
      </c>
      <c r="F108" s="216" t="s">
        <v>925</v>
      </c>
    </row>
    <row r="109" spans="1:6" ht="30" x14ac:dyDescent="0.25">
      <c r="A109" s="215">
        <v>44586</v>
      </c>
      <c r="B109" s="216" t="s">
        <v>921</v>
      </c>
      <c r="C109" s="216"/>
      <c r="D109" s="216"/>
      <c r="E109" s="216" t="s">
        <v>922</v>
      </c>
      <c r="F109" s="216" t="s">
        <v>923</v>
      </c>
    </row>
    <row r="110" spans="1:6" x14ac:dyDescent="0.25">
      <c r="A110" s="215">
        <v>44581</v>
      </c>
      <c r="B110" s="216" t="s">
        <v>919</v>
      </c>
      <c r="C110" s="216"/>
      <c r="D110" s="216"/>
      <c r="E110" s="216" t="s">
        <v>312</v>
      </c>
      <c r="F110" s="216" t="s">
        <v>920</v>
      </c>
    </row>
    <row r="111" spans="1:6" x14ac:dyDescent="0.25">
      <c r="A111" s="215">
        <v>44581</v>
      </c>
      <c r="B111" s="216" t="s">
        <v>916</v>
      </c>
      <c r="C111" s="216"/>
      <c r="D111" s="216"/>
      <c r="E111" s="216" t="s">
        <v>917</v>
      </c>
      <c r="F111" s="216" t="s">
        <v>918</v>
      </c>
    </row>
    <row r="112" spans="1:6" x14ac:dyDescent="0.25">
      <c r="A112" s="215">
        <v>44581</v>
      </c>
      <c r="B112" s="216" t="s">
        <v>914</v>
      </c>
      <c r="C112" s="216"/>
      <c r="D112" s="216"/>
      <c r="E112" s="216" t="s">
        <v>204</v>
      </c>
      <c r="F112" s="216" t="s">
        <v>915</v>
      </c>
    </row>
    <row r="113" spans="1:6" x14ac:dyDescent="0.25">
      <c r="A113" s="215">
        <v>44579</v>
      </c>
      <c r="B113" s="216" t="s">
        <v>904</v>
      </c>
      <c r="C113" s="216" t="s">
        <v>905</v>
      </c>
      <c r="D113" s="216"/>
      <c r="E113" s="216" t="s">
        <v>906</v>
      </c>
      <c r="F113" s="216" t="s">
        <v>876</v>
      </c>
    </row>
    <row r="114" spans="1:6" x14ac:dyDescent="0.25">
      <c r="A114" s="215">
        <v>44579</v>
      </c>
      <c r="B114" s="216" t="s">
        <v>902</v>
      </c>
      <c r="C114" s="216">
        <v>3</v>
      </c>
      <c r="D114" s="216"/>
      <c r="E114" s="216" t="s">
        <v>903</v>
      </c>
      <c r="F114" s="216" t="s">
        <v>876</v>
      </c>
    </row>
    <row r="115" spans="1:6" x14ac:dyDescent="0.25">
      <c r="A115" s="215">
        <v>44579</v>
      </c>
      <c r="B115" s="216" t="s">
        <v>900</v>
      </c>
      <c r="C115" s="216">
        <v>16</v>
      </c>
      <c r="D115" s="216"/>
      <c r="E115" s="216" t="s">
        <v>820</v>
      </c>
      <c r="F115" s="216" t="s">
        <v>901</v>
      </c>
    </row>
    <row r="116" spans="1:6" x14ac:dyDescent="0.25">
      <c r="A116" s="215">
        <v>44578</v>
      </c>
      <c r="B116" s="216" t="s">
        <v>880</v>
      </c>
      <c r="C116" s="216"/>
      <c r="D116" s="216"/>
      <c r="E116" s="216" t="s">
        <v>878</v>
      </c>
      <c r="F116" s="216" t="s">
        <v>879</v>
      </c>
    </row>
    <row r="117" spans="1:6" s="243" customFormat="1" ht="30" x14ac:dyDescent="0.25">
      <c r="A117" s="242">
        <v>44578</v>
      </c>
      <c r="B117" s="241" t="s">
        <v>877</v>
      </c>
      <c r="C117" s="241"/>
      <c r="D117" s="241"/>
      <c r="E117" s="241" t="s">
        <v>578</v>
      </c>
      <c r="F117" s="241" t="s">
        <v>876</v>
      </c>
    </row>
    <row r="118" spans="1:6" x14ac:dyDescent="0.25">
      <c r="A118" s="215">
        <v>44575</v>
      </c>
      <c r="B118" s="216" t="s">
        <v>870</v>
      </c>
      <c r="C118" s="216"/>
      <c r="D118" s="216"/>
      <c r="E118" s="216" t="s">
        <v>871</v>
      </c>
      <c r="F118" s="216" t="s">
        <v>872</v>
      </c>
    </row>
    <row r="119" spans="1:6" x14ac:dyDescent="0.25">
      <c r="A119" s="215">
        <v>44573</v>
      </c>
      <c r="B119" s="216" t="s">
        <v>866</v>
      </c>
      <c r="C119" s="216"/>
      <c r="D119" s="216"/>
      <c r="E119" s="216" t="s">
        <v>867</v>
      </c>
      <c r="F119" s="216" t="s">
        <v>868</v>
      </c>
    </row>
    <row r="120" spans="1:6" x14ac:dyDescent="0.25">
      <c r="A120" s="226" t="s">
        <v>863</v>
      </c>
      <c r="B120" s="216"/>
      <c r="C120" s="216"/>
      <c r="D120" s="216"/>
      <c r="E120" s="216"/>
      <c r="F120" s="216"/>
    </row>
    <row r="121" spans="1:6" x14ac:dyDescent="0.25">
      <c r="A121" s="215">
        <v>44558</v>
      </c>
      <c r="B121" s="216" t="s">
        <v>853</v>
      </c>
      <c r="C121" s="216"/>
      <c r="D121" s="216"/>
      <c r="E121" s="216" t="s">
        <v>204</v>
      </c>
      <c r="F121" s="216" t="s">
        <v>854</v>
      </c>
    </row>
    <row r="122" spans="1:6" s="217" customFormat="1" x14ac:dyDescent="0.25">
      <c r="A122" s="215">
        <v>44557</v>
      </c>
      <c r="B122" s="216" t="s">
        <v>850</v>
      </c>
      <c r="C122" s="216"/>
      <c r="D122" s="216"/>
      <c r="E122" s="216" t="s">
        <v>501</v>
      </c>
      <c r="F122" s="216" t="s">
        <v>849</v>
      </c>
    </row>
    <row r="123" spans="1:6" s="217" customFormat="1" x14ac:dyDescent="0.25">
      <c r="A123" s="215">
        <v>44554</v>
      </c>
      <c r="B123" s="216" t="s">
        <v>845</v>
      </c>
      <c r="C123" s="216"/>
      <c r="D123" s="216"/>
      <c r="E123" s="216" t="s">
        <v>585</v>
      </c>
      <c r="F123" s="216" t="s">
        <v>841</v>
      </c>
    </row>
    <row r="124" spans="1:6" s="217" customFormat="1" x14ac:dyDescent="0.25">
      <c r="A124" s="215">
        <v>44554</v>
      </c>
      <c r="B124" s="216" t="s">
        <v>842</v>
      </c>
      <c r="C124" s="216"/>
      <c r="D124" s="216"/>
      <c r="E124" s="216" t="s">
        <v>843</v>
      </c>
      <c r="F124" s="216" t="s">
        <v>844</v>
      </c>
    </row>
    <row r="125" spans="1:6" s="217" customFormat="1" x14ac:dyDescent="0.25">
      <c r="A125" s="215">
        <v>44554</v>
      </c>
      <c r="B125" s="216" t="s">
        <v>856</v>
      </c>
      <c r="C125" s="216"/>
      <c r="D125" s="216"/>
      <c r="E125" s="216" t="s">
        <v>617</v>
      </c>
      <c r="F125" s="216" t="s">
        <v>841</v>
      </c>
    </row>
    <row r="126" spans="1:6" s="217" customFormat="1" ht="30" x14ac:dyDescent="0.25">
      <c r="A126" s="215">
        <v>44553</v>
      </c>
      <c r="B126" s="216" t="s">
        <v>836</v>
      </c>
      <c r="C126" s="216"/>
      <c r="D126" s="216"/>
      <c r="E126" s="216" t="s">
        <v>837</v>
      </c>
      <c r="F126" s="216" t="s">
        <v>838</v>
      </c>
    </row>
    <row r="127" spans="1:6" s="217" customFormat="1" x14ac:dyDescent="0.25">
      <c r="A127" s="215">
        <v>44553</v>
      </c>
      <c r="B127" s="216" t="s">
        <v>833</v>
      </c>
      <c r="C127" s="216"/>
      <c r="D127" s="216"/>
      <c r="E127" s="216" t="s">
        <v>801</v>
      </c>
      <c r="F127" s="216" t="s">
        <v>834</v>
      </c>
    </row>
    <row r="128" spans="1:6" s="217" customFormat="1" x14ac:dyDescent="0.25">
      <c r="A128" s="215">
        <v>44550</v>
      </c>
      <c r="B128" s="216" t="s">
        <v>823</v>
      </c>
      <c r="C128" s="216"/>
      <c r="D128" s="216"/>
      <c r="E128" s="216" t="s">
        <v>824</v>
      </c>
      <c r="F128" s="216" t="s">
        <v>825</v>
      </c>
    </row>
    <row r="129" spans="1:6" s="217" customFormat="1" x14ac:dyDescent="0.25">
      <c r="A129" s="215">
        <v>44548</v>
      </c>
      <c r="B129" s="216" t="s">
        <v>826</v>
      </c>
      <c r="C129" s="216"/>
      <c r="D129" s="216"/>
      <c r="E129" s="216" t="s">
        <v>204</v>
      </c>
      <c r="F129" s="216" t="s">
        <v>827</v>
      </c>
    </row>
    <row r="130" spans="1:6" s="217" customFormat="1" ht="45" x14ac:dyDescent="0.25">
      <c r="A130" s="215">
        <v>44546</v>
      </c>
      <c r="B130" s="216" t="s">
        <v>847</v>
      </c>
      <c r="C130" s="216"/>
      <c r="D130" s="216"/>
      <c r="E130" s="216" t="s">
        <v>790</v>
      </c>
      <c r="F130" s="216" t="s">
        <v>822</v>
      </c>
    </row>
    <row r="131" spans="1:6" s="217" customFormat="1" x14ac:dyDescent="0.25">
      <c r="A131" s="215">
        <v>44546</v>
      </c>
      <c r="B131" s="216" t="s">
        <v>819</v>
      </c>
      <c r="C131" s="216"/>
      <c r="D131" s="216"/>
      <c r="E131" s="216" t="s">
        <v>820</v>
      </c>
      <c r="F131" s="216" t="s">
        <v>821</v>
      </c>
    </row>
    <row r="132" spans="1:6" s="217" customFormat="1" x14ac:dyDescent="0.25">
      <c r="A132" s="215">
        <v>44545</v>
      </c>
      <c r="B132" s="216" t="s">
        <v>815</v>
      </c>
      <c r="C132" s="216" t="s">
        <v>816</v>
      </c>
      <c r="D132" s="216"/>
      <c r="E132" s="216" t="s">
        <v>817</v>
      </c>
      <c r="F132" s="216" t="s">
        <v>818</v>
      </c>
    </row>
    <row r="133" spans="1:6" s="217" customFormat="1" x14ac:dyDescent="0.25">
      <c r="A133" s="215">
        <v>44544</v>
      </c>
      <c r="B133" s="216" t="s">
        <v>813</v>
      </c>
      <c r="C133" s="216"/>
      <c r="D133" s="216"/>
      <c r="E133" s="216" t="s">
        <v>204</v>
      </c>
      <c r="F133" s="216" t="s">
        <v>814</v>
      </c>
    </row>
    <row r="134" spans="1:6" s="217" customFormat="1" x14ac:dyDescent="0.25">
      <c r="A134" s="215">
        <v>44544</v>
      </c>
      <c r="B134" s="220" t="s">
        <v>811</v>
      </c>
      <c r="C134" s="216" t="s">
        <v>810</v>
      </c>
      <c r="D134" s="216"/>
      <c r="E134" s="216" t="s">
        <v>204</v>
      </c>
      <c r="F134" s="216" t="s">
        <v>812</v>
      </c>
    </row>
    <row r="135" spans="1:6" s="217" customFormat="1" x14ac:dyDescent="0.25">
      <c r="A135" s="215">
        <v>44544</v>
      </c>
      <c r="B135" s="216" t="s">
        <v>808</v>
      </c>
      <c r="C135" s="216">
        <v>500</v>
      </c>
      <c r="D135" s="216"/>
      <c r="E135" s="216" t="s">
        <v>204</v>
      </c>
      <c r="F135" s="216" t="s">
        <v>809</v>
      </c>
    </row>
    <row r="136" spans="1:6" s="217" customFormat="1" x14ac:dyDescent="0.25">
      <c r="A136" s="215">
        <v>44539</v>
      </c>
      <c r="B136" s="216" t="s">
        <v>802</v>
      </c>
      <c r="C136" s="216"/>
      <c r="D136" s="216"/>
      <c r="E136" s="216" t="s">
        <v>803</v>
      </c>
      <c r="F136" s="216" t="s">
        <v>799</v>
      </c>
    </row>
    <row r="137" spans="1:6" s="217" customFormat="1" x14ac:dyDescent="0.25">
      <c r="A137" s="215">
        <v>44539</v>
      </c>
      <c r="B137" s="216" t="s">
        <v>751</v>
      </c>
      <c r="C137" s="216"/>
      <c r="D137" s="216"/>
      <c r="E137" s="216" t="s">
        <v>797</v>
      </c>
      <c r="F137" s="216" t="s">
        <v>798</v>
      </c>
    </row>
    <row r="138" spans="1:6" s="217" customFormat="1" x14ac:dyDescent="0.25">
      <c r="A138" s="215">
        <v>44539</v>
      </c>
      <c r="B138" s="216" t="s">
        <v>800</v>
      </c>
      <c r="C138" s="216"/>
      <c r="D138" s="216"/>
      <c r="E138" s="216" t="s">
        <v>801</v>
      </c>
      <c r="F138" s="216" t="s">
        <v>798</v>
      </c>
    </row>
    <row r="139" spans="1:6" s="219" customFormat="1" x14ac:dyDescent="0.25">
      <c r="A139" s="218">
        <v>44538</v>
      </c>
      <c r="B139" s="216" t="s">
        <v>784</v>
      </c>
      <c r="C139" s="216">
        <v>8</v>
      </c>
      <c r="D139" s="216" t="s">
        <v>785</v>
      </c>
      <c r="E139" s="216" t="s">
        <v>501</v>
      </c>
      <c r="F139" s="216" t="s">
        <v>786</v>
      </c>
    </row>
    <row r="140" spans="1:6" s="219" customFormat="1" x14ac:dyDescent="0.25">
      <c r="A140" s="218">
        <v>44538</v>
      </c>
      <c r="B140" s="216" t="s">
        <v>781</v>
      </c>
      <c r="C140" s="216">
        <v>1</v>
      </c>
      <c r="D140" s="216"/>
      <c r="E140" s="216" t="s">
        <v>782</v>
      </c>
      <c r="F140" s="216" t="s">
        <v>783</v>
      </c>
    </row>
    <row r="141" spans="1:6" s="219" customFormat="1" ht="30" x14ac:dyDescent="0.25">
      <c r="A141" s="218">
        <v>44538</v>
      </c>
      <c r="B141" s="216" t="s">
        <v>778</v>
      </c>
      <c r="C141" s="216">
        <v>1</v>
      </c>
      <c r="D141" s="216"/>
      <c r="E141" s="216" t="s">
        <v>779</v>
      </c>
      <c r="F141" s="216" t="s">
        <v>780</v>
      </c>
    </row>
    <row r="142" spans="1:6" s="219" customFormat="1" ht="25.5" customHeight="1" x14ac:dyDescent="0.25">
      <c r="A142" s="220">
        <v>44537</v>
      </c>
      <c r="B142" s="216" t="s">
        <v>776</v>
      </c>
      <c r="C142" s="216">
        <v>8</v>
      </c>
      <c r="D142" s="216"/>
      <c r="E142" s="216" t="s">
        <v>204</v>
      </c>
      <c r="F142" s="216" t="s">
        <v>777</v>
      </c>
    </row>
    <row r="143" spans="1:6" s="222" customFormat="1" ht="30" x14ac:dyDescent="0.25">
      <c r="A143" s="218">
        <v>44537</v>
      </c>
      <c r="B143" s="221" t="s">
        <v>757</v>
      </c>
      <c r="C143" s="221">
        <v>1</v>
      </c>
      <c r="D143" s="221" t="s">
        <v>758</v>
      </c>
      <c r="E143" s="221"/>
      <c r="F143" s="216" t="s">
        <v>759</v>
      </c>
    </row>
    <row r="144" spans="1:6" s="222" customFormat="1" ht="19.5" customHeight="1" x14ac:dyDescent="0.25">
      <c r="A144" s="218">
        <v>44536</v>
      </c>
      <c r="B144" s="221" t="s">
        <v>763</v>
      </c>
      <c r="C144" s="221">
        <v>15</v>
      </c>
      <c r="D144" s="221" t="s">
        <v>764</v>
      </c>
      <c r="E144" s="221" t="s">
        <v>422</v>
      </c>
      <c r="F144" s="216" t="s">
        <v>762</v>
      </c>
    </row>
    <row r="145" spans="1:6" s="222" customFormat="1" ht="21.75" customHeight="1" x14ac:dyDescent="0.25">
      <c r="A145" s="218">
        <v>44536</v>
      </c>
      <c r="B145" s="221" t="s">
        <v>760</v>
      </c>
      <c r="C145" s="221">
        <v>3</v>
      </c>
      <c r="D145" s="221" t="s">
        <v>761</v>
      </c>
      <c r="E145" s="221" t="s">
        <v>284</v>
      </c>
      <c r="F145" s="216" t="s">
        <v>762</v>
      </c>
    </row>
    <row r="146" spans="1:6" s="222" customFormat="1" x14ac:dyDescent="0.25">
      <c r="A146" s="226" t="s">
        <v>807</v>
      </c>
      <c r="B146" s="221"/>
      <c r="C146" s="221"/>
      <c r="D146" s="221"/>
      <c r="E146" s="221"/>
      <c r="F146" s="216"/>
    </row>
    <row r="147" spans="1:6" s="222" customFormat="1" ht="21" customHeight="1" x14ac:dyDescent="0.25">
      <c r="A147" s="218">
        <v>44529</v>
      </c>
      <c r="B147" s="221" t="s">
        <v>767</v>
      </c>
      <c r="C147" s="221"/>
      <c r="D147" s="221"/>
      <c r="E147" s="221" t="s">
        <v>204</v>
      </c>
      <c r="F147" s="216" t="s">
        <v>768</v>
      </c>
    </row>
    <row r="148" spans="1:6" s="217" customFormat="1" ht="21" customHeight="1" x14ac:dyDescent="0.25">
      <c r="A148" s="223">
        <v>44529</v>
      </c>
      <c r="B148" s="224" t="s">
        <v>766</v>
      </c>
      <c r="C148" s="224">
        <v>44</v>
      </c>
      <c r="D148" s="224"/>
      <c r="E148" s="224" t="s">
        <v>312</v>
      </c>
      <c r="F148" s="224" t="s">
        <v>770</v>
      </c>
    </row>
    <row r="149" spans="1:6" s="217" customFormat="1" ht="22.5" customHeight="1" x14ac:dyDescent="0.25">
      <c r="A149" s="223">
        <v>44526</v>
      </c>
      <c r="B149" s="224" t="s">
        <v>752</v>
      </c>
      <c r="C149" s="224"/>
      <c r="D149" s="224"/>
      <c r="E149" s="224" t="s">
        <v>204</v>
      </c>
      <c r="F149" s="224" t="s">
        <v>716</v>
      </c>
    </row>
    <row r="150" spans="1:6" s="217" customFormat="1" ht="21" customHeight="1" x14ac:dyDescent="0.25">
      <c r="A150" s="224" t="s">
        <v>744</v>
      </c>
      <c r="B150" s="224" t="s">
        <v>746</v>
      </c>
      <c r="C150" s="224">
        <v>1</v>
      </c>
      <c r="D150" s="224" t="s">
        <v>1</v>
      </c>
      <c r="E150" s="224" t="s">
        <v>742</v>
      </c>
      <c r="F150" s="224" t="s">
        <v>742</v>
      </c>
    </row>
    <row r="151" spans="1:6" s="217" customFormat="1" ht="30" x14ac:dyDescent="0.25">
      <c r="A151" s="224" t="s">
        <v>744</v>
      </c>
      <c r="B151" s="224" t="s">
        <v>745</v>
      </c>
      <c r="C151" s="224">
        <v>1</v>
      </c>
      <c r="D151" s="224" t="s">
        <v>1</v>
      </c>
      <c r="E151" s="224" t="s">
        <v>742</v>
      </c>
      <c r="F151" s="224" t="s">
        <v>742</v>
      </c>
    </row>
    <row r="152" spans="1:6" s="217" customFormat="1" ht="46.5" customHeight="1" x14ac:dyDescent="0.25">
      <c r="A152" s="223">
        <v>44524</v>
      </c>
      <c r="B152" s="224" t="s">
        <v>741</v>
      </c>
      <c r="C152" s="224">
        <v>5</v>
      </c>
      <c r="D152" s="224" t="s">
        <v>1</v>
      </c>
      <c r="E152" s="224" t="s">
        <v>742</v>
      </c>
      <c r="F152" s="224" t="s">
        <v>743</v>
      </c>
    </row>
    <row r="153" spans="1:6" s="217" customFormat="1" x14ac:dyDescent="0.25">
      <c r="A153" s="223">
        <v>44503</v>
      </c>
      <c r="B153" s="224" t="s">
        <v>739</v>
      </c>
      <c r="C153" s="224"/>
      <c r="D153" s="224"/>
      <c r="E153" s="224" t="s">
        <v>737</v>
      </c>
      <c r="F153" s="224" t="s">
        <v>740</v>
      </c>
    </row>
    <row r="154" spans="1:6" s="217" customFormat="1" x14ac:dyDescent="0.25">
      <c r="A154" s="227" t="s">
        <v>851</v>
      </c>
      <c r="B154" s="224"/>
      <c r="C154" s="224"/>
      <c r="D154" s="224"/>
      <c r="E154" s="224"/>
      <c r="F154" s="224"/>
    </row>
    <row r="155" spans="1:6" s="217" customFormat="1" x14ac:dyDescent="0.25">
      <c r="A155" s="223">
        <v>44471</v>
      </c>
      <c r="B155" s="224" t="s">
        <v>829</v>
      </c>
      <c r="C155" s="224" t="s">
        <v>788</v>
      </c>
      <c r="D155" s="224" t="s">
        <v>1</v>
      </c>
      <c r="E155" s="224" t="s">
        <v>828</v>
      </c>
      <c r="F155" s="224" t="s">
        <v>255</v>
      </c>
    </row>
    <row r="156" spans="1:6" s="99" customFormat="1" x14ac:dyDescent="0.25">
      <c r="A156" s="128"/>
      <c r="B156" s="128"/>
      <c r="C156" s="128"/>
      <c r="D156" s="128"/>
      <c r="E156" s="128"/>
      <c r="F156" s="128"/>
    </row>
    <row r="157" spans="1:6" s="99" customFormat="1" x14ac:dyDescent="0.25">
      <c r="A157" s="128"/>
      <c r="B157" s="128"/>
      <c r="C157" s="128"/>
      <c r="D157" s="128"/>
      <c r="E157" s="128"/>
      <c r="F157" s="128"/>
    </row>
    <row r="158" spans="1:6" s="99" customFormat="1" x14ac:dyDescent="0.25">
      <c r="A158" s="158">
        <v>44496</v>
      </c>
      <c r="B158" s="128" t="s">
        <v>736</v>
      </c>
      <c r="C158" s="128">
        <v>2</v>
      </c>
      <c r="D158" s="128" t="s">
        <v>1</v>
      </c>
      <c r="E158" s="128" t="s">
        <v>737</v>
      </c>
      <c r="F158" s="128" t="s">
        <v>738</v>
      </c>
    </row>
    <row r="159" spans="1:6" s="99" customFormat="1" ht="30" x14ac:dyDescent="0.25">
      <c r="A159" s="158">
        <v>44481</v>
      </c>
      <c r="B159" s="128" t="s">
        <v>722</v>
      </c>
      <c r="C159" s="128"/>
      <c r="D159" s="128"/>
      <c r="E159" s="128"/>
      <c r="F159" s="128" t="s">
        <v>769</v>
      </c>
    </row>
    <row r="160" spans="1:6" s="99" customFormat="1" x14ac:dyDescent="0.25">
      <c r="A160" s="128"/>
      <c r="B160" s="128"/>
      <c r="C160" s="128"/>
      <c r="D160" s="128"/>
      <c r="E160" s="128"/>
      <c r="F160" s="128"/>
    </row>
    <row r="161" spans="1:6" s="99" customFormat="1" x14ac:dyDescent="0.25">
      <c r="A161" s="158">
        <v>44474</v>
      </c>
      <c r="B161" s="128" t="s">
        <v>715</v>
      </c>
      <c r="C161" s="128"/>
      <c r="D161" s="128"/>
      <c r="E161" s="128" t="s">
        <v>204</v>
      </c>
      <c r="F161" s="128" t="s">
        <v>716</v>
      </c>
    </row>
    <row r="162" spans="1:6" s="99" customFormat="1" x14ac:dyDescent="0.25">
      <c r="A162" s="158">
        <v>44474</v>
      </c>
      <c r="B162" s="128" t="s">
        <v>712</v>
      </c>
      <c r="C162" s="128">
        <v>7</v>
      </c>
      <c r="D162" s="128"/>
      <c r="E162" s="128" t="s">
        <v>714</v>
      </c>
      <c r="F162" s="128" t="s">
        <v>713</v>
      </c>
    </row>
    <row r="163" spans="1:6" s="99" customFormat="1" x14ac:dyDescent="0.25">
      <c r="A163" s="128"/>
      <c r="B163" s="128"/>
      <c r="C163" s="128"/>
      <c r="D163" s="128"/>
      <c r="E163" s="128"/>
      <c r="F163" s="128"/>
    </row>
    <row r="164" spans="1:6" s="99" customFormat="1" x14ac:dyDescent="0.25">
      <c r="A164" s="158">
        <v>44470</v>
      </c>
      <c r="B164" s="128"/>
      <c r="C164" s="128"/>
      <c r="D164" s="128"/>
      <c r="E164" s="128"/>
      <c r="F164" s="128"/>
    </row>
    <row r="165" spans="1:6" s="99" customFormat="1" x14ac:dyDescent="0.25">
      <c r="A165" s="128"/>
      <c r="B165" s="128"/>
      <c r="C165" s="128"/>
      <c r="D165" s="128"/>
      <c r="E165" s="128"/>
      <c r="F165" s="128"/>
    </row>
    <row r="166" spans="1:6" s="99" customFormat="1" x14ac:dyDescent="0.25">
      <c r="A166" s="128"/>
      <c r="B166" s="128"/>
      <c r="C166" s="128"/>
      <c r="D166" s="128"/>
      <c r="E166" s="128"/>
      <c r="F166" s="128"/>
    </row>
    <row r="167" spans="1:6" s="99" customFormat="1" x14ac:dyDescent="0.25">
      <c r="A167" s="128"/>
      <c r="B167" s="128"/>
      <c r="C167" s="128"/>
      <c r="D167" s="128"/>
      <c r="E167" s="128"/>
      <c r="F167" s="128"/>
    </row>
    <row r="168" spans="1:6" s="99" customFormat="1" x14ac:dyDescent="0.25">
      <c r="A168" s="158">
        <v>44467</v>
      </c>
      <c r="B168" s="128" t="s">
        <v>710</v>
      </c>
      <c r="C168" s="128"/>
      <c r="D168" s="128"/>
      <c r="E168" s="128" t="s">
        <v>403</v>
      </c>
      <c r="F168" s="128" t="s">
        <v>711</v>
      </c>
    </row>
    <row r="169" spans="1:6" s="99" customFormat="1" ht="30" x14ac:dyDescent="0.25">
      <c r="A169" s="158">
        <v>44452</v>
      </c>
      <c r="B169" s="128" t="s">
        <v>732</v>
      </c>
      <c r="C169" s="128"/>
      <c r="D169" s="128"/>
      <c r="E169" s="128"/>
      <c r="F169" s="128" t="s">
        <v>604</v>
      </c>
    </row>
    <row r="170" spans="1:6" s="99" customFormat="1" x14ac:dyDescent="0.25">
      <c r="A170" s="158">
        <v>44449</v>
      </c>
      <c r="B170" s="128" t="s">
        <v>312</v>
      </c>
      <c r="C170" s="128"/>
      <c r="D170" s="128"/>
      <c r="E170" s="128" t="s">
        <v>312</v>
      </c>
      <c r="F170" s="128" t="s">
        <v>707</v>
      </c>
    </row>
    <row r="171" spans="1:6" s="99" customFormat="1" ht="45" x14ac:dyDescent="0.25">
      <c r="A171" s="158">
        <v>44449</v>
      </c>
      <c r="B171" s="155" t="s">
        <v>704</v>
      </c>
      <c r="C171" s="128"/>
      <c r="D171" s="128"/>
      <c r="E171" s="128" t="s">
        <v>706</v>
      </c>
      <c r="F171" s="128" t="s">
        <v>705</v>
      </c>
    </row>
    <row r="172" spans="1:6" s="99" customFormat="1" ht="39" x14ac:dyDescent="0.25">
      <c r="A172" s="158">
        <v>44449</v>
      </c>
      <c r="B172" s="26" t="s">
        <v>708</v>
      </c>
      <c r="C172" s="128"/>
      <c r="D172" s="128"/>
      <c r="E172" s="128" t="s">
        <v>21</v>
      </c>
      <c r="F172" s="128" t="s">
        <v>709</v>
      </c>
    </row>
    <row r="173" spans="1:6" s="99" customFormat="1" x14ac:dyDescent="0.25">
      <c r="A173" s="158"/>
      <c r="B173" s="26"/>
      <c r="C173" s="128"/>
      <c r="D173" s="128"/>
      <c r="E173" s="128"/>
      <c r="F173" s="128"/>
    </row>
    <row r="174" spans="1:6" s="99" customFormat="1" x14ac:dyDescent="0.25">
      <c r="A174" s="158"/>
      <c r="B174" s="26"/>
      <c r="C174" s="128"/>
      <c r="D174" s="128"/>
      <c r="E174" s="128"/>
      <c r="F174" s="128"/>
    </row>
    <row r="175" spans="1:6" s="99" customFormat="1" x14ac:dyDescent="0.25">
      <c r="A175" s="158"/>
      <c r="B175" s="155"/>
      <c r="C175" s="128"/>
      <c r="D175" s="128"/>
      <c r="E175" s="128"/>
      <c r="F175" s="128"/>
    </row>
    <row r="176" spans="1:6" s="99" customFormat="1" x14ac:dyDescent="0.25">
      <c r="A176" s="128"/>
      <c r="B176" s="155"/>
      <c r="C176" s="128"/>
      <c r="D176" s="128"/>
      <c r="E176" s="128"/>
      <c r="F176" s="128"/>
    </row>
    <row r="177" spans="1:6" s="99" customFormat="1" x14ac:dyDescent="0.25">
      <c r="A177" s="128"/>
      <c r="B177" s="155"/>
      <c r="C177" s="128"/>
      <c r="D177" s="128"/>
      <c r="E177" s="128"/>
      <c r="F177" s="128"/>
    </row>
    <row r="179" spans="1:6" s="99" customFormat="1" ht="150" x14ac:dyDescent="0.25">
      <c r="A179" s="158">
        <v>44435</v>
      </c>
      <c r="B179" s="128" t="s">
        <v>669</v>
      </c>
      <c r="C179" s="128"/>
      <c r="D179" s="128"/>
      <c r="E179" s="128" t="s">
        <v>11</v>
      </c>
      <c r="F179" s="128" t="s">
        <v>670</v>
      </c>
    </row>
    <row r="180" spans="1:6" s="99" customFormat="1" x14ac:dyDescent="0.25">
      <c r="A180" s="158">
        <v>44435</v>
      </c>
      <c r="B180" s="128" t="s">
        <v>690</v>
      </c>
      <c r="C180" s="128"/>
      <c r="D180" s="128"/>
      <c r="E180" s="128"/>
      <c r="F180" s="128"/>
    </row>
    <row r="181" spans="1:6" s="99" customFormat="1" x14ac:dyDescent="0.25">
      <c r="A181" s="158">
        <v>44426</v>
      </c>
      <c r="B181" s="128" t="s">
        <v>684</v>
      </c>
      <c r="C181" s="128"/>
      <c r="D181" s="128"/>
      <c r="E181" s="128" t="s">
        <v>267</v>
      </c>
      <c r="F181" s="128" t="s">
        <v>675</v>
      </c>
    </row>
    <row r="182" spans="1:6" s="99" customFormat="1" x14ac:dyDescent="0.25">
      <c r="A182" s="158">
        <v>44424</v>
      </c>
      <c r="B182" s="128" t="s">
        <v>682</v>
      </c>
      <c r="C182" s="128"/>
      <c r="D182" s="128"/>
      <c r="E182" s="128" t="s">
        <v>683</v>
      </c>
      <c r="F182" s="128" t="s">
        <v>679</v>
      </c>
    </row>
    <row r="183" spans="1:6" s="99" customFormat="1" x14ac:dyDescent="0.25">
      <c r="A183" s="158">
        <v>44421</v>
      </c>
      <c r="B183" s="128" t="s">
        <v>680</v>
      </c>
      <c r="C183" s="128"/>
      <c r="D183" s="128"/>
      <c r="E183" s="128" t="s">
        <v>681</v>
      </c>
      <c r="F183" s="128" t="s">
        <v>675</v>
      </c>
    </row>
    <row r="184" spans="1:6" s="99" customFormat="1" x14ac:dyDescent="0.25">
      <c r="A184" s="158">
        <v>44420</v>
      </c>
      <c r="B184" s="128" t="s">
        <v>677</v>
      </c>
      <c r="C184" s="128"/>
      <c r="D184" s="128"/>
      <c r="E184" s="128" t="s">
        <v>678</v>
      </c>
      <c r="F184" s="128" t="s">
        <v>679</v>
      </c>
    </row>
    <row r="185" spans="1:6" s="99" customFormat="1" ht="30" x14ac:dyDescent="0.25">
      <c r="A185" s="158">
        <v>44420</v>
      </c>
      <c r="B185" s="128" t="s">
        <v>672</v>
      </c>
      <c r="C185" s="128"/>
      <c r="D185" s="128"/>
      <c r="E185" s="128" t="s">
        <v>366</v>
      </c>
      <c r="F185" s="128" t="s">
        <v>673</v>
      </c>
    </row>
    <row r="186" spans="1:6" s="99" customFormat="1" x14ac:dyDescent="0.25">
      <c r="A186" s="158">
        <v>44420</v>
      </c>
      <c r="B186" s="128" t="s">
        <v>671</v>
      </c>
      <c r="C186" s="128"/>
      <c r="D186" s="128"/>
      <c r="E186" s="128" t="s">
        <v>267</v>
      </c>
      <c r="F186" s="128" t="s">
        <v>675</v>
      </c>
    </row>
    <row r="187" spans="1:6" s="99" customFormat="1" x14ac:dyDescent="0.25">
      <c r="A187" s="158">
        <v>44414</v>
      </c>
      <c r="B187" s="128" t="s">
        <v>691</v>
      </c>
      <c r="C187" s="128"/>
      <c r="D187" s="128"/>
      <c r="E187" s="128" t="s">
        <v>686</v>
      </c>
      <c r="F187" s="128" t="s">
        <v>687</v>
      </c>
    </row>
    <row r="188" spans="1:6" s="99" customFormat="1" x14ac:dyDescent="0.25">
      <c r="A188" s="158">
        <v>44414</v>
      </c>
      <c r="B188" s="128" t="s">
        <v>674</v>
      </c>
      <c r="C188" s="128"/>
      <c r="D188" s="128"/>
      <c r="E188" s="128" t="s">
        <v>676</v>
      </c>
      <c r="F188" s="128" t="s">
        <v>675</v>
      </c>
    </row>
    <row r="189" spans="1:6" s="99" customFormat="1" x14ac:dyDescent="0.25">
      <c r="A189" s="158">
        <v>44414</v>
      </c>
      <c r="B189" s="128" t="s">
        <v>665</v>
      </c>
      <c r="C189" s="128"/>
      <c r="D189" s="128"/>
      <c r="E189" s="128" t="s">
        <v>403</v>
      </c>
      <c r="F189" s="128" t="s">
        <v>675</v>
      </c>
    </row>
    <row r="190" spans="1:6" s="99" customFormat="1" x14ac:dyDescent="0.25">
      <c r="A190" s="158">
        <v>44414</v>
      </c>
      <c r="B190" s="128" t="s">
        <v>666</v>
      </c>
      <c r="C190" s="128"/>
      <c r="D190" s="128"/>
      <c r="E190" s="128" t="s">
        <v>689</v>
      </c>
      <c r="F190" s="128" t="s">
        <v>675</v>
      </c>
    </row>
    <row r="191" spans="1:6" s="99" customFormat="1" x14ac:dyDescent="0.25">
      <c r="A191" s="158">
        <v>44414</v>
      </c>
      <c r="B191" s="128" t="s">
        <v>688</v>
      </c>
      <c r="C191" s="128"/>
      <c r="D191" s="128"/>
      <c r="E191" s="128" t="s">
        <v>256</v>
      </c>
      <c r="F191" s="128"/>
    </row>
    <row r="192" spans="1:6" s="99" customFormat="1" x14ac:dyDescent="0.25">
      <c r="A192" s="158">
        <v>44404</v>
      </c>
      <c r="B192" s="128" t="s">
        <v>694</v>
      </c>
      <c r="C192" s="128"/>
      <c r="D192" s="128"/>
      <c r="E192" s="128" t="s">
        <v>20</v>
      </c>
      <c r="F192" s="128" t="s">
        <v>695</v>
      </c>
    </row>
    <row r="193" spans="1:6" s="99" customFormat="1" x14ac:dyDescent="0.25">
      <c r="A193" s="158">
        <v>44399</v>
      </c>
      <c r="B193" s="128" t="s">
        <v>692</v>
      </c>
      <c r="C193" s="128"/>
      <c r="D193" s="128"/>
      <c r="E193" s="128" t="s">
        <v>693</v>
      </c>
      <c r="F193" s="128"/>
    </row>
    <row r="194" spans="1:6" s="99" customFormat="1" x14ac:dyDescent="0.25">
      <c r="A194" s="158">
        <v>44393</v>
      </c>
      <c r="B194" s="128" t="s">
        <v>697</v>
      </c>
      <c r="C194" s="128"/>
      <c r="D194" s="128"/>
      <c r="E194" s="128" t="s">
        <v>20</v>
      </c>
      <c r="F194" s="128" t="s">
        <v>698</v>
      </c>
    </row>
    <row r="195" spans="1:6" s="99" customFormat="1" x14ac:dyDescent="0.25">
      <c r="A195" s="158">
        <v>44393</v>
      </c>
      <c r="B195" s="128" t="s">
        <v>696</v>
      </c>
      <c r="C195" s="128"/>
      <c r="D195" s="128"/>
      <c r="E195" s="128" t="s">
        <v>20</v>
      </c>
      <c r="F195" s="128" t="s">
        <v>695</v>
      </c>
    </row>
    <row r="196" spans="1:6" s="99" customFormat="1" x14ac:dyDescent="0.25">
      <c r="A196" s="158">
        <v>44384</v>
      </c>
      <c r="B196" s="128" t="s">
        <v>699</v>
      </c>
      <c r="C196" s="128"/>
      <c r="D196" s="128"/>
      <c r="E196" s="128" t="s">
        <v>20</v>
      </c>
      <c r="F196" s="128" t="s">
        <v>695</v>
      </c>
    </row>
    <row r="197" spans="1:6" s="99" customFormat="1" ht="210" x14ac:dyDescent="0.25">
      <c r="A197" s="158">
        <v>44370</v>
      </c>
      <c r="B197" s="128" t="s">
        <v>662</v>
      </c>
      <c r="C197" s="128">
        <v>8</v>
      </c>
      <c r="D197" s="128" t="s">
        <v>663</v>
      </c>
      <c r="E197" s="128" t="s">
        <v>664</v>
      </c>
      <c r="F197" s="128" t="s">
        <v>604</v>
      </c>
    </row>
    <row r="198" spans="1:6" s="99" customFormat="1" x14ac:dyDescent="0.25">
      <c r="A198" s="128"/>
      <c r="B198" s="128"/>
      <c r="C198" s="128"/>
      <c r="D198" s="128"/>
      <c r="E198" s="128"/>
      <c r="F198" s="128"/>
    </row>
    <row r="199" spans="1:6" s="99" customFormat="1" x14ac:dyDescent="0.25">
      <c r="A199" s="158">
        <v>44368</v>
      </c>
      <c r="B199" s="128" t="s">
        <v>644</v>
      </c>
      <c r="C199" s="128"/>
      <c r="D199" s="128"/>
      <c r="E199" s="128" t="s">
        <v>287</v>
      </c>
      <c r="F199" s="128" t="s">
        <v>645</v>
      </c>
    </row>
    <row r="200" spans="1:6" s="99" customFormat="1" x14ac:dyDescent="0.25">
      <c r="A200" s="158"/>
      <c r="B200" s="128"/>
      <c r="C200" s="128"/>
      <c r="D200" s="128"/>
      <c r="E200" s="128"/>
      <c r="F200" s="128"/>
    </row>
    <row r="201" spans="1:6" s="99" customFormat="1" ht="30" x14ac:dyDescent="0.25">
      <c r="A201" s="158">
        <v>44364</v>
      </c>
      <c r="B201" s="128" t="s">
        <v>653</v>
      </c>
      <c r="C201" s="128"/>
      <c r="D201" s="128"/>
      <c r="E201" s="128" t="s">
        <v>654</v>
      </c>
      <c r="F201" s="128" t="s">
        <v>604</v>
      </c>
    </row>
    <row r="202" spans="1:6" s="99" customFormat="1" x14ac:dyDescent="0.25">
      <c r="A202" s="158"/>
      <c r="B202" s="128"/>
      <c r="C202" s="128"/>
      <c r="D202" s="128"/>
      <c r="E202" s="128"/>
      <c r="F202" s="128"/>
    </row>
    <row r="203" spans="1:6" s="99" customFormat="1" ht="30" x14ac:dyDescent="0.25">
      <c r="A203" s="158">
        <v>44358</v>
      </c>
      <c r="B203" s="128" t="s">
        <v>651</v>
      </c>
      <c r="C203" s="128"/>
      <c r="D203" s="128"/>
      <c r="E203" s="128" t="s">
        <v>652</v>
      </c>
      <c r="F203" s="128" t="s">
        <v>604</v>
      </c>
    </row>
    <row r="204" spans="1:6" s="99" customFormat="1" x14ac:dyDescent="0.25">
      <c r="A204" s="128"/>
      <c r="B204" s="128"/>
      <c r="C204" s="128"/>
      <c r="D204" s="128"/>
      <c r="E204" s="128"/>
      <c r="F204" s="128"/>
    </row>
    <row r="205" spans="1:6" s="99" customFormat="1" ht="60" x14ac:dyDescent="0.25">
      <c r="A205" s="158">
        <v>44351</v>
      </c>
      <c r="B205" s="97" t="s">
        <v>635</v>
      </c>
      <c r="C205" s="128"/>
      <c r="D205" s="128"/>
      <c r="E205" s="97" t="s">
        <v>637</v>
      </c>
      <c r="F205" s="128" t="s">
        <v>11</v>
      </c>
    </row>
    <row r="206" spans="1:6" s="99" customFormat="1" x14ac:dyDescent="0.25">
      <c r="A206" s="158">
        <v>44347</v>
      </c>
      <c r="B206" s="97" t="s">
        <v>634</v>
      </c>
      <c r="C206" s="120"/>
      <c r="D206" s="120"/>
      <c r="E206" s="120" t="s">
        <v>585</v>
      </c>
      <c r="F206" s="97" t="s">
        <v>580</v>
      </c>
    </row>
    <row r="207" spans="1:6" s="99" customFormat="1" ht="30" x14ac:dyDescent="0.25">
      <c r="A207" s="158">
        <v>44344</v>
      </c>
      <c r="B207" s="97" t="s">
        <v>636</v>
      </c>
      <c r="C207" s="120"/>
      <c r="D207" s="120"/>
      <c r="E207" s="97" t="s">
        <v>604</v>
      </c>
      <c r="F207" s="128" t="s">
        <v>11</v>
      </c>
    </row>
    <row r="208" spans="1:6" s="99" customFormat="1" x14ac:dyDescent="0.25">
      <c r="A208" s="158">
        <v>44343</v>
      </c>
      <c r="B208" s="97" t="s">
        <v>633</v>
      </c>
      <c r="C208" s="120"/>
      <c r="D208" s="120"/>
      <c r="E208" s="120"/>
      <c r="F208" s="97"/>
    </row>
    <row r="209" spans="1:6" s="99" customFormat="1" x14ac:dyDescent="0.25">
      <c r="A209" s="128"/>
      <c r="B209" s="128"/>
      <c r="C209" s="128"/>
      <c r="D209" s="128"/>
      <c r="E209" s="128"/>
      <c r="F209" s="128"/>
    </row>
    <row r="210" spans="1:6" s="99" customFormat="1" ht="45" x14ac:dyDescent="0.25">
      <c r="A210" s="158">
        <v>44337</v>
      </c>
      <c r="B210" s="97" t="s">
        <v>632</v>
      </c>
      <c r="C210" s="128"/>
      <c r="D210" s="128"/>
      <c r="E210" s="120"/>
      <c r="F210" s="97"/>
    </row>
    <row r="211" spans="1:6" s="99" customFormat="1" x14ac:dyDescent="0.25">
      <c r="A211" s="158"/>
      <c r="B211" s="97"/>
      <c r="C211" s="128"/>
      <c r="D211" s="128"/>
      <c r="E211" s="120"/>
      <c r="F211" s="97"/>
    </row>
    <row r="212" spans="1:6" s="99" customFormat="1" x14ac:dyDescent="0.25">
      <c r="A212" s="158"/>
      <c r="B212" s="97"/>
      <c r="C212" s="128"/>
      <c r="D212" s="128"/>
      <c r="E212" s="120"/>
      <c r="F212" s="97"/>
    </row>
    <row r="213" spans="1:6" s="99" customFormat="1" x14ac:dyDescent="0.25">
      <c r="A213" s="158"/>
      <c r="B213" s="97"/>
      <c r="C213" s="120"/>
      <c r="D213" s="120"/>
      <c r="E213" s="120"/>
      <c r="F213" s="97"/>
    </row>
    <row r="214" spans="1:6" s="99" customFormat="1" x14ac:dyDescent="0.25">
      <c r="A214" s="158"/>
      <c r="B214" s="97"/>
      <c r="C214" s="120"/>
      <c r="D214" s="120"/>
      <c r="E214" s="120"/>
      <c r="F214" s="97"/>
    </row>
    <row r="215" spans="1:6" s="99" customFormat="1" x14ac:dyDescent="0.25">
      <c r="A215" s="158">
        <v>44333</v>
      </c>
      <c r="B215" s="97" t="s">
        <v>627</v>
      </c>
      <c r="C215" s="120">
        <v>4</v>
      </c>
      <c r="D215" s="120" t="s">
        <v>1</v>
      </c>
      <c r="E215" s="120"/>
      <c r="F215" s="97" t="s">
        <v>628</v>
      </c>
    </row>
    <row r="216" spans="1:6" s="99" customFormat="1" x14ac:dyDescent="0.25">
      <c r="A216" s="158"/>
      <c r="B216" s="97"/>
      <c r="C216" s="120"/>
      <c r="D216" s="120"/>
      <c r="E216" s="120"/>
      <c r="F216" s="97"/>
    </row>
    <row r="217" spans="1:6" s="99" customFormat="1" ht="30" x14ac:dyDescent="0.25">
      <c r="A217" s="158">
        <v>44330</v>
      </c>
      <c r="B217" s="97" t="s">
        <v>626</v>
      </c>
      <c r="C217" s="120"/>
      <c r="D217" s="120"/>
      <c r="E217" s="120" t="s">
        <v>624</v>
      </c>
      <c r="F217" s="97" t="s">
        <v>625</v>
      </c>
    </row>
    <row r="218" spans="1:6" s="99" customFormat="1" x14ac:dyDescent="0.25">
      <c r="A218" s="158">
        <v>44328</v>
      </c>
      <c r="B218" s="97" t="s">
        <v>638</v>
      </c>
      <c r="C218" s="120"/>
      <c r="D218" s="120"/>
      <c r="E218" s="120"/>
      <c r="F218" s="97" t="s">
        <v>639</v>
      </c>
    </row>
    <row r="219" spans="1:6" s="99" customFormat="1" x14ac:dyDescent="0.25">
      <c r="A219" s="158">
        <v>44328</v>
      </c>
      <c r="B219" s="97" t="s">
        <v>622</v>
      </c>
      <c r="C219" s="120"/>
      <c r="D219" s="120"/>
      <c r="E219" s="120" t="s">
        <v>620</v>
      </c>
      <c r="F219" s="97" t="s">
        <v>623</v>
      </c>
    </row>
    <row r="220" spans="1:6" s="99" customFormat="1" x14ac:dyDescent="0.25">
      <c r="A220" s="158">
        <v>44328</v>
      </c>
      <c r="B220" s="97" t="s">
        <v>619</v>
      </c>
      <c r="C220" s="120"/>
      <c r="D220" s="120"/>
      <c r="E220" s="120" t="s">
        <v>620</v>
      </c>
      <c r="F220" s="97" t="s">
        <v>621</v>
      </c>
    </row>
    <row r="221" spans="1:6" s="99" customFormat="1" x14ac:dyDescent="0.25">
      <c r="A221" s="158"/>
      <c r="B221" s="97"/>
      <c r="C221" s="120"/>
      <c r="D221" s="120"/>
      <c r="E221" s="120"/>
      <c r="F221" s="97"/>
    </row>
    <row r="222" spans="1:6" s="99" customFormat="1" x14ac:dyDescent="0.25">
      <c r="A222" s="158"/>
      <c r="B222" s="97"/>
      <c r="C222" s="120"/>
      <c r="D222" s="120"/>
      <c r="E222" s="120"/>
      <c r="F222" s="97"/>
    </row>
    <row r="223" spans="1:6" s="99" customFormat="1" x14ac:dyDescent="0.25">
      <c r="A223" s="158">
        <v>44309</v>
      </c>
      <c r="B223" s="97" t="s">
        <v>603</v>
      </c>
      <c r="C223" s="120"/>
      <c r="D223" s="120"/>
      <c r="E223" s="120"/>
      <c r="F223" s="97" t="s">
        <v>604</v>
      </c>
    </row>
    <row r="224" spans="1:6" s="99" customFormat="1" x14ac:dyDescent="0.25">
      <c r="A224" s="158"/>
      <c r="B224" s="97"/>
      <c r="C224" s="120"/>
      <c r="D224" s="120"/>
      <c r="E224" s="120"/>
      <c r="F224" s="97"/>
    </row>
    <row r="225" spans="1:6" s="99" customFormat="1" x14ac:dyDescent="0.25">
      <c r="A225" s="158"/>
      <c r="B225" s="97"/>
      <c r="C225" s="120"/>
      <c r="D225" s="120"/>
      <c r="E225" s="120"/>
      <c r="F225" s="97"/>
    </row>
    <row r="226" spans="1:6" s="99" customFormat="1" x14ac:dyDescent="0.25">
      <c r="A226" s="158">
        <v>44306</v>
      </c>
      <c r="B226" s="97" t="s">
        <v>588</v>
      </c>
      <c r="C226" s="120">
        <v>3</v>
      </c>
      <c r="D226" s="120" t="s">
        <v>1</v>
      </c>
      <c r="E226" s="120" t="s">
        <v>589</v>
      </c>
      <c r="F226" s="97" t="s">
        <v>590</v>
      </c>
    </row>
    <row r="227" spans="1:6" s="99" customFormat="1" ht="30" x14ac:dyDescent="0.25">
      <c r="A227" s="158">
        <v>44306</v>
      </c>
      <c r="B227" s="97" t="s">
        <v>593</v>
      </c>
      <c r="C227" s="120"/>
      <c r="D227" s="120"/>
      <c r="E227" s="120" t="s">
        <v>591</v>
      </c>
      <c r="F227" s="97" t="s">
        <v>592</v>
      </c>
    </row>
    <row r="228" spans="1:6" s="99" customFormat="1" ht="30" x14ac:dyDescent="0.25">
      <c r="A228" s="158">
        <v>44305</v>
      </c>
      <c r="B228" s="97" t="s">
        <v>596</v>
      </c>
      <c r="C228" s="120"/>
      <c r="D228" s="120"/>
      <c r="E228" s="120"/>
      <c r="F228" s="97" t="s">
        <v>586</v>
      </c>
    </row>
    <row r="229" spans="1:6" s="99" customFormat="1" x14ac:dyDescent="0.25">
      <c r="A229" s="158">
        <v>44302</v>
      </c>
      <c r="B229" s="97" t="s">
        <v>594</v>
      </c>
      <c r="C229" s="128"/>
      <c r="D229" s="128"/>
      <c r="E229" s="120" t="s">
        <v>595</v>
      </c>
      <c r="F229" s="97"/>
    </row>
    <row r="230" spans="1:6" s="99" customFormat="1" x14ac:dyDescent="0.25">
      <c r="A230" s="128"/>
      <c r="B230" s="128"/>
      <c r="C230" s="128"/>
      <c r="D230" s="128"/>
      <c r="E230" s="128"/>
      <c r="F230" s="128"/>
    </row>
    <row r="231" spans="1:6" s="99" customFormat="1" x14ac:dyDescent="0.25">
      <c r="A231" s="128"/>
      <c r="B231" s="128"/>
      <c r="C231" s="128"/>
      <c r="D231" s="128"/>
      <c r="E231" s="128"/>
      <c r="F231" s="128"/>
    </row>
    <row r="232" spans="1:6" s="99" customFormat="1" x14ac:dyDescent="0.25">
      <c r="A232" s="128"/>
      <c r="B232" s="128"/>
      <c r="C232" s="128"/>
      <c r="D232" s="128"/>
      <c r="E232" s="128"/>
      <c r="F232" s="128"/>
    </row>
    <row r="233" spans="1:6" s="99" customFormat="1" x14ac:dyDescent="0.25">
      <c r="A233" s="128"/>
      <c r="B233" s="128"/>
      <c r="C233" s="128"/>
      <c r="D233" s="128"/>
      <c r="E233" s="128"/>
      <c r="F233" s="128"/>
    </row>
    <row r="234" spans="1:6" s="99" customFormat="1" x14ac:dyDescent="0.25">
      <c r="A234" s="128"/>
      <c r="B234" s="128"/>
      <c r="C234" s="128"/>
      <c r="D234" s="128"/>
      <c r="E234" s="120"/>
      <c r="F234" s="97"/>
    </row>
    <row r="235" spans="1:6" s="99" customFormat="1" x14ac:dyDescent="0.25">
      <c r="A235" s="128"/>
      <c r="B235" s="97"/>
      <c r="C235" s="128"/>
      <c r="D235" s="128"/>
      <c r="E235" s="120"/>
      <c r="F235" s="97"/>
    </row>
    <row r="236" spans="1:6" s="99" customFormat="1" x14ac:dyDescent="0.25">
      <c r="A236" s="158">
        <v>44294</v>
      </c>
      <c r="B236" s="97" t="s">
        <v>568</v>
      </c>
      <c r="C236" s="128"/>
      <c r="D236" s="128"/>
      <c r="E236" s="120"/>
      <c r="F236" s="97"/>
    </row>
    <row r="237" spans="1:6" s="99" customFormat="1" x14ac:dyDescent="0.25">
      <c r="A237" s="158">
        <v>44294</v>
      </c>
      <c r="B237" s="97" t="s">
        <v>570</v>
      </c>
      <c r="C237" s="128"/>
      <c r="D237" s="128"/>
      <c r="E237" s="120" t="s">
        <v>571</v>
      </c>
      <c r="F237" s="97" t="s">
        <v>572</v>
      </c>
    </row>
    <row r="238" spans="1:6" s="99" customFormat="1" x14ac:dyDescent="0.25">
      <c r="A238" s="158">
        <v>44294</v>
      </c>
      <c r="B238" s="97" t="s">
        <v>575</v>
      </c>
      <c r="C238" s="128"/>
      <c r="D238" s="128"/>
      <c r="E238" s="120" t="s">
        <v>573</v>
      </c>
      <c r="F238" s="97" t="s">
        <v>574</v>
      </c>
    </row>
    <row r="239" spans="1:6" s="99" customFormat="1" x14ac:dyDescent="0.25">
      <c r="A239" s="128"/>
      <c r="B239" s="97"/>
      <c r="C239" s="128"/>
      <c r="D239" s="128"/>
      <c r="E239" s="120"/>
      <c r="F239" s="97"/>
    </row>
    <row r="240" spans="1:6" s="99" customFormat="1" x14ac:dyDescent="0.25">
      <c r="A240" s="128"/>
      <c r="B240" s="97"/>
      <c r="C240" s="128"/>
      <c r="D240" s="128"/>
      <c r="E240" s="120"/>
      <c r="F240" s="97"/>
    </row>
    <row r="241" spans="1:6" s="99" customFormat="1" x14ac:dyDescent="0.25">
      <c r="A241" s="128"/>
      <c r="B241" s="97"/>
      <c r="C241" s="128"/>
      <c r="D241" s="128"/>
      <c r="E241" s="120"/>
      <c r="F241" s="97"/>
    </row>
    <row r="242" spans="1:6" s="99" customFormat="1" x14ac:dyDescent="0.25">
      <c r="A242" s="128"/>
      <c r="B242" s="97"/>
      <c r="C242" s="128"/>
      <c r="D242" s="128"/>
      <c r="E242" s="120"/>
      <c r="F242" s="97"/>
    </row>
    <row r="243" spans="1:6" s="99" customFormat="1" x14ac:dyDescent="0.25">
      <c r="A243" s="128"/>
      <c r="B243" s="97"/>
      <c r="C243" s="128"/>
      <c r="D243" s="128"/>
      <c r="E243" s="120"/>
      <c r="F243" s="97"/>
    </row>
    <row r="244" spans="1:6" s="99" customFormat="1" x14ac:dyDescent="0.25">
      <c r="A244" s="158">
        <v>44286</v>
      </c>
      <c r="B244" s="97" t="s">
        <v>566</v>
      </c>
      <c r="C244" s="128">
        <v>4</v>
      </c>
      <c r="D244" s="128" t="s">
        <v>1</v>
      </c>
      <c r="E244" s="120" t="s">
        <v>578</v>
      </c>
      <c r="F244" s="97" t="s">
        <v>569</v>
      </c>
    </row>
    <row r="245" spans="1:6" s="99" customFormat="1" x14ac:dyDescent="0.25">
      <c r="A245" s="158">
        <v>44286</v>
      </c>
      <c r="B245" s="97" t="s">
        <v>576</v>
      </c>
      <c r="C245" s="128"/>
      <c r="D245" s="128"/>
      <c r="E245" s="120" t="s">
        <v>284</v>
      </c>
      <c r="F245" s="97" t="s">
        <v>577</v>
      </c>
    </row>
    <row r="246" spans="1:6" s="99" customFormat="1" x14ac:dyDescent="0.25">
      <c r="A246" s="128"/>
      <c r="B246" s="97"/>
      <c r="C246" s="128"/>
      <c r="D246" s="128"/>
      <c r="E246" s="120"/>
      <c r="F246" s="97"/>
    </row>
    <row r="247" spans="1:6" s="99" customFormat="1" x14ac:dyDescent="0.25">
      <c r="A247" s="158">
        <v>44285</v>
      </c>
      <c r="B247" s="97" t="s">
        <v>582</v>
      </c>
      <c r="C247" s="128"/>
      <c r="D247" s="128"/>
      <c r="E247" s="120"/>
      <c r="F247" s="97" t="s">
        <v>583</v>
      </c>
    </row>
    <row r="248" spans="1:6" s="99" customFormat="1" x14ac:dyDescent="0.25">
      <c r="A248" s="158">
        <v>44278</v>
      </c>
      <c r="B248" s="97" t="s">
        <v>581</v>
      </c>
      <c r="C248" s="128"/>
      <c r="D248" s="128"/>
      <c r="E248" s="120" t="s">
        <v>204</v>
      </c>
      <c r="F248" s="97" t="s">
        <v>580</v>
      </c>
    </row>
    <row r="249" spans="1:6" s="99" customFormat="1" x14ac:dyDescent="0.25">
      <c r="A249" s="158">
        <v>44278</v>
      </c>
      <c r="B249" s="97" t="s">
        <v>579</v>
      </c>
      <c r="C249" s="128"/>
      <c r="D249" s="128"/>
      <c r="E249" s="120"/>
      <c r="F249" s="97" t="s">
        <v>580</v>
      </c>
    </row>
    <row r="250" spans="1:6" s="99" customFormat="1" x14ac:dyDescent="0.25">
      <c r="A250" s="158">
        <v>44278</v>
      </c>
      <c r="B250" s="97" t="s">
        <v>584</v>
      </c>
      <c r="C250" s="128"/>
      <c r="D250" s="128"/>
      <c r="E250" s="120" t="s">
        <v>585</v>
      </c>
      <c r="F250" s="97" t="s">
        <v>580</v>
      </c>
    </row>
    <row r="251" spans="1:6" s="99" customFormat="1" x14ac:dyDescent="0.25">
      <c r="A251" s="128"/>
      <c r="B251" s="97"/>
      <c r="C251" s="128"/>
      <c r="D251" s="128"/>
      <c r="E251" s="120"/>
      <c r="F251" s="97"/>
    </row>
    <row r="252" spans="1:6" s="99" customFormat="1" x14ac:dyDescent="0.25">
      <c r="A252" s="158">
        <v>44271</v>
      </c>
      <c r="B252" s="97" t="s">
        <v>560</v>
      </c>
      <c r="C252" s="128"/>
      <c r="D252" s="128"/>
      <c r="E252" s="120" t="s">
        <v>564</v>
      </c>
      <c r="F252" s="97" t="s">
        <v>561</v>
      </c>
    </row>
    <row r="253" spans="1:6" s="99" customFormat="1" x14ac:dyDescent="0.25">
      <c r="A253" s="158">
        <v>44271</v>
      </c>
      <c r="B253" s="97" t="s">
        <v>562</v>
      </c>
      <c r="C253" s="128"/>
      <c r="D253" s="128"/>
      <c r="E253" s="120" t="s">
        <v>563</v>
      </c>
      <c r="F253" s="97" t="s">
        <v>561</v>
      </c>
    </row>
    <row r="254" spans="1:6" s="99" customFormat="1" ht="30" x14ac:dyDescent="0.25">
      <c r="A254" s="158">
        <v>44270</v>
      </c>
      <c r="B254" s="97" t="s">
        <v>559</v>
      </c>
      <c r="C254" s="128"/>
      <c r="D254" s="128"/>
      <c r="E254" s="120"/>
      <c r="F254" s="97"/>
    </row>
    <row r="255" spans="1:6" s="99" customFormat="1" x14ac:dyDescent="0.25">
      <c r="A255" s="128"/>
      <c r="B255" s="97"/>
      <c r="C255" s="128"/>
      <c r="D255" s="128"/>
      <c r="E255" s="120"/>
      <c r="F255" s="97"/>
    </row>
    <row r="256" spans="1:6" s="99" customFormat="1" x14ac:dyDescent="0.25">
      <c r="A256" s="128"/>
      <c r="B256" s="97"/>
      <c r="C256" s="128"/>
      <c r="D256" s="128"/>
      <c r="E256" s="120"/>
      <c r="F256" s="97"/>
    </row>
    <row r="257" spans="1:6" s="99" customFormat="1" x14ac:dyDescent="0.25">
      <c r="A257" s="158">
        <v>44246</v>
      </c>
      <c r="B257" s="97" t="s">
        <v>616</v>
      </c>
      <c r="C257" s="128"/>
      <c r="D257" s="128"/>
      <c r="E257" s="120" t="s">
        <v>617</v>
      </c>
      <c r="F257" s="97"/>
    </row>
    <row r="258" spans="1:6" s="99" customFormat="1" x14ac:dyDescent="0.25">
      <c r="A258" s="158">
        <v>44245</v>
      </c>
      <c r="B258" s="97" t="s">
        <v>615</v>
      </c>
      <c r="C258" s="120"/>
      <c r="D258" s="120"/>
      <c r="E258" s="120" t="s">
        <v>611</v>
      </c>
      <c r="F258" s="97" t="s">
        <v>567</v>
      </c>
    </row>
    <row r="259" spans="1:6" s="99" customFormat="1" x14ac:dyDescent="0.25">
      <c r="A259" s="158"/>
      <c r="B259" s="97"/>
      <c r="C259" s="120"/>
      <c r="D259" s="120"/>
      <c r="E259" s="120"/>
      <c r="F259" s="97"/>
    </row>
    <row r="260" spans="1:6" s="99" customFormat="1" x14ac:dyDescent="0.25">
      <c r="A260" s="158">
        <v>44228</v>
      </c>
      <c r="B260" s="97" t="s">
        <v>498</v>
      </c>
      <c r="C260" s="120"/>
      <c r="D260" s="120"/>
      <c r="E260" s="120" t="s">
        <v>204</v>
      </c>
      <c r="F260" s="97" t="s">
        <v>499</v>
      </c>
    </row>
    <row r="261" spans="1:6" s="99" customFormat="1" x14ac:dyDescent="0.25">
      <c r="A261" s="158"/>
      <c r="B261" s="97"/>
      <c r="C261" s="120"/>
      <c r="D261" s="120"/>
      <c r="E261" s="120"/>
      <c r="F261" s="97"/>
    </row>
    <row r="262" spans="1:6" s="99" customFormat="1" x14ac:dyDescent="0.25">
      <c r="A262" s="158"/>
      <c r="B262" s="97"/>
      <c r="C262" s="120"/>
      <c r="D262" s="120"/>
      <c r="E262" s="120"/>
      <c r="F262" s="97"/>
    </row>
    <row r="263" spans="1:6" s="99" customFormat="1" x14ac:dyDescent="0.25">
      <c r="A263" s="158"/>
      <c r="B263" s="97"/>
      <c r="C263" s="120"/>
      <c r="D263" s="120"/>
      <c r="E263" s="120"/>
      <c r="F263" s="97"/>
    </row>
    <row r="264" spans="1:6" s="99" customFormat="1" x14ac:dyDescent="0.25">
      <c r="A264" s="158"/>
      <c r="B264" s="97"/>
      <c r="C264" s="120"/>
      <c r="D264" s="120"/>
      <c r="E264" s="120"/>
      <c r="F264" s="97"/>
    </row>
    <row r="265" spans="1:6" s="99" customFormat="1" x14ac:dyDescent="0.25">
      <c r="A265" s="158"/>
      <c r="B265" s="97"/>
      <c r="C265" s="120"/>
      <c r="D265" s="120"/>
      <c r="E265" s="120"/>
      <c r="F265" s="97"/>
    </row>
    <row r="266" spans="1:6" s="99" customFormat="1" x14ac:dyDescent="0.25">
      <c r="A266" s="158">
        <v>44217</v>
      </c>
      <c r="B266" s="97" t="s">
        <v>507</v>
      </c>
      <c r="C266" s="120"/>
      <c r="D266" s="120"/>
      <c r="E266" s="120"/>
      <c r="F266" s="97"/>
    </row>
    <row r="267" spans="1:6" s="99" customFormat="1" x14ac:dyDescent="0.25">
      <c r="A267" s="158">
        <v>44217</v>
      </c>
      <c r="B267" s="97" t="s">
        <v>460</v>
      </c>
      <c r="C267" s="120"/>
      <c r="D267" s="120"/>
      <c r="E267" s="120" t="s">
        <v>461</v>
      </c>
      <c r="F267" s="97" t="s">
        <v>477</v>
      </c>
    </row>
    <row r="268" spans="1:6" s="99" customFormat="1" x14ac:dyDescent="0.25">
      <c r="A268" s="158">
        <v>44217</v>
      </c>
      <c r="B268" s="97" t="s">
        <v>500</v>
      </c>
      <c r="C268" s="120"/>
      <c r="D268" s="120"/>
      <c r="E268" s="120" t="s">
        <v>501</v>
      </c>
      <c r="F268" s="97" t="s">
        <v>442</v>
      </c>
    </row>
    <row r="269" spans="1:6" s="99" customFormat="1" ht="30" x14ac:dyDescent="0.25">
      <c r="A269" s="158">
        <v>44217</v>
      </c>
      <c r="B269" s="97" t="s">
        <v>505</v>
      </c>
      <c r="C269" s="120">
        <v>2</v>
      </c>
      <c r="D269" s="120" t="s">
        <v>506</v>
      </c>
      <c r="E269" s="120"/>
      <c r="F269" s="97"/>
    </row>
    <row r="270" spans="1:6" s="99" customFormat="1" x14ac:dyDescent="0.25">
      <c r="A270" s="158">
        <v>44215</v>
      </c>
      <c r="B270" s="97" t="s">
        <v>502</v>
      </c>
      <c r="C270" s="120"/>
      <c r="D270" s="120"/>
      <c r="E270" s="120" t="s">
        <v>204</v>
      </c>
      <c r="F270" s="97" t="s">
        <v>499</v>
      </c>
    </row>
    <row r="271" spans="1:6" s="99" customFormat="1" x14ac:dyDescent="0.25">
      <c r="A271" s="158"/>
      <c r="B271" s="97"/>
      <c r="C271" s="120"/>
      <c r="D271" s="120"/>
      <c r="E271" s="120"/>
      <c r="F271" s="97"/>
    </row>
    <row r="272" spans="1:6" s="99" customFormat="1" ht="30" x14ac:dyDescent="0.25">
      <c r="A272" s="158">
        <v>44215</v>
      </c>
      <c r="B272" s="97" t="s">
        <v>503</v>
      </c>
      <c r="C272" s="120">
        <v>2</v>
      </c>
      <c r="D272" s="120" t="s">
        <v>506</v>
      </c>
      <c r="E272" s="120"/>
      <c r="F272" s="97" t="s">
        <v>504</v>
      </c>
    </row>
    <row r="273" spans="1:6" s="99" customFormat="1" x14ac:dyDescent="0.25">
      <c r="A273" s="158">
        <v>44214</v>
      </c>
      <c r="B273" s="97" t="s">
        <v>508</v>
      </c>
      <c r="C273" s="120">
        <v>3</v>
      </c>
      <c r="D273" s="120" t="s">
        <v>1</v>
      </c>
      <c r="E273" s="120" t="s">
        <v>527</v>
      </c>
      <c r="F273" s="97"/>
    </row>
    <row r="274" spans="1:6" s="99" customFormat="1" x14ac:dyDescent="0.25">
      <c r="A274" s="158">
        <v>44214</v>
      </c>
      <c r="B274" s="97" t="s">
        <v>521</v>
      </c>
      <c r="C274" s="120"/>
      <c r="D274" s="120"/>
      <c r="E274" s="120"/>
      <c r="F274" s="97" t="s">
        <v>11</v>
      </c>
    </row>
    <row r="275" spans="1:6" s="99" customFormat="1" x14ac:dyDescent="0.25">
      <c r="A275" s="158">
        <v>44211</v>
      </c>
      <c r="B275" s="97" t="s">
        <v>509</v>
      </c>
      <c r="C275" s="120">
        <v>2</v>
      </c>
      <c r="D275" s="120" t="s">
        <v>1</v>
      </c>
      <c r="E275" s="120"/>
      <c r="F275" s="97" t="s">
        <v>510</v>
      </c>
    </row>
    <row r="276" spans="1:6" s="99" customFormat="1" ht="30" x14ac:dyDescent="0.25">
      <c r="A276" s="158">
        <v>44211</v>
      </c>
      <c r="B276" s="97" t="s">
        <v>511</v>
      </c>
      <c r="C276" s="120">
        <v>1</v>
      </c>
      <c r="D276" s="120" t="s">
        <v>512</v>
      </c>
      <c r="E276" s="120" t="s">
        <v>513</v>
      </c>
      <c r="F276" s="97" t="s">
        <v>510</v>
      </c>
    </row>
    <row r="277" spans="1:6" s="99" customFormat="1" x14ac:dyDescent="0.25">
      <c r="A277" s="158">
        <v>44210</v>
      </c>
      <c r="B277" s="97" t="s">
        <v>514</v>
      </c>
      <c r="C277" s="120">
        <v>1</v>
      </c>
      <c r="D277" s="120" t="s">
        <v>1</v>
      </c>
      <c r="E277" s="120" t="s">
        <v>516</v>
      </c>
      <c r="F277" s="97" t="s">
        <v>515</v>
      </c>
    </row>
    <row r="278" spans="1:6" s="99" customFormat="1" x14ac:dyDescent="0.25">
      <c r="A278" s="158"/>
      <c r="B278" s="97"/>
      <c r="C278" s="120"/>
      <c r="D278" s="120"/>
      <c r="E278" s="120"/>
      <c r="F278" s="97"/>
    </row>
    <row r="279" spans="1:6" s="99" customFormat="1" ht="30" x14ac:dyDescent="0.25">
      <c r="A279" s="158">
        <v>44209</v>
      </c>
      <c r="B279" s="97" t="s">
        <v>524</v>
      </c>
      <c r="C279" s="120"/>
      <c r="D279" s="120"/>
      <c r="E279" s="120" t="s">
        <v>525</v>
      </c>
      <c r="F279" s="97" t="s">
        <v>526</v>
      </c>
    </row>
    <row r="280" spans="1:6" s="99" customFormat="1" x14ac:dyDescent="0.25">
      <c r="A280" s="158">
        <v>44207</v>
      </c>
      <c r="B280" s="97" t="s">
        <v>517</v>
      </c>
      <c r="C280" s="120"/>
      <c r="D280" s="120"/>
      <c r="E280" s="120" t="s">
        <v>366</v>
      </c>
      <c r="F280" s="97"/>
    </row>
    <row r="281" spans="1:6" s="99" customFormat="1" x14ac:dyDescent="0.25">
      <c r="A281" s="158"/>
      <c r="B281" s="97"/>
      <c r="C281" s="120"/>
      <c r="D281" s="120"/>
      <c r="E281" s="120"/>
      <c r="F281" s="97"/>
    </row>
    <row r="282" spans="1:6" s="99" customFormat="1" x14ac:dyDescent="0.25">
      <c r="A282" s="96">
        <v>44193</v>
      </c>
      <c r="B282" s="14" t="s">
        <v>518</v>
      </c>
      <c r="C282" s="120">
        <v>9</v>
      </c>
      <c r="D282" s="120" t="s">
        <v>1</v>
      </c>
      <c r="E282" s="120" t="s">
        <v>520</v>
      </c>
      <c r="F282" s="97" t="s">
        <v>519</v>
      </c>
    </row>
    <row r="283" spans="1:6" ht="30" x14ac:dyDescent="0.25">
      <c r="A283" s="96">
        <v>44193</v>
      </c>
      <c r="B283" s="97" t="s">
        <v>452</v>
      </c>
      <c r="C283" s="120">
        <v>4</v>
      </c>
      <c r="D283" s="120"/>
      <c r="E283" s="120" t="s">
        <v>454</v>
      </c>
      <c r="F283" s="97" t="s">
        <v>442</v>
      </c>
    </row>
    <row r="284" spans="1:6" x14ac:dyDescent="0.25">
      <c r="A284" s="96">
        <v>44193</v>
      </c>
      <c r="B284" s="97" t="s">
        <v>453</v>
      </c>
      <c r="C284" s="120">
        <v>4</v>
      </c>
      <c r="D284" s="120"/>
      <c r="E284" s="120" t="s">
        <v>454</v>
      </c>
      <c r="F284" s="97"/>
    </row>
    <row r="285" spans="1:6" x14ac:dyDescent="0.25">
      <c r="A285" s="96"/>
      <c r="B285" s="97"/>
      <c r="C285" s="120"/>
      <c r="D285" s="120"/>
      <c r="E285" s="120"/>
      <c r="F285" s="97"/>
    </row>
    <row r="286" spans="1:6" x14ac:dyDescent="0.25">
      <c r="A286" s="96">
        <v>44193</v>
      </c>
      <c r="B286" s="97" t="s">
        <v>456</v>
      </c>
      <c r="C286" s="120"/>
      <c r="D286" s="120"/>
      <c r="E286" s="120" t="s">
        <v>455</v>
      </c>
      <c r="F286" s="97"/>
    </row>
    <row r="287" spans="1:6" x14ac:dyDescent="0.25">
      <c r="A287" s="96"/>
      <c r="B287" s="97"/>
      <c r="C287" s="120"/>
      <c r="D287" s="120"/>
      <c r="E287" s="120"/>
      <c r="F287" s="97"/>
    </row>
    <row r="288" spans="1:6" x14ac:dyDescent="0.25">
      <c r="A288" s="181">
        <v>44188</v>
      </c>
      <c r="B288" s="97" t="s">
        <v>451</v>
      </c>
      <c r="C288" s="120">
        <v>100</v>
      </c>
      <c r="D288" s="120"/>
      <c r="E288" s="120" t="s">
        <v>204</v>
      </c>
      <c r="F288" s="97"/>
    </row>
    <row r="289" spans="1:6" x14ac:dyDescent="0.25">
      <c r="A289" s="96"/>
      <c r="B289" s="97"/>
      <c r="C289" s="120"/>
      <c r="D289" s="120"/>
      <c r="E289" s="120"/>
      <c r="F289" s="97"/>
    </row>
    <row r="290" spans="1:6" x14ac:dyDescent="0.25">
      <c r="A290" s="181">
        <v>44188</v>
      </c>
      <c r="B290" s="97" t="s">
        <v>460</v>
      </c>
      <c r="C290" s="120"/>
      <c r="D290" s="120"/>
      <c r="E290" s="120" t="s">
        <v>461</v>
      </c>
      <c r="F290" s="97"/>
    </row>
    <row r="291" spans="1:6" x14ac:dyDescent="0.25">
      <c r="A291" s="128"/>
      <c r="B291" s="128"/>
      <c r="C291" s="128"/>
      <c r="D291" s="128"/>
      <c r="E291" s="128"/>
      <c r="F291" s="128"/>
    </row>
    <row r="292" spans="1:6" x14ac:dyDescent="0.25">
      <c r="A292" s="96">
        <v>44180</v>
      </c>
      <c r="B292" s="97" t="s">
        <v>443</v>
      </c>
      <c r="C292" s="120"/>
      <c r="D292" s="120"/>
      <c r="E292" s="120" t="s">
        <v>422</v>
      </c>
      <c r="F292" s="97" t="s">
        <v>442</v>
      </c>
    </row>
    <row r="293" spans="1:6" x14ac:dyDescent="0.25">
      <c r="A293" s="96">
        <v>44180</v>
      </c>
      <c r="B293" s="97" t="s">
        <v>444</v>
      </c>
      <c r="C293" s="120"/>
      <c r="D293" s="120"/>
      <c r="E293" s="120" t="s">
        <v>422</v>
      </c>
      <c r="F293" s="97" t="s">
        <v>442</v>
      </c>
    </row>
    <row r="294" spans="1:6" x14ac:dyDescent="0.25">
      <c r="A294" s="96">
        <v>44180</v>
      </c>
      <c r="B294" s="97" t="s">
        <v>445</v>
      </c>
      <c r="C294" s="120"/>
      <c r="D294" s="120"/>
      <c r="E294" s="120" t="s">
        <v>446</v>
      </c>
      <c r="F294" s="97" t="s">
        <v>442</v>
      </c>
    </row>
    <row r="295" spans="1:6" x14ac:dyDescent="0.25">
      <c r="A295" s="96">
        <v>44180</v>
      </c>
      <c r="B295" s="97" t="s">
        <v>447</v>
      </c>
      <c r="C295" s="120"/>
      <c r="D295" s="120"/>
      <c r="E295" s="120" t="s">
        <v>448</v>
      </c>
      <c r="F295" s="97" t="s">
        <v>449</v>
      </c>
    </row>
    <row r="296" spans="1:6" x14ac:dyDescent="0.25">
      <c r="A296" s="96"/>
      <c r="B296" s="97"/>
      <c r="C296" s="120"/>
      <c r="D296" s="120"/>
      <c r="E296" s="120"/>
      <c r="F296" s="97"/>
    </row>
    <row r="297" spans="1:6" x14ac:dyDescent="0.25">
      <c r="A297" s="181">
        <v>44177</v>
      </c>
      <c r="B297" s="22" t="s">
        <v>465</v>
      </c>
      <c r="C297" s="120">
        <v>50</v>
      </c>
      <c r="D297" s="120"/>
      <c r="E297" s="120" t="s">
        <v>467</v>
      </c>
      <c r="F297" s="97" t="s">
        <v>466</v>
      </c>
    </row>
    <row r="298" spans="1:6" x14ac:dyDescent="0.25">
      <c r="A298" s="181">
        <v>44176</v>
      </c>
      <c r="B298" s="22" t="s">
        <v>469</v>
      </c>
      <c r="C298" s="120"/>
      <c r="D298" s="120"/>
      <c r="E298" s="120" t="s">
        <v>204</v>
      </c>
      <c r="F298" s="97"/>
    </row>
    <row r="299" spans="1:6" x14ac:dyDescent="0.25">
      <c r="A299" s="181">
        <v>44175</v>
      </c>
      <c r="B299" s="22" t="s">
        <v>469</v>
      </c>
      <c r="C299" s="120"/>
      <c r="D299" s="120"/>
      <c r="E299" s="120" t="s">
        <v>204</v>
      </c>
      <c r="F299" s="97"/>
    </row>
    <row r="300" spans="1:6" x14ac:dyDescent="0.25">
      <c r="A300" s="181">
        <v>44175</v>
      </c>
      <c r="B300" s="22" t="s">
        <v>471</v>
      </c>
      <c r="C300" s="120"/>
      <c r="D300" s="120"/>
      <c r="E300" s="120" t="s">
        <v>403</v>
      </c>
      <c r="F300" s="97"/>
    </row>
    <row r="301" spans="1:6" s="99" customFormat="1" x14ac:dyDescent="0.25">
      <c r="A301" s="181">
        <v>44175</v>
      </c>
      <c r="B301" s="97" t="s">
        <v>472</v>
      </c>
      <c r="C301" s="120"/>
      <c r="D301" s="120"/>
      <c r="E301" s="120" t="s">
        <v>403</v>
      </c>
      <c r="F301" s="97"/>
    </row>
    <row r="302" spans="1:6" s="99" customFormat="1" x14ac:dyDescent="0.25">
      <c r="A302" s="96">
        <v>44172</v>
      </c>
      <c r="B302" s="97" t="s">
        <v>429</v>
      </c>
      <c r="C302" s="120"/>
      <c r="D302" s="120"/>
      <c r="E302" s="120" t="s">
        <v>427</v>
      </c>
      <c r="F302" s="97" t="s">
        <v>428</v>
      </c>
    </row>
    <row r="303" spans="1:6" s="99" customFormat="1" x14ac:dyDescent="0.25">
      <c r="A303" s="96"/>
      <c r="B303" s="97"/>
      <c r="C303" s="120"/>
      <c r="D303" s="120"/>
      <c r="E303" s="120"/>
      <c r="F303" s="97"/>
    </row>
    <row r="304" spans="1:6" s="99" customFormat="1" x14ac:dyDescent="0.25">
      <c r="A304" s="96">
        <v>44167</v>
      </c>
      <c r="B304" s="97" t="s">
        <v>423</v>
      </c>
      <c r="C304" s="120">
        <v>1</v>
      </c>
      <c r="D304" s="120"/>
      <c r="E304" s="120" t="s">
        <v>618</v>
      </c>
      <c r="F304" s="97" t="s">
        <v>426</v>
      </c>
    </row>
    <row r="305" spans="1:6" s="99" customFormat="1" ht="30" x14ac:dyDescent="0.25">
      <c r="A305" s="96">
        <v>44167</v>
      </c>
      <c r="B305" s="97" t="s">
        <v>424</v>
      </c>
      <c r="C305" s="120">
        <v>1</v>
      </c>
      <c r="D305" s="120"/>
      <c r="E305" s="120" t="s">
        <v>618</v>
      </c>
      <c r="F305" s="97" t="s">
        <v>426</v>
      </c>
    </row>
    <row r="306" spans="1:6" s="99" customFormat="1" x14ac:dyDescent="0.25">
      <c r="A306" s="96"/>
      <c r="B306" s="97"/>
      <c r="C306" s="120"/>
      <c r="D306" s="120"/>
      <c r="E306" s="120"/>
      <c r="F306" s="97"/>
    </row>
    <row r="307" spans="1:6" s="99" customFormat="1" x14ac:dyDescent="0.25">
      <c r="A307" s="96"/>
      <c r="B307" s="97"/>
      <c r="C307" s="120"/>
      <c r="D307" s="120"/>
      <c r="E307" s="120"/>
      <c r="F307" s="97"/>
    </row>
    <row r="308" spans="1:6" s="99" customFormat="1" ht="30" x14ac:dyDescent="0.25">
      <c r="A308" s="96">
        <v>44162</v>
      </c>
      <c r="B308" s="97" t="s">
        <v>424</v>
      </c>
      <c r="C308" s="120">
        <v>1</v>
      </c>
      <c r="D308" s="120"/>
      <c r="E308" s="120" t="s">
        <v>618</v>
      </c>
      <c r="F308" s="97" t="s">
        <v>425</v>
      </c>
    </row>
    <row r="309" spans="1:6" s="99" customFormat="1" x14ac:dyDescent="0.25">
      <c r="A309" s="96"/>
      <c r="B309" s="97"/>
      <c r="C309" s="120"/>
      <c r="D309" s="120"/>
      <c r="E309" s="120"/>
      <c r="F309" s="97"/>
    </row>
    <row r="310" spans="1:6" s="99" customFormat="1" ht="60" x14ac:dyDescent="0.25">
      <c r="A310" s="96">
        <v>44160</v>
      </c>
      <c r="B310" s="97" t="s">
        <v>420</v>
      </c>
      <c r="C310" s="120"/>
      <c r="D310" s="120"/>
      <c r="E310" s="120" t="s">
        <v>419</v>
      </c>
      <c r="F310" s="97" t="s">
        <v>371</v>
      </c>
    </row>
    <row r="311" spans="1:6" s="99" customFormat="1" x14ac:dyDescent="0.25">
      <c r="A311" s="96"/>
      <c r="B311" s="97"/>
      <c r="C311" s="120"/>
      <c r="D311" s="120"/>
      <c r="E311" s="120"/>
      <c r="F311" s="97"/>
    </row>
    <row r="312" spans="1:6" s="99" customFormat="1" x14ac:dyDescent="0.25">
      <c r="A312" s="96">
        <v>44159</v>
      </c>
      <c r="B312" s="97" t="s">
        <v>408</v>
      </c>
      <c r="C312" s="120"/>
      <c r="D312" s="120"/>
      <c r="E312" s="120" t="s">
        <v>312</v>
      </c>
      <c r="F312" s="97" t="s">
        <v>409</v>
      </c>
    </row>
    <row r="313" spans="1:6" s="99" customFormat="1" x14ac:dyDescent="0.25">
      <c r="A313" s="96">
        <v>44159</v>
      </c>
      <c r="B313" s="6" t="s">
        <v>405</v>
      </c>
      <c r="C313" s="120">
        <v>50</v>
      </c>
      <c r="D313" s="120" t="s">
        <v>0</v>
      </c>
      <c r="E313" s="120" t="s">
        <v>204</v>
      </c>
      <c r="F313" s="97" t="s">
        <v>410</v>
      </c>
    </row>
    <row r="314" spans="1:6" s="99" customFormat="1" x14ac:dyDescent="0.25">
      <c r="A314" s="96">
        <v>44159</v>
      </c>
      <c r="B314" s="6" t="s">
        <v>411</v>
      </c>
      <c r="C314" s="120"/>
      <c r="D314" s="120"/>
      <c r="E314" s="120" t="s">
        <v>412</v>
      </c>
      <c r="F314" s="97" t="s">
        <v>413</v>
      </c>
    </row>
    <row r="315" spans="1:6" s="99" customFormat="1" x14ac:dyDescent="0.25">
      <c r="A315" s="96">
        <v>44155</v>
      </c>
      <c r="B315" s="6" t="s">
        <v>415</v>
      </c>
      <c r="C315" s="120">
        <v>1</v>
      </c>
      <c r="D315" s="120" t="s">
        <v>1</v>
      </c>
      <c r="E315" s="120"/>
      <c r="F315" s="97" t="s">
        <v>416</v>
      </c>
    </row>
    <row r="316" spans="1:6" s="99" customFormat="1" x14ac:dyDescent="0.25">
      <c r="A316" s="96">
        <v>44155</v>
      </c>
      <c r="B316" s="97" t="s">
        <v>407</v>
      </c>
      <c r="C316" s="120">
        <v>5</v>
      </c>
      <c r="D316" s="120" t="s">
        <v>1</v>
      </c>
      <c r="E316" s="120" t="s">
        <v>467</v>
      </c>
      <c r="F316" s="97" t="s">
        <v>406</v>
      </c>
    </row>
    <row r="317" spans="1:6" s="99" customFormat="1" x14ac:dyDescent="0.25">
      <c r="A317" s="96"/>
      <c r="B317" s="97"/>
      <c r="C317" s="120"/>
      <c r="D317" s="120"/>
      <c r="E317" s="120"/>
      <c r="F317" s="97"/>
    </row>
    <row r="318" spans="1:6" s="99" customFormat="1" x14ac:dyDescent="0.25">
      <c r="A318" s="96">
        <v>44144</v>
      </c>
      <c r="B318" s="97" t="s">
        <v>414</v>
      </c>
      <c r="C318" s="120">
        <v>2</v>
      </c>
      <c r="D318" s="120" t="s">
        <v>1</v>
      </c>
      <c r="E318" s="120" t="s">
        <v>385</v>
      </c>
      <c r="F318" s="97" t="s">
        <v>371</v>
      </c>
    </row>
    <row r="319" spans="1:6" s="99" customFormat="1" x14ac:dyDescent="0.25">
      <c r="A319" s="96"/>
      <c r="B319" s="97"/>
      <c r="C319" s="120"/>
      <c r="D319" s="120"/>
      <c r="E319" s="120"/>
      <c r="F319" s="97"/>
    </row>
    <row r="320" spans="1:6" s="99" customFormat="1" x14ac:dyDescent="0.25">
      <c r="A320" s="96">
        <v>44132</v>
      </c>
      <c r="B320" s="97" t="s">
        <v>376</v>
      </c>
      <c r="C320" s="120" t="s">
        <v>380</v>
      </c>
      <c r="D320" s="120"/>
      <c r="E320" s="120"/>
      <c r="F320" s="97" t="s">
        <v>381</v>
      </c>
    </row>
    <row r="321" spans="1:6" s="99" customFormat="1" x14ac:dyDescent="0.25">
      <c r="A321" s="96">
        <v>44132</v>
      </c>
      <c r="B321" s="97" t="s">
        <v>377</v>
      </c>
      <c r="C321" s="120" t="s">
        <v>378</v>
      </c>
      <c r="D321" s="120" t="s">
        <v>1</v>
      </c>
      <c r="E321" s="120"/>
      <c r="F321" s="97" t="s">
        <v>379</v>
      </c>
    </row>
    <row r="322" spans="1:6" s="99" customFormat="1" x14ac:dyDescent="0.25">
      <c r="A322" s="158"/>
      <c r="B322" s="128"/>
      <c r="C322" s="128"/>
      <c r="D322" s="128"/>
      <c r="E322" s="128"/>
      <c r="F322" s="128"/>
    </row>
    <row r="323" spans="1:6" s="99" customFormat="1" ht="30" x14ac:dyDescent="0.25">
      <c r="A323" s="96">
        <v>44127</v>
      </c>
      <c r="B323" s="97" t="s">
        <v>375</v>
      </c>
      <c r="C323" s="120">
        <v>1</v>
      </c>
      <c r="D323" s="120" t="s">
        <v>2</v>
      </c>
      <c r="E323" s="120" t="s">
        <v>373</v>
      </c>
      <c r="F323" s="97" t="s">
        <v>374</v>
      </c>
    </row>
    <row r="324" spans="1:6" s="99" customFormat="1" x14ac:dyDescent="0.25">
      <c r="A324" s="96">
        <v>44125</v>
      </c>
      <c r="B324" s="97" t="s">
        <v>362</v>
      </c>
      <c r="C324" s="120">
        <v>100</v>
      </c>
      <c r="D324" s="120" t="s">
        <v>0</v>
      </c>
      <c r="E324" s="120" t="s">
        <v>363</v>
      </c>
      <c r="F324" s="97" t="s">
        <v>364</v>
      </c>
    </row>
    <row r="325" spans="1:6" s="99" customFormat="1" x14ac:dyDescent="0.25">
      <c r="A325" s="96">
        <v>44124</v>
      </c>
      <c r="B325" s="97" t="s">
        <v>365</v>
      </c>
      <c r="C325" s="120"/>
      <c r="D325" s="120"/>
      <c r="E325" s="120" t="s">
        <v>366</v>
      </c>
      <c r="F325" s="97" t="s">
        <v>368</v>
      </c>
    </row>
    <row r="326" spans="1:6" s="99" customFormat="1" x14ac:dyDescent="0.25">
      <c r="A326" s="96"/>
      <c r="B326" s="97"/>
      <c r="C326" s="120"/>
      <c r="D326" s="120"/>
      <c r="E326" s="120"/>
      <c r="F326" s="97" t="s">
        <v>367</v>
      </c>
    </row>
    <row r="327" spans="1:6" s="99" customFormat="1" x14ac:dyDescent="0.25">
      <c r="A327" s="96"/>
      <c r="B327" s="97"/>
      <c r="C327" s="120"/>
      <c r="D327" s="120"/>
      <c r="E327" s="120"/>
      <c r="F327" s="97"/>
    </row>
    <row r="328" spans="1:6" s="99" customFormat="1" x14ac:dyDescent="0.25">
      <c r="A328" s="96">
        <v>44123</v>
      </c>
      <c r="B328" s="97" t="s">
        <v>384</v>
      </c>
      <c r="C328" s="120">
        <v>2</v>
      </c>
      <c r="D328" s="120" t="s">
        <v>1</v>
      </c>
      <c r="E328" s="120" t="s">
        <v>385</v>
      </c>
      <c r="F328" s="97" t="s">
        <v>386</v>
      </c>
    </row>
    <row r="329" spans="1:6" s="99" customFormat="1" ht="30" x14ac:dyDescent="0.25">
      <c r="A329" s="96">
        <v>44123</v>
      </c>
      <c r="B329" s="97" t="s">
        <v>369</v>
      </c>
      <c r="C329" s="120">
        <v>6</v>
      </c>
      <c r="D329" s="120" t="s">
        <v>1</v>
      </c>
      <c r="E329" s="120" t="s">
        <v>370</v>
      </c>
      <c r="F329" s="97" t="s">
        <v>371</v>
      </c>
    </row>
    <row r="330" spans="1:6" s="99" customFormat="1" ht="30" x14ac:dyDescent="0.25">
      <c r="A330" s="96">
        <v>44123</v>
      </c>
      <c r="B330" s="97" t="s">
        <v>372</v>
      </c>
      <c r="C330" s="120">
        <v>6</v>
      </c>
      <c r="D330" s="120" t="s">
        <v>1</v>
      </c>
      <c r="E330" s="120" t="s">
        <v>370</v>
      </c>
      <c r="F330" s="97"/>
    </row>
    <row r="331" spans="1:6" s="99" customFormat="1" x14ac:dyDescent="0.25">
      <c r="A331" s="96">
        <v>43965</v>
      </c>
      <c r="B331" s="97" t="s">
        <v>360</v>
      </c>
      <c r="C331" s="120"/>
      <c r="D331" s="120"/>
      <c r="E331" s="128"/>
      <c r="F331" s="97"/>
    </row>
    <row r="332" spans="1:6" s="99" customFormat="1" x14ac:dyDescent="0.25">
      <c r="A332" s="96"/>
      <c r="B332" s="97"/>
      <c r="C332" s="120"/>
      <c r="D332" s="120"/>
      <c r="E332" s="128"/>
      <c r="F332" s="97"/>
    </row>
    <row r="333" spans="1:6" s="99" customFormat="1" ht="30" x14ac:dyDescent="0.25">
      <c r="A333" s="96">
        <v>44109</v>
      </c>
      <c r="B333" s="97" t="s">
        <v>353</v>
      </c>
      <c r="C333" s="120">
        <v>1</v>
      </c>
      <c r="D333" s="120" t="s">
        <v>2</v>
      </c>
      <c r="E333" s="128"/>
      <c r="F333" s="97" t="s">
        <v>354</v>
      </c>
    </row>
    <row r="334" spans="1:6" s="99" customFormat="1" x14ac:dyDescent="0.25">
      <c r="A334" s="128"/>
      <c r="B334" s="128"/>
      <c r="C334" s="128"/>
      <c r="D334" s="128"/>
      <c r="E334" s="128"/>
      <c r="F334" s="128"/>
    </row>
    <row r="335" spans="1:6" s="99" customFormat="1" ht="30" x14ac:dyDescent="0.25">
      <c r="A335" s="96">
        <v>44103</v>
      </c>
      <c r="B335" s="97" t="s">
        <v>339</v>
      </c>
      <c r="C335" s="120">
        <v>16</v>
      </c>
      <c r="D335" s="120" t="s">
        <v>340</v>
      </c>
      <c r="E335" s="128"/>
      <c r="F335" s="97" t="s">
        <v>341</v>
      </c>
    </row>
    <row r="336" spans="1:6" s="99" customFormat="1" x14ac:dyDescent="0.25">
      <c r="A336" s="96">
        <v>44102</v>
      </c>
      <c r="B336" s="97" t="s">
        <v>342</v>
      </c>
      <c r="C336" s="120">
        <v>1</v>
      </c>
      <c r="D336" s="120" t="s">
        <v>1</v>
      </c>
      <c r="E336" s="128"/>
      <c r="F336" s="97" t="s">
        <v>343</v>
      </c>
    </row>
    <row r="337" spans="1:6" s="99" customFormat="1" x14ac:dyDescent="0.25">
      <c r="A337" s="146">
        <v>44096</v>
      </c>
      <c r="B337" s="120" t="s">
        <v>334</v>
      </c>
      <c r="C337" s="120"/>
      <c r="D337" s="120" t="s">
        <v>336</v>
      </c>
      <c r="E337" s="120"/>
      <c r="F337" s="120"/>
    </row>
    <row r="338" spans="1:6" s="99" customFormat="1" ht="30" x14ac:dyDescent="0.25">
      <c r="A338" s="146">
        <v>44096</v>
      </c>
      <c r="B338" s="120" t="s">
        <v>335</v>
      </c>
      <c r="C338" s="120">
        <v>1</v>
      </c>
      <c r="D338" s="120" t="s">
        <v>2</v>
      </c>
      <c r="E338" s="120"/>
      <c r="F338" s="120"/>
    </row>
    <row r="339" spans="1:6" s="99" customFormat="1" ht="30" x14ac:dyDescent="0.25">
      <c r="A339" s="146">
        <v>44089</v>
      </c>
      <c r="B339" s="120" t="s">
        <v>325</v>
      </c>
      <c r="C339" s="120">
        <v>1</v>
      </c>
      <c r="D339" s="120" t="s">
        <v>326</v>
      </c>
      <c r="E339" s="120"/>
      <c r="F339" s="120" t="s">
        <v>327</v>
      </c>
    </row>
    <row r="340" spans="1:6" s="99" customFormat="1" ht="30" x14ac:dyDescent="0.25">
      <c r="A340" s="146">
        <v>44085</v>
      </c>
      <c r="B340" s="120" t="s">
        <v>355</v>
      </c>
      <c r="C340" s="120">
        <v>1</v>
      </c>
      <c r="D340" s="120" t="s">
        <v>2</v>
      </c>
      <c r="E340" s="120"/>
      <c r="F340" s="120" t="s">
        <v>356</v>
      </c>
    </row>
    <row r="341" spans="1:6" s="99" customFormat="1" ht="30" x14ac:dyDescent="0.25">
      <c r="A341" s="146">
        <v>44081</v>
      </c>
      <c r="B341" s="22" t="s">
        <v>91</v>
      </c>
      <c r="C341" s="120">
        <v>8</v>
      </c>
      <c r="D341" s="120" t="s">
        <v>1</v>
      </c>
      <c r="E341" s="120" t="s">
        <v>204</v>
      </c>
      <c r="F341" s="120" t="s">
        <v>316</v>
      </c>
    </row>
    <row r="342" spans="1:6" s="99" customFormat="1" x14ac:dyDescent="0.25">
      <c r="A342" s="146">
        <v>44075</v>
      </c>
      <c r="B342" s="120" t="s">
        <v>314</v>
      </c>
      <c r="C342" s="120"/>
      <c r="D342" s="120"/>
      <c r="E342" s="120" t="s">
        <v>312</v>
      </c>
      <c r="F342" s="120"/>
    </row>
    <row r="343" spans="1:6" s="99" customFormat="1" x14ac:dyDescent="0.25">
      <c r="A343" s="146">
        <v>44071</v>
      </c>
      <c r="B343" s="120" t="s">
        <v>313</v>
      </c>
      <c r="C343" s="120"/>
      <c r="D343" s="120"/>
      <c r="E343" s="120" t="s">
        <v>204</v>
      </c>
      <c r="F343" s="120"/>
    </row>
    <row r="344" spans="1:6" s="99" customFormat="1" x14ac:dyDescent="0.25">
      <c r="A344" s="146">
        <v>44063</v>
      </c>
      <c r="B344" s="22" t="s">
        <v>357</v>
      </c>
      <c r="C344" s="120">
        <v>1</v>
      </c>
      <c r="D344" s="120" t="s">
        <v>1</v>
      </c>
      <c r="E344" s="120"/>
      <c r="F344" s="120" t="s">
        <v>359</v>
      </c>
    </row>
    <row r="345" spans="1:6" s="99" customFormat="1" x14ac:dyDescent="0.25">
      <c r="A345" s="146">
        <v>44063</v>
      </c>
      <c r="B345" s="22" t="s">
        <v>358</v>
      </c>
      <c r="C345" s="120">
        <v>1</v>
      </c>
      <c r="D345" s="120" t="s">
        <v>1</v>
      </c>
      <c r="E345" s="120"/>
      <c r="F345" s="120" t="s">
        <v>359</v>
      </c>
    </row>
    <row r="346" spans="1:6" s="99" customFormat="1" x14ac:dyDescent="0.25">
      <c r="A346" s="128"/>
      <c r="B346" s="128"/>
      <c r="C346" s="128"/>
      <c r="D346" s="128"/>
      <c r="E346" s="128"/>
      <c r="F346" s="128"/>
    </row>
    <row r="347" spans="1:6" s="99" customFormat="1" x14ac:dyDescent="0.25">
      <c r="A347" s="128"/>
      <c r="B347" s="128"/>
      <c r="C347" s="128"/>
      <c r="D347" s="128"/>
      <c r="E347" s="128"/>
      <c r="F347" s="128"/>
    </row>
    <row r="348" spans="1:6" s="99" customFormat="1" x14ac:dyDescent="0.25">
      <c r="A348" s="128"/>
      <c r="B348" s="128"/>
      <c r="C348" s="128"/>
      <c r="D348" s="128"/>
      <c r="E348" s="128"/>
      <c r="F348" s="128"/>
    </row>
    <row r="349" spans="1:6" s="99" customFormat="1" x14ac:dyDescent="0.25">
      <c r="A349" s="128"/>
      <c r="B349" s="128"/>
      <c r="C349" s="128"/>
      <c r="D349" s="128"/>
      <c r="E349" s="128"/>
      <c r="F349" s="128"/>
    </row>
    <row r="350" spans="1:6" s="99" customFormat="1" x14ac:dyDescent="0.25">
      <c r="A350" s="128"/>
      <c r="B350" s="128"/>
      <c r="C350" s="128"/>
      <c r="D350" s="128"/>
      <c r="E350" s="128"/>
      <c r="F350" s="128"/>
    </row>
    <row r="351" spans="1:6" s="99" customFormat="1" x14ac:dyDescent="0.25">
      <c r="A351" s="311">
        <v>44042</v>
      </c>
      <c r="B351" s="97" t="s">
        <v>75</v>
      </c>
      <c r="C351" s="120">
        <v>1</v>
      </c>
      <c r="D351" s="120" t="s">
        <v>1</v>
      </c>
      <c r="E351" s="300" t="s">
        <v>300</v>
      </c>
      <c r="F351" s="120" t="s">
        <v>301</v>
      </c>
    </row>
    <row r="352" spans="1:6" s="99" customFormat="1" x14ac:dyDescent="0.25">
      <c r="A352" s="312"/>
      <c r="B352" s="97" t="s">
        <v>73</v>
      </c>
      <c r="C352" s="120">
        <v>1</v>
      </c>
      <c r="D352" s="120" t="s">
        <v>1</v>
      </c>
      <c r="E352" s="301"/>
      <c r="F352" s="120"/>
    </row>
    <row r="353" spans="1:6" s="99" customFormat="1" x14ac:dyDescent="0.25">
      <c r="A353" s="312"/>
      <c r="B353" s="97" t="s">
        <v>74</v>
      </c>
      <c r="C353" s="120">
        <v>1</v>
      </c>
      <c r="D353" s="120" t="s">
        <v>1</v>
      </c>
      <c r="E353" s="301"/>
      <c r="F353" s="120"/>
    </row>
    <row r="354" spans="1:6" s="99" customFormat="1" x14ac:dyDescent="0.25">
      <c r="A354" s="313"/>
      <c r="B354" s="97" t="s">
        <v>76</v>
      </c>
      <c r="C354" s="120">
        <v>1</v>
      </c>
      <c r="D354" s="120" t="s">
        <v>1</v>
      </c>
      <c r="E354" s="302"/>
      <c r="F354" s="120"/>
    </row>
    <row r="355" spans="1:6" s="99" customFormat="1" x14ac:dyDescent="0.25">
      <c r="A355" s="130"/>
      <c r="B355" s="97"/>
      <c r="C355" s="120"/>
      <c r="D355" s="120"/>
      <c r="E355" s="129"/>
      <c r="F355" s="120"/>
    </row>
    <row r="356" spans="1:6" s="99" customFormat="1" x14ac:dyDescent="0.25">
      <c r="A356" s="130">
        <v>44041</v>
      </c>
      <c r="B356" s="25" t="s">
        <v>40</v>
      </c>
      <c r="C356" s="120">
        <v>6</v>
      </c>
      <c r="D356" s="120" t="s">
        <v>1</v>
      </c>
      <c r="E356" s="129"/>
      <c r="F356" s="120" t="s">
        <v>302</v>
      </c>
    </row>
    <row r="357" spans="1:6" s="99" customFormat="1" x14ac:dyDescent="0.25">
      <c r="A357" s="303">
        <v>44040</v>
      </c>
      <c r="B357" s="22" t="s">
        <v>303</v>
      </c>
      <c r="C357" s="120">
        <v>6</v>
      </c>
      <c r="D357" s="120" t="s">
        <v>1</v>
      </c>
      <c r="E357" s="300" t="s">
        <v>305</v>
      </c>
      <c r="F357" s="120"/>
    </row>
    <row r="358" spans="1:6" s="99" customFormat="1" x14ac:dyDescent="0.25">
      <c r="A358" s="304"/>
      <c r="B358" s="22" t="s">
        <v>304</v>
      </c>
      <c r="C358" s="120">
        <v>6</v>
      </c>
      <c r="D358" s="120" t="s">
        <v>1</v>
      </c>
      <c r="E358" s="302"/>
      <c r="F358" s="126"/>
    </row>
    <row r="359" spans="1:6" s="99" customFormat="1" ht="30" x14ac:dyDescent="0.25">
      <c r="A359" s="305">
        <v>44036</v>
      </c>
      <c r="B359" s="97" t="s">
        <v>289</v>
      </c>
      <c r="C359" s="120">
        <v>159</v>
      </c>
      <c r="D359" s="120" t="s">
        <v>1</v>
      </c>
      <c r="E359" s="308" t="s">
        <v>291</v>
      </c>
      <c r="F359" s="120" t="s">
        <v>290</v>
      </c>
    </row>
    <row r="360" spans="1:6" s="99" customFormat="1" x14ac:dyDescent="0.25">
      <c r="A360" s="306"/>
      <c r="B360" s="97" t="s">
        <v>292</v>
      </c>
      <c r="C360" s="120">
        <v>200</v>
      </c>
      <c r="D360" s="120" t="s">
        <v>1</v>
      </c>
      <c r="E360" s="309"/>
      <c r="F360" s="120" t="s">
        <v>293</v>
      </c>
    </row>
    <row r="361" spans="1:6" s="99" customFormat="1" x14ac:dyDescent="0.25">
      <c r="A361" s="306"/>
      <c r="B361" s="97" t="s">
        <v>294</v>
      </c>
      <c r="C361" s="120">
        <v>20</v>
      </c>
      <c r="D361" s="120" t="s">
        <v>1</v>
      </c>
      <c r="E361" s="309"/>
      <c r="F361" s="120"/>
    </row>
    <row r="362" spans="1:6" s="99" customFormat="1" x14ac:dyDescent="0.25">
      <c r="A362" s="306"/>
      <c r="B362" s="97" t="s">
        <v>295</v>
      </c>
      <c r="C362" s="120">
        <v>20</v>
      </c>
      <c r="D362" s="120" t="s">
        <v>1</v>
      </c>
      <c r="E362" s="309"/>
      <c r="F362" s="120"/>
    </row>
    <row r="363" spans="1:6" s="99" customFormat="1" x14ac:dyDescent="0.25">
      <c r="A363" s="307"/>
      <c r="B363" s="97" t="s">
        <v>296</v>
      </c>
      <c r="C363" s="120">
        <v>4</v>
      </c>
      <c r="D363" s="120" t="s">
        <v>1</v>
      </c>
      <c r="E363" s="310"/>
      <c r="F363" s="120" t="s">
        <v>297</v>
      </c>
    </row>
    <row r="364" spans="1:6" s="99" customFormat="1" x14ac:dyDescent="0.25">
      <c r="A364" s="127"/>
      <c r="B364" s="127"/>
      <c r="C364" s="127"/>
      <c r="D364" s="127"/>
      <c r="E364" s="127"/>
      <c r="F364" s="127"/>
    </row>
    <row r="365" spans="1:6" s="99" customFormat="1" x14ac:dyDescent="0.25">
      <c r="A365" s="127"/>
      <c r="B365" s="127"/>
      <c r="C365" s="127"/>
      <c r="D365" s="127"/>
      <c r="E365" s="127"/>
      <c r="F365" s="127"/>
    </row>
    <row r="366" spans="1:6" s="99" customFormat="1" x14ac:dyDescent="0.25">
      <c r="A366" s="96">
        <v>44036</v>
      </c>
      <c r="B366" s="97" t="s">
        <v>286</v>
      </c>
      <c r="C366" s="120"/>
      <c r="D366" s="120"/>
      <c r="E366" s="120" t="s">
        <v>287</v>
      </c>
      <c r="F366" s="120" t="s">
        <v>288</v>
      </c>
    </row>
    <row r="367" spans="1:6" s="99" customFormat="1" x14ac:dyDescent="0.25">
      <c r="A367" s="293">
        <v>44028</v>
      </c>
      <c r="B367" s="13" t="s">
        <v>269</v>
      </c>
      <c r="C367" s="13">
        <v>1</v>
      </c>
      <c r="D367" s="121"/>
      <c r="E367" s="300" t="s">
        <v>272</v>
      </c>
      <c r="F367" s="97" t="s">
        <v>273</v>
      </c>
    </row>
    <row r="368" spans="1:6" s="99" customFormat="1" x14ac:dyDescent="0.25">
      <c r="A368" s="294"/>
      <c r="B368" s="13" t="s">
        <v>270</v>
      </c>
      <c r="C368" s="13">
        <v>1</v>
      </c>
      <c r="D368" s="121"/>
      <c r="E368" s="301"/>
      <c r="F368" s="121"/>
    </row>
    <row r="369" spans="1:6" s="99" customFormat="1" x14ac:dyDescent="0.25">
      <c r="A369" s="295"/>
      <c r="B369" s="13" t="s">
        <v>271</v>
      </c>
      <c r="C369" s="13">
        <v>1</v>
      </c>
      <c r="D369" s="121"/>
      <c r="E369" s="302"/>
      <c r="F369" s="121"/>
    </row>
    <row r="370" spans="1:6" x14ac:dyDescent="0.25">
      <c r="A370" s="88">
        <v>44025</v>
      </c>
      <c r="B370" s="22" t="s">
        <v>91</v>
      </c>
      <c r="C370" s="13">
        <v>10</v>
      </c>
      <c r="D370" s="13"/>
      <c r="E370" s="13"/>
      <c r="F370" s="13" t="s">
        <v>274</v>
      </c>
    </row>
    <row r="371" spans="1:6" x14ac:dyDescent="0.25">
      <c r="A371" s="88">
        <v>44025</v>
      </c>
      <c r="B371" s="13" t="s">
        <v>260</v>
      </c>
      <c r="C371" s="13"/>
      <c r="D371" s="13"/>
      <c r="E371" s="13" t="s">
        <v>268</v>
      </c>
      <c r="F371" s="13"/>
    </row>
    <row r="372" spans="1:6" ht="30" x14ac:dyDescent="0.25">
      <c r="A372" s="293">
        <v>44025</v>
      </c>
      <c r="B372" s="13" t="s">
        <v>262</v>
      </c>
      <c r="C372" s="13">
        <v>3</v>
      </c>
      <c r="D372" s="13"/>
      <c r="E372" s="297" t="s">
        <v>267</v>
      </c>
      <c r="F372" s="13" t="s">
        <v>261</v>
      </c>
    </row>
    <row r="373" spans="1:6" x14ac:dyDescent="0.25">
      <c r="A373" s="294"/>
      <c r="B373" s="13" t="s">
        <v>263</v>
      </c>
      <c r="C373" s="13">
        <v>6</v>
      </c>
      <c r="D373" s="13"/>
      <c r="E373" s="298"/>
      <c r="F373" s="13"/>
    </row>
    <row r="374" spans="1:6" x14ac:dyDescent="0.25">
      <c r="A374" s="294"/>
      <c r="B374" s="13" t="s">
        <v>264</v>
      </c>
      <c r="C374" s="13">
        <v>2</v>
      </c>
      <c r="D374" s="13"/>
      <c r="E374" s="298"/>
      <c r="F374" s="13"/>
    </row>
    <row r="375" spans="1:6" x14ac:dyDescent="0.25">
      <c r="A375" s="295"/>
      <c r="B375" s="13" t="s">
        <v>265</v>
      </c>
      <c r="C375" s="13">
        <v>1</v>
      </c>
      <c r="D375" s="13"/>
      <c r="E375" s="299"/>
      <c r="F375" s="13" t="s">
        <v>266</v>
      </c>
    </row>
    <row r="376" spans="1:6" ht="30" x14ac:dyDescent="0.25">
      <c r="A376" s="88">
        <v>44022</v>
      </c>
      <c r="B376" s="13" t="s">
        <v>275</v>
      </c>
      <c r="C376" s="13">
        <v>1</v>
      </c>
      <c r="D376" s="13" t="s">
        <v>2</v>
      </c>
      <c r="E376" s="13" t="s">
        <v>204</v>
      </c>
      <c r="F376" s="13"/>
    </row>
    <row r="377" spans="1:6" ht="30" x14ac:dyDescent="0.25">
      <c r="A377" s="88">
        <v>44020</v>
      </c>
      <c r="B377" s="19" t="s">
        <v>51</v>
      </c>
      <c r="C377" s="13">
        <v>1</v>
      </c>
      <c r="D377" s="13" t="s">
        <v>2</v>
      </c>
      <c r="E377" s="13" t="s">
        <v>253</v>
      </c>
      <c r="F377" s="13" t="s">
        <v>252</v>
      </c>
    </row>
    <row r="378" spans="1:6" ht="30" x14ac:dyDescent="0.25">
      <c r="A378" s="88">
        <v>44020</v>
      </c>
      <c r="B378" s="22" t="s">
        <v>251</v>
      </c>
      <c r="C378" s="13">
        <v>1</v>
      </c>
      <c r="D378" s="13" t="s">
        <v>2</v>
      </c>
      <c r="E378" s="13" t="s">
        <v>243</v>
      </c>
      <c r="F378" s="13"/>
    </row>
    <row r="379" spans="1:6" x14ac:dyDescent="0.25">
      <c r="A379" s="88">
        <v>44019</v>
      </c>
      <c r="B379" s="22" t="s">
        <v>248</v>
      </c>
      <c r="C379" s="13">
        <v>1</v>
      </c>
      <c r="D379" s="13" t="s">
        <v>1</v>
      </c>
      <c r="E379" s="13"/>
      <c r="F379" s="13" t="s">
        <v>249</v>
      </c>
    </row>
    <row r="380" spans="1:6" x14ac:dyDescent="0.25">
      <c r="A380" s="88">
        <v>44019</v>
      </c>
      <c r="B380" s="22" t="s">
        <v>254</v>
      </c>
      <c r="C380" s="13">
        <v>1</v>
      </c>
      <c r="D380" s="13" t="s">
        <v>1</v>
      </c>
      <c r="E380" s="13" t="s">
        <v>256</v>
      </c>
      <c r="F380" s="13" t="s">
        <v>255</v>
      </c>
    </row>
    <row r="381" spans="1:6" ht="30" x14ac:dyDescent="0.25">
      <c r="A381" s="88">
        <v>44019</v>
      </c>
      <c r="B381" s="22" t="s">
        <v>258</v>
      </c>
      <c r="C381" s="13">
        <v>1</v>
      </c>
      <c r="D381" s="13" t="s">
        <v>2</v>
      </c>
      <c r="E381" s="13" t="s">
        <v>259</v>
      </c>
      <c r="F381" s="22" t="s">
        <v>258</v>
      </c>
    </row>
    <row r="382" spans="1:6" ht="30" x14ac:dyDescent="0.25">
      <c r="A382" s="88">
        <v>44018</v>
      </c>
      <c r="B382" s="22" t="s">
        <v>250</v>
      </c>
      <c r="C382" s="13">
        <v>1</v>
      </c>
      <c r="D382" s="13" t="s">
        <v>2</v>
      </c>
      <c r="E382" s="13" t="s">
        <v>257</v>
      </c>
      <c r="F382" s="13"/>
    </row>
    <row r="383" spans="1:6" ht="30" x14ac:dyDescent="0.25">
      <c r="A383" s="88">
        <v>44012</v>
      </c>
      <c r="B383" s="13" t="s">
        <v>238</v>
      </c>
      <c r="C383" s="13">
        <v>1</v>
      </c>
      <c r="D383" s="13" t="s">
        <v>2</v>
      </c>
      <c r="E383" s="13"/>
      <c r="F383" s="13" t="s">
        <v>239</v>
      </c>
    </row>
    <row r="384" spans="1:6" x14ac:dyDescent="0.25">
      <c r="A384" s="88">
        <v>44008</v>
      </c>
      <c r="B384" s="13" t="s">
        <v>241</v>
      </c>
      <c r="C384" s="13"/>
      <c r="D384" s="13"/>
      <c r="E384" s="13"/>
      <c r="F384" s="13" t="s">
        <v>242</v>
      </c>
    </row>
    <row r="385" spans="1:6" x14ac:dyDescent="0.25">
      <c r="A385" s="88">
        <v>44008</v>
      </c>
      <c r="B385" s="13" t="s">
        <v>225</v>
      </c>
      <c r="C385" s="13"/>
      <c r="D385" s="13"/>
      <c r="E385" s="13" t="s">
        <v>172</v>
      </c>
      <c r="F385" s="13"/>
    </row>
    <row r="386" spans="1:6" x14ac:dyDescent="0.25">
      <c r="A386" s="88">
        <v>44001</v>
      </c>
      <c r="B386" s="13" t="s">
        <v>228</v>
      </c>
      <c r="C386" s="13">
        <v>825</v>
      </c>
      <c r="D386" s="13" t="s">
        <v>1</v>
      </c>
      <c r="E386" s="13" t="s">
        <v>230</v>
      </c>
      <c r="F386" s="13" t="s">
        <v>229</v>
      </c>
    </row>
    <row r="387" spans="1:6" x14ac:dyDescent="0.25">
      <c r="A387" s="287">
        <v>44001</v>
      </c>
      <c r="B387" s="22" t="s">
        <v>231</v>
      </c>
      <c r="C387" s="13">
        <v>2</v>
      </c>
      <c r="D387" s="13"/>
      <c r="E387" s="13" t="s">
        <v>235</v>
      </c>
      <c r="F387" s="13"/>
    </row>
    <row r="388" spans="1:6" x14ac:dyDescent="0.25">
      <c r="A388" s="288"/>
      <c r="B388" s="22" t="s">
        <v>232</v>
      </c>
      <c r="C388" s="13">
        <v>1</v>
      </c>
      <c r="D388" s="13"/>
      <c r="E388" s="13"/>
      <c r="F388" s="13"/>
    </row>
    <row r="389" spans="1:6" ht="39" x14ac:dyDescent="0.25">
      <c r="A389" s="288"/>
      <c r="B389" s="25" t="s">
        <v>233</v>
      </c>
      <c r="C389" s="13">
        <v>1</v>
      </c>
      <c r="D389" s="13"/>
      <c r="E389" s="13"/>
      <c r="F389" s="13"/>
    </row>
    <row r="390" spans="1:6" ht="39" x14ac:dyDescent="0.25">
      <c r="A390" s="289"/>
      <c r="B390" s="25" t="s">
        <v>234</v>
      </c>
      <c r="C390" s="13">
        <v>3</v>
      </c>
      <c r="D390" s="13"/>
      <c r="E390" s="13"/>
      <c r="F390" s="13"/>
    </row>
    <row r="391" spans="1:6" x14ac:dyDescent="0.25">
      <c r="A391" s="293">
        <v>43998</v>
      </c>
      <c r="B391" s="13" t="s">
        <v>220</v>
      </c>
      <c r="C391" s="13">
        <v>2</v>
      </c>
      <c r="D391" s="13"/>
      <c r="E391" s="13"/>
      <c r="F391" s="13" t="s">
        <v>219</v>
      </c>
    </row>
    <row r="392" spans="1:6" x14ac:dyDescent="0.25">
      <c r="A392" s="294"/>
      <c r="B392" s="13" t="s">
        <v>221</v>
      </c>
      <c r="C392" s="13">
        <v>3</v>
      </c>
      <c r="D392" s="13"/>
      <c r="E392" s="13"/>
      <c r="F392" s="13" t="s">
        <v>226</v>
      </c>
    </row>
    <row r="393" spans="1:6" ht="30" x14ac:dyDescent="0.25">
      <c r="A393" s="294"/>
      <c r="B393" s="13" t="s">
        <v>222</v>
      </c>
      <c r="C393" s="13">
        <v>1</v>
      </c>
      <c r="D393" s="13" t="s">
        <v>2</v>
      </c>
      <c r="E393" s="13"/>
      <c r="F393" s="13"/>
    </row>
    <row r="394" spans="1:6" x14ac:dyDescent="0.25">
      <c r="A394" s="295"/>
      <c r="B394" s="13" t="s">
        <v>223</v>
      </c>
      <c r="C394" s="13"/>
      <c r="D394" s="13"/>
      <c r="E394" s="13"/>
      <c r="F394" s="13"/>
    </row>
    <row r="395" spans="1:6" ht="30" x14ac:dyDescent="0.25">
      <c r="A395" s="88">
        <v>43998</v>
      </c>
      <c r="B395" s="25" t="s">
        <v>208</v>
      </c>
      <c r="C395" s="13">
        <v>1</v>
      </c>
      <c r="D395" s="13"/>
      <c r="E395" s="13" t="s">
        <v>210</v>
      </c>
      <c r="F395" s="13" t="s">
        <v>209</v>
      </c>
    </row>
    <row r="396" spans="1:6" x14ac:dyDescent="0.25">
      <c r="A396" s="88">
        <v>43991</v>
      </c>
      <c r="B396" s="13" t="s">
        <v>165</v>
      </c>
      <c r="C396" s="13">
        <v>1</v>
      </c>
      <c r="D396" s="13"/>
      <c r="E396" s="13" t="s">
        <v>172</v>
      </c>
      <c r="F396" s="13" t="s">
        <v>164</v>
      </c>
    </row>
    <row r="397" spans="1:6" x14ac:dyDescent="0.25">
      <c r="A397" s="88"/>
      <c r="B397" s="13" t="s">
        <v>166</v>
      </c>
      <c r="C397" s="13">
        <v>1</v>
      </c>
      <c r="D397" s="13"/>
      <c r="E397" s="13"/>
      <c r="F397" s="13"/>
    </row>
    <row r="398" spans="1:6" x14ac:dyDescent="0.25">
      <c r="A398" s="88"/>
      <c r="B398" s="13" t="s">
        <v>167</v>
      </c>
      <c r="C398" s="13">
        <v>1</v>
      </c>
      <c r="D398" s="13"/>
      <c r="E398" s="13"/>
      <c r="F398" s="13"/>
    </row>
    <row r="399" spans="1:6" x14ac:dyDescent="0.25">
      <c r="A399" s="88"/>
      <c r="B399" s="13" t="s">
        <v>168</v>
      </c>
      <c r="C399" s="13">
        <v>1</v>
      </c>
      <c r="D399" s="13"/>
      <c r="E399" s="13"/>
      <c r="F399" s="13"/>
    </row>
    <row r="400" spans="1:6" x14ac:dyDescent="0.25">
      <c r="A400" s="88"/>
      <c r="B400" s="13" t="s">
        <v>169</v>
      </c>
      <c r="C400" s="13">
        <v>21</v>
      </c>
      <c r="D400" s="13"/>
      <c r="E400" s="13"/>
      <c r="F400" s="13"/>
    </row>
    <row r="401" spans="1:6" x14ac:dyDescent="0.25">
      <c r="A401" s="88"/>
      <c r="B401" s="13" t="s">
        <v>170</v>
      </c>
      <c r="C401" s="13">
        <v>8</v>
      </c>
      <c r="D401" s="13"/>
      <c r="E401" s="13"/>
      <c r="F401" s="13"/>
    </row>
    <row r="402" spans="1:6" x14ac:dyDescent="0.25">
      <c r="A402" s="290">
        <v>43991</v>
      </c>
      <c r="B402" s="93" t="s">
        <v>175</v>
      </c>
      <c r="C402" s="5">
        <v>1</v>
      </c>
      <c r="D402" s="5"/>
      <c r="E402" s="13" t="s">
        <v>172</v>
      </c>
      <c r="F402" s="5" t="s">
        <v>196</v>
      </c>
    </row>
    <row r="403" spans="1:6" x14ac:dyDescent="0.25">
      <c r="A403" s="291"/>
      <c r="B403" s="93" t="s">
        <v>176</v>
      </c>
      <c r="C403" s="5">
        <v>1</v>
      </c>
      <c r="D403" s="5"/>
      <c r="E403" s="5"/>
      <c r="F403" s="5"/>
    </row>
    <row r="404" spans="1:6" x14ac:dyDescent="0.25">
      <c r="A404" s="291"/>
      <c r="B404" s="93" t="s">
        <v>177</v>
      </c>
      <c r="C404" s="5">
        <v>1</v>
      </c>
      <c r="D404" s="5"/>
      <c r="E404" s="5"/>
      <c r="F404" s="5"/>
    </row>
    <row r="405" spans="1:6" x14ac:dyDescent="0.25">
      <c r="A405" s="291"/>
      <c r="B405" s="93" t="s">
        <v>181</v>
      </c>
      <c r="C405" s="5">
        <v>4</v>
      </c>
      <c r="D405" s="5"/>
      <c r="E405" s="5"/>
      <c r="F405" s="5"/>
    </row>
    <row r="406" spans="1:6" x14ac:dyDescent="0.25">
      <c r="A406" s="291"/>
      <c r="B406" s="93" t="s">
        <v>182</v>
      </c>
      <c r="C406" s="5">
        <v>4</v>
      </c>
      <c r="D406" s="5"/>
      <c r="E406" s="5"/>
      <c r="F406" s="5"/>
    </row>
    <row r="407" spans="1:6" x14ac:dyDescent="0.25">
      <c r="A407" s="291"/>
      <c r="B407" s="93" t="s">
        <v>173</v>
      </c>
      <c r="C407" s="5">
        <v>3</v>
      </c>
      <c r="D407" s="5"/>
      <c r="E407" s="5"/>
      <c r="F407" s="5"/>
    </row>
    <row r="408" spans="1:6" x14ac:dyDescent="0.25">
      <c r="A408" s="291"/>
      <c r="B408" s="93" t="s">
        <v>184</v>
      </c>
      <c r="C408" s="5">
        <v>2</v>
      </c>
      <c r="D408" s="5"/>
      <c r="E408" s="5"/>
      <c r="F408" s="5"/>
    </row>
    <row r="409" spans="1:6" x14ac:dyDescent="0.25">
      <c r="A409" s="291"/>
      <c r="B409" s="93" t="s">
        <v>185</v>
      </c>
      <c r="C409" s="5">
        <v>2</v>
      </c>
      <c r="D409" s="5"/>
      <c r="E409" s="5"/>
      <c r="F409" s="5"/>
    </row>
    <row r="410" spans="1:6" x14ac:dyDescent="0.25">
      <c r="A410" s="291"/>
      <c r="B410" s="93" t="s">
        <v>186</v>
      </c>
      <c r="C410" s="5">
        <v>2</v>
      </c>
      <c r="D410" s="5"/>
      <c r="E410" s="5"/>
      <c r="F410" s="5"/>
    </row>
    <row r="411" spans="1:6" x14ac:dyDescent="0.25">
      <c r="A411" s="291"/>
      <c r="B411" s="93" t="s">
        <v>187</v>
      </c>
      <c r="C411" s="5">
        <v>2</v>
      </c>
      <c r="D411" s="5"/>
      <c r="E411" s="5"/>
      <c r="F411" s="5"/>
    </row>
    <row r="412" spans="1:6" x14ac:dyDescent="0.25">
      <c r="A412" s="291"/>
      <c r="B412" s="93" t="s">
        <v>188</v>
      </c>
      <c r="C412" s="5">
        <v>4</v>
      </c>
      <c r="D412" s="5"/>
      <c r="E412" s="5"/>
      <c r="F412" s="5"/>
    </row>
    <row r="413" spans="1:6" x14ac:dyDescent="0.25">
      <c r="A413" s="291"/>
      <c r="B413" s="93" t="s">
        <v>189</v>
      </c>
      <c r="C413" s="5">
        <v>2</v>
      </c>
      <c r="D413" s="5"/>
      <c r="E413" s="5"/>
      <c r="F413" s="5"/>
    </row>
    <row r="414" spans="1:6" x14ac:dyDescent="0.25">
      <c r="A414" s="291"/>
      <c r="B414" s="93" t="s">
        <v>174</v>
      </c>
      <c r="C414" s="5">
        <v>1</v>
      </c>
      <c r="D414" s="5"/>
      <c r="E414" s="5"/>
      <c r="F414" s="5"/>
    </row>
    <row r="415" spans="1:6" x14ac:dyDescent="0.25">
      <c r="A415" s="291"/>
      <c r="B415" s="93" t="s">
        <v>183</v>
      </c>
      <c r="C415" s="5">
        <v>2</v>
      </c>
      <c r="D415" s="5"/>
      <c r="E415" s="5"/>
      <c r="F415" s="5"/>
    </row>
    <row r="416" spans="1:6" x14ac:dyDescent="0.25">
      <c r="A416" s="291"/>
      <c r="B416" s="93" t="s">
        <v>190</v>
      </c>
      <c r="C416" s="5">
        <v>3</v>
      </c>
      <c r="D416" s="5"/>
      <c r="E416" s="5"/>
      <c r="F416" s="5"/>
    </row>
    <row r="417" spans="1:6" x14ac:dyDescent="0.25">
      <c r="A417" s="291"/>
      <c r="B417" s="93" t="s">
        <v>191</v>
      </c>
      <c r="C417" s="5">
        <v>3</v>
      </c>
      <c r="D417" s="5"/>
      <c r="E417" s="5"/>
      <c r="F417" s="5"/>
    </row>
    <row r="418" spans="1:6" x14ac:dyDescent="0.25">
      <c r="A418" s="291"/>
      <c r="B418" s="93" t="s">
        <v>192</v>
      </c>
      <c r="C418" s="5">
        <v>1</v>
      </c>
      <c r="D418" s="5"/>
      <c r="E418" s="5"/>
      <c r="F418" s="5"/>
    </row>
    <row r="419" spans="1:6" x14ac:dyDescent="0.25">
      <c r="A419" s="291"/>
      <c r="B419" s="93" t="s">
        <v>193</v>
      </c>
      <c r="C419" s="4">
        <v>1</v>
      </c>
    </row>
    <row r="420" spans="1:6" x14ac:dyDescent="0.25">
      <c r="A420" s="291"/>
      <c r="B420" s="93" t="s">
        <v>194</v>
      </c>
      <c r="C420" s="4">
        <v>2</v>
      </c>
    </row>
    <row r="421" spans="1:6" x14ac:dyDescent="0.25">
      <c r="A421" s="291"/>
      <c r="B421" s="93" t="s">
        <v>195</v>
      </c>
      <c r="C421" s="4">
        <v>2</v>
      </c>
    </row>
    <row r="422" spans="1:6" x14ac:dyDescent="0.25">
      <c r="A422" s="291"/>
      <c r="B422" s="93" t="s">
        <v>178</v>
      </c>
      <c r="C422" s="4">
        <v>25</v>
      </c>
    </row>
    <row r="423" spans="1:6" x14ac:dyDescent="0.25">
      <c r="A423" s="291"/>
      <c r="B423" s="93" t="s">
        <v>179</v>
      </c>
      <c r="C423" s="4">
        <v>5</v>
      </c>
    </row>
    <row r="424" spans="1:6" x14ac:dyDescent="0.25">
      <c r="A424" s="292"/>
      <c r="B424" s="93" t="s">
        <v>180</v>
      </c>
      <c r="C424" s="4">
        <v>1</v>
      </c>
    </row>
    <row r="425" spans="1:6" x14ac:dyDescent="0.25">
      <c r="A425" s="287">
        <v>43991</v>
      </c>
      <c r="B425" s="106" t="s">
        <v>205</v>
      </c>
      <c r="C425" s="13">
        <v>200</v>
      </c>
      <c r="D425" s="13"/>
      <c r="E425" s="13" t="s">
        <v>204</v>
      </c>
      <c r="F425" s="13"/>
    </row>
    <row r="426" spans="1:6" x14ac:dyDescent="0.25">
      <c r="A426" s="288"/>
      <c r="B426" s="22" t="s">
        <v>203</v>
      </c>
      <c r="C426" s="13">
        <v>20</v>
      </c>
      <c r="D426" s="13"/>
      <c r="E426" s="13"/>
      <c r="F426" s="13"/>
    </row>
    <row r="427" spans="1:6" x14ac:dyDescent="0.25">
      <c r="A427" s="289"/>
      <c r="B427" s="19" t="s">
        <v>52</v>
      </c>
      <c r="C427" s="13">
        <v>2986</v>
      </c>
      <c r="D427" s="13"/>
      <c r="E427" s="13"/>
      <c r="F427" s="13"/>
    </row>
    <row r="428" spans="1:6" x14ac:dyDescent="0.25">
      <c r="A428" s="87">
        <v>43987</v>
      </c>
      <c r="B428" s="4" t="s">
        <v>202</v>
      </c>
      <c r="C428" s="4">
        <v>3</v>
      </c>
      <c r="F428" s="94" t="s">
        <v>201</v>
      </c>
    </row>
    <row r="429" spans="1:6" x14ac:dyDescent="0.25">
      <c r="A429" s="88">
        <v>43986</v>
      </c>
      <c r="B429" s="13" t="s">
        <v>199</v>
      </c>
      <c r="C429" s="13"/>
      <c r="D429" s="13"/>
      <c r="E429" s="13" t="s">
        <v>245</v>
      </c>
      <c r="F429" s="13"/>
    </row>
    <row r="430" spans="1:6" x14ac:dyDescent="0.25">
      <c r="A430" s="87">
        <v>43985</v>
      </c>
      <c r="B430" s="4" t="s">
        <v>200</v>
      </c>
    </row>
    <row r="431" spans="1:6" ht="30" x14ac:dyDescent="0.25">
      <c r="A431" s="287">
        <v>43980</v>
      </c>
      <c r="B431" s="13" t="s">
        <v>159</v>
      </c>
      <c r="C431" s="13">
        <v>1</v>
      </c>
      <c r="D431" s="13"/>
      <c r="E431" s="13"/>
      <c r="F431" s="13" t="s">
        <v>162</v>
      </c>
    </row>
    <row r="432" spans="1:6" x14ac:dyDescent="0.25">
      <c r="A432" s="288"/>
      <c r="B432" s="13" t="s">
        <v>160</v>
      </c>
      <c r="C432" s="13">
        <v>2</v>
      </c>
      <c r="D432" s="13"/>
      <c r="E432" s="13"/>
      <c r="F432" s="13"/>
    </row>
    <row r="433" spans="1:6" x14ac:dyDescent="0.25">
      <c r="A433" s="289"/>
      <c r="B433" s="13" t="s">
        <v>161</v>
      </c>
      <c r="C433" s="13">
        <v>1</v>
      </c>
      <c r="D433" s="13"/>
      <c r="E433" s="13"/>
      <c r="F433" s="13"/>
    </row>
  </sheetData>
  <mergeCells count="16">
    <mergeCell ref="C4:D4"/>
    <mergeCell ref="E372:E375"/>
    <mergeCell ref="E367:E369"/>
    <mergeCell ref="A372:A375"/>
    <mergeCell ref="A367:A369"/>
    <mergeCell ref="E357:E358"/>
    <mergeCell ref="A357:A358"/>
    <mergeCell ref="A359:A363"/>
    <mergeCell ref="E359:E363"/>
    <mergeCell ref="A351:A354"/>
    <mergeCell ref="E351:E354"/>
    <mergeCell ref="A425:A427"/>
    <mergeCell ref="A402:A424"/>
    <mergeCell ref="A431:A433"/>
    <mergeCell ref="A387:A390"/>
    <mergeCell ref="A391:A394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workbookViewId="0">
      <selection activeCell="A6" sqref="A6:XFD6"/>
    </sheetView>
  </sheetViews>
  <sheetFormatPr defaultRowHeight="15" x14ac:dyDescent="0.25"/>
  <cols>
    <col min="1" max="1" width="10.140625" bestFit="1" customWidth="1"/>
    <col min="2" max="2" width="48.7109375" customWidth="1"/>
    <col min="3" max="3" width="6.28515625" customWidth="1"/>
    <col min="4" max="4" width="5.42578125" customWidth="1"/>
    <col min="5" max="5" width="18" customWidth="1"/>
    <col min="6" max="6" width="40" customWidth="1"/>
  </cols>
  <sheetData>
    <row r="1" spans="1:6" ht="18.75" x14ac:dyDescent="0.3">
      <c r="A1" s="4"/>
      <c r="B1" s="89" t="s">
        <v>155</v>
      </c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90" t="s">
        <v>157</v>
      </c>
      <c r="B3" s="90" t="s">
        <v>3</v>
      </c>
      <c r="C3" s="296" t="s">
        <v>4</v>
      </c>
      <c r="D3" s="296"/>
      <c r="E3" s="92"/>
      <c r="F3" s="90" t="s">
        <v>156</v>
      </c>
    </row>
    <row r="4" spans="1:6" s="107" customFormat="1" x14ac:dyDescent="0.25">
      <c r="A4" s="120"/>
      <c r="B4" s="120"/>
      <c r="C4" s="120"/>
      <c r="D4" s="120"/>
      <c r="E4" s="120"/>
      <c r="F4" s="120"/>
    </row>
    <row r="5" spans="1:6" s="107" customFormat="1" x14ac:dyDescent="0.25">
      <c r="A5" s="120"/>
      <c r="B5" s="120"/>
      <c r="C5" s="120"/>
      <c r="D5" s="120"/>
      <c r="E5" s="120"/>
      <c r="F5" s="120"/>
    </row>
    <row r="6" spans="1:6" s="107" customFormat="1" x14ac:dyDescent="0.25">
      <c r="A6" s="120"/>
      <c r="B6" s="120"/>
      <c r="C6" s="120"/>
      <c r="D6" s="120"/>
      <c r="E6" s="120"/>
      <c r="F6" s="120"/>
    </row>
    <row r="7" spans="1:6" s="107" customFormat="1" ht="30" x14ac:dyDescent="0.25">
      <c r="A7" s="158">
        <v>44694</v>
      </c>
      <c r="B7" s="128" t="s">
        <v>1176</v>
      </c>
      <c r="C7" s="120">
        <v>1</v>
      </c>
      <c r="D7" s="120"/>
      <c r="E7" s="120"/>
      <c r="F7" s="128" t="s">
        <v>1101</v>
      </c>
    </row>
    <row r="8" spans="1:6" s="11" customFormat="1" ht="31.5" customHeight="1" x14ac:dyDescent="0.25">
      <c r="A8" s="272">
        <v>44692</v>
      </c>
      <c r="B8" s="273" t="s">
        <v>1168</v>
      </c>
      <c r="C8" s="271">
        <v>5</v>
      </c>
      <c r="D8" s="271"/>
      <c r="E8" s="271" t="s">
        <v>204</v>
      </c>
      <c r="F8" s="271" t="s">
        <v>1169</v>
      </c>
    </row>
    <row r="9" spans="1:6" s="11" customFormat="1" x14ac:dyDescent="0.25">
      <c r="A9" s="265" t="s">
        <v>1136</v>
      </c>
      <c r="B9" s="128"/>
      <c r="C9" s="128"/>
      <c r="D9" s="128"/>
      <c r="E9" s="128"/>
      <c r="F9" s="128"/>
    </row>
    <row r="10" spans="1:6" s="11" customFormat="1" x14ac:dyDescent="0.25">
      <c r="A10" s="158">
        <v>44678</v>
      </c>
      <c r="B10" s="128" t="s">
        <v>1140</v>
      </c>
      <c r="C10" s="128"/>
      <c r="D10" s="128"/>
      <c r="E10" s="128" t="s">
        <v>967</v>
      </c>
      <c r="F10" s="128" t="s">
        <v>1141</v>
      </c>
    </row>
    <row r="11" spans="1:6" s="11" customFormat="1" ht="54" customHeight="1" x14ac:dyDescent="0.25">
      <c r="A11" s="158">
        <v>44678</v>
      </c>
      <c r="B11" s="264" t="s">
        <v>1135</v>
      </c>
      <c r="C11" s="128"/>
      <c r="D11" s="128"/>
      <c r="E11" s="128" t="s">
        <v>967</v>
      </c>
      <c r="F11" s="128" t="s">
        <v>1134</v>
      </c>
    </row>
    <row r="12" spans="1:6" s="11" customFormat="1" ht="54" customHeight="1" x14ac:dyDescent="0.25">
      <c r="A12" s="158">
        <v>44669</v>
      </c>
      <c r="B12" s="264" t="s">
        <v>1153</v>
      </c>
      <c r="C12" s="128">
        <v>1</v>
      </c>
      <c r="D12" s="128" t="s">
        <v>2</v>
      </c>
      <c r="E12" s="128"/>
      <c r="F12" s="128" t="s">
        <v>1154</v>
      </c>
    </row>
    <row r="13" spans="1:6" s="11" customFormat="1" x14ac:dyDescent="0.25">
      <c r="A13" s="158">
        <v>44666</v>
      </c>
      <c r="B13" s="128" t="s">
        <v>1128</v>
      </c>
      <c r="C13" s="128"/>
      <c r="D13" s="128"/>
      <c r="E13" s="128" t="s">
        <v>755</v>
      </c>
      <c r="F13" s="128" t="s">
        <v>1037</v>
      </c>
    </row>
    <row r="14" spans="1:6" s="11" customFormat="1" x14ac:dyDescent="0.25">
      <c r="A14" s="158">
        <v>44665</v>
      </c>
      <c r="B14" s="128" t="s">
        <v>1126</v>
      </c>
      <c r="C14" s="128">
        <v>1</v>
      </c>
      <c r="D14" s="128"/>
      <c r="E14" s="128"/>
      <c r="F14" s="128" t="s">
        <v>1101</v>
      </c>
    </row>
    <row r="15" spans="1:6" s="11" customFormat="1" x14ac:dyDescent="0.25">
      <c r="A15" s="158">
        <v>44655</v>
      </c>
      <c r="B15" s="128" t="s">
        <v>1103</v>
      </c>
      <c r="C15" s="128"/>
      <c r="D15" s="128"/>
      <c r="E15" s="128" t="s">
        <v>755</v>
      </c>
      <c r="F15" s="128" t="s">
        <v>1037</v>
      </c>
    </row>
    <row r="16" spans="1:6" s="11" customFormat="1" x14ac:dyDescent="0.25">
      <c r="A16" s="158">
        <v>44655</v>
      </c>
      <c r="B16" s="128" t="s">
        <v>1102</v>
      </c>
      <c r="C16" s="128"/>
      <c r="D16" s="128"/>
      <c r="E16" s="128" t="s">
        <v>755</v>
      </c>
      <c r="F16" s="128" t="s">
        <v>1037</v>
      </c>
    </row>
    <row r="17" spans="1:6" s="11" customFormat="1" ht="30" x14ac:dyDescent="0.25">
      <c r="A17" s="158">
        <v>44655</v>
      </c>
      <c r="B17" s="128" t="s">
        <v>1127</v>
      </c>
      <c r="C17" s="128">
        <v>3</v>
      </c>
      <c r="D17" s="128"/>
      <c r="E17" s="128"/>
      <c r="F17" s="128" t="s">
        <v>1101</v>
      </c>
    </row>
    <row r="18" spans="1:6" s="11" customFormat="1" ht="30" x14ac:dyDescent="0.25">
      <c r="A18" s="158">
        <v>44652</v>
      </c>
      <c r="B18" s="15" t="s">
        <v>1096</v>
      </c>
      <c r="C18" s="128">
        <v>1</v>
      </c>
      <c r="D18" s="128"/>
      <c r="E18" s="128" t="s">
        <v>820</v>
      </c>
      <c r="F18" s="128" t="s">
        <v>1097</v>
      </c>
    </row>
    <row r="19" spans="1:6" s="11" customFormat="1" x14ac:dyDescent="0.25">
      <c r="A19" s="227" t="s">
        <v>1093</v>
      </c>
      <c r="B19" s="15"/>
      <c r="C19" s="128"/>
      <c r="D19" s="128"/>
      <c r="E19" s="128"/>
      <c r="F19" s="128"/>
    </row>
    <row r="20" spans="1:6" s="11" customFormat="1" x14ac:dyDescent="0.25">
      <c r="A20" s="158">
        <v>44648</v>
      </c>
      <c r="B20" s="128" t="s">
        <v>1082</v>
      </c>
      <c r="C20" s="128"/>
      <c r="D20" s="128"/>
      <c r="E20" s="128"/>
      <c r="F20" s="128" t="s">
        <v>1083</v>
      </c>
    </row>
    <row r="21" spans="1:6" s="11" customFormat="1" ht="75" x14ac:dyDescent="0.25">
      <c r="A21" s="158">
        <v>44644</v>
      </c>
      <c r="B21" s="128" t="s">
        <v>1081</v>
      </c>
      <c r="C21" s="128"/>
      <c r="D21" s="128"/>
      <c r="E21" s="128" t="s">
        <v>967</v>
      </c>
      <c r="F21" s="128" t="s">
        <v>1043</v>
      </c>
    </row>
    <row r="22" spans="1:6" s="11" customFormat="1" ht="60" x14ac:dyDescent="0.25">
      <c r="A22" s="158">
        <v>44629</v>
      </c>
      <c r="B22" s="128" t="s">
        <v>1044</v>
      </c>
      <c r="C22" s="128"/>
      <c r="D22" s="128"/>
      <c r="E22" s="128" t="s">
        <v>967</v>
      </c>
      <c r="F22" s="128" t="s">
        <v>1043</v>
      </c>
    </row>
    <row r="23" spans="1:6" s="11" customFormat="1" x14ac:dyDescent="0.25">
      <c r="A23" s="227" t="s">
        <v>986</v>
      </c>
      <c r="B23" s="128"/>
      <c r="C23" s="128"/>
      <c r="D23" s="128"/>
      <c r="E23" s="128"/>
      <c r="F23" s="128"/>
    </row>
    <row r="24" spans="1:6" s="11" customFormat="1" x14ac:dyDescent="0.25">
      <c r="A24" s="158">
        <v>44620</v>
      </c>
      <c r="B24" s="128" t="s">
        <v>1039</v>
      </c>
      <c r="C24" s="128"/>
      <c r="D24" s="128"/>
      <c r="E24" s="128" t="s">
        <v>967</v>
      </c>
      <c r="F24" s="128" t="s">
        <v>968</v>
      </c>
    </row>
    <row r="25" spans="1:6" s="11" customFormat="1" ht="60" customHeight="1" x14ac:dyDescent="0.25">
      <c r="A25" s="158">
        <v>44608</v>
      </c>
      <c r="B25" s="128" t="s">
        <v>987</v>
      </c>
      <c r="C25" s="128"/>
      <c r="D25" s="128"/>
      <c r="E25" s="128" t="s">
        <v>967</v>
      </c>
      <c r="F25" s="128" t="s">
        <v>968</v>
      </c>
    </row>
    <row r="26" spans="1:6" s="11" customFormat="1" ht="47.25" customHeight="1" x14ac:dyDescent="0.25">
      <c r="A26" s="158">
        <v>44606</v>
      </c>
      <c r="B26" s="128" t="s">
        <v>985</v>
      </c>
      <c r="C26" s="128"/>
      <c r="D26" s="128"/>
      <c r="E26" s="128" t="s">
        <v>501</v>
      </c>
      <c r="F26" s="128" t="s">
        <v>968</v>
      </c>
    </row>
    <row r="27" spans="1:6" s="11" customFormat="1" x14ac:dyDescent="0.25">
      <c r="A27" s="158">
        <v>44594</v>
      </c>
      <c r="B27" s="128" t="s">
        <v>943</v>
      </c>
      <c r="C27" s="128"/>
      <c r="D27" s="128"/>
      <c r="E27" s="128" t="s">
        <v>755</v>
      </c>
      <c r="F27" s="128" t="s">
        <v>756</v>
      </c>
    </row>
    <row r="28" spans="1:6" s="11" customFormat="1" x14ac:dyDescent="0.25">
      <c r="A28" s="158">
        <v>44594</v>
      </c>
      <c r="B28" s="128" t="s">
        <v>942</v>
      </c>
      <c r="C28" s="128"/>
      <c r="D28" s="128"/>
      <c r="E28" s="128" t="s">
        <v>755</v>
      </c>
      <c r="F28" s="128" t="s">
        <v>756</v>
      </c>
    </row>
    <row r="29" spans="1:6" s="11" customFormat="1" ht="30" x14ac:dyDescent="0.25">
      <c r="A29" s="158">
        <v>44593</v>
      </c>
      <c r="B29" s="128" t="s">
        <v>939</v>
      </c>
      <c r="C29" s="128"/>
      <c r="D29" s="128"/>
      <c r="E29" s="128" t="s">
        <v>940</v>
      </c>
      <c r="F29" s="128" t="s">
        <v>941</v>
      </c>
    </row>
    <row r="30" spans="1:6" s="11" customFormat="1" x14ac:dyDescent="0.25">
      <c r="A30" s="227" t="s">
        <v>937</v>
      </c>
      <c r="B30" s="128"/>
      <c r="C30" s="128"/>
      <c r="D30" s="128"/>
      <c r="E30" s="128"/>
      <c r="F30" s="128"/>
    </row>
    <row r="31" spans="1:6" s="11" customFormat="1" x14ac:dyDescent="0.25">
      <c r="A31" s="158">
        <v>44587</v>
      </c>
      <c r="B31" s="128" t="s">
        <v>928</v>
      </c>
      <c r="C31" s="128"/>
      <c r="D31" s="128"/>
      <c r="E31" s="128" t="s">
        <v>790</v>
      </c>
      <c r="F31" s="128" t="s">
        <v>929</v>
      </c>
    </row>
    <row r="32" spans="1:6" s="11" customFormat="1" x14ac:dyDescent="0.25">
      <c r="A32" s="158">
        <v>44580</v>
      </c>
      <c r="B32" s="128" t="s">
        <v>913</v>
      </c>
      <c r="C32" s="128"/>
      <c r="D32" s="128"/>
      <c r="E32" s="128" t="s">
        <v>755</v>
      </c>
      <c r="F32" s="128" t="s">
        <v>756</v>
      </c>
    </row>
    <row r="33" spans="1:6" s="11" customFormat="1" x14ac:dyDescent="0.25">
      <c r="A33" s="158">
        <v>44580</v>
      </c>
      <c r="B33" s="128" t="s">
        <v>909</v>
      </c>
      <c r="C33" s="128"/>
      <c r="D33" s="128"/>
      <c r="E33" s="128" t="s">
        <v>755</v>
      </c>
      <c r="F33" s="128" t="s">
        <v>756</v>
      </c>
    </row>
    <row r="34" spans="1:6" s="11" customFormat="1" x14ac:dyDescent="0.25">
      <c r="A34" s="158">
        <v>44575</v>
      </c>
      <c r="B34" s="128" t="s">
        <v>874</v>
      </c>
      <c r="C34" s="128"/>
      <c r="D34" s="128"/>
      <c r="E34" s="128" t="s">
        <v>755</v>
      </c>
      <c r="F34" s="128" t="s">
        <v>756</v>
      </c>
    </row>
    <row r="35" spans="1:6" s="11" customFormat="1" x14ac:dyDescent="0.25">
      <c r="A35" s="158">
        <v>44575</v>
      </c>
      <c r="B35" s="128" t="s">
        <v>873</v>
      </c>
      <c r="C35" s="128"/>
      <c r="D35" s="128"/>
      <c r="E35" s="128" t="s">
        <v>755</v>
      </c>
      <c r="F35" s="128" t="s">
        <v>756</v>
      </c>
    </row>
    <row r="36" spans="1:6" s="11" customFormat="1" x14ac:dyDescent="0.25">
      <c r="A36" s="227" t="s">
        <v>863</v>
      </c>
      <c r="B36" s="128"/>
      <c r="C36" s="128"/>
      <c r="D36" s="128"/>
      <c r="E36" s="128"/>
      <c r="F36" s="128"/>
    </row>
    <row r="37" spans="1:6" s="11" customFormat="1" x14ac:dyDescent="0.25">
      <c r="A37" s="158">
        <v>44560</v>
      </c>
      <c r="B37" s="128" t="s">
        <v>862</v>
      </c>
      <c r="C37" s="128"/>
      <c r="D37" s="128"/>
      <c r="E37" s="128" t="s">
        <v>755</v>
      </c>
      <c r="F37" s="128" t="s">
        <v>756</v>
      </c>
    </row>
    <row r="38" spans="1:6" s="11" customFormat="1" x14ac:dyDescent="0.25">
      <c r="A38" s="158">
        <v>44559</v>
      </c>
      <c r="B38" s="128" t="s">
        <v>859</v>
      </c>
      <c r="C38" s="128"/>
      <c r="D38" s="128"/>
      <c r="E38" s="128" t="s">
        <v>755</v>
      </c>
      <c r="F38" s="128" t="s">
        <v>756</v>
      </c>
    </row>
    <row r="39" spans="1:6" s="11" customFormat="1" ht="30" x14ac:dyDescent="0.25">
      <c r="A39" s="158">
        <v>44557</v>
      </c>
      <c r="B39" s="128" t="s">
        <v>848</v>
      </c>
      <c r="C39" s="128"/>
      <c r="D39" s="128"/>
      <c r="E39" s="128" t="s">
        <v>790</v>
      </c>
      <c r="F39" s="128" t="s">
        <v>832</v>
      </c>
    </row>
    <row r="40" spans="1:6" s="11" customFormat="1" x14ac:dyDescent="0.25">
      <c r="A40" s="158">
        <v>44553</v>
      </c>
      <c r="B40" s="128" t="s">
        <v>839</v>
      </c>
      <c r="C40" s="128"/>
      <c r="D40" s="128"/>
      <c r="E40" s="128" t="s">
        <v>755</v>
      </c>
      <c r="F40" s="128" t="s">
        <v>756</v>
      </c>
    </row>
    <row r="41" spans="1:6" s="11" customFormat="1" ht="45" x14ac:dyDescent="0.25">
      <c r="A41" s="158">
        <v>44551</v>
      </c>
      <c r="B41" s="128" t="s">
        <v>835</v>
      </c>
      <c r="C41" s="128"/>
      <c r="D41" s="128"/>
      <c r="E41" s="128" t="s">
        <v>790</v>
      </c>
      <c r="F41" s="128" t="s">
        <v>832</v>
      </c>
    </row>
    <row r="42" spans="1:6" s="11" customFormat="1" x14ac:dyDescent="0.25">
      <c r="A42" s="158">
        <v>44539</v>
      </c>
      <c r="B42" s="128" t="s">
        <v>794</v>
      </c>
      <c r="C42" s="128">
        <v>17</v>
      </c>
      <c r="D42" s="128" t="s">
        <v>793</v>
      </c>
      <c r="E42" s="128" t="s">
        <v>755</v>
      </c>
      <c r="F42" s="128" t="s">
        <v>756</v>
      </c>
    </row>
    <row r="43" spans="1:6" s="11" customFormat="1" x14ac:dyDescent="0.25">
      <c r="A43" s="158">
        <v>44539</v>
      </c>
      <c r="B43" s="128" t="s">
        <v>792</v>
      </c>
      <c r="C43" s="128">
        <v>2</v>
      </c>
      <c r="D43" s="128" t="s">
        <v>793</v>
      </c>
      <c r="E43" s="128" t="s">
        <v>755</v>
      </c>
      <c r="F43" s="128" t="s">
        <v>756</v>
      </c>
    </row>
    <row r="44" spans="1:6" s="11" customFormat="1" ht="139.5" customHeight="1" x14ac:dyDescent="0.25">
      <c r="A44" s="158">
        <v>44538</v>
      </c>
      <c r="B44" s="128" t="s">
        <v>875</v>
      </c>
      <c r="C44" s="128" t="s">
        <v>789</v>
      </c>
      <c r="D44" s="128"/>
      <c r="E44" s="128" t="s">
        <v>790</v>
      </c>
      <c r="F44" s="128" t="s">
        <v>791</v>
      </c>
    </row>
    <row r="45" spans="1:6" s="11" customFormat="1" x14ac:dyDescent="0.25">
      <c r="A45" s="158">
        <v>44537</v>
      </c>
      <c r="B45" s="128" t="s">
        <v>754</v>
      </c>
      <c r="C45" s="128">
        <v>5</v>
      </c>
      <c r="D45" s="128" t="s">
        <v>793</v>
      </c>
      <c r="E45" s="128" t="s">
        <v>755</v>
      </c>
      <c r="F45" s="128" t="s">
        <v>756</v>
      </c>
    </row>
    <row r="46" spans="1:6" s="11" customFormat="1" x14ac:dyDescent="0.25">
      <c r="A46" s="128"/>
      <c r="B46" s="128"/>
      <c r="C46" s="128"/>
      <c r="D46" s="128"/>
      <c r="E46" s="128"/>
      <c r="F46" s="128"/>
    </row>
    <row r="47" spans="1:6" s="11" customFormat="1" x14ac:dyDescent="0.25">
      <c r="A47" s="158">
        <v>44537</v>
      </c>
      <c r="B47" s="128" t="s">
        <v>753</v>
      </c>
      <c r="C47" s="128">
        <v>2</v>
      </c>
      <c r="D47" s="128" t="s">
        <v>793</v>
      </c>
      <c r="E47" s="128" t="s">
        <v>755</v>
      </c>
      <c r="F47" s="128" t="s">
        <v>756</v>
      </c>
    </row>
    <row r="48" spans="1:6" s="11" customFormat="1" x14ac:dyDescent="0.25">
      <c r="A48" s="128"/>
      <c r="B48" s="128"/>
      <c r="C48" s="128"/>
      <c r="D48" s="128"/>
      <c r="E48" s="128"/>
      <c r="F48" s="128"/>
    </row>
    <row r="49" spans="1:6" x14ac:dyDescent="0.25">
      <c r="A49" s="158">
        <v>44531</v>
      </c>
      <c r="B49" s="128" t="s">
        <v>750</v>
      </c>
      <c r="C49" s="128"/>
      <c r="D49" s="128"/>
      <c r="E49" s="128" t="s">
        <v>755</v>
      </c>
      <c r="F49" s="128" t="s">
        <v>756</v>
      </c>
    </row>
    <row r="50" spans="1:6" s="107" customFormat="1" x14ac:dyDescent="0.25">
      <c r="A50" s="227" t="s">
        <v>807</v>
      </c>
      <c r="B50" s="128"/>
      <c r="C50" s="128"/>
      <c r="D50" s="128"/>
      <c r="E50" s="128"/>
      <c r="F50" s="128"/>
    </row>
    <row r="51" spans="1:6" s="107" customFormat="1" x14ac:dyDescent="0.25">
      <c r="A51" s="158">
        <v>44525</v>
      </c>
      <c r="B51" s="128" t="s">
        <v>765</v>
      </c>
      <c r="C51" s="128">
        <v>10</v>
      </c>
      <c r="D51" s="128" t="s">
        <v>793</v>
      </c>
      <c r="E51" s="128" t="s">
        <v>755</v>
      </c>
      <c r="F51" s="128" t="s">
        <v>756</v>
      </c>
    </row>
    <row r="52" spans="1:6" ht="75" x14ac:dyDescent="0.25">
      <c r="A52" s="158">
        <v>44529</v>
      </c>
      <c r="B52" s="208" t="s">
        <v>805</v>
      </c>
      <c r="C52" s="128">
        <v>1</v>
      </c>
      <c r="D52" s="128" t="s">
        <v>1</v>
      </c>
      <c r="E52" s="128" t="s">
        <v>661</v>
      </c>
      <c r="F52" s="128" t="s">
        <v>748</v>
      </c>
    </row>
    <row r="53" spans="1:6" s="107" customFormat="1" x14ac:dyDescent="0.25">
      <c r="A53" s="227" t="s">
        <v>851</v>
      </c>
      <c r="B53" s="208"/>
      <c r="C53" s="128"/>
      <c r="D53" s="128"/>
      <c r="E53" s="128"/>
      <c r="F53" s="128"/>
    </row>
    <row r="54" spans="1:6" x14ac:dyDescent="0.25">
      <c r="A54" s="158">
        <v>44494</v>
      </c>
      <c r="B54" s="128" t="s">
        <v>733</v>
      </c>
      <c r="C54" s="128">
        <v>2</v>
      </c>
      <c r="D54" s="128" t="s">
        <v>1</v>
      </c>
      <c r="E54" s="128" t="s">
        <v>734</v>
      </c>
      <c r="F54" s="128" t="s">
        <v>735</v>
      </c>
    </row>
    <row r="55" spans="1:6" x14ac:dyDescent="0.25">
      <c r="A55" s="128"/>
      <c r="B55" s="128"/>
      <c r="C55" s="128"/>
      <c r="D55" s="128"/>
      <c r="E55" s="128"/>
      <c r="F55" s="128"/>
    </row>
    <row r="56" spans="1:6" ht="30" x14ac:dyDescent="0.25">
      <c r="A56" s="158">
        <v>44484</v>
      </c>
      <c r="B56" s="128" t="s">
        <v>725</v>
      </c>
      <c r="C56" s="128"/>
      <c r="D56" s="128"/>
      <c r="E56" s="128" t="s">
        <v>726</v>
      </c>
      <c r="F56" s="128" t="s">
        <v>602</v>
      </c>
    </row>
    <row r="57" spans="1:6" x14ac:dyDescent="0.25">
      <c r="A57" s="128"/>
      <c r="B57" s="128"/>
      <c r="C57" s="128"/>
      <c r="D57" s="128"/>
      <c r="E57" s="128"/>
      <c r="F57" s="128"/>
    </row>
    <row r="58" spans="1:6" ht="30" x14ac:dyDescent="0.25">
      <c r="A58" s="158">
        <v>44482</v>
      </c>
      <c r="B58" s="128" t="s">
        <v>723</v>
      </c>
      <c r="C58" s="128">
        <v>1</v>
      </c>
      <c r="D58" s="128" t="s">
        <v>1</v>
      </c>
      <c r="E58" s="128"/>
      <c r="F58" s="128" t="s">
        <v>724</v>
      </c>
    </row>
    <row r="59" spans="1:6" x14ac:dyDescent="0.25">
      <c r="A59" s="128"/>
      <c r="B59" s="128"/>
      <c r="C59" s="128"/>
      <c r="D59" s="128"/>
      <c r="E59" s="128"/>
      <c r="F59" s="128"/>
    </row>
    <row r="60" spans="1:6" x14ac:dyDescent="0.25">
      <c r="A60" s="158">
        <v>44481</v>
      </c>
      <c r="B60" s="128" t="s">
        <v>721</v>
      </c>
      <c r="C60" s="128">
        <v>1</v>
      </c>
      <c r="D60" s="128" t="s">
        <v>1</v>
      </c>
      <c r="E60" s="128"/>
      <c r="F60" s="128" t="s">
        <v>602</v>
      </c>
    </row>
    <row r="61" spans="1:6" x14ac:dyDescent="0.25">
      <c r="A61" s="128"/>
      <c r="B61" s="128"/>
      <c r="C61" s="128"/>
      <c r="D61" s="128"/>
      <c r="E61" s="128"/>
      <c r="F61" s="128"/>
    </row>
    <row r="62" spans="1:6" ht="30" x14ac:dyDescent="0.25">
      <c r="A62" s="158">
        <v>44477</v>
      </c>
      <c r="B62" s="128" t="s">
        <v>717</v>
      </c>
      <c r="C62" s="128" t="s">
        <v>718</v>
      </c>
      <c r="D62" s="128"/>
      <c r="E62" s="128" t="s">
        <v>720</v>
      </c>
      <c r="F62" s="128" t="s">
        <v>719</v>
      </c>
    </row>
    <row r="63" spans="1:6" ht="30" x14ac:dyDescent="0.25">
      <c r="A63" s="158">
        <v>44470</v>
      </c>
      <c r="B63" s="128" t="s">
        <v>727</v>
      </c>
      <c r="C63" s="128"/>
      <c r="D63" s="128"/>
      <c r="E63" s="128" t="s">
        <v>13</v>
      </c>
      <c r="F63" s="128" t="s">
        <v>602</v>
      </c>
    </row>
    <row r="64" spans="1:6" s="107" customFormat="1" x14ac:dyDescent="0.25">
      <c r="A64" s="227" t="s">
        <v>852</v>
      </c>
      <c r="B64" s="128"/>
      <c r="C64" s="128"/>
      <c r="D64" s="128"/>
      <c r="E64" s="128"/>
      <c r="F64" s="128"/>
    </row>
    <row r="65" spans="1:6" ht="30" x14ac:dyDescent="0.25">
      <c r="A65" s="158">
        <v>44467</v>
      </c>
      <c r="B65" s="128" t="s">
        <v>728</v>
      </c>
      <c r="C65" s="128">
        <v>1</v>
      </c>
      <c r="D65" s="128" t="s">
        <v>1</v>
      </c>
      <c r="E65" s="128"/>
      <c r="F65" s="128" t="s">
        <v>731</v>
      </c>
    </row>
    <row r="66" spans="1:6" ht="30" x14ac:dyDescent="0.25">
      <c r="A66" s="158">
        <v>44462</v>
      </c>
      <c r="B66" s="128" t="s">
        <v>729</v>
      </c>
      <c r="C66" s="128"/>
      <c r="D66" s="128"/>
      <c r="E66" s="128"/>
      <c r="F66" s="128" t="s">
        <v>731</v>
      </c>
    </row>
    <row r="67" spans="1:6" ht="30" x14ac:dyDescent="0.25">
      <c r="A67" s="158">
        <v>44452</v>
      </c>
      <c r="B67" s="128" t="s">
        <v>730</v>
      </c>
      <c r="C67" s="128"/>
      <c r="D67" s="128"/>
      <c r="E67" s="128"/>
      <c r="F67" s="128" t="s">
        <v>731</v>
      </c>
    </row>
    <row r="68" spans="1:6" x14ac:dyDescent="0.25">
      <c r="A68" s="158">
        <v>44448</v>
      </c>
      <c r="B68" s="128" t="s">
        <v>700</v>
      </c>
      <c r="C68" s="128">
        <v>3</v>
      </c>
      <c r="D68" s="128" t="s">
        <v>1</v>
      </c>
      <c r="E68" s="128" t="s">
        <v>701</v>
      </c>
      <c r="F68" s="128" t="s">
        <v>602</v>
      </c>
    </row>
    <row r="69" spans="1:6" x14ac:dyDescent="0.25">
      <c r="A69" s="128"/>
      <c r="B69" s="128"/>
      <c r="C69" s="128"/>
      <c r="D69" s="128"/>
      <c r="E69" s="128"/>
      <c r="F69" s="128"/>
    </row>
    <row r="70" spans="1:6" x14ac:dyDescent="0.25">
      <c r="A70" s="158">
        <v>44446</v>
      </c>
      <c r="B70" s="128" t="s">
        <v>703</v>
      </c>
      <c r="C70" s="128">
        <v>1</v>
      </c>
      <c r="D70" s="128" t="s">
        <v>1</v>
      </c>
      <c r="E70" s="128" t="s">
        <v>21</v>
      </c>
      <c r="F70" s="128" t="s">
        <v>702</v>
      </c>
    </row>
    <row r="71" spans="1:6" x14ac:dyDescent="0.25">
      <c r="A71" s="128"/>
      <c r="B71" s="128"/>
      <c r="C71" s="128"/>
      <c r="D71" s="128"/>
      <c r="E71" s="128"/>
      <c r="F71" s="128"/>
    </row>
    <row r="72" spans="1:6" x14ac:dyDescent="0.25">
      <c r="A72" s="95"/>
      <c r="B72" s="95"/>
      <c r="C72" s="95"/>
      <c r="D72" s="95"/>
      <c r="E72" s="95"/>
      <c r="F72" s="95"/>
    </row>
    <row r="73" spans="1:6" x14ac:dyDescent="0.25">
      <c r="A73" s="206">
        <v>44424</v>
      </c>
      <c r="B73" s="95" t="s">
        <v>667</v>
      </c>
      <c r="C73" s="95">
        <v>1</v>
      </c>
      <c r="D73" s="95" t="s">
        <v>1</v>
      </c>
      <c r="E73" s="95" t="s">
        <v>668</v>
      </c>
      <c r="F73" s="128" t="s">
        <v>602</v>
      </c>
    </row>
    <row r="74" spans="1:6" ht="105" x14ac:dyDescent="0.25">
      <c r="A74" s="158">
        <v>44405</v>
      </c>
      <c r="B74" s="128" t="s">
        <v>659</v>
      </c>
      <c r="C74" s="128">
        <v>2</v>
      </c>
      <c r="D74" s="128" t="s">
        <v>1</v>
      </c>
      <c r="E74" s="128" t="s">
        <v>661</v>
      </c>
      <c r="F74" s="128" t="s">
        <v>660</v>
      </c>
    </row>
    <row r="75" spans="1:6" x14ac:dyDescent="0.25">
      <c r="A75" s="95"/>
      <c r="B75" s="95"/>
      <c r="C75" s="95"/>
      <c r="D75" s="95"/>
      <c r="E75" s="95"/>
      <c r="F75" s="95"/>
    </row>
    <row r="76" spans="1:6" ht="135" x14ac:dyDescent="0.25">
      <c r="A76" s="158">
        <v>44392</v>
      </c>
      <c r="B76" s="128" t="s">
        <v>656</v>
      </c>
      <c r="C76" s="128"/>
      <c r="D76" s="128"/>
      <c r="E76" s="128" t="s">
        <v>657</v>
      </c>
      <c r="F76" s="128" t="s">
        <v>602</v>
      </c>
    </row>
    <row r="77" spans="1:6" x14ac:dyDescent="0.25">
      <c r="A77" s="95"/>
      <c r="B77" s="95"/>
      <c r="C77" s="95"/>
      <c r="D77" s="95"/>
      <c r="E77" s="95"/>
      <c r="F77" s="95"/>
    </row>
    <row r="78" spans="1:6" x14ac:dyDescent="0.25">
      <c r="A78" s="158">
        <v>44383</v>
      </c>
      <c r="B78" s="128" t="s">
        <v>649</v>
      </c>
      <c r="C78" s="128">
        <v>3</v>
      </c>
      <c r="D78" s="128" t="s">
        <v>1</v>
      </c>
      <c r="E78" s="128" t="s">
        <v>650</v>
      </c>
      <c r="F78" s="128" t="s">
        <v>602</v>
      </c>
    </row>
    <row r="79" spans="1:6" x14ac:dyDescent="0.25">
      <c r="A79" s="158">
        <v>44383</v>
      </c>
      <c r="B79" s="128" t="s">
        <v>8</v>
      </c>
      <c r="C79" s="128">
        <v>2</v>
      </c>
      <c r="D79" s="128" t="s">
        <v>1</v>
      </c>
      <c r="E79" s="128" t="s">
        <v>21</v>
      </c>
      <c r="F79" s="128" t="s">
        <v>648</v>
      </c>
    </row>
    <row r="80" spans="1:6" x14ac:dyDescent="0.25">
      <c r="A80" s="95"/>
      <c r="B80" s="95"/>
      <c r="C80" s="95"/>
      <c r="D80" s="95"/>
      <c r="E80" s="95"/>
      <c r="F80" s="95"/>
    </row>
    <row r="81" spans="1:6" x14ac:dyDescent="0.25">
      <c r="A81" s="158">
        <v>44376</v>
      </c>
      <c r="B81" s="128" t="s">
        <v>16</v>
      </c>
      <c r="C81" s="128">
        <v>500</v>
      </c>
      <c r="D81" s="128"/>
      <c r="E81" s="128" t="s">
        <v>284</v>
      </c>
      <c r="F81" s="128" t="s">
        <v>477</v>
      </c>
    </row>
    <row r="82" spans="1:6" x14ac:dyDescent="0.25">
      <c r="A82" s="95"/>
      <c r="B82" s="95"/>
      <c r="C82" s="95"/>
      <c r="D82" s="95"/>
      <c r="E82" s="95"/>
      <c r="F82" s="95"/>
    </row>
    <row r="83" spans="1:6" ht="30" x14ac:dyDescent="0.25">
      <c r="A83" s="158">
        <v>44370</v>
      </c>
      <c r="B83" s="128" t="s">
        <v>646</v>
      </c>
      <c r="C83" s="128"/>
      <c r="D83" s="128"/>
      <c r="E83" s="128" t="s">
        <v>10</v>
      </c>
      <c r="F83" s="128" t="s">
        <v>647</v>
      </c>
    </row>
    <row r="84" spans="1:6" x14ac:dyDescent="0.25">
      <c r="A84" s="206"/>
      <c r="B84" s="95"/>
      <c r="C84" s="95"/>
      <c r="D84" s="95"/>
      <c r="E84" s="95"/>
      <c r="F84" s="95"/>
    </row>
    <row r="85" spans="1:6" ht="75" x14ac:dyDescent="0.25">
      <c r="A85" s="158">
        <v>44364</v>
      </c>
      <c r="B85" s="128" t="s">
        <v>655</v>
      </c>
      <c r="C85" s="128"/>
      <c r="D85" s="128"/>
      <c r="E85" s="128" t="s">
        <v>654</v>
      </c>
      <c r="F85" s="128" t="s">
        <v>587</v>
      </c>
    </row>
    <row r="86" spans="1:6" x14ac:dyDescent="0.25">
      <c r="A86" s="206">
        <v>44364</v>
      </c>
      <c r="B86" s="95"/>
      <c r="C86" s="95"/>
      <c r="D86" s="95"/>
      <c r="E86" s="95" t="s">
        <v>284</v>
      </c>
      <c r="F86" s="95" t="s">
        <v>628</v>
      </c>
    </row>
    <row r="87" spans="1:6" x14ac:dyDescent="0.25">
      <c r="A87" s="206">
        <v>44362</v>
      </c>
      <c r="B87" s="95" t="s">
        <v>658</v>
      </c>
      <c r="C87" s="95"/>
      <c r="D87" s="95"/>
      <c r="E87" s="95" t="s">
        <v>10</v>
      </c>
      <c r="F87" s="95"/>
    </row>
    <row r="88" spans="1:6" x14ac:dyDescent="0.25">
      <c r="A88" s="158">
        <v>44357</v>
      </c>
      <c r="B88" s="128" t="s">
        <v>642</v>
      </c>
      <c r="C88" s="128"/>
      <c r="D88" s="128"/>
      <c r="E88" s="128" t="s">
        <v>21</v>
      </c>
      <c r="F88" s="128" t="s">
        <v>640</v>
      </c>
    </row>
    <row r="89" spans="1:6" x14ac:dyDescent="0.25">
      <c r="A89" s="128"/>
      <c r="B89" s="128"/>
      <c r="C89" s="128"/>
      <c r="D89" s="128"/>
      <c r="E89" s="128"/>
      <c r="F89" s="128"/>
    </row>
    <row r="90" spans="1:6" x14ac:dyDescent="0.25">
      <c r="A90" s="158">
        <v>44355</v>
      </c>
      <c r="B90" s="128" t="s">
        <v>641</v>
      </c>
      <c r="C90" s="128"/>
      <c r="D90" s="128"/>
      <c r="E90" s="128" t="s">
        <v>643</v>
      </c>
      <c r="F90" s="128" t="s">
        <v>587</v>
      </c>
    </row>
    <row r="91" spans="1:6" x14ac:dyDescent="0.25">
      <c r="A91" s="128"/>
      <c r="B91" s="128"/>
      <c r="C91" s="128"/>
      <c r="D91" s="128"/>
      <c r="E91" s="128"/>
      <c r="F91" s="128"/>
    </row>
    <row r="92" spans="1:6" ht="30" x14ac:dyDescent="0.25">
      <c r="A92" s="128" t="s">
        <v>629</v>
      </c>
      <c r="B92" s="128" t="s">
        <v>630</v>
      </c>
      <c r="C92" s="128"/>
      <c r="D92" s="128"/>
      <c r="E92" s="128"/>
      <c r="F92" s="128" t="s">
        <v>631</v>
      </c>
    </row>
    <row r="93" spans="1:6" x14ac:dyDescent="0.25">
      <c r="A93" s="95"/>
      <c r="B93" s="95"/>
      <c r="C93" s="95"/>
      <c r="D93" s="95"/>
      <c r="E93" s="95"/>
      <c r="F93" s="95"/>
    </row>
    <row r="94" spans="1:6" ht="30" x14ac:dyDescent="0.25">
      <c r="A94" s="158">
        <v>44312</v>
      </c>
      <c r="B94" s="128" t="s">
        <v>608</v>
      </c>
      <c r="C94" s="128"/>
      <c r="D94" s="128"/>
      <c r="E94" s="128" t="s">
        <v>10</v>
      </c>
      <c r="F94" s="128" t="s">
        <v>602</v>
      </c>
    </row>
    <row r="95" spans="1:6" x14ac:dyDescent="0.25">
      <c r="A95" s="4"/>
      <c r="B95" s="4"/>
      <c r="C95" s="4"/>
      <c r="D95" s="4"/>
      <c r="E95" s="4"/>
      <c r="F95" s="4"/>
    </row>
    <row r="96" spans="1:6" ht="30" x14ac:dyDescent="0.25">
      <c r="A96" s="158">
        <v>44309</v>
      </c>
      <c r="B96" s="128" t="s">
        <v>601</v>
      </c>
      <c r="C96" s="128">
        <v>3</v>
      </c>
      <c r="D96" s="128" t="s">
        <v>2</v>
      </c>
      <c r="E96" s="128"/>
      <c r="F96" s="128" t="s">
        <v>602</v>
      </c>
    </row>
    <row r="97" spans="1:6" x14ac:dyDescent="0.25">
      <c r="A97" s="158">
        <v>41020</v>
      </c>
      <c r="B97" s="128" t="s">
        <v>599</v>
      </c>
      <c r="C97" s="128">
        <v>1</v>
      </c>
      <c r="D97" s="128" t="s">
        <v>1</v>
      </c>
      <c r="E97" s="128"/>
      <c r="F97" s="128" t="s">
        <v>600</v>
      </c>
    </row>
    <row r="98" spans="1:6" ht="30" x14ac:dyDescent="0.25">
      <c r="A98" s="158">
        <v>41020</v>
      </c>
      <c r="B98" s="128" t="s">
        <v>597</v>
      </c>
      <c r="C98" s="128">
        <v>27</v>
      </c>
      <c r="D98" s="128" t="s">
        <v>1</v>
      </c>
      <c r="E98" s="128"/>
      <c r="F98" s="128" t="s">
        <v>598</v>
      </c>
    </row>
    <row r="99" spans="1:6" x14ac:dyDescent="0.25">
      <c r="A99" s="158">
        <v>44298</v>
      </c>
      <c r="B99" s="128" t="s">
        <v>610</v>
      </c>
      <c r="C99" s="128"/>
      <c r="D99" s="128"/>
      <c r="E99" s="128" t="s">
        <v>9</v>
      </c>
      <c r="F99" s="128" t="s">
        <v>602</v>
      </c>
    </row>
    <row r="100" spans="1:6" ht="30" x14ac:dyDescent="0.25">
      <c r="A100" s="158">
        <v>44302</v>
      </c>
      <c r="B100" s="128" t="s">
        <v>607</v>
      </c>
      <c r="C100" s="128"/>
      <c r="D100" s="128"/>
      <c r="E100" s="128" t="s">
        <v>10</v>
      </c>
      <c r="F100" s="128" t="s">
        <v>587</v>
      </c>
    </row>
    <row r="101" spans="1:6" x14ac:dyDescent="0.25">
      <c r="A101" s="128"/>
      <c r="B101" s="128"/>
      <c r="C101" s="128"/>
      <c r="D101" s="128"/>
      <c r="E101" s="128"/>
      <c r="F101" s="128"/>
    </row>
    <row r="102" spans="1:6" x14ac:dyDescent="0.25">
      <c r="A102" s="128"/>
      <c r="B102" s="128"/>
      <c r="C102" s="128"/>
      <c r="D102" s="128"/>
      <c r="E102" s="128"/>
      <c r="F102" s="128"/>
    </row>
    <row r="103" spans="1:6" x14ac:dyDescent="0.25">
      <c r="A103" s="158">
        <v>44294</v>
      </c>
      <c r="B103" s="128" t="s">
        <v>606</v>
      </c>
      <c r="C103" s="128"/>
      <c r="D103" s="128"/>
      <c r="E103" s="128" t="s">
        <v>10</v>
      </c>
      <c r="F103" s="128" t="s">
        <v>602</v>
      </c>
    </row>
    <row r="104" spans="1:6" x14ac:dyDescent="0.25">
      <c r="A104" s="128"/>
      <c r="B104" s="128"/>
      <c r="C104" s="128"/>
      <c r="D104" s="128"/>
      <c r="E104" s="128"/>
      <c r="F104" s="128"/>
    </row>
    <row r="105" spans="1:6" x14ac:dyDescent="0.25">
      <c r="A105" s="128"/>
      <c r="B105" s="128"/>
      <c r="C105" s="128"/>
      <c r="D105" s="128"/>
      <c r="E105" s="128"/>
      <c r="F105" s="128"/>
    </row>
    <row r="106" spans="1:6" x14ac:dyDescent="0.25">
      <c r="A106" s="158">
        <v>44273</v>
      </c>
      <c r="B106" s="128" t="s">
        <v>605</v>
      </c>
      <c r="C106" s="128"/>
      <c r="D106" s="128"/>
      <c r="E106" s="128" t="s">
        <v>10</v>
      </c>
      <c r="F106" s="128" t="s">
        <v>602</v>
      </c>
    </row>
    <row r="107" spans="1:6" x14ac:dyDescent="0.25">
      <c r="A107" s="128"/>
      <c r="B107" s="128"/>
      <c r="C107" s="128"/>
      <c r="D107" s="128"/>
      <c r="E107" s="128"/>
      <c r="F107" s="128"/>
    </row>
    <row r="108" spans="1:6" x14ac:dyDescent="0.25">
      <c r="A108" s="128"/>
      <c r="B108" s="128"/>
      <c r="C108" s="128"/>
      <c r="D108" s="128"/>
      <c r="E108" s="128"/>
      <c r="F108" s="128"/>
    </row>
    <row r="109" spans="1:6" x14ac:dyDescent="0.25">
      <c r="A109" s="158">
        <v>44260</v>
      </c>
      <c r="B109" s="128" t="s">
        <v>612</v>
      </c>
      <c r="C109" s="128"/>
      <c r="D109" s="128"/>
      <c r="E109" s="128" t="s">
        <v>611</v>
      </c>
      <c r="F109" s="128" t="s">
        <v>602</v>
      </c>
    </row>
    <row r="110" spans="1:6" x14ac:dyDescent="0.25">
      <c r="A110" s="128"/>
      <c r="B110" s="128"/>
      <c r="C110" s="128"/>
      <c r="D110" s="128"/>
      <c r="E110" s="128"/>
      <c r="F110" s="128"/>
    </row>
    <row r="111" spans="1:6" x14ac:dyDescent="0.25">
      <c r="A111" s="128"/>
      <c r="B111" s="128"/>
      <c r="C111" s="128"/>
      <c r="D111" s="128"/>
      <c r="E111" s="128"/>
      <c r="F111" s="128"/>
    </row>
    <row r="112" spans="1:6" x14ac:dyDescent="0.25">
      <c r="A112" s="158">
        <v>44243</v>
      </c>
      <c r="B112" s="128" t="s">
        <v>609</v>
      </c>
      <c r="C112" s="128"/>
      <c r="D112" s="128"/>
      <c r="E112" s="128" t="s">
        <v>10</v>
      </c>
      <c r="F112" s="128" t="s">
        <v>602</v>
      </c>
    </row>
    <row r="113" spans="1:6" ht="30" x14ac:dyDescent="0.25">
      <c r="A113" s="158">
        <v>44244</v>
      </c>
      <c r="B113" s="128" t="s">
        <v>613</v>
      </c>
      <c r="C113" s="128"/>
      <c r="D113" s="128"/>
      <c r="E113" s="128" t="s">
        <v>136</v>
      </c>
      <c r="F113" s="128" t="s">
        <v>614</v>
      </c>
    </row>
    <row r="114" spans="1:6" x14ac:dyDescent="0.25">
      <c r="A114" s="128"/>
      <c r="B114" s="128"/>
      <c r="C114" s="128"/>
      <c r="D114" s="128"/>
      <c r="E114" s="128"/>
      <c r="F114" s="128"/>
    </row>
    <row r="115" spans="1:6" x14ac:dyDescent="0.25">
      <c r="A115" s="128"/>
      <c r="B115" s="128"/>
      <c r="C115" s="128"/>
      <c r="D115" s="128"/>
      <c r="E115" s="128"/>
      <c r="F115" s="128"/>
    </row>
    <row r="116" spans="1:6" x14ac:dyDescent="0.25">
      <c r="A116" s="95"/>
      <c r="B116" s="95"/>
      <c r="C116" s="95"/>
      <c r="D116" s="95"/>
      <c r="E116" s="95"/>
      <c r="F116" s="95"/>
    </row>
    <row r="117" spans="1:6" x14ac:dyDescent="0.25">
      <c r="A117" s="95"/>
      <c r="B117" s="95"/>
      <c r="C117" s="95"/>
      <c r="D117" s="95"/>
      <c r="E117" s="95"/>
      <c r="F117" s="95"/>
    </row>
    <row r="118" spans="1:6" x14ac:dyDescent="0.25">
      <c r="A118" s="95"/>
      <c r="B118" s="95"/>
      <c r="C118" s="95"/>
      <c r="D118" s="95"/>
      <c r="E118" s="95"/>
      <c r="F118" s="95"/>
    </row>
    <row r="119" spans="1:6" x14ac:dyDescent="0.25">
      <c r="A119" s="95"/>
      <c r="B119" s="95"/>
      <c r="C119" s="95"/>
      <c r="D119" s="95"/>
      <c r="E119" s="95"/>
      <c r="F119" s="95"/>
    </row>
    <row r="120" spans="1:6" ht="75" x14ac:dyDescent="0.25">
      <c r="A120" s="204">
        <v>44187</v>
      </c>
      <c r="B120" s="205" t="s">
        <v>462</v>
      </c>
      <c r="C120" s="205"/>
      <c r="D120" s="205"/>
      <c r="E120" s="205"/>
      <c r="F120" s="205"/>
    </row>
    <row r="121" spans="1:6" x14ac:dyDescent="0.25">
      <c r="A121" s="95"/>
      <c r="B121" s="95"/>
      <c r="C121" s="95"/>
      <c r="D121" s="95"/>
      <c r="E121" s="95"/>
      <c r="F121" s="95"/>
    </row>
    <row r="122" spans="1:6" x14ac:dyDescent="0.25">
      <c r="A122" s="181">
        <v>44181</v>
      </c>
      <c r="B122" s="97" t="s">
        <v>447</v>
      </c>
      <c r="C122" s="120"/>
      <c r="D122" s="120"/>
      <c r="E122" s="120"/>
      <c r="F122" s="97" t="s">
        <v>463</v>
      </c>
    </row>
    <row r="123" spans="1:6" ht="30" x14ac:dyDescent="0.25">
      <c r="A123" s="96"/>
      <c r="B123" s="97" t="s">
        <v>429</v>
      </c>
      <c r="C123" s="120"/>
      <c r="D123" s="120"/>
      <c r="E123" s="120"/>
      <c r="F123" s="97" t="s">
        <v>464</v>
      </c>
    </row>
    <row r="124" spans="1:6" x14ac:dyDescent="0.25">
      <c r="A124" s="95"/>
      <c r="B124" s="95"/>
      <c r="C124" s="95"/>
      <c r="D124" s="95"/>
      <c r="E124" s="95"/>
      <c r="F124" s="95"/>
    </row>
    <row r="125" spans="1:6" ht="105" x14ac:dyDescent="0.25">
      <c r="A125" s="172">
        <v>44161</v>
      </c>
      <c r="B125" s="97" t="s">
        <v>417</v>
      </c>
      <c r="C125" s="120"/>
      <c r="D125" s="120"/>
      <c r="E125" s="120"/>
      <c r="F125" s="120" t="s">
        <v>418</v>
      </c>
    </row>
    <row r="126" spans="1:6" x14ac:dyDescent="0.25">
      <c r="A126" s="95"/>
      <c r="B126" s="95"/>
      <c r="C126" s="95"/>
      <c r="D126" s="95"/>
      <c r="E126" s="95"/>
      <c r="F126" s="95"/>
    </row>
    <row r="127" spans="1:6" ht="45" x14ac:dyDescent="0.25">
      <c r="A127" s="96">
        <v>44116</v>
      </c>
      <c r="B127" s="97" t="s">
        <v>339</v>
      </c>
      <c r="C127" s="120">
        <v>16</v>
      </c>
      <c r="D127" s="120" t="s">
        <v>340</v>
      </c>
      <c r="E127" s="120"/>
      <c r="F127" s="120" t="s">
        <v>352</v>
      </c>
    </row>
    <row r="128" spans="1:6" x14ac:dyDescent="0.25">
      <c r="A128" s="96"/>
      <c r="B128" s="97"/>
      <c r="C128" s="120"/>
      <c r="D128" s="120"/>
      <c r="E128" s="120"/>
      <c r="F128" s="120"/>
    </row>
    <row r="129" spans="1:6" ht="30" x14ac:dyDescent="0.25">
      <c r="A129" s="96">
        <v>44109</v>
      </c>
      <c r="B129" s="97" t="s">
        <v>355</v>
      </c>
      <c r="C129" s="120">
        <v>1</v>
      </c>
      <c r="D129" s="120" t="s">
        <v>2</v>
      </c>
      <c r="E129" s="120"/>
      <c r="F129" s="120" t="s">
        <v>356</v>
      </c>
    </row>
    <row r="130" spans="1:6" x14ac:dyDescent="0.25">
      <c r="A130" s="95"/>
      <c r="B130" s="95"/>
      <c r="C130" s="95"/>
      <c r="D130" s="95"/>
      <c r="E130" s="95"/>
      <c r="F130" s="95"/>
    </row>
    <row r="131" spans="1:6" ht="45" x14ac:dyDescent="0.25">
      <c r="A131" s="96">
        <v>44103</v>
      </c>
      <c r="B131" s="97" t="s">
        <v>337</v>
      </c>
      <c r="C131" s="120">
        <v>1</v>
      </c>
      <c r="D131" s="120" t="s">
        <v>2</v>
      </c>
      <c r="E131" s="120"/>
      <c r="F131" s="120" t="s">
        <v>338</v>
      </c>
    </row>
    <row r="132" spans="1:6" x14ac:dyDescent="0.25">
      <c r="A132" s="95"/>
      <c r="B132" s="95"/>
      <c r="C132" s="95"/>
      <c r="D132" s="95"/>
      <c r="E132" s="95"/>
      <c r="F132" s="95"/>
    </row>
    <row r="133" spans="1:6" x14ac:dyDescent="0.25">
      <c r="A133" s="95"/>
      <c r="B133" s="95"/>
      <c r="C133" s="95"/>
      <c r="D133" s="95"/>
      <c r="E133" s="95"/>
      <c r="F133" s="95"/>
    </row>
    <row r="134" spans="1:6" x14ac:dyDescent="0.25">
      <c r="A134" s="321">
        <v>44098</v>
      </c>
      <c r="B134" s="97" t="s">
        <v>331</v>
      </c>
      <c r="C134" s="120">
        <v>150</v>
      </c>
      <c r="D134" s="120" t="s">
        <v>1</v>
      </c>
      <c r="E134" s="120"/>
      <c r="F134" s="120" t="s">
        <v>333</v>
      </c>
    </row>
    <row r="135" spans="1:6" x14ac:dyDescent="0.25">
      <c r="A135" s="322"/>
      <c r="B135" s="97" t="s">
        <v>328</v>
      </c>
      <c r="C135" s="120"/>
      <c r="D135" s="120"/>
      <c r="E135" s="120"/>
      <c r="F135" s="120" t="s">
        <v>332</v>
      </c>
    </row>
    <row r="136" spans="1:6" x14ac:dyDescent="0.25">
      <c r="A136" s="322"/>
      <c r="B136" s="97" t="s">
        <v>329</v>
      </c>
      <c r="C136" s="120"/>
      <c r="D136" s="120"/>
      <c r="E136" s="120"/>
      <c r="F136" s="120" t="s">
        <v>332</v>
      </c>
    </row>
    <row r="137" spans="1:6" x14ac:dyDescent="0.25">
      <c r="A137" s="323"/>
      <c r="B137" s="97" t="s">
        <v>330</v>
      </c>
      <c r="C137" s="120"/>
      <c r="D137" s="120"/>
      <c r="E137" s="120"/>
      <c r="F137" s="120" t="s">
        <v>333</v>
      </c>
    </row>
    <row r="138" spans="1:6" ht="45" x14ac:dyDescent="0.25">
      <c r="A138" s="96">
        <v>44088</v>
      </c>
      <c r="B138" s="97" t="s">
        <v>320</v>
      </c>
      <c r="C138" s="120">
        <v>1</v>
      </c>
      <c r="D138" s="120" t="s">
        <v>1</v>
      </c>
      <c r="E138" s="120" t="s">
        <v>321</v>
      </c>
      <c r="F138" s="120" t="s">
        <v>323</v>
      </c>
    </row>
    <row r="139" spans="1:6" x14ac:dyDescent="0.25">
      <c r="A139" s="96">
        <v>44085</v>
      </c>
      <c r="B139" s="97" t="s">
        <v>322</v>
      </c>
      <c r="C139" s="120">
        <v>1</v>
      </c>
      <c r="D139" s="120" t="s">
        <v>1</v>
      </c>
      <c r="E139" s="120"/>
      <c r="F139" s="120" t="s">
        <v>324</v>
      </c>
    </row>
    <row r="140" spans="1:6" ht="30" x14ac:dyDescent="0.25">
      <c r="A140" s="96">
        <v>44082</v>
      </c>
      <c r="B140" s="97" t="s">
        <v>318</v>
      </c>
      <c r="C140" s="120"/>
      <c r="D140" s="120"/>
      <c r="E140" s="120"/>
      <c r="F140" s="120" t="s">
        <v>319</v>
      </c>
    </row>
    <row r="141" spans="1:6" x14ac:dyDescent="0.25">
      <c r="A141" s="115">
        <v>44069</v>
      </c>
      <c r="B141" s="151" t="s">
        <v>357</v>
      </c>
      <c r="C141" s="120">
        <v>1</v>
      </c>
      <c r="D141" s="120" t="s">
        <v>1</v>
      </c>
      <c r="E141" s="116"/>
      <c r="F141" s="120" t="s">
        <v>359</v>
      </c>
    </row>
    <row r="142" spans="1:6" x14ac:dyDescent="0.25">
      <c r="A142" s="115">
        <v>44069</v>
      </c>
      <c r="B142" s="151" t="s">
        <v>358</v>
      </c>
      <c r="C142" s="120">
        <v>1</v>
      </c>
      <c r="D142" s="120" t="s">
        <v>1</v>
      </c>
      <c r="E142" s="116"/>
      <c r="F142" s="120" t="s">
        <v>359</v>
      </c>
    </row>
    <row r="143" spans="1:6" ht="30" x14ac:dyDescent="0.25">
      <c r="A143" s="96">
        <v>44050</v>
      </c>
      <c r="B143" s="97" t="s">
        <v>311</v>
      </c>
      <c r="C143" s="120">
        <v>1</v>
      </c>
      <c r="D143" s="120" t="s">
        <v>307</v>
      </c>
      <c r="E143" s="120"/>
      <c r="F143" s="120" t="s">
        <v>310</v>
      </c>
    </row>
    <row r="144" spans="1:6" ht="30" x14ac:dyDescent="0.25">
      <c r="A144" s="96">
        <v>44050</v>
      </c>
      <c r="B144" s="97" t="s">
        <v>309</v>
      </c>
      <c r="C144" s="120">
        <v>2</v>
      </c>
      <c r="D144" s="120" t="s">
        <v>307</v>
      </c>
      <c r="E144" s="120"/>
      <c r="F144" s="120" t="s">
        <v>310</v>
      </c>
    </row>
    <row r="145" spans="1:6" x14ac:dyDescent="0.25">
      <c r="A145" s="95"/>
      <c r="B145" s="95"/>
      <c r="C145" s="95"/>
      <c r="D145" s="95"/>
      <c r="E145" s="95"/>
      <c r="F145" s="95"/>
    </row>
    <row r="146" spans="1:6" ht="105" x14ac:dyDescent="0.25">
      <c r="A146" s="96">
        <v>44041</v>
      </c>
      <c r="B146" s="97" t="s">
        <v>306</v>
      </c>
      <c r="C146" s="120">
        <v>1</v>
      </c>
      <c r="D146" s="120" t="s">
        <v>307</v>
      </c>
      <c r="E146" s="120"/>
      <c r="F146" s="120" t="s">
        <v>308</v>
      </c>
    </row>
    <row r="147" spans="1:6" x14ac:dyDescent="0.25">
      <c r="A147" s="99"/>
      <c r="B147" s="99"/>
      <c r="C147" s="99"/>
      <c r="D147" s="99"/>
      <c r="E147" s="99"/>
      <c r="F147" s="99"/>
    </row>
    <row r="148" spans="1:6" ht="30" x14ac:dyDescent="0.25">
      <c r="A148" s="96">
        <v>44035</v>
      </c>
      <c r="B148" s="97" t="s">
        <v>283</v>
      </c>
      <c r="C148" s="120">
        <v>6</v>
      </c>
      <c r="D148" s="120" t="s">
        <v>1</v>
      </c>
      <c r="E148" s="120" t="s">
        <v>284</v>
      </c>
      <c r="F148" s="120" t="s">
        <v>285</v>
      </c>
    </row>
    <row r="149" spans="1:6" x14ac:dyDescent="0.25">
      <c r="A149" s="95"/>
      <c r="B149" s="95"/>
      <c r="C149" s="95"/>
      <c r="D149" s="95"/>
      <c r="E149" s="95"/>
      <c r="F149" s="95"/>
    </row>
    <row r="150" spans="1:6" ht="30" x14ac:dyDescent="0.25">
      <c r="A150" s="315">
        <v>44032</v>
      </c>
      <c r="B150" s="125" t="s">
        <v>278</v>
      </c>
      <c r="C150" s="318">
        <v>3</v>
      </c>
      <c r="D150" s="318" t="s">
        <v>281</v>
      </c>
      <c r="E150" s="124"/>
      <c r="F150" s="324" t="s">
        <v>282</v>
      </c>
    </row>
    <row r="151" spans="1:6" ht="30" x14ac:dyDescent="0.25">
      <c r="A151" s="316"/>
      <c r="B151" s="125" t="s">
        <v>279</v>
      </c>
      <c r="C151" s="319"/>
      <c r="D151" s="319"/>
      <c r="E151" s="124"/>
      <c r="F151" s="325"/>
    </row>
    <row r="152" spans="1:6" ht="30" x14ac:dyDescent="0.25">
      <c r="A152" s="317"/>
      <c r="B152" s="125" t="s">
        <v>280</v>
      </c>
      <c r="C152" s="320"/>
      <c r="D152" s="320"/>
      <c r="E152" s="124"/>
      <c r="F152" s="326"/>
    </row>
    <row r="153" spans="1:6" ht="45" x14ac:dyDescent="0.25">
      <c r="A153" s="122">
        <v>44027</v>
      </c>
      <c r="B153" s="97" t="s">
        <v>276</v>
      </c>
      <c r="C153" s="120">
        <v>-1</v>
      </c>
      <c r="D153" s="120" t="s">
        <v>2</v>
      </c>
      <c r="E153" s="120"/>
      <c r="F153" s="120" t="s">
        <v>277</v>
      </c>
    </row>
    <row r="154" spans="1:6" x14ac:dyDescent="0.25">
      <c r="A154" s="95"/>
      <c r="B154" s="123"/>
      <c r="C154" s="95"/>
      <c r="D154" s="95"/>
      <c r="E154" s="95"/>
      <c r="F154" s="95"/>
    </row>
    <row r="155" spans="1:6" ht="30" x14ac:dyDescent="0.25">
      <c r="A155" s="96">
        <v>44014</v>
      </c>
      <c r="B155" s="97" t="s">
        <v>246</v>
      </c>
      <c r="C155" s="120">
        <v>-1</v>
      </c>
      <c r="D155" s="120" t="s">
        <v>2</v>
      </c>
      <c r="E155" s="120"/>
      <c r="F155" s="120" t="s">
        <v>247</v>
      </c>
    </row>
    <row r="156" spans="1:6" x14ac:dyDescent="0.25">
      <c r="A156" s="96"/>
      <c r="B156" s="97"/>
      <c r="C156" s="120"/>
      <c r="D156" s="120"/>
      <c r="E156" s="120"/>
      <c r="F156" s="120"/>
    </row>
    <row r="157" spans="1:6" ht="30" x14ac:dyDescent="0.25">
      <c r="A157" s="96">
        <v>44012</v>
      </c>
      <c r="B157" s="97" t="s">
        <v>236</v>
      </c>
      <c r="C157" s="120">
        <v>-1</v>
      </c>
      <c r="D157" s="120" t="s">
        <v>1</v>
      </c>
      <c r="E157" s="120"/>
      <c r="F157" s="120" t="s">
        <v>237</v>
      </c>
    </row>
    <row r="158" spans="1:6" x14ac:dyDescent="0.25">
      <c r="A158" s="95"/>
      <c r="B158" s="123"/>
      <c r="C158" s="95"/>
      <c r="D158" s="95"/>
      <c r="E158" s="95"/>
      <c r="F158" s="95"/>
    </row>
    <row r="159" spans="1:6" ht="30" x14ac:dyDescent="0.25">
      <c r="A159" s="115">
        <v>44000</v>
      </c>
      <c r="B159" s="57" t="s">
        <v>222</v>
      </c>
      <c r="C159" s="13">
        <v>-1</v>
      </c>
      <c r="D159" s="13" t="s">
        <v>2</v>
      </c>
      <c r="E159" s="95"/>
      <c r="F159" s="116" t="s">
        <v>227</v>
      </c>
    </row>
    <row r="160" spans="1:6" x14ac:dyDescent="0.25">
      <c r="A160" s="95"/>
      <c r="B160" s="123"/>
      <c r="C160" s="95"/>
      <c r="D160" s="95"/>
      <c r="E160" s="95"/>
      <c r="F160" s="95"/>
    </row>
    <row r="161" spans="1:6" x14ac:dyDescent="0.25">
      <c r="A161" s="96">
        <v>43993</v>
      </c>
      <c r="B161" s="97" t="s">
        <v>197</v>
      </c>
      <c r="C161" s="98"/>
      <c r="D161" s="98"/>
      <c r="E161" s="98"/>
      <c r="F161" s="98"/>
    </row>
    <row r="162" spans="1:6" x14ac:dyDescent="0.25">
      <c r="A162" s="96"/>
      <c r="B162" s="97"/>
      <c r="C162" s="109"/>
      <c r="D162" s="109"/>
      <c r="E162" s="109"/>
      <c r="F162" s="109"/>
    </row>
    <row r="163" spans="1:6" x14ac:dyDescent="0.25">
      <c r="A163" s="96">
        <v>43990</v>
      </c>
      <c r="B163" s="97" t="s">
        <v>198</v>
      </c>
      <c r="C163" s="98"/>
      <c r="D163" s="98"/>
      <c r="E163" s="98"/>
      <c r="F163" s="97" t="s">
        <v>12</v>
      </c>
    </row>
    <row r="164" spans="1:6" x14ac:dyDescent="0.25">
      <c r="A164" s="4"/>
      <c r="B164" s="4"/>
      <c r="C164" s="4"/>
      <c r="D164" s="4"/>
      <c r="E164" s="4"/>
      <c r="F164" s="4"/>
    </row>
    <row r="165" spans="1:6" x14ac:dyDescent="0.25">
      <c r="A165" s="88">
        <v>43985</v>
      </c>
      <c r="B165" s="25" t="s">
        <v>64</v>
      </c>
      <c r="C165" s="13">
        <v>-6</v>
      </c>
      <c r="D165" s="13" t="s">
        <v>1</v>
      </c>
      <c r="E165" s="13"/>
      <c r="F165" s="314" t="s">
        <v>152</v>
      </c>
    </row>
    <row r="166" spans="1:6" ht="26.25" x14ac:dyDescent="0.25">
      <c r="A166" s="13"/>
      <c r="B166" s="25" t="s">
        <v>65</v>
      </c>
      <c r="C166" s="13">
        <v>-6</v>
      </c>
      <c r="D166" s="13" t="s">
        <v>1</v>
      </c>
      <c r="E166" s="13"/>
      <c r="F166" s="314"/>
    </row>
    <row r="167" spans="1:6" x14ac:dyDescent="0.25">
      <c r="A167" s="4"/>
      <c r="B167" s="4"/>
      <c r="C167" s="4"/>
      <c r="D167" s="4"/>
      <c r="E167" s="4"/>
      <c r="F167" s="4"/>
    </row>
    <row r="168" spans="1:6" x14ac:dyDescent="0.25">
      <c r="A168" s="88">
        <v>43985</v>
      </c>
      <c r="B168" s="13" t="s">
        <v>153</v>
      </c>
      <c r="C168" s="13">
        <v>-1</v>
      </c>
      <c r="D168" s="13" t="s">
        <v>1</v>
      </c>
      <c r="E168" s="13"/>
      <c r="F168" s="314" t="s">
        <v>154</v>
      </c>
    </row>
    <row r="169" spans="1:6" x14ac:dyDescent="0.25">
      <c r="A169" s="13"/>
      <c r="B169" s="13"/>
      <c r="C169" s="13"/>
      <c r="D169" s="13"/>
      <c r="E169" s="13"/>
      <c r="F169" s="314"/>
    </row>
    <row r="170" spans="1:6" x14ac:dyDescent="0.25">
      <c r="A170" s="4"/>
      <c r="B170" s="4"/>
      <c r="C170" s="4"/>
      <c r="D170" s="4"/>
      <c r="E170" s="4"/>
      <c r="F170" s="4"/>
    </row>
    <row r="171" spans="1:6" x14ac:dyDescent="0.25">
      <c r="A171" s="4"/>
      <c r="B171" s="4"/>
      <c r="C171" s="4"/>
      <c r="D171" s="4"/>
      <c r="E171" s="4"/>
      <c r="F171" s="4"/>
    </row>
  </sheetData>
  <mergeCells count="8">
    <mergeCell ref="F165:F166"/>
    <mergeCell ref="F168:F169"/>
    <mergeCell ref="C3:D3"/>
    <mergeCell ref="A150:A152"/>
    <mergeCell ref="C150:C152"/>
    <mergeCell ref="D150:D152"/>
    <mergeCell ref="A134:A137"/>
    <mergeCell ref="F150:F152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6"/>
  <sheetViews>
    <sheetView zoomScale="80" zoomScaleNormal="80" workbookViewId="0">
      <pane xSplit="1" ySplit="3" topLeftCell="AW31" activePane="bottomRight" state="frozen"/>
      <selection pane="topRight" activeCell="B1" sqref="B1"/>
      <selection pane="bottomLeft" activeCell="A4" sqref="A4"/>
      <selection pane="bottomRight" activeCell="BC50" sqref="BC50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4" width="10.85546875" style="107" customWidth="1"/>
    <col min="5" max="5" width="11.85546875" style="107" bestFit="1" customWidth="1"/>
    <col min="6" max="7" width="11.85546875" style="107" customWidth="1"/>
    <col min="8" max="10" width="11.42578125" style="107" customWidth="1"/>
    <col min="11" max="12" width="13.140625" style="107" customWidth="1"/>
    <col min="13" max="15" width="11.42578125" style="107" customWidth="1"/>
    <col min="16" max="17" width="10.7109375" style="107" customWidth="1"/>
    <col min="18" max="27" width="11.42578125" style="107" customWidth="1"/>
    <col min="28" max="28" width="11.7109375" style="107" customWidth="1"/>
    <col min="29" max="30" width="12.140625" style="107" customWidth="1"/>
    <col min="31" max="33" width="10.7109375" style="107" customWidth="1"/>
    <col min="34" max="51" width="10.85546875" style="107" customWidth="1"/>
    <col min="52" max="52" width="3.7109375" style="107" customWidth="1"/>
    <col min="53" max="54" width="9.140625" style="107"/>
    <col min="55" max="55" width="9.140625" style="2"/>
    <col min="56" max="16384" width="9.140625" style="107"/>
  </cols>
  <sheetData>
    <row r="1" spans="1:55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 t="s">
        <v>94</v>
      </c>
      <c r="N1" s="37" t="s">
        <v>94</v>
      </c>
      <c r="O1" s="37" t="s">
        <v>94</v>
      </c>
      <c r="P1" s="37" t="s">
        <v>94</v>
      </c>
      <c r="Q1" s="37" t="s">
        <v>94</v>
      </c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/>
      <c r="X1" s="37" t="s">
        <v>94</v>
      </c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C1" s="54"/>
    </row>
    <row r="2" spans="1:55" s="39" customFormat="1" ht="60" x14ac:dyDescent="0.2">
      <c r="B2" s="70" t="s">
        <v>107</v>
      </c>
      <c r="C2" s="70" t="s">
        <v>108</v>
      </c>
      <c r="D2" s="70" t="s">
        <v>138</v>
      </c>
      <c r="E2" s="38" t="s">
        <v>109</v>
      </c>
      <c r="F2" s="38" t="s">
        <v>139</v>
      </c>
      <c r="G2" s="38" t="s">
        <v>137</v>
      </c>
      <c r="H2" s="38" t="s">
        <v>110</v>
      </c>
      <c r="I2" s="71" t="s">
        <v>142</v>
      </c>
      <c r="J2" s="71" t="s">
        <v>146</v>
      </c>
      <c r="K2" s="71" t="s">
        <v>102</v>
      </c>
      <c r="L2" s="71" t="s">
        <v>147</v>
      </c>
      <c r="M2" s="71" t="s">
        <v>103</v>
      </c>
      <c r="N2" s="71" t="s">
        <v>149</v>
      </c>
      <c r="O2" s="71" t="s">
        <v>150</v>
      </c>
      <c r="P2" s="72" t="s">
        <v>101</v>
      </c>
      <c r="Q2" s="72" t="s">
        <v>145</v>
      </c>
      <c r="R2" s="72" t="s">
        <v>106</v>
      </c>
      <c r="S2" s="38" t="s">
        <v>104</v>
      </c>
      <c r="T2" s="38" t="s">
        <v>105</v>
      </c>
      <c r="U2" s="38" t="s">
        <v>148</v>
      </c>
      <c r="V2" s="38" t="s">
        <v>140</v>
      </c>
      <c r="W2" s="38" t="s">
        <v>143</v>
      </c>
      <c r="X2" s="38" t="s">
        <v>141</v>
      </c>
      <c r="Y2" s="38" t="s">
        <v>144</v>
      </c>
      <c r="Z2" s="38"/>
      <c r="AA2" s="38"/>
      <c r="AB2" s="70" t="s">
        <v>107</v>
      </c>
      <c r="AC2" s="70" t="s">
        <v>108</v>
      </c>
      <c r="AD2" s="70" t="s">
        <v>138</v>
      </c>
      <c r="AE2" s="38" t="s">
        <v>109</v>
      </c>
      <c r="AF2" s="38" t="s">
        <v>139</v>
      </c>
      <c r="AG2" s="38" t="s">
        <v>137</v>
      </c>
      <c r="AH2" s="38" t="s">
        <v>110</v>
      </c>
      <c r="AI2" s="71" t="s">
        <v>142</v>
      </c>
      <c r="AJ2" s="71" t="s">
        <v>146</v>
      </c>
      <c r="AK2" s="71" t="s">
        <v>102</v>
      </c>
      <c r="AL2" s="71" t="s">
        <v>147</v>
      </c>
      <c r="AM2" s="71" t="s">
        <v>103</v>
      </c>
      <c r="AN2" s="71" t="s">
        <v>149</v>
      </c>
      <c r="AO2" s="71" t="s">
        <v>150</v>
      </c>
      <c r="AP2" s="72" t="s">
        <v>101</v>
      </c>
      <c r="AQ2" s="72" t="s">
        <v>145</v>
      </c>
      <c r="AR2" s="72" t="s">
        <v>106</v>
      </c>
      <c r="AS2" s="38" t="s">
        <v>104</v>
      </c>
      <c r="AT2" s="38" t="s">
        <v>105</v>
      </c>
      <c r="AU2" s="38" t="s">
        <v>148</v>
      </c>
      <c r="AV2" s="38" t="s">
        <v>140</v>
      </c>
      <c r="AW2" s="38" t="s">
        <v>143</v>
      </c>
      <c r="AX2" s="38" t="s">
        <v>141</v>
      </c>
      <c r="AY2" s="38" t="s">
        <v>144</v>
      </c>
      <c r="AZ2" s="38"/>
      <c r="BA2" s="38" t="s">
        <v>95</v>
      </c>
      <c r="BB2" s="40"/>
      <c r="BC2" s="55" t="s">
        <v>96</v>
      </c>
    </row>
    <row r="3" spans="1:55" x14ac:dyDescent="0.25">
      <c r="A3" s="107" t="s">
        <v>100</v>
      </c>
      <c r="B3" s="101">
        <v>1</v>
      </c>
      <c r="C3" s="101">
        <v>1</v>
      </c>
      <c r="D3" s="101">
        <v>1</v>
      </c>
      <c r="E3" s="101">
        <v>1</v>
      </c>
      <c r="F3" s="101">
        <v>1</v>
      </c>
      <c r="G3" s="101">
        <v>1</v>
      </c>
      <c r="H3" s="101">
        <v>1</v>
      </c>
      <c r="I3" s="101">
        <v>1</v>
      </c>
      <c r="J3" s="101">
        <v>1</v>
      </c>
      <c r="K3" s="101">
        <v>1</v>
      </c>
      <c r="L3" s="101">
        <v>1</v>
      </c>
      <c r="M3" s="101">
        <v>1</v>
      </c>
      <c r="N3" s="101">
        <v>1</v>
      </c>
      <c r="O3" s="101">
        <v>1</v>
      </c>
      <c r="P3" s="101">
        <v>1</v>
      </c>
      <c r="Q3" s="101">
        <v>1</v>
      </c>
      <c r="R3" s="101">
        <v>1</v>
      </c>
      <c r="S3" s="101">
        <v>1</v>
      </c>
      <c r="T3" s="101">
        <v>1</v>
      </c>
      <c r="U3" s="101">
        <v>1</v>
      </c>
      <c r="V3" s="101">
        <v>1</v>
      </c>
      <c r="W3" s="101">
        <v>1</v>
      </c>
      <c r="X3" s="101">
        <v>1</v>
      </c>
      <c r="Y3" s="101">
        <v>1</v>
      </c>
      <c r="Z3" s="100"/>
      <c r="AA3" s="100"/>
      <c r="AB3" s="101">
        <v>10</v>
      </c>
      <c r="AC3" s="101">
        <v>20</v>
      </c>
      <c r="AD3" s="101"/>
      <c r="AE3" s="101"/>
      <c r="AF3" s="101"/>
      <c r="AG3" s="101"/>
      <c r="AH3" s="101">
        <v>10</v>
      </c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>
        <v>10</v>
      </c>
      <c r="AU3" s="101"/>
      <c r="AV3" s="101"/>
      <c r="AW3" s="101"/>
      <c r="AX3" s="101"/>
      <c r="AY3" s="101"/>
      <c r="AZ3" s="10"/>
    </row>
    <row r="4" spans="1:55" x14ac:dyDescent="0.25"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</row>
    <row r="5" spans="1:55" x14ac:dyDescent="0.25"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</row>
    <row r="6" spans="1:55" x14ac:dyDescent="0.25"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</row>
    <row r="7" spans="1:55" x14ac:dyDescent="0.25">
      <c r="A7" s="50" t="s">
        <v>52</v>
      </c>
      <c r="B7" s="101">
        <f>2*B3</f>
        <v>2</v>
      </c>
      <c r="C7" s="101">
        <f>2*C3</f>
        <v>2</v>
      </c>
      <c r="D7" s="101">
        <v>2</v>
      </c>
      <c r="E7" s="101">
        <f>2*E3</f>
        <v>2</v>
      </c>
      <c r="F7" s="101">
        <v>2</v>
      </c>
      <c r="G7" s="101">
        <v>2</v>
      </c>
      <c r="H7" s="101">
        <f>2*H3</f>
        <v>2</v>
      </c>
      <c r="I7" s="10"/>
      <c r="J7" s="1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1">
        <f>B7*AB3</f>
        <v>20</v>
      </c>
      <c r="AC7" s="101">
        <f t="shared" ref="AC7:AH7" si="0">C7*AC3</f>
        <v>40</v>
      </c>
      <c r="AD7" s="101">
        <f t="shared" si="0"/>
        <v>0</v>
      </c>
      <c r="AE7" s="101">
        <f t="shared" si="0"/>
        <v>0</v>
      </c>
      <c r="AF7" s="101">
        <f t="shared" si="0"/>
        <v>0</v>
      </c>
      <c r="AG7" s="101">
        <f t="shared" si="0"/>
        <v>0</v>
      </c>
      <c r="AH7" s="101">
        <f t="shared" si="0"/>
        <v>20</v>
      </c>
      <c r="AI7" s="10"/>
      <c r="AJ7" s="1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7">
        <f>SUM(AB7:AY7)</f>
        <v>80</v>
      </c>
      <c r="BB7" s="107" t="s">
        <v>1</v>
      </c>
      <c r="BC7" s="2">
        <v>90</v>
      </c>
    </row>
    <row r="8" spans="1:55" x14ac:dyDescent="0.25">
      <c r="A8" s="50"/>
      <c r="B8" s="101"/>
      <c r="C8" s="101"/>
      <c r="D8" s="101"/>
      <c r="E8" s="101"/>
      <c r="F8" s="101"/>
      <c r="G8" s="101"/>
      <c r="H8" s="101"/>
      <c r="I8" s="10"/>
      <c r="J8" s="1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1"/>
      <c r="AC8" s="101"/>
      <c r="AD8" s="101"/>
      <c r="AE8" s="101"/>
      <c r="AF8" s="101"/>
      <c r="AG8" s="101"/>
      <c r="AH8" s="101"/>
      <c r="AI8" s="10"/>
      <c r="AJ8" s="1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</row>
    <row r="9" spans="1:55" x14ac:dyDescent="0.25">
      <c r="A9" s="50" t="s">
        <v>51</v>
      </c>
      <c r="B9" s="101">
        <f>0.61*B3</f>
        <v>0.61</v>
      </c>
      <c r="C9" s="101">
        <f>1.11*C3</f>
        <v>1.1100000000000001</v>
      </c>
      <c r="D9" s="101">
        <v>0.46</v>
      </c>
      <c r="E9" s="101"/>
      <c r="F9" s="101"/>
      <c r="G9" s="101"/>
      <c r="H9" s="101"/>
      <c r="I9" s="10"/>
      <c r="J9" s="1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1">
        <f>B9*AB3</f>
        <v>6.1</v>
      </c>
      <c r="AC9" s="101">
        <f>C9*AC3</f>
        <v>22.200000000000003</v>
      </c>
      <c r="AD9" s="101">
        <f>D9*AD3</f>
        <v>0</v>
      </c>
      <c r="AE9" s="101"/>
      <c r="AF9" s="101"/>
      <c r="AG9" s="101"/>
      <c r="AH9" s="101"/>
      <c r="AI9" s="10"/>
      <c r="AJ9" s="1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7">
        <f>SUM(AB9:AY9)</f>
        <v>28.300000000000004</v>
      </c>
      <c r="BB9" s="107" t="s">
        <v>0</v>
      </c>
      <c r="BC9" s="3">
        <v>100</v>
      </c>
    </row>
    <row r="10" spans="1:55" x14ac:dyDescent="0.25">
      <c r="A10" s="51" t="s">
        <v>53</v>
      </c>
      <c r="B10" s="101"/>
      <c r="C10" s="101"/>
      <c r="D10" s="101"/>
      <c r="E10" s="101"/>
      <c r="F10" s="101"/>
      <c r="G10" s="101"/>
      <c r="H10" s="101"/>
      <c r="I10" s="10"/>
      <c r="J10" s="1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1"/>
      <c r="AC10" s="101"/>
      <c r="AD10" s="101"/>
      <c r="AE10" s="101"/>
      <c r="AF10" s="101"/>
      <c r="AG10" s="101"/>
      <c r="AH10" s="101"/>
      <c r="AI10" s="10"/>
      <c r="AJ10" s="1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</row>
    <row r="11" spans="1:55" x14ac:dyDescent="0.25">
      <c r="A11" s="52" t="s">
        <v>97</v>
      </c>
      <c r="B11" s="101"/>
      <c r="C11" s="101"/>
      <c r="D11" s="101"/>
      <c r="E11" s="101"/>
      <c r="F11" s="101"/>
      <c r="G11" s="101"/>
      <c r="H11" s="101"/>
      <c r="I11" s="10"/>
      <c r="J11" s="1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1"/>
      <c r="AC11" s="101"/>
      <c r="AD11" s="101"/>
      <c r="AE11" s="101"/>
      <c r="AF11" s="101"/>
      <c r="AG11" s="101"/>
      <c r="AH11" s="101"/>
      <c r="AI11" s="10"/>
      <c r="AJ11" s="1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</row>
    <row r="12" spans="1:55" ht="22.5" x14ac:dyDescent="0.25">
      <c r="A12" s="53" t="s">
        <v>98</v>
      </c>
      <c r="B12" s="101">
        <f>0.05*B3</f>
        <v>0.05</v>
      </c>
      <c r="C12" s="101">
        <f>0.05*C3</f>
        <v>0.05</v>
      </c>
      <c r="D12" s="101">
        <v>0.05</v>
      </c>
      <c r="E12" s="101">
        <f>0.05*E3</f>
        <v>0.05</v>
      </c>
      <c r="F12" s="101">
        <v>0.05</v>
      </c>
      <c r="G12" s="101">
        <f>0.05*G3</f>
        <v>0.05</v>
      </c>
      <c r="H12" s="101">
        <f>0.05*H3</f>
        <v>0.05</v>
      </c>
      <c r="I12" s="10"/>
      <c r="J12" s="1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1">
        <f t="shared" ref="AB12:AH12" si="1">B12*AB3</f>
        <v>0.5</v>
      </c>
      <c r="AC12" s="101">
        <f t="shared" si="1"/>
        <v>1</v>
      </c>
      <c r="AD12" s="101">
        <f t="shared" si="1"/>
        <v>0</v>
      </c>
      <c r="AE12" s="101">
        <f t="shared" si="1"/>
        <v>0</v>
      </c>
      <c r="AF12" s="101">
        <f t="shared" si="1"/>
        <v>0</v>
      </c>
      <c r="AG12" s="101">
        <f t="shared" si="1"/>
        <v>0</v>
      </c>
      <c r="AH12" s="101">
        <f t="shared" si="1"/>
        <v>0.5</v>
      </c>
      <c r="AI12" s="10"/>
      <c r="AJ12" s="1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7">
        <f>SUM(AB12:AY12)</f>
        <v>2</v>
      </c>
      <c r="BB12" s="107" t="s">
        <v>0</v>
      </c>
      <c r="BC12" s="2">
        <v>3</v>
      </c>
    </row>
    <row r="13" spans="1:55" x14ac:dyDescent="0.25">
      <c r="B13" s="101"/>
      <c r="C13" s="101"/>
      <c r="D13" s="101"/>
      <c r="E13" s="101"/>
      <c r="F13" s="101"/>
      <c r="G13" s="101"/>
      <c r="H13" s="101"/>
      <c r="I13" s="10"/>
      <c r="J13" s="1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1"/>
      <c r="AC13" s="101"/>
      <c r="AD13" s="101"/>
      <c r="AE13" s="101"/>
      <c r="AF13" s="101"/>
      <c r="AG13" s="101"/>
      <c r="AH13" s="101"/>
      <c r="AI13" s="10"/>
      <c r="AJ13" s="1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</row>
    <row r="14" spans="1:55" x14ac:dyDescent="0.25">
      <c r="B14" s="101"/>
      <c r="C14" s="101"/>
      <c r="D14" s="101"/>
      <c r="E14" s="101"/>
      <c r="F14" s="101"/>
      <c r="G14" s="101"/>
      <c r="H14" s="101"/>
      <c r="I14" s="10"/>
      <c r="J14" s="1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1"/>
      <c r="AC14" s="101"/>
      <c r="AD14" s="101"/>
      <c r="AE14" s="101"/>
      <c r="AF14" s="101"/>
      <c r="AG14" s="101"/>
      <c r="AH14" s="101"/>
      <c r="AI14" s="10"/>
      <c r="AJ14" s="1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</row>
    <row r="15" spans="1:55" x14ac:dyDescent="0.25">
      <c r="A15" s="50"/>
      <c r="B15" s="101"/>
      <c r="C15" s="101"/>
      <c r="D15" s="101"/>
      <c r="E15" s="101"/>
      <c r="F15" s="101"/>
      <c r="G15" s="101"/>
      <c r="H15" s="101"/>
      <c r="I15" s="10"/>
      <c r="J15" s="1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1"/>
      <c r="AC15" s="101"/>
      <c r="AD15" s="101"/>
      <c r="AE15" s="101"/>
      <c r="AF15" s="101"/>
      <c r="AG15" s="101"/>
      <c r="AH15" s="101"/>
      <c r="AI15" s="10"/>
      <c r="AJ15" s="1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</row>
    <row r="16" spans="1:55" x14ac:dyDescent="0.25">
      <c r="A16" s="50" t="s">
        <v>68</v>
      </c>
      <c r="B16" s="101"/>
      <c r="C16" s="101"/>
      <c r="D16" s="101"/>
      <c r="E16" s="101">
        <v>0.71</v>
      </c>
      <c r="F16" s="101">
        <v>0.33</v>
      </c>
      <c r="G16" s="101">
        <v>0.09</v>
      </c>
      <c r="H16" s="101">
        <f>0.51*H3</f>
        <v>0.51</v>
      </c>
      <c r="I16" s="10"/>
      <c r="J16" s="1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1"/>
      <c r="AC16" s="101"/>
      <c r="AD16" s="101"/>
      <c r="AE16" s="101">
        <f>E16*AE3</f>
        <v>0</v>
      </c>
      <c r="AF16" s="101">
        <f>F16*AF3</f>
        <v>0</v>
      </c>
      <c r="AG16" s="101">
        <f>G16*AG3</f>
        <v>0</v>
      </c>
      <c r="AH16" s="101">
        <f>H16*AH3</f>
        <v>5.0999999999999996</v>
      </c>
      <c r="AI16" s="10"/>
      <c r="AJ16" s="1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7">
        <f>SUM(AB16:AY16)</f>
        <v>5.0999999999999996</v>
      </c>
      <c r="BB16" s="107" t="s">
        <v>0</v>
      </c>
      <c r="BC16" s="3" t="s">
        <v>206</v>
      </c>
    </row>
    <row r="17" spans="1:55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"/>
      <c r="AC17" s="10"/>
      <c r="AD17" s="10"/>
      <c r="AE17" s="10"/>
      <c r="AF17" s="10"/>
      <c r="AG17" s="10"/>
      <c r="AH17" s="10"/>
      <c r="AI17" s="10"/>
      <c r="AJ17" s="1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</row>
    <row r="18" spans="1:55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3"/>
      <c r="AC18" s="83"/>
      <c r="AD18" s="83"/>
      <c r="AE18" s="83"/>
      <c r="AF18" s="83"/>
      <c r="AG18" s="83"/>
      <c r="AH18" s="83"/>
      <c r="AI18" s="83"/>
      <c r="AJ18" s="83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C18" s="2"/>
    </row>
    <row r="19" spans="1:55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"/>
      <c r="AC19" s="10"/>
      <c r="AD19" s="10"/>
      <c r="AE19" s="10"/>
      <c r="AF19" s="10"/>
      <c r="AG19" s="10"/>
      <c r="AH19" s="10"/>
      <c r="AI19" s="10"/>
      <c r="AJ19" s="1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</row>
    <row r="20" spans="1:55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1"/>
      <c r="W20" s="101"/>
      <c r="X20" s="101"/>
      <c r="Y20" s="101"/>
      <c r="Z20" s="100"/>
      <c r="AA20" s="100"/>
      <c r="AB20" s="10"/>
      <c r="AC20" s="10"/>
      <c r="AD20" s="10"/>
      <c r="AE20" s="10"/>
      <c r="AF20" s="10"/>
      <c r="AG20" s="10"/>
      <c r="AH20" s="10"/>
      <c r="AI20" s="10"/>
      <c r="AJ20" s="1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V20" s="101">
        <f>V20*AV$3</f>
        <v>0</v>
      </c>
      <c r="AW20" s="101">
        <f>W20*AW$3</f>
        <v>0</v>
      </c>
      <c r="AX20" s="101">
        <f>X20*AX$3</f>
        <v>0</v>
      </c>
      <c r="AY20" s="101">
        <f>Y20*AY$3</f>
        <v>0</v>
      </c>
      <c r="AZ20" s="100"/>
      <c r="BA20" s="107">
        <f>SUM(AB20:AY20)</f>
        <v>0</v>
      </c>
    </row>
    <row r="21" spans="1:55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1"/>
      <c r="W21" s="101"/>
      <c r="X21" s="101"/>
      <c r="Y21" s="101"/>
      <c r="Z21" s="100"/>
      <c r="AA21" s="100"/>
      <c r="AB21" s="10"/>
      <c r="AC21" s="10"/>
      <c r="AD21" s="10"/>
      <c r="AE21" s="10"/>
      <c r="AF21" s="10"/>
      <c r="AG21" s="10"/>
      <c r="AH21" s="10"/>
      <c r="AI21" s="10"/>
      <c r="AJ21" s="1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V21" s="101">
        <f t="shared" ref="AV21:AY29" si="2">V21*AV$3</f>
        <v>0</v>
      </c>
      <c r="AW21" s="101">
        <f t="shared" si="2"/>
        <v>0</v>
      </c>
      <c r="AX21" s="101">
        <f t="shared" si="2"/>
        <v>0</v>
      </c>
      <c r="AY21" s="101">
        <f t="shared" si="2"/>
        <v>0</v>
      </c>
      <c r="AZ21" s="100"/>
      <c r="BA21" s="107">
        <f t="shared" ref="BA21:BA29" si="3">SUM(AB21:AY21)</f>
        <v>0</v>
      </c>
    </row>
    <row r="22" spans="1:55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1"/>
      <c r="W22" s="101"/>
      <c r="X22" s="101"/>
      <c r="Y22" s="101"/>
      <c r="Z22" s="100"/>
      <c r="AA22" s="100"/>
      <c r="AB22" s="10"/>
      <c r="AC22" s="10"/>
      <c r="AD22" s="10"/>
      <c r="AE22" s="10"/>
      <c r="AF22" s="10"/>
      <c r="AG22" s="10"/>
      <c r="AH22" s="10"/>
      <c r="AI22" s="10"/>
      <c r="AJ22" s="1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V22" s="101">
        <f t="shared" si="2"/>
        <v>0</v>
      </c>
      <c r="AW22" s="101">
        <f t="shared" si="2"/>
        <v>0</v>
      </c>
      <c r="AX22" s="101">
        <f t="shared" si="2"/>
        <v>0</v>
      </c>
      <c r="AY22" s="101">
        <f t="shared" si="2"/>
        <v>0</v>
      </c>
      <c r="AZ22" s="100"/>
      <c r="BA22" s="107">
        <f t="shared" si="3"/>
        <v>0</v>
      </c>
    </row>
    <row r="23" spans="1:55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1">
        <v>4</v>
      </c>
      <c r="W23" s="101">
        <v>4</v>
      </c>
      <c r="X23" s="101"/>
      <c r="Y23" s="101"/>
      <c r="Z23" s="100"/>
      <c r="AA23" s="100"/>
      <c r="AB23" s="10"/>
      <c r="AC23" s="10"/>
      <c r="AD23" s="10"/>
      <c r="AE23" s="10"/>
      <c r="AF23" s="10"/>
      <c r="AG23" s="10"/>
      <c r="AH23" s="10"/>
      <c r="AI23" s="10"/>
      <c r="AJ23" s="1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V23" s="101">
        <f t="shared" si="2"/>
        <v>0</v>
      </c>
      <c r="AW23" s="101">
        <f t="shared" si="2"/>
        <v>0</v>
      </c>
      <c r="AX23" s="101">
        <f t="shared" si="2"/>
        <v>0</v>
      </c>
      <c r="AY23" s="101">
        <f t="shared" si="2"/>
        <v>0</v>
      </c>
      <c r="AZ23" s="100"/>
      <c r="BA23" s="107">
        <f t="shared" si="3"/>
        <v>0</v>
      </c>
    </row>
    <row r="24" spans="1:55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1"/>
      <c r="W24" s="101"/>
      <c r="X24" s="101"/>
      <c r="Y24" s="101"/>
      <c r="Z24" s="100"/>
      <c r="AA24" s="100"/>
      <c r="AB24" s="10"/>
      <c r="AC24" s="10"/>
      <c r="AD24" s="10"/>
      <c r="AE24" s="10"/>
      <c r="AF24" s="10"/>
      <c r="AG24" s="10"/>
      <c r="AH24" s="10"/>
      <c r="AI24" s="10"/>
      <c r="AJ24" s="1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V24" s="101">
        <f t="shared" si="2"/>
        <v>0</v>
      </c>
      <c r="AW24" s="101">
        <f t="shared" si="2"/>
        <v>0</v>
      </c>
      <c r="AX24" s="101">
        <f t="shared" si="2"/>
        <v>0</v>
      </c>
      <c r="AY24" s="101">
        <f t="shared" si="2"/>
        <v>0</v>
      </c>
      <c r="AZ24" s="100"/>
      <c r="BA24" s="107">
        <f t="shared" si="3"/>
        <v>0</v>
      </c>
    </row>
    <row r="25" spans="1:55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1"/>
      <c r="W25" s="101"/>
      <c r="X25" s="101">
        <v>1.7</v>
      </c>
      <c r="Y25" s="101">
        <v>0.4</v>
      </c>
      <c r="Z25" s="100"/>
      <c r="AA25" s="100"/>
      <c r="AB25" s="10"/>
      <c r="AC25" s="10"/>
      <c r="AD25" s="10"/>
      <c r="AE25" s="10"/>
      <c r="AF25" s="10"/>
      <c r="AG25" s="10"/>
      <c r="AH25" s="10"/>
      <c r="AI25" s="10"/>
      <c r="AJ25" s="1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V25" s="101">
        <f t="shared" si="2"/>
        <v>0</v>
      </c>
      <c r="AW25" s="101">
        <f t="shared" si="2"/>
        <v>0</v>
      </c>
      <c r="AX25" s="101">
        <f t="shared" si="2"/>
        <v>0</v>
      </c>
      <c r="AY25" s="101">
        <f t="shared" si="2"/>
        <v>0</v>
      </c>
      <c r="AZ25" s="100"/>
      <c r="BA25" s="107">
        <f t="shared" si="3"/>
        <v>0</v>
      </c>
    </row>
    <row r="26" spans="1:55" x14ac:dyDescent="0.25">
      <c r="A26" s="18" t="s">
        <v>49</v>
      </c>
      <c r="B26" s="10"/>
      <c r="C26" s="10"/>
      <c r="D26" s="10"/>
      <c r="E26" s="10"/>
      <c r="F26" s="10"/>
      <c r="G26" s="10"/>
      <c r="H26" s="10"/>
      <c r="I26" s="10"/>
      <c r="J26" s="1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1">
        <v>1.7</v>
      </c>
      <c r="W26" s="101">
        <v>0.4</v>
      </c>
      <c r="X26" s="101"/>
      <c r="Y26" s="101"/>
      <c r="Z26" s="100"/>
      <c r="AA26" s="100"/>
      <c r="AB26" s="10"/>
      <c r="AC26" s="10"/>
      <c r="AD26" s="10"/>
      <c r="AE26" s="10"/>
      <c r="AF26" s="10"/>
      <c r="AG26" s="10"/>
      <c r="AH26" s="10"/>
      <c r="AI26" s="10"/>
      <c r="AJ26" s="1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V26" s="101">
        <f t="shared" si="2"/>
        <v>0</v>
      </c>
      <c r="AW26" s="101">
        <f t="shared" si="2"/>
        <v>0</v>
      </c>
      <c r="AX26" s="101">
        <f t="shared" si="2"/>
        <v>0</v>
      </c>
      <c r="AY26" s="101">
        <f t="shared" si="2"/>
        <v>0</v>
      </c>
      <c r="AZ26" s="100"/>
      <c r="BA26" s="107">
        <f t="shared" si="3"/>
        <v>0</v>
      </c>
    </row>
    <row r="27" spans="1:55" x14ac:dyDescent="0.25">
      <c r="A27" s="18" t="s">
        <v>44</v>
      </c>
      <c r="B27" s="10"/>
      <c r="C27" s="10"/>
      <c r="D27" s="10"/>
      <c r="E27" s="10"/>
      <c r="F27" s="10"/>
      <c r="G27" s="10"/>
      <c r="H27" s="10"/>
      <c r="I27" s="10"/>
      <c r="J27" s="1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1"/>
      <c r="W27" s="101"/>
      <c r="X27" s="101"/>
      <c r="Y27" s="101"/>
      <c r="Z27" s="100"/>
      <c r="AA27" s="100"/>
      <c r="AB27" s="10"/>
      <c r="AC27" s="10"/>
      <c r="AD27" s="10"/>
      <c r="AE27" s="10"/>
      <c r="AF27" s="10"/>
      <c r="AG27" s="10"/>
      <c r="AH27" s="10"/>
      <c r="AI27" s="10"/>
      <c r="AJ27" s="1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V27" s="101">
        <f t="shared" si="2"/>
        <v>0</v>
      </c>
      <c r="AW27" s="101">
        <f t="shared" si="2"/>
        <v>0</v>
      </c>
      <c r="AX27" s="101">
        <f t="shared" si="2"/>
        <v>0</v>
      </c>
      <c r="AY27" s="101">
        <f t="shared" si="2"/>
        <v>0</v>
      </c>
      <c r="AZ27" s="100"/>
      <c r="BA27" s="107">
        <f t="shared" si="3"/>
        <v>0</v>
      </c>
    </row>
    <row r="28" spans="1:55" ht="25.5" x14ac:dyDescent="0.25">
      <c r="A28" s="86" t="s">
        <v>151</v>
      </c>
      <c r="B28" s="10"/>
      <c r="C28" s="10"/>
      <c r="D28" s="10"/>
      <c r="E28" s="10"/>
      <c r="F28" s="10"/>
      <c r="G28" s="10"/>
      <c r="H28" s="10"/>
      <c r="I28" s="10"/>
      <c r="J28" s="1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1">
        <v>0.1</v>
      </c>
      <c r="W28" s="101">
        <v>0.1</v>
      </c>
      <c r="X28" s="101">
        <v>0.1</v>
      </c>
      <c r="Y28" s="101">
        <v>0.1</v>
      </c>
      <c r="Z28" s="100"/>
      <c r="AA28" s="100"/>
      <c r="AB28" s="10"/>
      <c r="AC28" s="10"/>
      <c r="AD28" s="10"/>
      <c r="AE28" s="10"/>
      <c r="AF28" s="10"/>
      <c r="AG28" s="10"/>
      <c r="AH28" s="10"/>
      <c r="AI28" s="10"/>
      <c r="AJ28" s="1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V28" s="101">
        <f t="shared" si="2"/>
        <v>0</v>
      </c>
      <c r="AW28" s="101">
        <f t="shared" si="2"/>
        <v>0</v>
      </c>
      <c r="AX28" s="101">
        <f t="shared" si="2"/>
        <v>0</v>
      </c>
      <c r="AY28" s="101">
        <f t="shared" si="2"/>
        <v>0</v>
      </c>
      <c r="AZ28" s="100"/>
      <c r="BA28" s="107">
        <f t="shared" si="3"/>
        <v>0</v>
      </c>
    </row>
    <row r="29" spans="1:55" x14ac:dyDescent="0.25">
      <c r="A29" s="18" t="s">
        <v>45</v>
      </c>
      <c r="B29" s="10"/>
      <c r="C29" s="10"/>
      <c r="D29" s="10"/>
      <c r="E29" s="10"/>
      <c r="F29" s="10"/>
      <c r="G29" s="10"/>
      <c r="H29" s="10"/>
      <c r="I29" s="10"/>
      <c r="J29" s="1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1">
        <v>1</v>
      </c>
      <c r="W29" s="101">
        <v>1</v>
      </c>
      <c r="X29" s="101">
        <v>1</v>
      </c>
      <c r="Y29" s="101">
        <v>1</v>
      </c>
      <c r="Z29" s="100"/>
      <c r="AA29" s="100"/>
      <c r="AB29" s="10"/>
      <c r="AC29" s="10"/>
      <c r="AD29" s="10"/>
      <c r="AE29" s="10"/>
      <c r="AF29" s="10"/>
      <c r="AG29" s="10"/>
      <c r="AH29" s="10"/>
      <c r="AI29" s="10"/>
      <c r="AJ29" s="1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V29" s="101">
        <f t="shared" si="2"/>
        <v>0</v>
      </c>
      <c r="AW29" s="101">
        <f t="shared" si="2"/>
        <v>0</v>
      </c>
      <c r="AX29" s="101">
        <f t="shared" si="2"/>
        <v>0</v>
      </c>
      <c r="AY29" s="101">
        <f t="shared" si="2"/>
        <v>0</v>
      </c>
      <c r="AZ29" s="100"/>
      <c r="BA29" s="107">
        <f t="shared" si="3"/>
        <v>0</v>
      </c>
    </row>
    <row r="30" spans="1:55" x14ac:dyDescent="0.25">
      <c r="A30" s="50"/>
      <c r="B30" s="10"/>
      <c r="C30" s="10"/>
      <c r="D30" s="10"/>
      <c r="E30" s="10"/>
      <c r="F30" s="10"/>
      <c r="G30" s="10"/>
      <c r="H30" s="10"/>
      <c r="I30" s="10"/>
      <c r="J30" s="1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"/>
      <c r="AC30" s="10"/>
      <c r="AD30" s="10"/>
      <c r="AE30" s="10"/>
      <c r="AF30" s="10"/>
      <c r="AG30" s="10"/>
      <c r="AH30" s="10"/>
      <c r="AI30" s="10"/>
      <c r="AJ30" s="1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</row>
    <row r="31" spans="1:55" s="85" customFormat="1" x14ac:dyDescent="0.25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3"/>
      <c r="AC31" s="83"/>
      <c r="AD31" s="83"/>
      <c r="AE31" s="83"/>
      <c r="AF31" s="83"/>
      <c r="AG31" s="83"/>
      <c r="AH31" s="83"/>
      <c r="AI31" s="83"/>
      <c r="AJ31" s="83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C31" s="2"/>
    </row>
    <row r="32" spans="1:55" x14ac:dyDescent="0.25">
      <c r="A32" s="34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</row>
    <row r="33" spans="1:55" x14ac:dyDescent="0.25">
      <c r="A33" s="33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</row>
    <row r="34" spans="1:55" x14ac:dyDescent="0.25">
      <c r="A34" s="18" t="s">
        <v>55</v>
      </c>
      <c r="B34" s="100"/>
      <c r="C34" s="100"/>
      <c r="D34" s="100"/>
      <c r="E34" s="100"/>
      <c r="F34" s="100"/>
      <c r="G34" s="100"/>
      <c r="H34" s="100"/>
      <c r="I34" s="44">
        <v>2</v>
      </c>
      <c r="J34" s="44">
        <v>3</v>
      </c>
      <c r="K34" s="44">
        <v>4</v>
      </c>
      <c r="L34" s="44">
        <v>4</v>
      </c>
      <c r="M34" s="44">
        <v>5</v>
      </c>
      <c r="N34" s="44">
        <v>5</v>
      </c>
      <c r="O34" s="44">
        <v>5</v>
      </c>
      <c r="P34" s="44">
        <v>1</v>
      </c>
      <c r="Q34" s="45">
        <v>2</v>
      </c>
      <c r="R34" s="44">
        <v>3</v>
      </c>
      <c r="S34" s="44">
        <v>3</v>
      </c>
      <c r="T34" s="44">
        <v>4</v>
      </c>
      <c r="U34" s="74">
        <v>5</v>
      </c>
      <c r="V34" s="63"/>
      <c r="W34" s="63"/>
      <c r="X34" s="63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1">
        <f t="shared" ref="AI34:AU34" si="4">I34*AI$3</f>
        <v>0</v>
      </c>
      <c r="AJ34" s="101">
        <f t="shared" si="4"/>
        <v>0</v>
      </c>
      <c r="AK34" s="101">
        <f t="shared" si="4"/>
        <v>0</v>
      </c>
      <c r="AL34" s="101">
        <f t="shared" si="4"/>
        <v>0</v>
      </c>
      <c r="AM34" s="101">
        <f t="shared" si="4"/>
        <v>0</v>
      </c>
      <c r="AN34" s="101">
        <f t="shared" si="4"/>
        <v>0</v>
      </c>
      <c r="AO34" s="101">
        <f t="shared" si="4"/>
        <v>0</v>
      </c>
      <c r="AP34" s="101">
        <f t="shared" si="4"/>
        <v>0</v>
      </c>
      <c r="AQ34" s="101">
        <f t="shared" si="4"/>
        <v>0</v>
      </c>
      <c r="AR34" s="101">
        <f t="shared" si="4"/>
        <v>0</v>
      </c>
      <c r="AS34" s="101">
        <f t="shared" si="4"/>
        <v>0</v>
      </c>
      <c r="AT34" s="101">
        <f t="shared" si="4"/>
        <v>40</v>
      </c>
      <c r="AU34" s="101">
        <f t="shared" si="4"/>
        <v>0</v>
      </c>
      <c r="AV34" s="10"/>
      <c r="AW34" s="10"/>
      <c r="AX34" s="10"/>
      <c r="AY34" s="10"/>
      <c r="AZ34" s="10"/>
      <c r="BA34" s="107">
        <f>SUM(AB34:AY34)</f>
        <v>40</v>
      </c>
      <c r="BC34" s="2">
        <v>45</v>
      </c>
    </row>
    <row r="35" spans="1:55" x14ac:dyDescent="0.25">
      <c r="A35" s="34" t="s">
        <v>97</v>
      </c>
      <c r="B35" s="100"/>
      <c r="C35" s="100"/>
      <c r="D35" s="100"/>
      <c r="E35" s="100"/>
      <c r="F35" s="100"/>
      <c r="G35" s="100"/>
      <c r="H35" s="100"/>
      <c r="I35" s="44"/>
      <c r="J35" s="44"/>
      <c r="K35" s="44"/>
      <c r="L35" s="44"/>
      <c r="M35" s="44"/>
      <c r="N35" s="73"/>
      <c r="O35" s="74"/>
      <c r="P35" s="44"/>
      <c r="Q35" s="44"/>
      <c r="R35" s="44"/>
      <c r="S35" s="44"/>
      <c r="T35" s="44"/>
      <c r="U35" s="74"/>
      <c r="V35" s="63"/>
      <c r="W35" s="63"/>
      <c r="X35" s="63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</row>
    <row r="36" spans="1:55" x14ac:dyDescent="0.25">
      <c r="A36" s="34" t="s">
        <v>111</v>
      </c>
      <c r="B36" s="100"/>
      <c r="C36" s="100"/>
      <c r="D36" s="100"/>
      <c r="E36" s="100"/>
      <c r="F36" s="100"/>
      <c r="G36" s="100"/>
      <c r="H36" s="100"/>
      <c r="I36" s="44">
        <v>0.01</v>
      </c>
      <c r="J36" s="44">
        <v>0.03</v>
      </c>
      <c r="K36" s="44">
        <v>0.04</v>
      </c>
      <c r="L36" s="44">
        <v>0.04</v>
      </c>
      <c r="M36" s="44">
        <v>0.05</v>
      </c>
      <c r="N36" s="44">
        <v>0.05</v>
      </c>
      <c r="O36" s="44">
        <v>0.05</v>
      </c>
      <c r="P36" s="44">
        <v>0.01</v>
      </c>
      <c r="Q36" s="44">
        <v>0.02</v>
      </c>
      <c r="R36" s="44">
        <v>0.03</v>
      </c>
      <c r="S36" s="44">
        <v>0.03</v>
      </c>
      <c r="T36" s="44">
        <v>0.04</v>
      </c>
      <c r="U36" s="46">
        <v>0.05</v>
      </c>
      <c r="V36" s="63"/>
      <c r="W36" s="63"/>
      <c r="X36" s="63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1">
        <f>I36*AI$3</f>
        <v>0</v>
      </c>
      <c r="AJ36" s="101">
        <f>J36*AJ$3</f>
        <v>0</v>
      </c>
      <c r="AK36" s="101">
        <f>K36*AK$3</f>
        <v>0</v>
      </c>
      <c r="AL36" s="101">
        <f t="shared" ref="AL36:AQ36" si="5">L36*AL$3</f>
        <v>0</v>
      </c>
      <c r="AM36" s="101">
        <f>M36*AM$3</f>
        <v>0</v>
      </c>
      <c r="AN36" s="101">
        <f t="shared" si="5"/>
        <v>0</v>
      </c>
      <c r="AO36" s="101">
        <f t="shared" si="5"/>
        <v>0</v>
      </c>
      <c r="AP36" s="101">
        <f>P36*AP$3</f>
        <v>0</v>
      </c>
      <c r="AQ36" s="101">
        <f t="shared" si="5"/>
        <v>0</v>
      </c>
      <c r="AR36" s="101">
        <f>R36*AR$3</f>
        <v>0</v>
      </c>
      <c r="AS36" s="101">
        <f>S36*AS$3</f>
        <v>0</v>
      </c>
      <c r="AT36" s="101">
        <f>T36*AT$3</f>
        <v>0.4</v>
      </c>
      <c r="AU36" s="101">
        <f>U36*AU$3</f>
        <v>0</v>
      </c>
      <c r="AV36" s="10"/>
      <c r="AW36" s="10"/>
      <c r="AX36" s="10"/>
      <c r="AY36" s="10"/>
      <c r="AZ36" s="10"/>
    </row>
    <row r="37" spans="1:55" x14ac:dyDescent="0.25">
      <c r="A37" s="34"/>
      <c r="B37" s="100"/>
      <c r="C37" s="100"/>
      <c r="D37" s="100"/>
      <c r="E37" s="100"/>
      <c r="F37" s="100"/>
      <c r="G37" s="100"/>
      <c r="H37" s="100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6"/>
      <c r="V37" s="63"/>
      <c r="W37" s="63"/>
      <c r="X37" s="63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</row>
    <row r="38" spans="1:55" x14ac:dyDescent="0.25">
      <c r="A38" s="18" t="s">
        <v>52</v>
      </c>
      <c r="B38" s="100"/>
      <c r="C38" s="100"/>
      <c r="D38" s="100"/>
      <c r="E38" s="100"/>
      <c r="F38" s="100"/>
      <c r="G38" s="100"/>
      <c r="H38" s="100"/>
      <c r="I38" s="44">
        <v>1</v>
      </c>
      <c r="J38" s="44">
        <v>1</v>
      </c>
      <c r="K38" s="44">
        <v>1</v>
      </c>
      <c r="L38" s="44">
        <v>1</v>
      </c>
      <c r="M38" s="44">
        <v>1</v>
      </c>
      <c r="N38" s="44">
        <v>1</v>
      </c>
      <c r="O38" s="44">
        <v>1</v>
      </c>
      <c r="P38" s="44">
        <v>1</v>
      </c>
      <c r="Q38" s="44">
        <v>1</v>
      </c>
      <c r="R38" s="44">
        <v>1</v>
      </c>
      <c r="S38" s="44">
        <v>1</v>
      </c>
      <c r="T38" s="44">
        <v>1</v>
      </c>
      <c r="U38" s="74">
        <v>1</v>
      </c>
      <c r="V38" s="63"/>
      <c r="W38" s="63"/>
      <c r="X38" s="63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1">
        <f>I38*AI$3</f>
        <v>0</v>
      </c>
      <c r="AJ38" s="101">
        <f>J38*AJ$3</f>
        <v>0</v>
      </c>
      <c r="AK38" s="101">
        <f>K38*AK$3</f>
        <v>0</v>
      </c>
      <c r="AL38" s="101">
        <f t="shared" ref="AL38:AQ38" si="6">L38*AL$3</f>
        <v>0</v>
      </c>
      <c r="AM38" s="101">
        <f>M38*AM$3</f>
        <v>0</v>
      </c>
      <c r="AN38" s="101">
        <f t="shared" si="6"/>
        <v>0</v>
      </c>
      <c r="AO38" s="101">
        <f t="shared" si="6"/>
        <v>0</v>
      </c>
      <c r="AP38" s="101">
        <f>P38*AP$3</f>
        <v>0</v>
      </c>
      <c r="AQ38" s="101">
        <f t="shared" si="6"/>
        <v>0</v>
      </c>
      <c r="AR38" s="101">
        <f>R38*AR$3</f>
        <v>0</v>
      </c>
      <c r="AS38" s="101">
        <f>S38*AS$3</f>
        <v>0</v>
      </c>
      <c r="AT38" s="101">
        <f>T38*AT$3</f>
        <v>10</v>
      </c>
      <c r="AU38" s="101">
        <f>U38*AU$3</f>
        <v>0</v>
      </c>
      <c r="AV38" s="10"/>
      <c r="AW38" s="10"/>
      <c r="AX38" s="10"/>
      <c r="AY38" s="10"/>
      <c r="AZ38" s="10"/>
      <c r="BA38" s="107">
        <f>SUM(AB38:AY38)</f>
        <v>10</v>
      </c>
      <c r="BC38" s="2">
        <v>10</v>
      </c>
    </row>
    <row r="39" spans="1:55" x14ac:dyDescent="0.25">
      <c r="A39" s="18"/>
      <c r="I39" s="44"/>
      <c r="J39" s="44"/>
      <c r="K39" s="44"/>
      <c r="L39" s="44"/>
      <c r="M39" s="44"/>
      <c r="N39" s="73"/>
      <c r="O39" s="74"/>
      <c r="P39" s="44"/>
      <c r="Q39" s="44"/>
      <c r="R39" s="44"/>
      <c r="S39" s="44"/>
      <c r="T39" s="44"/>
      <c r="U39" s="74"/>
      <c r="V39" s="63"/>
      <c r="W39" s="63"/>
      <c r="X39" s="63"/>
    </row>
    <row r="40" spans="1:55" x14ac:dyDescent="0.25">
      <c r="A40" s="18" t="s">
        <v>56</v>
      </c>
      <c r="I40" s="44"/>
      <c r="J40" s="44"/>
      <c r="K40" s="44"/>
      <c r="L40" s="44"/>
      <c r="M40" s="44"/>
      <c r="N40" s="73"/>
      <c r="O40" s="74"/>
      <c r="P40" s="44"/>
      <c r="Q40" s="44"/>
      <c r="R40" s="44"/>
      <c r="S40" s="44"/>
      <c r="T40" s="44"/>
      <c r="U40" s="74"/>
      <c r="V40" s="63"/>
      <c r="W40" s="63"/>
      <c r="X40" s="63"/>
    </row>
    <row r="41" spans="1:55" x14ac:dyDescent="0.25">
      <c r="A41" s="34" t="s">
        <v>97</v>
      </c>
      <c r="I41" s="44"/>
      <c r="J41" s="44"/>
      <c r="K41" s="44"/>
      <c r="L41" s="44"/>
      <c r="M41" s="44"/>
      <c r="N41" s="49"/>
      <c r="O41" s="46"/>
      <c r="P41" s="44"/>
      <c r="Q41" s="44"/>
      <c r="R41" s="44"/>
      <c r="S41" s="44"/>
      <c r="T41" s="44"/>
      <c r="U41" s="77"/>
      <c r="V41" s="63"/>
      <c r="W41" s="63"/>
      <c r="X41" s="63"/>
    </row>
    <row r="42" spans="1:55" x14ac:dyDescent="0.25">
      <c r="A42" s="41" t="s">
        <v>57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63"/>
      <c r="W42" s="63"/>
      <c r="X42" s="63"/>
    </row>
    <row r="43" spans="1:55" x14ac:dyDescent="0.25">
      <c r="A43" s="41" t="s">
        <v>58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63"/>
      <c r="W43" s="63"/>
      <c r="X43" s="63"/>
    </row>
    <row r="44" spans="1:55" x14ac:dyDescent="0.25">
      <c r="A44" s="41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63"/>
      <c r="W44" s="63"/>
      <c r="X44" s="63"/>
    </row>
    <row r="45" spans="1:55" x14ac:dyDescent="0.25">
      <c r="A45" s="18" t="s">
        <v>59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  <c r="P45" s="44">
        <v>1</v>
      </c>
      <c r="Q45" s="44">
        <v>1</v>
      </c>
      <c r="R45" s="44">
        <v>1</v>
      </c>
      <c r="S45" s="44">
        <v>1</v>
      </c>
      <c r="T45" s="44">
        <v>1</v>
      </c>
      <c r="U45" s="74">
        <v>1</v>
      </c>
      <c r="V45" s="63"/>
      <c r="W45" s="63"/>
      <c r="X45" s="63"/>
      <c r="AI45" s="101">
        <f t="shared" ref="AI45:AJ49" si="7">I45*AI$3</f>
        <v>0</v>
      </c>
      <c r="AJ45" s="101">
        <f t="shared" si="7"/>
        <v>0</v>
      </c>
      <c r="AK45" s="101">
        <f>K45*AK$3</f>
        <v>0</v>
      </c>
      <c r="AL45" s="101">
        <f t="shared" ref="AL45:AU49" si="8">L45*AL$3</f>
        <v>0</v>
      </c>
      <c r="AM45" s="101">
        <f>M45*AM$3</f>
        <v>0</v>
      </c>
      <c r="AN45" s="101">
        <f t="shared" si="8"/>
        <v>0</v>
      </c>
      <c r="AO45" s="101">
        <f t="shared" si="8"/>
        <v>0</v>
      </c>
      <c r="AP45" s="101">
        <f>P45*AP$3</f>
        <v>0</v>
      </c>
      <c r="AQ45" s="101">
        <f t="shared" si="8"/>
        <v>0</v>
      </c>
      <c r="AR45" s="101">
        <f t="shared" si="8"/>
        <v>0</v>
      </c>
      <c r="AS45" s="101">
        <f t="shared" si="8"/>
        <v>0</v>
      </c>
      <c r="AT45" s="101">
        <f t="shared" si="8"/>
        <v>10</v>
      </c>
      <c r="AU45" s="101">
        <f t="shared" si="8"/>
        <v>0</v>
      </c>
      <c r="AV45" s="10"/>
      <c r="AW45" s="10"/>
      <c r="AX45" s="10"/>
      <c r="AY45" s="10"/>
      <c r="AZ45" s="10"/>
      <c r="BA45" s="107">
        <f>SUM(AB45:AY45)</f>
        <v>10</v>
      </c>
      <c r="BC45" s="2">
        <v>10</v>
      </c>
    </row>
    <row r="46" spans="1:55" x14ac:dyDescent="0.25">
      <c r="A46" s="18" t="s">
        <v>124</v>
      </c>
      <c r="I46" s="44">
        <v>2</v>
      </c>
      <c r="J46" s="44">
        <v>3</v>
      </c>
      <c r="K46" s="44">
        <v>3</v>
      </c>
      <c r="L46" s="44">
        <v>3</v>
      </c>
      <c r="M46" s="44">
        <v>3</v>
      </c>
      <c r="N46" s="73">
        <v>3</v>
      </c>
      <c r="O46" s="74">
        <v>3</v>
      </c>
      <c r="P46" s="44">
        <v>1</v>
      </c>
      <c r="Q46" s="44">
        <v>2</v>
      </c>
      <c r="R46" s="44">
        <v>3</v>
      </c>
      <c r="S46" s="44">
        <v>3</v>
      </c>
      <c r="T46" s="44">
        <v>3</v>
      </c>
      <c r="U46" s="74">
        <v>3</v>
      </c>
      <c r="V46" s="63"/>
      <c r="W46" s="63"/>
      <c r="X46" s="63"/>
      <c r="AI46" s="101">
        <f t="shared" si="7"/>
        <v>0</v>
      </c>
      <c r="AJ46" s="101">
        <f t="shared" si="7"/>
        <v>0</v>
      </c>
      <c r="AK46" s="101">
        <f>K46*AK$3</f>
        <v>0</v>
      </c>
      <c r="AL46" s="101">
        <f t="shared" si="8"/>
        <v>0</v>
      </c>
      <c r="AM46" s="101">
        <f>M46*AM$3</f>
        <v>0</v>
      </c>
      <c r="AN46" s="101">
        <f t="shared" si="8"/>
        <v>0</v>
      </c>
      <c r="AO46" s="101">
        <f t="shared" si="8"/>
        <v>0</v>
      </c>
      <c r="AP46" s="101">
        <f>P46*AP$3</f>
        <v>0</v>
      </c>
      <c r="AQ46" s="101">
        <f t="shared" si="8"/>
        <v>0</v>
      </c>
      <c r="AR46" s="101">
        <f t="shared" si="8"/>
        <v>0</v>
      </c>
      <c r="AS46" s="101">
        <f t="shared" si="8"/>
        <v>0</v>
      </c>
      <c r="AT46" s="101">
        <f t="shared" si="8"/>
        <v>30</v>
      </c>
      <c r="AU46" s="101">
        <f t="shared" si="8"/>
        <v>0</v>
      </c>
      <c r="AV46" s="10"/>
      <c r="AW46" s="10"/>
      <c r="AX46" s="10"/>
      <c r="AY46" s="10"/>
      <c r="AZ46" s="10"/>
      <c r="BA46" s="107">
        <f t="shared" ref="BA46:BA96" si="9">SUM(AB46:AY46)</f>
        <v>30</v>
      </c>
      <c r="BC46" s="2">
        <v>30</v>
      </c>
    </row>
    <row r="47" spans="1:55" x14ac:dyDescent="0.25">
      <c r="A47" s="18" t="s">
        <v>60</v>
      </c>
      <c r="I47" s="44">
        <v>0</v>
      </c>
      <c r="J47" s="44">
        <v>0</v>
      </c>
      <c r="K47" s="44">
        <v>1</v>
      </c>
      <c r="L47" s="44">
        <v>1</v>
      </c>
      <c r="M47" s="44">
        <v>1</v>
      </c>
      <c r="N47" s="44">
        <v>1</v>
      </c>
      <c r="O47" s="44">
        <v>1</v>
      </c>
      <c r="P47" s="44">
        <v>0</v>
      </c>
      <c r="Q47" s="44">
        <v>0</v>
      </c>
      <c r="R47" s="44">
        <v>0</v>
      </c>
      <c r="S47" s="44">
        <v>0</v>
      </c>
      <c r="T47" s="44">
        <v>1</v>
      </c>
      <c r="U47" s="74">
        <v>1</v>
      </c>
      <c r="V47" s="63"/>
      <c r="W47" s="63"/>
      <c r="X47" s="63"/>
      <c r="AI47" s="101">
        <f t="shared" si="7"/>
        <v>0</v>
      </c>
      <c r="AJ47" s="101">
        <f t="shared" si="7"/>
        <v>0</v>
      </c>
      <c r="AK47" s="101">
        <f>K47*AK$3</f>
        <v>0</v>
      </c>
      <c r="AL47" s="101">
        <f t="shared" si="8"/>
        <v>0</v>
      </c>
      <c r="AM47" s="101">
        <f>M47*AM$3</f>
        <v>0</v>
      </c>
      <c r="AN47" s="101">
        <f t="shared" si="8"/>
        <v>0</v>
      </c>
      <c r="AO47" s="101">
        <f t="shared" si="8"/>
        <v>0</v>
      </c>
      <c r="AP47" s="101">
        <f>P47*AP$3</f>
        <v>0</v>
      </c>
      <c r="AQ47" s="101">
        <f t="shared" si="8"/>
        <v>0</v>
      </c>
      <c r="AR47" s="101">
        <f t="shared" si="8"/>
        <v>0</v>
      </c>
      <c r="AS47" s="101">
        <f t="shared" si="8"/>
        <v>0</v>
      </c>
      <c r="AT47" s="101">
        <f t="shared" si="8"/>
        <v>10</v>
      </c>
      <c r="AU47" s="101">
        <f t="shared" si="8"/>
        <v>0</v>
      </c>
      <c r="AV47" s="10"/>
      <c r="AW47" s="10"/>
      <c r="AX47" s="10"/>
      <c r="AY47" s="10"/>
      <c r="AZ47" s="10"/>
      <c r="BA47" s="107">
        <f t="shared" si="9"/>
        <v>10</v>
      </c>
      <c r="BC47" s="2">
        <v>10</v>
      </c>
    </row>
    <row r="48" spans="1:55" x14ac:dyDescent="0.25">
      <c r="A48" s="18" t="s">
        <v>125</v>
      </c>
      <c r="I48" s="44">
        <v>0</v>
      </c>
      <c r="J48" s="44">
        <v>0</v>
      </c>
      <c r="K48" s="44">
        <v>1</v>
      </c>
      <c r="L48" s="44">
        <v>1</v>
      </c>
      <c r="M48" s="44">
        <v>2</v>
      </c>
      <c r="N48" s="73">
        <v>2</v>
      </c>
      <c r="O48" s="74">
        <v>2</v>
      </c>
      <c r="P48" s="44"/>
      <c r="Q48" s="44">
        <v>0</v>
      </c>
      <c r="R48" s="44"/>
      <c r="S48" s="44"/>
      <c r="T48" s="44">
        <v>1</v>
      </c>
      <c r="U48" s="74">
        <v>2</v>
      </c>
      <c r="V48" s="63"/>
      <c r="W48" s="63"/>
      <c r="X48" s="63"/>
      <c r="AI48" s="101">
        <f t="shared" si="7"/>
        <v>0</v>
      </c>
      <c r="AJ48" s="101">
        <f t="shared" si="7"/>
        <v>0</v>
      </c>
      <c r="AK48" s="101">
        <f>K48*AK$3</f>
        <v>0</v>
      </c>
      <c r="AL48" s="101">
        <f t="shared" si="8"/>
        <v>0</v>
      </c>
      <c r="AM48" s="101">
        <f>M48*AM$3</f>
        <v>0</v>
      </c>
      <c r="AN48" s="101">
        <f t="shared" si="8"/>
        <v>0</v>
      </c>
      <c r="AO48" s="101">
        <f t="shared" si="8"/>
        <v>0</v>
      </c>
      <c r="AP48" s="101">
        <f>P48*AP$3</f>
        <v>0</v>
      </c>
      <c r="AQ48" s="101">
        <f t="shared" si="8"/>
        <v>0</v>
      </c>
      <c r="AR48" s="101">
        <f t="shared" si="8"/>
        <v>0</v>
      </c>
      <c r="AS48" s="101">
        <f t="shared" si="8"/>
        <v>0</v>
      </c>
      <c r="AT48" s="101">
        <f t="shared" si="8"/>
        <v>10</v>
      </c>
      <c r="AU48" s="101">
        <f t="shared" si="8"/>
        <v>0</v>
      </c>
      <c r="AV48" s="10"/>
      <c r="AW48" s="10"/>
      <c r="AX48" s="10"/>
      <c r="AY48" s="10"/>
      <c r="AZ48" s="10"/>
      <c r="BA48" s="107">
        <f t="shared" si="9"/>
        <v>10</v>
      </c>
      <c r="BC48" s="2">
        <v>10</v>
      </c>
    </row>
    <row r="49" spans="1:55" x14ac:dyDescent="0.25">
      <c r="A49" s="18" t="s">
        <v>61</v>
      </c>
      <c r="I49" s="44">
        <v>1</v>
      </c>
      <c r="J49" s="44">
        <v>1</v>
      </c>
      <c r="K49" s="44">
        <v>1</v>
      </c>
      <c r="L49" s="44">
        <v>1</v>
      </c>
      <c r="M49" s="44">
        <v>1</v>
      </c>
      <c r="N49" s="44">
        <v>1</v>
      </c>
      <c r="O49" s="44">
        <v>1</v>
      </c>
      <c r="P49" s="44">
        <v>1</v>
      </c>
      <c r="Q49" s="44">
        <v>1</v>
      </c>
      <c r="R49" s="44">
        <v>1</v>
      </c>
      <c r="S49" s="44">
        <v>1</v>
      </c>
      <c r="T49" s="44">
        <v>1</v>
      </c>
      <c r="U49" s="74">
        <v>1</v>
      </c>
      <c r="V49" s="63"/>
      <c r="W49" s="63"/>
      <c r="X49" s="63"/>
      <c r="AI49" s="101">
        <f t="shared" si="7"/>
        <v>0</v>
      </c>
      <c r="AJ49" s="101">
        <f t="shared" si="7"/>
        <v>0</v>
      </c>
      <c r="AK49" s="101">
        <f>K49*AK$3</f>
        <v>0</v>
      </c>
      <c r="AL49" s="101">
        <f t="shared" si="8"/>
        <v>0</v>
      </c>
      <c r="AM49" s="101">
        <f>M49*AM$3</f>
        <v>0</v>
      </c>
      <c r="AN49" s="101">
        <f t="shared" si="8"/>
        <v>0</v>
      </c>
      <c r="AO49" s="101">
        <f t="shared" si="8"/>
        <v>0</v>
      </c>
      <c r="AP49" s="101">
        <f>P49*AP$3</f>
        <v>0</v>
      </c>
      <c r="AQ49" s="101">
        <f t="shared" si="8"/>
        <v>0</v>
      </c>
      <c r="AR49" s="101">
        <f t="shared" si="8"/>
        <v>0</v>
      </c>
      <c r="AS49" s="101">
        <f t="shared" si="8"/>
        <v>0</v>
      </c>
      <c r="AT49" s="101">
        <f t="shared" si="8"/>
        <v>10</v>
      </c>
      <c r="AU49" s="101">
        <f t="shared" si="8"/>
        <v>0</v>
      </c>
      <c r="AV49" s="10"/>
      <c r="AW49" s="10"/>
      <c r="AX49" s="10"/>
      <c r="AY49" s="10"/>
      <c r="AZ49" s="10"/>
      <c r="BA49" s="107">
        <f t="shared" si="9"/>
        <v>10</v>
      </c>
      <c r="BC49" s="2">
        <v>10</v>
      </c>
    </row>
    <row r="50" spans="1:55" x14ac:dyDescent="0.25">
      <c r="A50" s="18"/>
      <c r="I50" s="44"/>
      <c r="J50" s="44"/>
      <c r="K50" s="44"/>
      <c r="L50" s="44"/>
      <c r="M50" s="44"/>
      <c r="N50" s="73"/>
      <c r="O50" s="74"/>
      <c r="P50" s="44"/>
      <c r="Q50" s="44"/>
      <c r="R50" s="44"/>
      <c r="S50" s="44"/>
      <c r="T50" s="44"/>
      <c r="U50" s="74"/>
      <c r="V50" s="63"/>
      <c r="W50" s="63"/>
      <c r="X50" s="63"/>
      <c r="BA50" s="107">
        <f t="shared" si="9"/>
        <v>0</v>
      </c>
    </row>
    <row r="51" spans="1:55" x14ac:dyDescent="0.25">
      <c r="A51" s="18" t="s">
        <v>62</v>
      </c>
      <c r="I51" s="44">
        <v>1</v>
      </c>
      <c r="J51" s="44">
        <v>1</v>
      </c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44">
        <v>1</v>
      </c>
      <c r="Q51" s="44">
        <v>1</v>
      </c>
      <c r="R51" s="44">
        <v>1</v>
      </c>
      <c r="S51" s="44">
        <v>1</v>
      </c>
      <c r="T51" s="44">
        <v>1</v>
      </c>
      <c r="U51" s="74">
        <v>1</v>
      </c>
      <c r="V51" s="63"/>
      <c r="W51" s="63"/>
      <c r="X51" s="63"/>
      <c r="AI51" s="101">
        <f>I51*AI$3</f>
        <v>0</v>
      </c>
      <c r="AJ51" s="101">
        <f>J51*AJ$3</f>
        <v>0</v>
      </c>
      <c r="AK51" s="101">
        <f>K51*AK$3</f>
        <v>0</v>
      </c>
      <c r="AL51" s="101">
        <f t="shared" ref="AL51:AQ51" si="10">L51*AL$3</f>
        <v>0</v>
      </c>
      <c r="AM51" s="101">
        <f>M51*AM$3</f>
        <v>0</v>
      </c>
      <c r="AN51" s="101">
        <f t="shared" si="10"/>
        <v>0</v>
      </c>
      <c r="AO51" s="101">
        <f t="shared" si="10"/>
        <v>0</v>
      </c>
      <c r="AP51" s="101">
        <f>P51*AP$3</f>
        <v>0</v>
      </c>
      <c r="AQ51" s="101">
        <f t="shared" si="10"/>
        <v>0</v>
      </c>
      <c r="AR51" s="101">
        <f>R51*AR$3</f>
        <v>0</v>
      </c>
      <c r="AS51" s="101">
        <f>S51*AS$3</f>
        <v>0</v>
      </c>
      <c r="AT51" s="101">
        <f>T51*AT$3</f>
        <v>10</v>
      </c>
      <c r="AU51" s="101">
        <f>U51*AU$3</f>
        <v>0</v>
      </c>
      <c r="AV51" s="10"/>
      <c r="AW51" s="10"/>
      <c r="AX51" s="10"/>
      <c r="AY51" s="10"/>
      <c r="AZ51" s="10"/>
      <c r="BA51" s="107">
        <f t="shared" si="9"/>
        <v>10</v>
      </c>
      <c r="BC51" s="2">
        <v>10</v>
      </c>
    </row>
    <row r="52" spans="1:55" x14ac:dyDescent="0.25">
      <c r="A52" s="18"/>
      <c r="I52" s="44"/>
      <c r="J52" s="44"/>
      <c r="K52" s="44"/>
      <c r="L52" s="44"/>
      <c r="M52" s="44"/>
      <c r="N52" s="73"/>
      <c r="O52" s="74"/>
      <c r="P52" s="44"/>
      <c r="Q52" s="44"/>
      <c r="R52" s="44"/>
      <c r="S52" s="44"/>
      <c r="T52" s="44"/>
      <c r="U52" s="74"/>
      <c r="V52" s="63"/>
      <c r="W52" s="63"/>
      <c r="X52" s="63"/>
      <c r="BA52" s="107">
        <f t="shared" si="9"/>
        <v>0</v>
      </c>
    </row>
    <row r="53" spans="1:55" x14ac:dyDescent="0.25">
      <c r="A53" s="18" t="s">
        <v>112</v>
      </c>
      <c r="I53" s="44"/>
      <c r="J53" s="44"/>
      <c r="K53" s="44">
        <v>1</v>
      </c>
      <c r="L53" s="44"/>
      <c r="M53" s="44">
        <v>1</v>
      </c>
      <c r="N53" s="44"/>
      <c r="O53" s="44"/>
      <c r="P53" s="44">
        <v>1</v>
      </c>
      <c r="Q53" s="44">
        <v>1</v>
      </c>
      <c r="R53" s="44">
        <v>1</v>
      </c>
      <c r="S53" s="44">
        <v>1</v>
      </c>
      <c r="T53" s="44">
        <v>1</v>
      </c>
      <c r="U53" s="74">
        <v>1</v>
      </c>
      <c r="V53" s="63"/>
      <c r="W53" s="63"/>
      <c r="X53" s="63"/>
      <c r="AI53" s="101">
        <f>I53*AI$3</f>
        <v>0</v>
      </c>
      <c r="AJ53" s="101">
        <f>J53*AJ$3</f>
        <v>0</v>
      </c>
      <c r="AK53" s="101">
        <f>K53*AK$3</f>
        <v>0</v>
      </c>
      <c r="AL53" s="101">
        <f t="shared" ref="AL53:AQ53" si="11">L53*AL$3</f>
        <v>0</v>
      </c>
      <c r="AM53" s="101">
        <f>M53*AM$3</f>
        <v>0</v>
      </c>
      <c r="AN53" s="101">
        <f t="shared" si="11"/>
        <v>0</v>
      </c>
      <c r="AO53" s="101">
        <f t="shared" si="11"/>
        <v>0</v>
      </c>
      <c r="AP53" s="101">
        <f>P53*AP$3</f>
        <v>0</v>
      </c>
      <c r="AQ53" s="101">
        <f t="shared" si="11"/>
        <v>0</v>
      </c>
      <c r="AR53" s="101">
        <f>R53*AR$3</f>
        <v>0</v>
      </c>
      <c r="AS53" s="101">
        <f>S53*AS$3</f>
        <v>0</v>
      </c>
      <c r="AT53" s="101">
        <f>T53*AT$3</f>
        <v>10</v>
      </c>
      <c r="AU53" s="101">
        <f>U53*AU$3</f>
        <v>0</v>
      </c>
      <c r="AV53" s="10"/>
      <c r="AW53" s="10"/>
      <c r="AX53" s="10"/>
      <c r="AY53" s="10"/>
      <c r="AZ53" s="10"/>
    </row>
    <row r="54" spans="1:55" x14ac:dyDescent="0.25">
      <c r="A54" s="34" t="s">
        <v>97</v>
      </c>
      <c r="I54" s="44"/>
      <c r="J54" s="44"/>
      <c r="K54" s="44"/>
      <c r="L54" s="44"/>
      <c r="M54" s="44"/>
      <c r="N54" s="73"/>
      <c r="O54" s="74"/>
      <c r="P54" s="44"/>
      <c r="Q54" s="44"/>
      <c r="R54" s="44"/>
      <c r="S54" s="44"/>
      <c r="T54" s="44"/>
      <c r="U54" s="74"/>
      <c r="V54" s="63"/>
      <c r="W54" s="63"/>
      <c r="X54" s="63"/>
      <c r="BA54" s="107">
        <f t="shared" si="9"/>
        <v>0</v>
      </c>
    </row>
    <row r="55" spans="1:55" x14ac:dyDescent="0.25">
      <c r="A55" s="34" t="s">
        <v>63</v>
      </c>
      <c r="I55" s="44">
        <v>1</v>
      </c>
      <c r="J55" s="44">
        <v>1</v>
      </c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44">
        <v>1</v>
      </c>
      <c r="Q55" s="44">
        <v>1</v>
      </c>
      <c r="R55" s="44">
        <v>1</v>
      </c>
      <c r="S55" s="44">
        <v>1</v>
      </c>
      <c r="T55" s="44">
        <v>1</v>
      </c>
      <c r="U55" s="74">
        <v>1</v>
      </c>
      <c r="V55" s="63"/>
      <c r="W55" s="63"/>
      <c r="X55" s="63"/>
      <c r="AI55" s="101">
        <f>I55*AI$3</f>
        <v>0</v>
      </c>
      <c r="AJ55" s="101">
        <f>J55*AJ$3</f>
        <v>0</v>
      </c>
      <c r="AK55" s="101">
        <f>K55*AK$3</f>
        <v>0</v>
      </c>
      <c r="AL55" s="101">
        <f t="shared" ref="AL55:AQ55" si="12">L55*AL$3</f>
        <v>0</v>
      </c>
      <c r="AM55" s="101">
        <f>M55*AM$3</f>
        <v>0</v>
      </c>
      <c r="AN55" s="101">
        <f t="shared" si="12"/>
        <v>0</v>
      </c>
      <c r="AO55" s="101">
        <f t="shared" si="12"/>
        <v>0</v>
      </c>
      <c r="AP55" s="101">
        <f>P55*AP$3</f>
        <v>0</v>
      </c>
      <c r="AQ55" s="101">
        <f t="shared" si="12"/>
        <v>0</v>
      </c>
      <c r="AR55" s="101">
        <f>R55*AR$3</f>
        <v>0</v>
      </c>
      <c r="AS55" s="101">
        <f>S55*AS$3</f>
        <v>0</v>
      </c>
      <c r="AT55" s="101">
        <f>T55*AT$3</f>
        <v>10</v>
      </c>
      <c r="AU55" s="101">
        <f>U55*AU$3</f>
        <v>0</v>
      </c>
      <c r="AV55" s="10"/>
      <c r="AW55" s="10"/>
      <c r="AX55" s="10"/>
      <c r="AY55" s="10"/>
      <c r="AZ55" s="10"/>
      <c r="BA55" s="107">
        <f t="shared" si="9"/>
        <v>10</v>
      </c>
      <c r="BC55" s="2">
        <v>10</v>
      </c>
    </row>
    <row r="56" spans="1:55" x14ac:dyDescent="0.25">
      <c r="A56" s="34"/>
      <c r="I56" s="44"/>
      <c r="J56" s="44"/>
      <c r="K56" s="44"/>
      <c r="L56" s="44"/>
      <c r="M56" s="44"/>
      <c r="N56" s="73"/>
      <c r="O56" s="74"/>
      <c r="P56" s="44"/>
      <c r="Q56" s="44"/>
      <c r="R56" s="44"/>
      <c r="S56" s="44"/>
      <c r="T56" s="44"/>
      <c r="U56" s="74"/>
      <c r="V56" s="63"/>
      <c r="W56" s="63"/>
      <c r="X56" s="63"/>
      <c r="BA56" s="107">
        <f t="shared" si="9"/>
        <v>0</v>
      </c>
    </row>
    <row r="57" spans="1:55" x14ac:dyDescent="0.25">
      <c r="A57" s="18" t="s">
        <v>113</v>
      </c>
      <c r="I57" s="44">
        <v>1</v>
      </c>
      <c r="J57" s="44">
        <v>1</v>
      </c>
      <c r="K57" s="44">
        <v>1</v>
      </c>
      <c r="L57" s="44">
        <v>1</v>
      </c>
      <c r="M57" s="44">
        <v>0</v>
      </c>
      <c r="N57" s="44">
        <v>0</v>
      </c>
      <c r="O57" s="44">
        <v>0</v>
      </c>
      <c r="P57" s="1">
        <v>0</v>
      </c>
      <c r="Q57" s="44"/>
      <c r="R57" s="1">
        <v>0</v>
      </c>
      <c r="S57" s="1">
        <v>0</v>
      </c>
      <c r="T57" s="1">
        <v>0</v>
      </c>
      <c r="U57" s="74"/>
      <c r="V57" s="7"/>
      <c r="W57" s="7"/>
      <c r="X57" s="7"/>
      <c r="AI57" s="101">
        <f>I57*AI$3</f>
        <v>0</v>
      </c>
      <c r="AJ57" s="101">
        <f>J57*AJ$3</f>
        <v>0</v>
      </c>
      <c r="AK57" s="101">
        <f>K57*AK$3</f>
        <v>0</v>
      </c>
      <c r="AL57" s="101">
        <f t="shared" ref="AL57:AQ57" si="13">L57*AL$3</f>
        <v>0</v>
      </c>
      <c r="AM57" s="101">
        <f>M57*AM$3</f>
        <v>0</v>
      </c>
      <c r="AN57" s="101">
        <f t="shared" si="13"/>
        <v>0</v>
      </c>
      <c r="AO57" s="101">
        <f t="shared" si="13"/>
        <v>0</v>
      </c>
      <c r="AP57" s="101">
        <f>P57*AP$3</f>
        <v>0</v>
      </c>
      <c r="AQ57" s="101">
        <f t="shared" si="13"/>
        <v>0</v>
      </c>
      <c r="AR57" s="101">
        <f>R57*AR$3</f>
        <v>0</v>
      </c>
      <c r="AS57" s="101">
        <f>S57*AS$3</f>
        <v>0</v>
      </c>
      <c r="AT57" s="101">
        <f>T57*AT$3</f>
        <v>0</v>
      </c>
      <c r="AU57" s="101">
        <f>U57*AU$3</f>
        <v>0</v>
      </c>
      <c r="AV57" s="10"/>
      <c r="AW57" s="10"/>
      <c r="AX57" s="10"/>
      <c r="AY57" s="10"/>
      <c r="AZ57" s="10"/>
      <c r="BA57" s="107">
        <f t="shared" si="9"/>
        <v>0</v>
      </c>
    </row>
    <row r="58" spans="1:55" x14ac:dyDescent="0.25">
      <c r="A58" s="34"/>
      <c r="I58" s="44"/>
      <c r="J58" s="44"/>
      <c r="K58" s="44"/>
      <c r="L58" s="44"/>
      <c r="M58" s="44"/>
      <c r="N58" s="73"/>
      <c r="O58" s="74"/>
      <c r="Q58" s="44"/>
      <c r="U58" s="74"/>
      <c r="BA58" s="107">
        <f t="shared" si="9"/>
        <v>0</v>
      </c>
    </row>
    <row r="59" spans="1:55" x14ac:dyDescent="0.25">
      <c r="A59" s="18" t="s">
        <v>51</v>
      </c>
      <c r="I59" s="45">
        <v>0.8</v>
      </c>
      <c r="J59" s="45">
        <v>0.9</v>
      </c>
      <c r="K59" s="45">
        <v>0.8</v>
      </c>
      <c r="L59" s="45">
        <v>0.9</v>
      </c>
      <c r="M59" s="45">
        <v>0.7</v>
      </c>
      <c r="N59" s="44">
        <v>1.35</v>
      </c>
      <c r="O59" s="44">
        <v>1.45</v>
      </c>
      <c r="P59" s="45">
        <v>0.75</v>
      </c>
      <c r="Q59" s="45">
        <v>0.55000000000000004</v>
      </c>
      <c r="R59" s="45">
        <v>0.55000000000000004</v>
      </c>
      <c r="S59" s="45">
        <v>1.4</v>
      </c>
      <c r="T59" s="45">
        <v>1.4</v>
      </c>
      <c r="U59" s="46">
        <v>1.85</v>
      </c>
      <c r="V59" s="64"/>
      <c r="W59" s="64"/>
      <c r="X59" s="64"/>
      <c r="AI59" s="101">
        <f>I59*AI$3</f>
        <v>0</v>
      </c>
      <c r="AJ59" s="101">
        <f>J59*AJ$3</f>
        <v>0</v>
      </c>
      <c r="AK59" s="101">
        <f>K59*AK$3</f>
        <v>0</v>
      </c>
      <c r="AL59" s="101">
        <f t="shared" ref="AL59:AQ59" si="14">L59*AL$3</f>
        <v>0</v>
      </c>
      <c r="AM59" s="101">
        <f>M59*AM$3</f>
        <v>0</v>
      </c>
      <c r="AN59" s="101">
        <f t="shared" si="14"/>
        <v>0</v>
      </c>
      <c r="AO59" s="101">
        <f t="shared" si="14"/>
        <v>0</v>
      </c>
      <c r="AP59" s="101">
        <f>P59*AP$3</f>
        <v>0</v>
      </c>
      <c r="AQ59" s="101">
        <f t="shared" si="14"/>
        <v>0</v>
      </c>
      <c r="AR59" s="101">
        <f>R59*AR$3</f>
        <v>0</v>
      </c>
      <c r="AS59" s="101">
        <f>S59*AS$3</f>
        <v>0</v>
      </c>
      <c r="AT59" s="101">
        <f>T59*AT$3</f>
        <v>14</v>
      </c>
      <c r="AU59" s="101">
        <f>U59*AU$3</f>
        <v>0</v>
      </c>
      <c r="AV59" s="10"/>
      <c r="AW59" s="10"/>
      <c r="AX59" s="10"/>
      <c r="AY59" s="10"/>
      <c r="AZ59" s="10"/>
      <c r="BA59" s="107">
        <f t="shared" si="9"/>
        <v>14</v>
      </c>
      <c r="BC59" s="2" t="s">
        <v>207</v>
      </c>
    </row>
    <row r="60" spans="1:55" x14ac:dyDescent="0.25">
      <c r="A60" s="34" t="s">
        <v>97</v>
      </c>
      <c r="I60" s="45"/>
      <c r="J60" s="45"/>
      <c r="K60" s="45"/>
      <c r="L60" s="45"/>
      <c r="M60" s="45"/>
      <c r="N60" s="75"/>
      <c r="O60" s="46"/>
      <c r="P60" s="45"/>
      <c r="Q60" s="45"/>
      <c r="R60" s="45"/>
      <c r="S60" s="45"/>
      <c r="T60" s="45"/>
      <c r="U60" s="46"/>
      <c r="V60" s="64"/>
      <c r="W60" s="64"/>
      <c r="X60" s="64"/>
      <c r="BA60" s="107">
        <f t="shared" si="9"/>
        <v>0</v>
      </c>
    </row>
    <row r="61" spans="1:55" x14ac:dyDescent="0.25">
      <c r="A61" s="34" t="s">
        <v>114</v>
      </c>
      <c r="I61" s="45"/>
      <c r="J61" s="45"/>
      <c r="K61" s="45"/>
      <c r="L61" s="45"/>
      <c r="M61" s="45"/>
      <c r="N61" s="75"/>
      <c r="O61" s="46"/>
      <c r="P61" s="45"/>
      <c r="Q61" s="45"/>
      <c r="R61" s="45"/>
      <c r="S61" s="45"/>
      <c r="T61" s="45"/>
      <c r="U61" s="46"/>
      <c r="V61" s="64"/>
      <c r="W61" s="64"/>
      <c r="X61" s="64"/>
      <c r="AI61" s="101">
        <f>I61*AI$3</f>
        <v>0</v>
      </c>
      <c r="AJ61" s="101">
        <f>J61*AJ$3</f>
        <v>0</v>
      </c>
      <c r="AK61" s="101"/>
      <c r="AL61" s="101">
        <f t="shared" ref="AL61:AQ61" si="15">L61*AL$3</f>
        <v>0</v>
      </c>
      <c r="AM61" s="101"/>
      <c r="AN61" s="101">
        <f t="shared" si="15"/>
        <v>0</v>
      </c>
      <c r="AO61" s="101">
        <f t="shared" si="15"/>
        <v>0</v>
      </c>
      <c r="AP61" s="101"/>
      <c r="AQ61" s="101">
        <f t="shared" si="15"/>
        <v>0</v>
      </c>
      <c r="AR61" s="101"/>
      <c r="AS61" s="101"/>
      <c r="AT61" s="101"/>
      <c r="AU61" s="101"/>
      <c r="AV61" s="10"/>
      <c r="AW61" s="10"/>
      <c r="AX61" s="10"/>
      <c r="AY61" s="10"/>
      <c r="AZ61" s="10"/>
      <c r="BA61" s="107">
        <f t="shared" si="9"/>
        <v>0</v>
      </c>
    </row>
    <row r="62" spans="1:55" x14ac:dyDescent="0.25">
      <c r="A62" s="34"/>
      <c r="I62" s="45"/>
      <c r="J62" s="45"/>
      <c r="K62" s="45"/>
      <c r="L62" s="45"/>
      <c r="M62" s="45"/>
      <c r="N62" s="75"/>
      <c r="O62" s="46"/>
      <c r="P62" s="45"/>
      <c r="Q62" s="45"/>
      <c r="R62" s="45"/>
      <c r="S62" s="45"/>
      <c r="T62" s="45"/>
      <c r="U62" s="46"/>
      <c r="V62" s="64"/>
      <c r="W62" s="64"/>
      <c r="X62" s="64"/>
      <c r="BA62" s="107">
        <f t="shared" si="9"/>
        <v>0</v>
      </c>
    </row>
    <row r="63" spans="1:55" x14ac:dyDescent="0.25">
      <c r="A63" s="18" t="s">
        <v>115</v>
      </c>
      <c r="I63" s="44">
        <v>1.35</v>
      </c>
      <c r="J63" s="44">
        <v>2.6</v>
      </c>
      <c r="K63" s="44">
        <v>3.9</v>
      </c>
      <c r="L63" s="44">
        <v>4.0999999999999996</v>
      </c>
      <c r="M63" s="44">
        <v>3.9</v>
      </c>
      <c r="N63" s="44">
        <v>8.9</v>
      </c>
      <c r="O63" s="44">
        <v>7.8</v>
      </c>
      <c r="P63" s="44">
        <v>1.2</v>
      </c>
      <c r="Q63" s="45">
        <v>2.1</v>
      </c>
      <c r="R63" s="44">
        <v>3.7</v>
      </c>
      <c r="S63" s="44">
        <v>5.2</v>
      </c>
      <c r="T63" s="44">
        <v>7.1</v>
      </c>
      <c r="U63" s="46">
        <v>9.5</v>
      </c>
      <c r="V63" s="63"/>
      <c r="W63" s="63"/>
      <c r="X63" s="63"/>
      <c r="AI63" s="101">
        <f t="shared" ref="AI63:AU63" si="16">I63*AI$3</f>
        <v>0</v>
      </c>
      <c r="AJ63" s="101">
        <f t="shared" si="16"/>
        <v>0</v>
      </c>
      <c r="AK63" s="101">
        <f t="shared" si="16"/>
        <v>0</v>
      </c>
      <c r="AL63" s="101">
        <f t="shared" si="16"/>
        <v>0</v>
      </c>
      <c r="AM63" s="101">
        <f t="shared" si="16"/>
        <v>0</v>
      </c>
      <c r="AN63" s="101">
        <f t="shared" si="16"/>
        <v>0</v>
      </c>
      <c r="AO63" s="101">
        <f t="shared" si="16"/>
        <v>0</v>
      </c>
      <c r="AP63" s="101">
        <f t="shared" si="16"/>
        <v>0</v>
      </c>
      <c r="AQ63" s="101">
        <f t="shared" si="16"/>
        <v>0</v>
      </c>
      <c r="AR63" s="101">
        <f t="shared" si="16"/>
        <v>0</v>
      </c>
      <c r="AS63" s="101">
        <f t="shared" si="16"/>
        <v>0</v>
      </c>
      <c r="AT63" s="101">
        <f t="shared" si="16"/>
        <v>71</v>
      </c>
      <c r="AU63" s="101">
        <f t="shared" si="16"/>
        <v>0</v>
      </c>
      <c r="AV63" s="10"/>
      <c r="AW63" s="10"/>
      <c r="AX63" s="10"/>
      <c r="AY63" s="10"/>
      <c r="AZ63" s="10"/>
      <c r="BA63" s="107">
        <f>SUM(AB63:AY63)</f>
        <v>71</v>
      </c>
      <c r="BC63" s="2" t="s">
        <v>206</v>
      </c>
    </row>
    <row r="64" spans="1:55" x14ac:dyDescent="0.25">
      <c r="A64" s="34" t="s">
        <v>97</v>
      </c>
      <c r="I64" s="44"/>
      <c r="J64" s="44"/>
      <c r="K64" s="44"/>
      <c r="L64" s="44"/>
      <c r="M64" s="44"/>
      <c r="N64" s="49"/>
      <c r="O64" s="46"/>
      <c r="P64" s="44"/>
      <c r="Q64" s="44"/>
      <c r="R64" s="44"/>
      <c r="S64" s="44"/>
      <c r="T64" s="44"/>
      <c r="U64" s="46"/>
      <c r="V64" s="63"/>
      <c r="W64" s="63"/>
      <c r="X64" s="63"/>
      <c r="BA64" s="107">
        <f t="shared" si="9"/>
        <v>0</v>
      </c>
    </row>
    <row r="65" spans="1:53" x14ac:dyDescent="0.25">
      <c r="A65" s="34" t="s">
        <v>116</v>
      </c>
      <c r="I65" s="44"/>
      <c r="J65" s="44"/>
      <c r="K65" s="44"/>
      <c r="L65" s="44"/>
      <c r="M65" s="44"/>
      <c r="N65" s="49"/>
      <c r="O65" s="46"/>
      <c r="P65" s="44"/>
      <c r="Q65" s="44"/>
      <c r="R65" s="44"/>
      <c r="S65" s="44"/>
      <c r="T65" s="44"/>
      <c r="U65" s="46"/>
      <c r="V65" s="63"/>
      <c r="W65" s="63"/>
      <c r="X65" s="63"/>
      <c r="BA65" s="107">
        <f t="shared" si="9"/>
        <v>0</v>
      </c>
    </row>
    <row r="66" spans="1:53" x14ac:dyDescent="0.25">
      <c r="A66" s="34" t="s">
        <v>117</v>
      </c>
      <c r="I66" s="44"/>
      <c r="J66" s="44"/>
      <c r="K66" s="44"/>
      <c r="L66" s="44"/>
      <c r="M66" s="44"/>
      <c r="N66" s="49"/>
      <c r="O66" s="46"/>
      <c r="P66" s="44"/>
      <c r="Q66" s="44"/>
      <c r="R66" s="44"/>
      <c r="S66" s="44"/>
      <c r="T66" s="44"/>
      <c r="U66" s="46"/>
      <c r="V66" s="63"/>
      <c r="W66" s="63"/>
      <c r="X66" s="63"/>
      <c r="BA66" s="107">
        <f t="shared" si="9"/>
        <v>0</v>
      </c>
    </row>
    <row r="67" spans="1:53" x14ac:dyDescent="0.25">
      <c r="A67" s="34"/>
      <c r="I67" s="44"/>
      <c r="J67" s="44"/>
      <c r="K67" s="44"/>
      <c r="L67" s="44"/>
      <c r="M67" s="44"/>
      <c r="N67" s="49"/>
      <c r="O67" s="46"/>
      <c r="P67" s="44"/>
      <c r="Q67" s="44"/>
      <c r="R67" s="44"/>
      <c r="S67" s="44"/>
      <c r="T67" s="44"/>
      <c r="U67" s="46"/>
      <c r="V67" s="63"/>
      <c r="W67" s="63"/>
      <c r="X67" s="63"/>
      <c r="BA67" s="107">
        <f t="shared" si="9"/>
        <v>0</v>
      </c>
    </row>
    <row r="68" spans="1:53" x14ac:dyDescent="0.25">
      <c r="A68" s="42" t="s">
        <v>118</v>
      </c>
      <c r="I68" s="44"/>
      <c r="J68" s="44"/>
      <c r="K68" s="44"/>
      <c r="L68" s="44"/>
      <c r="M68" s="44"/>
      <c r="N68" s="49"/>
      <c r="O68" s="49"/>
      <c r="P68" s="44"/>
      <c r="Q68" s="44"/>
      <c r="R68" s="44"/>
      <c r="S68" s="44"/>
      <c r="T68" s="44"/>
      <c r="U68" s="49"/>
      <c r="V68" s="63"/>
      <c r="W68" s="63"/>
      <c r="X68" s="63"/>
      <c r="BA68" s="107">
        <f t="shared" si="9"/>
        <v>0</v>
      </c>
    </row>
    <row r="69" spans="1:53" x14ac:dyDescent="0.25">
      <c r="A69" s="34" t="s">
        <v>97</v>
      </c>
      <c r="I69" s="44"/>
      <c r="J69" s="44"/>
      <c r="K69" s="44"/>
      <c r="L69" s="44"/>
      <c r="M69" s="44"/>
      <c r="N69" s="49"/>
      <c r="O69" s="49"/>
      <c r="P69" s="44"/>
      <c r="Q69" s="44"/>
      <c r="R69" s="44"/>
      <c r="S69" s="44"/>
      <c r="T69" s="44"/>
      <c r="U69" s="49"/>
      <c r="V69" s="63"/>
      <c r="W69" s="63"/>
      <c r="X69" s="63"/>
      <c r="AI69" s="101">
        <f>I69*AI$3</f>
        <v>0</v>
      </c>
      <c r="AJ69" s="101">
        <f>J69*AJ$3</f>
        <v>0</v>
      </c>
      <c r="AK69" s="101"/>
      <c r="AL69" s="101">
        <f t="shared" ref="AL69:AQ69" si="17">L69*AL$3</f>
        <v>0</v>
      </c>
      <c r="AM69" s="101"/>
      <c r="AN69" s="101">
        <f t="shared" si="17"/>
        <v>0</v>
      </c>
      <c r="AO69" s="101">
        <f t="shared" si="17"/>
        <v>0</v>
      </c>
      <c r="AP69" s="101"/>
      <c r="AQ69" s="101">
        <f t="shared" si="17"/>
        <v>0</v>
      </c>
      <c r="AR69" s="101"/>
      <c r="AS69" s="101"/>
      <c r="AT69" s="101"/>
      <c r="AU69" s="101"/>
      <c r="AV69" s="10"/>
      <c r="AW69" s="10"/>
      <c r="AX69" s="10"/>
      <c r="AY69" s="10"/>
      <c r="AZ69" s="10"/>
      <c r="BA69" s="107">
        <f t="shared" si="9"/>
        <v>0</v>
      </c>
    </row>
    <row r="70" spans="1:53" ht="22.5" x14ac:dyDescent="0.25">
      <c r="A70" s="35" t="s">
        <v>88</v>
      </c>
      <c r="I70" s="44"/>
      <c r="J70" s="44"/>
      <c r="K70" s="44"/>
      <c r="L70" s="44"/>
      <c r="M70" s="44"/>
      <c r="N70" s="49"/>
      <c r="O70" s="49"/>
      <c r="P70" s="44"/>
      <c r="Q70" s="44"/>
      <c r="R70" s="44"/>
      <c r="S70" s="44"/>
      <c r="T70" s="44"/>
      <c r="U70" s="49"/>
      <c r="V70" s="63"/>
      <c r="W70" s="63"/>
      <c r="X70" s="63"/>
      <c r="BA70" s="107">
        <f t="shared" si="9"/>
        <v>0</v>
      </c>
    </row>
    <row r="71" spans="1:53" ht="33.75" x14ac:dyDescent="0.25">
      <c r="A71" s="35" t="s">
        <v>119</v>
      </c>
      <c r="I71" s="44">
        <v>2</v>
      </c>
      <c r="J71" s="44">
        <v>3</v>
      </c>
      <c r="K71" s="44">
        <v>4</v>
      </c>
      <c r="L71" s="44">
        <v>4</v>
      </c>
      <c r="M71" s="44">
        <v>5</v>
      </c>
      <c r="N71" s="44">
        <v>5</v>
      </c>
      <c r="O71" s="44">
        <v>5</v>
      </c>
      <c r="P71" s="44">
        <v>1</v>
      </c>
      <c r="Q71" s="45">
        <v>2</v>
      </c>
      <c r="R71" s="44">
        <v>3</v>
      </c>
      <c r="S71" s="44">
        <v>3</v>
      </c>
      <c r="T71" s="44"/>
      <c r="U71" s="73">
        <v>5</v>
      </c>
      <c r="V71" s="63"/>
      <c r="W71" s="63"/>
      <c r="X71" s="63"/>
      <c r="AI71" s="101">
        <f>I71*AI$3</f>
        <v>0</v>
      </c>
      <c r="AJ71" s="101">
        <f>J71*AJ$3</f>
        <v>0</v>
      </c>
      <c r="AK71" s="101">
        <f>K71*AK$3</f>
        <v>0</v>
      </c>
      <c r="AL71" s="101">
        <f t="shared" ref="AL71:AQ71" si="18">L71*AL$3</f>
        <v>0</v>
      </c>
      <c r="AM71" s="101">
        <f>M71*AM$3</f>
        <v>0</v>
      </c>
      <c r="AN71" s="101">
        <f t="shared" si="18"/>
        <v>0</v>
      </c>
      <c r="AO71" s="101">
        <f t="shared" si="18"/>
        <v>0</v>
      </c>
      <c r="AP71" s="101">
        <f>P71*AP$3</f>
        <v>0</v>
      </c>
      <c r="AQ71" s="101">
        <f t="shared" si="18"/>
        <v>0</v>
      </c>
      <c r="AR71" s="101">
        <f>R71*AR$3</f>
        <v>0</v>
      </c>
      <c r="AS71" s="101">
        <f>S71*AS$3</f>
        <v>0</v>
      </c>
      <c r="AT71" s="101">
        <f>T71*AT$3</f>
        <v>0</v>
      </c>
      <c r="AU71" s="101">
        <f>U71*AU$3</f>
        <v>0</v>
      </c>
      <c r="AV71" s="10"/>
      <c r="AW71" s="10"/>
      <c r="AX71" s="10"/>
      <c r="AY71" s="10"/>
      <c r="AZ71" s="10"/>
      <c r="BA71" s="107">
        <f t="shared" si="9"/>
        <v>0</v>
      </c>
    </row>
    <row r="72" spans="1:53" x14ac:dyDescent="0.25">
      <c r="A72" s="42" t="s">
        <v>53</v>
      </c>
      <c r="I72" s="44"/>
      <c r="J72" s="44"/>
      <c r="K72" s="44"/>
      <c r="L72" s="44"/>
      <c r="M72" s="44"/>
      <c r="N72" s="49"/>
      <c r="O72" s="49"/>
      <c r="P72" s="44"/>
      <c r="Q72" s="44"/>
      <c r="R72" s="44"/>
      <c r="S72" s="44"/>
      <c r="T72" s="44"/>
      <c r="U72" s="49"/>
      <c r="V72" s="63"/>
      <c r="W72" s="63"/>
      <c r="X72" s="63"/>
      <c r="BA72" s="107">
        <f t="shared" si="9"/>
        <v>0</v>
      </c>
    </row>
    <row r="73" spans="1:53" x14ac:dyDescent="0.25">
      <c r="A73" s="34" t="s">
        <v>97</v>
      </c>
      <c r="I73" s="44"/>
      <c r="J73" s="44"/>
      <c r="K73" s="44"/>
      <c r="L73" s="44"/>
      <c r="M73" s="44"/>
      <c r="N73" s="49"/>
      <c r="O73" s="49"/>
      <c r="P73" s="44"/>
      <c r="Q73" s="44"/>
      <c r="R73" s="44"/>
      <c r="S73" s="44"/>
      <c r="T73" s="44"/>
      <c r="U73" s="49"/>
      <c r="V73" s="63"/>
      <c r="W73" s="63"/>
      <c r="X73" s="63"/>
      <c r="AI73" s="101">
        <f>I73*AI$3</f>
        <v>0</v>
      </c>
      <c r="AJ73" s="101">
        <f>J73*AJ$3</f>
        <v>0</v>
      </c>
      <c r="AK73" s="101"/>
      <c r="AL73" s="101">
        <f t="shared" ref="AL73:AQ73" si="19">L73*AL$3</f>
        <v>0</v>
      </c>
      <c r="AM73" s="101"/>
      <c r="AN73" s="101">
        <f t="shared" si="19"/>
        <v>0</v>
      </c>
      <c r="AO73" s="101">
        <f t="shared" si="19"/>
        <v>0</v>
      </c>
      <c r="AP73" s="101"/>
      <c r="AQ73" s="101">
        <f t="shared" si="19"/>
        <v>0</v>
      </c>
      <c r="AR73" s="101"/>
      <c r="AS73" s="101"/>
      <c r="AT73" s="101"/>
      <c r="AU73" s="101"/>
      <c r="AV73" s="10"/>
      <c r="AW73" s="10"/>
      <c r="AX73" s="10"/>
      <c r="AY73" s="10"/>
      <c r="AZ73" s="10"/>
      <c r="BA73" s="107">
        <f t="shared" si="9"/>
        <v>0</v>
      </c>
    </row>
    <row r="74" spans="1:53" ht="22.5" x14ac:dyDescent="0.25">
      <c r="A74" s="35" t="s">
        <v>54</v>
      </c>
      <c r="I74" s="44"/>
      <c r="J74" s="44"/>
      <c r="K74" s="44"/>
      <c r="L74" s="44"/>
      <c r="M74" s="44"/>
      <c r="N74" s="49"/>
      <c r="O74" s="49"/>
      <c r="P74" s="44"/>
      <c r="Q74" s="44"/>
      <c r="R74" s="44"/>
      <c r="S74" s="44"/>
      <c r="T74" s="44"/>
      <c r="U74" s="49"/>
      <c r="V74" s="63"/>
      <c r="W74" s="63"/>
      <c r="X74" s="63"/>
      <c r="BA74" s="107">
        <f t="shared" si="9"/>
        <v>0</v>
      </c>
    </row>
    <row r="75" spans="1:53" ht="33.75" x14ac:dyDescent="0.25">
      <c r="A75" s="35" t="s">
        <v>119</v>
      </c>
      <c r="I75" s="44">
        <v>1</v>
      </c>
      <c r="J75" s="44">
        <v>1</v>
      </c>
      <c r="K75" s="44">
        <v>1</v>
      </c>
      <c r="L75" s="44">
        <v>1</v>
      </c>
      <c r="M75" s="44">
        <v>1</v>
      </c>
      <c r="N75" s="44">
        <v>1</v>
      </c>
      <c r="O75" s="44">
        <v>1</v>
      </c>
      <c r="P75" s="44">
        <v>1</v>
      </c>
      <c r="Q75" s="44">
        <v>1</v>
      </c>
      <c r="R75" s="44">
        <v>1</v>
      </c>
      <c r="S75" s="44">
        <v>1</v>
      </c>
      <c r="T75" s="44"/>
      <c r="U75" s="73">
        <v>1</v>
      </c>
      <c r="V75" s="63"/>
      <c r="W75" s="63"/>
      <c r="X75" s="63"/>
      <c r="AI75" s="101">
        <f>I75*AI$3</f>
        <v>0</v>
      </c>
      <c r="AJ75" s="101">
        <f>J75*AJ$3</f>
        <v>0</v>
      </c>
      <c r="AK75" s="101">
        <f>K75*AK$3</f>
        <v>0</v>
      </c>
      <c r="AL75" s="101">
        <f t="shared" ref="AL75:AQ75" si="20">L75*AL$3</f>
        <v>0</v>
      </c>
      <c r="AM75" s="101">
        <f>M75*AM$3</f>
        <v>0</v>
      </c>
      <c r="AN75" s="101">
        <f t="shared" si="20"/>
        <v>0</v>
      </c>
      <c r="AO75" s="101">
        <f t="shared" si="20"/>
        <v>0</v>
      </c>
      <c r="AP75" s="101">
        <f>P75*AP$3</f>
        <v>0</v>
      </c>
      <c r="AQ75" s="101">
        <f t="shared" si="20"/>
        <v>0</v>
      </c>
      <c r="AR75" s="101">
        <f>R75*AR$3</f>
        <v>0</v>
      </c>
      <c r="AS75" s="101">
        <f>S75*AS$3</f>
        <v>0</v>
      </c>
      <c r="AT75" s="101">
        <f>T75*AT$3</f>
        <v>0</v>
      </c>
      <c r="AU75" s="101">
        <f>U75*AU$3</f>
        <v>0</v>
      </c>
      <c r="AV75" s="10"/>
      <c r="AW75" s="10"/>
      <c r="AX75" s="10"/>
      <c r="AY75" s="10"/>
      <c r="AZ75" s="10"/>
      <c r="BA75" s="107">
        <f t="shared" si="9"/>
        <v>0</v>
      </c>
    </row>
    <row r="76" spans="1:53" x14ac:dyDescent="0.25">
      <c r="A76" s="35"/>
      <c r="I76" s="44"/>
      <c r="J76" s="44"/>
      <c r="K76" s="44"/>
      <c r="L76" s="44"/>
      <c r="M76" s="44"/>
      <c r="N76" s="49"/>
      <c r="O76" s="49"/>
      <c r="P76" s="44"/>
      <c r="Q76" s="44"/>
      <c r="R76" s="44"/>
      <c r="S76" s="44"/>
      <c r="T76" s="44"/>
      <c r="U76" s="49"/>
      <c r="V76" s="63"/>
      <c r="W76" s="63"/>
      <c r="X76" s="63"/>
      <c r="BA76" s="107">
        <f t="shared" si="9"/>
        <v>0</v>
      </c>
    </row>
    <row r="77" spans="1:53" x14ac:dyDescent="0.25">
      <c r="A77" s="35"/>
      <c r="I77" s="44"/>
      <c r="J77" s="44"/>
      <c r="K77" s="44"/>
      <c r="L77" s="44"/>
      <c r="M77" s="44"/>
      <c r="N77" s="49"/>
      <c r="O77" s="49"/>
      <c r="P77" s="44"/>
      <c r="Q77" s="44"/>
      <c r="R77" s="44"/>
      <c r="S77" s="44"/>
      <c r="T77" s="44"/>
      <c r="U77" s="49"/>
      <c r="V77" s="63"/>
      <c r="W77" s="63"/>
      <c r="X77" s="63"/>
      <c r="BA77" s="107">
        <f t="shared" si="9"/>
        <v>0</v>
      </c>
    </row>
    <row r="78" spans="1:53" x14ac:dyDescent="0.25">
      <c r="A78" s="18" t="s">
        <v>120</v>
      </c>
      <c r="I78" s="46"/>
      <c r="J78" s="46"/>
      <c r="K78" s="46"/>
      <c r="L78" s="46"/>
      <c r="M78" s="44"/>
      <c r="N78" s="49"/>
      <c r="O78" s="46"/>
      <c r="P78" s="46"/>
      <c r="Q78" s="46"/>
      <c r="R78" s="46"/>
      <c r="S78" s="46"/>
      <c r="T78" s="46"/>
      <c r="U78" s="46"/>
      <c r="V78" s="65"/>
      <c r="W78" s="65"/>
      <c r="X78" s="65"/>
      <c r="AI78" s="101">
        <f>I78*AI$3</f>
        <v>0</v>
      </c>
      <c r="AJ78" s="101">
        <f>J78*AJ$3</f>
        <v>0</v>
      </c>
      <c r="AK78" s="101"/>
      <c r="AL78" s="101">
        <f t="shared" ref="AL78:AQ78" si="21">L78*AL$3</f>
        <v>0</v>
      </c>
      <c r="AM78" s="101"/>
      <c r="AN78" s="101">
        <f t="shared" si="21"/>
        <v>0</v>
      </c>
      <c r="AO78" s="101">
        <f t="shared" si="21"/>
        <v>0</v>
      </c>
      <c r="AP78" s="101"/>
      <c r="AQ78" s="101">
        <f t="shared" si="21"/>
        <v>0</v>
      </c>
      <c r="AR78" s="101"/>
      <c r="AS78" s="101"/>
      <c r="AT78" s="101"/>
      <c r="AU78" s="101"/>
      <c r="AV78" s="10"/>
      <c r="AW78" s="10"/>
      <c r="AX78" s="10"/>
      <c r="AY78" s="10"/>
      <c r="AZ78" s="10"/>
      <c r="BA78" s="107">
        <f t="shared" si="9"/>
        <v>0</v>
      </c>
    </row>
    <row r="79" spans="1:53" x14ac:dyDescent="0.25">
      <c r="A79" s="34" t="s">
        <v>97</v>
      </c>
      <c r="I79" s="44"/>
      <c r="J79" s="44"/>
      <c r="K79" s="44"/>
      <c r="L79" s="44"/>
      <c r="M79" s="44"/>
      <c r="N79" s="49"/>
      <c r="O79" s="46"/>
      <c r="P79" s="44"/>
      <c r="Q79" s="44"/>
      <c r="R79" s="44"/>
      <c r="S79" s="44"/>
      <c r="T79" s="44"/>
      <c r="U79" s="77"/>
      <c r="V79" s="63"/>
      <c r="W79" s="63"/>
      <c r="X79" s="63"/>
      <c r="BA79" s="107">
        <f t="shared" si="9"/>
        <v>0</v>
      </c>
    </row>
    <row r="80" spans="1:53" ht="22.5" x14ac:dyDescent="0.25">
      <c r="A80" s="41" t="s">
        <v>89</v>
      </c>
      <c r="I80" s="44">
        <v>0</v>
      </c>
      <c r="J80" s="44">
        <v>0.36</v>
      </c>
      <c r="K80" s="44">
        <v>0.62</v>
      </c>
      <c r="L80" s="44">
        <v>0.72</v>
      </c>
      <c r="M80" s="44">
        <v>0.63</v>
      </c>
      <c r="N80" s="44">
        <v>0.63</v>
      </c>
      <c r="O80" s="44">
        <v>0.63</v>
      </c>
      <c r="P80" s="44">
        <v>0.41</v>
      </c>
      <c r="Q80" s="45">
        <v>0.26</v>
      </c>
      <c r="R80" s="44">
        <v>0.76</v>
      </c>
      <c r="S80" s="49">
        <v>0</v>
      </c>
      <c r="T80" s="49">
        <v>0</v>
      </c>
      <c r="U80" s="49">
        <v>0.31</v>
      </c>
      <c r="V80" s="66"/>
      <c r="W80" s="66"/>
      <c r="X80" s="66"/>
      <c r="AI80" s="101">
        <f>I80*AI$3</f>
        <v>0</v>
      </c>
      <c r="AJ80" s="101">
        <f>J80*AJ$3</f>
        <v>0</v>
      </c>
      <c r="AK80" s="101">
        <f>K80*AK$3</f>
        <v>0</v>
      </c>
      <c r="AL80" s="101">
        <f t="shared" ref="AL80:AQ80" si="22">L80*AL$3</f>
        <v>0</v>
      </c>
      <c r="AM80" s="101">
        <f>M80*AM$3</f>
        <v>0</v>
      </c>
      <c r="AN80" s="101">
        <f t="shared" si="22"/>
        <v>0</v>
      </c>
      <c r="AO80" s="101">
        <f t="shared" si="22"/>
        <v>0</v>
      </c>
      <c r="AP80" s="101">
        <f>P80*AP$3</f>
        <v>0</v>
      </c>
      <c r="AQ80" s="101">
        <f t="shared" si="22"/>
        <v>0</v>
      </c>
      <c r="AR80" s="101">
        <f>R80*AR$3</f>
        <v>0</v>
      </c>
      <c r="AS80" s="101">
        <f>S80*AS$3</f>
        <v>0</v>
      </c>
      <c r="AT80" s="101">
        <f>T80*AT$3</f>
        <v>0</v>
      </c>
      <c r="AU80" s="101">
        <f>U80*AU$3</f>
        <v>0</v>
      </c>
      <c r="AV80" s="10"/>
      <c r="AW80" s="10"/>
      <c r="AX80" s="10"/>
      <c r="AY80" s="10"/>
      <c r="AZ80" s="10"/>
      <c r="BA80" s="107">
        <f t="shared" si="9"/>
        <v>0</v>
      </c>
    </row>
    <row r="81" spans="1:55" x14ac:dyDescent="0.25">
      <c r="A81" s="41"/>
      <c r="I81" s="46"/>
      <c r="J81" s="46"/>
      <c r="K81" s="46"/>
      <c r="L81" s="46"/>
      <c r="M81" s="44"/>
      <c r="N81" s="49"/>
      <c r="O81" s="46"/>
      <c r="P81" s="46"/>
      <c r="Q81" s="46"/>
      <c r="R81" s="46"/>
      <c r="S81" s="46"/>
      <c r="T81" s="46"/>
      <c r="U81" s="46"/>
      <c r="V81" s="65"/>
      <c r="W81" s="65"/>
      <c r="X81" s="65"/>
      <c r="BA81" s="107">
        <f t="shared" si="9"/>
        <v>0</v>
      </c>
    </row>
    <row r="82" spans="1:55" x14ac:dyDescent="0.25">
      <c r="A82" s="18" t="s">
        <v>121</v>
      </c>
      <c r="I82" s="44"/>
      <c r="J82" s="44"/>
      <c r="K82" s="44"/>
      <c r="L82" s="44"/>
      <c r="M82" s="44"/>
      <c r="N82" s="49"/>
      <c r="O82" s="46"/>
      <c r="P82" s="44"/>
      <c r="Q82" s="44"/>
      <c r="R82" s="44"/>
      <c r="S82" s="44"/>
      <c r="T82" s="44"/>
      <c r="U82" s="46"/>
      <c r="V82" s="63"/>
      <c r="W82" s="63"/>
      <c r="X82" s="63"/>
      <c r="AI82" s="101">
        <f>I82*AI$3</f>
        <v>0</v>
      </c>
      <c r="AJ82" s="101">
        <f>J82*AJ$3</f>
        <v>0</v>
      </c>
      <c r="AK82" s="101"/>
      <c r="AL82" s="101">
        <f t="shared" ref="AL82:AQ82" si="23">L82*AL$3</f>
        <v>0</v>
      </c>
      <c r="AM82" s="101"/>
      <c r="AN82" s="101">
        <f t="shared" si="23"/>
        <v>0</v>
      </c>
      <c r="AO82" s="101">
        <f t="shared" si="23"/>
        <v>0</v>
      </c>
      <c r="AP82" s="101"/>
      <c r="AQ82" s="101">
        <f t="shared" si="23"/>
        <v>0</v>
      </c>
      <c r="AR82" s="101"/>
      <c r="AS82" s="101"/>
      <c r="AT82" s="101"/>
      <c r="AU82" s="101"/>
      <c r="AV82" s="10"/>
      <c r="AW82" s="10"/>
      <c r="AX82" s="10"/>
      <c r="AY82" s="10"/>
      <c r="AZ82" s="10"/>
      <c r="BA82" s="107">
        <f t="shared" si="9"/>
        <v>0</v>
      </c>
    </row>
    <row r="83" spans="1:55" x14ac:dyDescent="0.25">
      <c r="A83" s="34" t="s">
        <v>97</v>
      </c>
      <c r="I83" s="44"/>
      <c r="J83" s="44"/>
      <c r="K83" s="44"/>
      <c r="L83" s="44"/>
      <c r="M83" s="44"/>
      <c r="N83" s="49"/>
      <c r="O83" s="46"/>
      <c r="P83" s="44"/>
      <c r="Q83" s="44"/>
      <c r="R83" s="44"/>
      <c r="S83" s="44"/>
      <c r="T83" s="44"/>
      <c r="U83" s="77"/>
      <c r="V83" s="63"/>
      <c r="W83" s="63"/>
      <c r="X83" s="63"/>
      <c r="BA83" s="107">
        <f t="shared" si="9"/>
        <v>0</v>
      </c>
    </row>
    <row r="84" spans="1:55" ht="22.5" x14ac:dyDescent="0.25">
      <c r="A84" s="41" t="s">
        <v>90</v>
      </c>
      <c r="I84" s="44">
        <v>0.31</v>
      </c>
      <c r="J84" s="44">
        <v>0.31</v>
      </c>
      <c r="K84" s="44">
        <v>0.31</v>
      </c>
      <c r="L84" s="44">
        <v>0.31</v>
      </c>
      <c r="M84" s="44">
        <v>0.21</v>
      </c>
      <c r="N84" s="44">
        <v>0.31</v>
      </c>
      <c r="O84" s="44">
        <v>0.31</v>
      </c>
      <c r="P84" s="44"/>
      <c r="Q84" s="44"/>
      <c r="R84" s="44"/>
      <c r="S84" s="44">
        <v>0.81</v>
      </c>
      <c r="T84" s="44">
        <v>0.81</v>
      </c>
      <c r="U84" s="49">
        <v>0.91</v>
      </c>
      <c r="V84" s="63"/>
      <c r="W84" s="63"/>
      <c r="X84" s="63"/>
      <c r="AI84" s="101">
        <f>I84*AI$3</f>
        <v>0</v>
      </c>
      <c r="AJ84" s="101">
        <f>J84*AJ$3</f>
        <v>0</v>
      </c>
      <c r="AK84" s="101">
        <f>K84*AK$3</f>
        <v>0</v>
      </c>
      <c r="AL84" s="101">
        <f t="shared" ref="AL84:AQ84" si="24">L84*AL$3</f>
        <v>0</v>
      </c>
      <c r="AM84" s="101">
        <f>M84*AM$3</f>
        <v>0</v>
      </c>
      <c r="AN84" s="101">
        <f t="shared" si="24"/>
        <v>0</v>
      </c>
      <c r="AO84" s="101">
        <f t="shared" si="24"/>
        <v>0</v>
      </c>
      <c r="AP84" s="101">
        <f>P84*AP$3</f>
        <v>0</v>
      </c>
      <c r="AQ84" s="101">
        <f t="shared" si="24"/>
        <v>0</v>
      </c>
      <c r="AR84" s="101">
        <f>R84*AR$3</f>
        <v>0</v>
      </c>
      <c r="AS84" s="101">
        <f>S84*AS$3</f>
        <v>0</v>
      </c>
      <c r="AT84" s="101">
        <f>T84*AT$3</f>
        <v>8.1000000000000014</v>
      </c>
      <c r="AU84" s="101">
        <f>U84*AU$3</f>
        <v>0</v>
      </c>
      <c r="AV84" s="10"/>
      <c r="AW84" s="10"/>
      <c r="AX84" s="10"/>
      <c r="AY84" s="10"/>
      <c r="AZ84" s="10"/>
      <c r="BA84" s="107">
        <f t="shared" si="9"/>
        <v>8.1000000000000014</v>
      </c>
      <c r="BC84" s="2">
        <v>10</v>
      </c>
    </row>
    <row r="85" spans="1:55" x14ac:dyDescent="0.25">
      <c r="A85" s="41"/>
      <c r="I85" s="44"/>
      <c r="J85" s="44"/>
      <c r="K85" s="44"/>
      <c r="L85" s="44"/>
      <c r="M85" s="44"/>
      <c r="N85" s="49"/>
      <c r="O85" s="46"/>
      <c r="P85" s="44"/>
      <c r="Q85" s="44"/>
      <c r="R85" s="44"/>
      <c r="S85" s="44"/>
      <c r="T85" s="44"/>
      <c r="U85" s="46"/>
      <c r="V85" s="63"/>
      <c r="W85" s="63"/>
      <c r="X85" s="63"/>
      <c r="BA85" s="107">
        <f t="shared" si="9"/>
        <v>0</v>
      </c>
    </row>
    <row r="86" spans="1:55" x14ac:dyDescent="0.25">
      <c r="A86" s="43" t="s">
        <v>122</v>
      </c>
      <c r="I86" s="47">
        <v>1</v>
      </c>
      <c r="J86" s="47">
        <v>1</v>
      </c>
      <c r="K86" s="47">
        <v>1</v>
      </c>
      <c r="L86" s="47">
        <v>1</v>
      </c>
      <c r="M86" s="47">
        <v>1</v>
      </c>
      <c r="N86" s="47">
        <v>1</v>
      </c>
      <c r="O86" s="47">
        <v>1</v>
      </c>
      <c r="P86" s="47">
        <v>1</v>
      </c>
      <c r="Q86" s="47">
        <v>1</v>
      </c>
      <c r="R86" s="47">
        <v>1</v>
      </c>
      <c r="S86" s="47">
        <v>1</v>
      </c>
      <c r="T86" s="47">
        <v>1</v>
      </c>
      <c r="U86" s="47">
        <v>1</v>
      </c>
      <c r="V86" s="67"/>
      <c r="W86" s="67"/>
      <c r="X86" s="67"/>
      <c r="AI86" s="101">
        <f>I86*AI$3</f>
        <v>0</v>
      </c>
      <c r="AJ86" s="101">
        <f>J86*AJ$3</f>
        <v>0</v>
      </c>
      <c r="AK86" s="101">
        <f>K86*AK$3</f>
        <v>0</v>
      </c>
      <c r="AL86" s="101">
        <f t="shared" ref="AL86:AQ87" si="25">L86*AL$3</f>
        <v>0</v>
      </c>
      <c r="AM86" s="101">
        <f>M86*AM$3</f>
        <v>0</v>
      </c>
      <c r="AN86" s="101">
        <f t="shared" si="25"/>
        <v>0</v>
      </c>
      <c r="AO86" s="101">
        <f t="shared" si="25"/>
        <v>0</v>
      </c>
      <c r="AP86" s="101">
        <f>P86*AP$3</f>
        <v>0</v>
      </c>
      <c r="AQ86" s="101">
        <f t="shared" si="25"/>
        <v>0</v>
      </c>
      <c r="AR86" s="101">
        <f>R86*AR$3</f>
        <v>0</v>
      </c>
      <c r="AS86" s="101">
        <f>S86*AS$3</f>
        <v>0</v>
      </c>
      <c r="AT86" s="101">
        <f>T86*AT$3</f>
        <v>10</v>
      </c>
      <c r="AU86" s="101">
        <f>U86*AU$3</f>
        <v>0</v>
      </c>
      <c r="AV86" s="10"/>
      <c r="AW86" s="10"/>
      <c r="AX86" s="10"/>
      <c r="AY86" s="10"/>
      <c r="AZ86" s="10"/>
      <c r="BA86" s="107">
        <f t="shared" si="9"/>
        <v>10</v>
      </c>
      <c r="BC86" s="108">
        <v>10</v>
      </c>
    </row>
    <row r="87" spans="1:55" x14ac:dyDescent="0.25">
      <c r="A87" s="34" t="s">
        <v>97</v>
      </c>
      <c r="I87" s="48"/>
      <c r="J87" s="48"/>
      <c r="K87" s="48"/>
      <c r="L87" s="48"/>
      <c r="M87" s="48"/>
      <c r="N87" s="76"/>
      <c r="O87" s="76"/>
      <c r="P87" s="48"/>
      <c r="Q87" s="48"/>
      <c r="R87" s="48"/>
      <c r="S87" s="48"/>
      <c r="T87" s="48"/>
      <c r="U87" s="76"/>
      <c r="V87" s="68"/>
      <c r="W87" s="68"/>
      <c r="X87" s="68"/>
      <c r="AI87" s="101">
        <f>I87*AI$3</f>
        <v>0</v>
      </c>
      <c r="AJ87" s="101">
        <f>J87*AJ$3</f>
        <v>0</v>
      </c>
      <c r="AK87" s="101"/>
      <c r="AL87" s="101">
        <f t="shared" si="25"/>
        <v>0</v>
      </c>
      <c r="AM87" s="101"/>
      <c r="AN87" s="101">
        <f t="shared" si="25"/>
        <v>0</v>
      </c>
      <c r="AO87" s="101">
        <f t="shared" si="25"/>
        <v>0</v>
      </c>
      <c r="AP87" s="101"/>
      <c r="AQ87" s="101">
        <f t="shared" si="25"/>
        <v>0</v>
      </c>
      <c r="AR87" s="101"/>
      <c r="AS87" s="101"/>
      <c r="AT87" s="101"/>
      <c r="AU87" s="101"/>
      <c r="AV87" s="10"/>
      <c r="AW87" s="10"/>
      <c r="AX87" s="10"/>
      <c r="AY87" s="10"/>
      <c r="AZ87" s="10"/>
      <c r="BA87" s="107">
        <f t="shared" si="9"/>
        <v>0</v>
      </c>
    </row>
    <row r="88" spans="1:55" x14ac:dyDescent="0.25">
      <c r="A88" s="41" t="s">
        <v>48</v>
      </c>
      <c r="I88" s="44"/>
      <c r="J88" s="44"/>
      <c r="K88" s="44"/>
      <c r="L88" s="44"/>
      <c r="M88" s="44"/>
      <c r="N88" s="49"/>
      <c r="O88" s="49"/>
      <c r="P88" s="44"/>
      <c r="Q88" s="44"/>
      <c r="R88" s="44"/>
      <c r="S88" s="44"/>
      <c r="T88" s="44"/>
      <c r="U88" s="49"/>
      <c r="V88" s="63"/>
      <c r="W88" s="63"/>
      <c r="X88" s="63"/>
      <c r="BA88" s="107">
        <f t="shared" si="9"/>
        <v>0</v>
      </c>
    </row>
    <row r="89" spans="1:55" x14ac:dyDescent="0.25">
      <c r="A89" s="34" t="s">
        <v>123</v>
      </c>
      <c r="I89" s="44">
        <v>0.01</v>
      </c>
      <c r="J89" s="44">
        <v>0.01</v>
      </c>
      <c r="K89" s="44">
        <v>0.01</v>
      </c>
      <c r="L89" s="44">
        <v>0.01</v>
      </c>
      <c r="M89" s="44">
        <v>0.01</v>
      </c>
      <c r="N89" s="44">
        <v>0.01</v>
      </c>
      <c r="O89" s="44">
        <v>0.01</v>
      </c>
      <c r="P89" s="44">
        <v>0.01</v>
      </c>
      <c r="Q89" s="44">
        <v>0.01</v>
      </c>
      <c r="R89" s="44">
        <v>0.01</v>
      </c>
      <c r="S89" s="44">
        <v>0.01</v>
      </c>
      <c r="T89" s="44">
        <v>0.01</v>
      </c>
      <c r="U89" s="44">
        <v>0.01</v>
      </c>
      <c r="V89" s="63"/>
      <c r="W89" s="63"/>
      <c r="X89" s="63"/>
      <c r="AI89" s="101">
        <f>I89*AI$3</f>
        <v>0</v>
      </c>
      <c r="AJ89" s="101">
        <f>J89*AJ$3</f>
        <v>0</v>
      </c>
      <c r="AK89" s="101">
        <f>K89*AK$3</f>
        <v>0</v>
      </c>
      <c r="AL89" s="101">
        <f t="shared" ref="AL89:AQ89" si="26">L89*AL$3</f>
        <v>0</v>
      </c>
      <c r="AM89" s="101">
        <f>M89*AM$3</f>
        <v>0</v>
      </c>
      <c r="AN89" s="101">
        <f t="shared" si="26"/>
        <v>0</v>
      </c>
      <c r="AO89" s="101">
        <f t="shared" si="26"/>
        <v>0</v>
      </c>
      <c r="AP89" s="101">
        <f>P89*AP$3</f>
        <v>0</v>
      </c>
      <c r="AQ89" s="101">
        <f t="shared" si="26"/>
        <v>0</v>
      </c>
      <c r="AR89" s="101">
        <f>R89*AR$3</f>
        <v>0</v>
      </c>
      <c r="AS89" s="101">
        <f>S89*AS$3</f>
        <v>0</v>
      </c>
      <c r="AT89" s="101">
        <f>T89*AT$3</f>
        <v>0.1</v>
      </c>
      <c r="AU89" s="101">
        <f>U89*AU$3</f>
        <v>0</v>
      </c>
      <c r="AV89" s="10"/>
      <c r="AW89" s="10"/>
      <c r="AX89" s="10"/>
      <c r="AY89" s="10"/>
      <c r="AZ89" s="10"/>
      <c r="BA89" s="107">
        <f t="shared" si="9"/>
        <v>0.1</v>
      </c>
    </row>
    <row r="90" spans="1:55" x14ac:dyDescent="0.25">
      <c r="N90" s="76"/>
      <c r="O90" s="76"/>
      <c r="Q90" s="44"/>
      <c r="U90" s="49"/>
      <c r="BA90" s="107">
        <f t="shared" si="9"/>
        <v>0</v>
      </c>
    </row>
    <row r="91" spans="1:55" ht="39" customHeight="1" x14ac:dyDescent="0.25">
      <c r="A91" s="21" t="s">
        <v>77</v>
      </c>
      <c r="I91" s="102">
        <v>1</v>
      </c>
      <c r="J91" s="102">
        <v>1</v>
      </c>
      <c r="K91" s="102">
        <v>1</v>
      </c>
      <c r="L91" s="102">
        <v>1</v>
      </c>
      <c r="M91" s="102">
        <v>1</v>
      </c>
      <c r="N91" s="102">
        <v>1</v>
      </c>
      <c r="O91" s="102">
        <v>1</v>
      </c>
      <c r="P91" s="102">
        <v>1</v>
      </c>
      <c r="Q91" s="102">
        <v>1</v>
      </c>
      <c r="R91" s="102">
        <v>1</v>
      </c>
      <c r="S91" s="102">
        <v>1</v>
      </c>
      <c r="T91" s="102">
        <v>1</v>
      </c>
      <c r="U91" s="44">
        <v>1</v>
      </c>
      <c r="V91" s="69"/>
      <c r="W91" s="69"/>
      <c r="X91" s="69"/>
      <c r="AI91" s="101">
        <f t="shared" ref="AI91:AU96" si="27">I91*AI$3</f>
        <v>0</v>
      </c>
      <c r="AJ91" s="101">
        <f t="shared" si="27"/>
        <v>0</v>
      </c>
      <c r="AK91" s="101">
        <f t="shared" si="27"/>
        <v>0</v>
      </c>
      <c r="AL91" s="101">
        <f t="shared" si="27"/>
        <v>0</v>
      </c>
      <c r="AM91" s="101">
        <f t="shared" si="27"/>
        <v>0</v>
      </c>
      <c r="AN91" s="101">
        <f t="shared" si="27"/>
        <v>0</v>
      </c>
      <c r="AO91" s="101">
        <f t="shared" si="27"/>
        <v>0</v>
      </c>
      <c r="AP91" s="101">
        <f t="shared" si="27"/>
        <v>0</v>
      </c>
      <c r="AQ91" s="101">
        <f t="shared" si="27"/>
        <v>0</v>
      </c>
      <c r="AR91" s="101">
        <f t="shared" si="27"/>
        <v>0</v>
      </c>
      <c r="AS91" s="101">
        <f t="shared" si="27"/>
        <v>0</v>
      </c>
      <c r="AT91" s="101">
        <f t="shared" si="27"/>
        <v>10</v>
      </c>
      <c r="AU91" s="101">
        <f t="shared" si="27"/>
        <v>0</v>
      </c>
      <c r="AV91" s="10"/>
      <c r="AW91" s="10"/>
      <c r="AX91" s="10"/>
      <c r="AY91" s="10"/>
      <c r="AZ91" s="10"/>
      <c r="BA91" s="107">
        <f t="shared" si="9"/>
        <v>10</v>
      </c>
      <c r="BC91" s="2">
        <v>10</v>
      </c>
    </row>
    <row r="92" spans="1:55" ht="40.5" customHeight="1" x14ac:dyDescent="0.25">
      <c r="A92" s="21" t="s">
        <v>78</v>
      </c>
      <c r="I92" s="102">
        <v>1</v>
      </c>
      <c r="J92" s="102">
        <v>1</v>
      </c>
      <c r="K92" s="102">
        <v>1</v>
      </c>
      <c r="L92" s="102">
        <v>1</v>
      </c>
      <c r="M92" s="102">
        <v>1</v>
      </c>
      <c r="N92" s="102">
        <v>1</v>
      </c>
      <c r="O92" s="102">
        <v>1</v>
      </c>
      <c r="P92" s="102"/>
      <c r="Q92" s="102">
        <v>1</v>
      </c>
      <c r="R92" s="102">
        <v>1</v>
      </c>
      <c r="S92" s="102">
        <v>1</v>
      </c>
      <c r="T92" s="102">
        <v>1</v>
      </c>
      <c r="U92" s="102">
        <v>1</v>
      </c>
      <c r="V92" s="69"/>
      <c r="W92" s="69"/>
      <c r="X92" s="69"/>
      <c r="AI92" s="101">
        <f t="shared" si="27"/>
        <v>0</v>
      </c>
      <c r="AJ92" s="101">
        <f t="shared" si="27"/>
        <v>0</v>
      </c>
      <c r="AK92" s="101">
        <f t="shared" si="27"/>
        <v>0</v>
      </c>
      <c r="AL92" s="101">
        <f t="shared" si="27"/>
        <v>0</v>
      </c>
      <c r="AM92" s="101">
        <f t="shared" si="27"/>
        <v>0</v>
      </c>
      <c r="AN92" s="101">
        <f t="shared" si="27"/>
        <v>0</v>
      </c>
      <c r="AO92" s="101">
        <f t="shared" si="27"/>
        <v>0</v>
      </c>
      <c r="AP92" s="101">
        <f t="shared" si="27"/>
        <v>0</v>
      </c>
      <c r="AQ92" s="101">
        <f t="shared" si="27"/>
        <v>0</v>
      </c>
      <c r="AR92" s="101">
        <f t="shared" si="27"/>
        <v>0</v>
      </c>
      <c r="AS92" s="101">
        <f t="shared" si="27"/>
        <v>0</v>
      </c>
      <c r="AT92" s="101">
        <f t="shared" si="27"/>
        <v>10</v>
      </c>
      <c r="AU92" s="101">
        <f t="shared" si="27"/>
        <v>0</v>
      </c>
      <c r="AV92" s="10"/>
      <c r="AW92" s="10"/>
      <c r="AX92" s="10"/>
      <c r="AY92" s="10"/>
      <c r="AZ92" s="10"/>
      <c r="BA92" s="107">
        <f t="shared" si="9"/>
        <v>10</v>
      </c>
      <c r="BC92" s="2">
        <v>10</v>
      </c>
    </row>
    <row r="93" spans="1:55" ht="43.5" customHeight="1" x14ac:dyDescent="0.25">
      <c r="A93" s="21" t="s">
        <v>79</v>
      </c>
      <c r="I93" s="1"/>
      <c r="J93" s="102">
        <v>1</v>
      </c>
      <c r="K93" s="102">
        <v>1</v>
      </c>
      <c r="L93" s="102">
        <v>1</v>
      </c>
      <c r="M93" s="102">
        <v>1</v>
      </c>
      <c r="N93" s="102">
        <v>1</v>
      </c>
      <c r="O93" s="102">
        <v>1</v>
      </c>
      <c r="P93" s="102"/>
      <c r="Q93" s="102"/>
      <c r="R93" s="102">
        <v>1</v>
      </c>
      <c r="S93" s="102">
        <v>1</v>
      </c>
      <c r="T93" s="102">
        <v>1</v>
      </c>
      <c r="U93" s="102">
        <v>1</v>
      </c>
      <c r="V93" s="69"/>
      <c r="W93" s="69"/>
      <c r="X93" s="69"/>
      <c r="AI93" s="101">
        <f t="shared" si="27"/>
        <v>0</v>
      </c>
      <c r="AJ93" s="101">
        <f t="shared" si="27"/>
        <v>0</v>
      </c>
      <c r="AK93" s="101">
        <f t="shared" si="27"/>
        <v>0</v>
      </c>
      <c r="AL93" s="101">
        <f t="shared" si="27"/>
        <v>0</v>
      </c>
      <c r="AM93" s="101">
        <f t="shared" si="27"/>
        <v>0</v>
      </c>
      <c r="AN93" s="101">
        <f t="shared" si="27"/>
        <v>0</v>
      </c>
      <c r="AO93" s="101">
        <f t="shared" si="27"/>
        <v>0</v>
      </c>
      <c r="AP93" s="101">
        <f t="shared" si="27"/>
        <v>0</v>
      </c>
      <c r="AQ93" s="101">
        <f t="shared" si="27"/>
        <v>0</v>
      </c>
      <c r="AR93" s="101">
        <f t="shared" si="27"/>
        <v>0</v>
      </c>
      <c r="AS93" s="101">
        <f t="shared" si="27"/>
        <v>0</v>
      </c>
      <c r="AT93" s="101">
        <f t="shared" si="27"/>
        <v>10</v>
      </c>
      <c r="AU93" s="101">
        <f t="shared" si="27"/>
        <v>0</v>
      </c>
      <c r="AV93" s="10"/>
      <c r="AW93" s="10"/>
      <c r="AX93" s="10"/>
      <c r="AY93" s="10"/>
      <c r="AZ93" s="10"/>
      <c r="BA93" s="107">
        <f t="shared" si="9"/>
        <v>10</v>
      </c>
      <c r="BC93" s="2">
        <v>10</v>
      </c>
    </row>
    <row r="94" spans="1:55" ht="39" customHeight="1" x14ac:dyDescent="0.25">
      <c r="A94" s="21" t="s">
        <v>80</v>
      </c>
      <c r="I94" s="1"/>
      <c r="J94" s="102"/>
      <c r="K94" s="102">
        <v>1</v>
      </c>
      <c r="L94" s="102">
        <v>1</v>
      </c>
      <c r="M94" s="102">
        <v>1</v>
      </c>
      <c r="N94" s="102">
        <v>1</v>
      </c>
      <c r="O94" s="102">
        <v>1</v>
      </c>
      <c r="P94" s="102"/>
      <c r="Q94" s="102"/>
      <c r="R94" s="102"/>
      <c r="S94" s="102"/>
      <c r="T94" s="102">
        <v>1</v>
      </c>
      <c r="U94" s="102">
        <v>1</v>
      </c>
      <c r="V94" s="69"/>
      <c r="W94" s="69"/>
      <c r="X94" s="69"/>
      <c r="AI94" s="101">
        <f t="shared" si="27"/>
        <v>0</v>
      </c>
      <c r="AJ94" s="101">
        <f t="shared" si="27"/>
        <v>0</v>
      </c>
      <c r="AK94" s="101">
        <f t="shared" si="27"/>
        <v>0</v>
      </c>
      <c r="AL94" s="101">
        <f t="shared" si="27"/>
        <v>0</v>
      </c>
      <c r="AM94" s="101">
        <f t="shared" si="27"/>
        <v>0</v>
      </c>
      <c r="AN94" s="101">
        <f t="shared" si="27"/>
        <v>0</v>
      </c>
      <c r="AO94" s="101">
        <f t="shared" si="27"/>
        <v>0</v>
      </c>
      <c r="AP94" s="101">
        <f t="shared" si="27"/>
        <v>0</v>
      </c>
      <c r="AQ94" s="101">
        <f t="shared" si="27"/>
        <v>0</v>
      </c>
      <c r="AR94" s="101">
        <f t="shared" si="27"/>
        <v>0</v>
      </c>
      <c r="AS94" s="101">
        <f t="shared" si="27"/>
        <v>0</v>
      </c>
      <c r="AT94" s="101">
        <f t="shared" si="27"/>
        <v>10</v>
      </c>
      <c r="AU94" s="101">
        <f t="shared" si="27"/>
        <v>0</v>
      </c>
      <c r="AV94" s="10"/>
      <c r="AW94" s="10"/>
      <c r="AX94" s="10"/>
      <c r="AY94" s="10"/>
      <c r="AZ94" s="10"/>
      <c r="BA94" s="107">
        <f t="shared" si="9"/>
        <v>10</v>
      </c>
      <c r="BC94" s="2">
        <v>10</v>
      </c>
    </row>
    <row r="95" spans="1:55" ht="40.5" customHeight="1" x14ac:dyDescent="0.25">
      <c r="A95" s="21" t="s">
        <v>81</v>
      </c>
      <c r="I95" s="1"/>
      <c r="J95" s="102"/>
      <c r="K95" s="102"/>
      <c r="L95" s="102"/>
      <c r="M95" s="102">
        <v>1</v>
      </c>
      <c r="N95" s="102">
        <v>1</v>
      </c>
      <c r="O95" s="102">
        <v>1</v>
      </c>
      <c r="P95" s="102"/>
      <c r="Q95" s="102"/>
      <c r="R95" s="102"/>
      <c r="S95" s="102"/>
      <c r="T95" s="102"/>
      <c r="U95" s="102">
        <v>1</v>
      </c>
      <c r="V95" s="69"/>
      <c r="W95" s="69"/>
      <c r="X95" s="69"/>
      <c r="AI95" s="101">
        <f t="shared" si="27"/>
        <v>0</v>
      </c>
      <c r="AJ95" s="101">
        <f t="shared" si="27"/>
        <v>0</v>
      </c>
      <c r="AK95" s="101">
        <f t="shared" si="27"/>
        <v>0</v>
      </c>
      <c r="AL95" s="101">
        <f t="shared" si="27"/>
        <v>0</v>
      </c>
      <c r="AM95" s="101">
        <f t="shared" si="27"/>
        <v>0</v>
      </c>
      <c r="AN95" s="101">
        <f t="shared" si="27"/>
        <v>0</v>
      </c>
      <c r="AO95" s="101">
        <f t="shared" si="27"/>
        <v>0</v>
      </c>
      <c r="AP95" s="101">
        <f t="shared" si="27"/>
        <v>0</v>
      </c>
      <c r="AQ95" s="101">
        <f t="shared" si="27"/>
        <v>0</v>
      </c>
      <c r="AR95" s="101">
        <f t="shared" si="27"/>
        <v>0</v>
      </c>
      <c r="AS95" s="101">
        <f t="shared" si="27"/>
        <v>0</v>
      </c>
      <c r="AT95" s="101">
        <f t="shared" si="27"/>
        <v>0</v>
      </c>
      <c r="AU95" s="101">
        <f t="shared" si="27"/>
        <v>0</v>
      </c>
      <c r="AV95" s="10"/>
      <c r="AW95" s="10"/>
      <c r="AX95" s="10"/>
      <c r="AY95" s="10"/>
      <c r="AZ95" s="10"/>
      <c r="BA95" s="107">
        <f t="shared" si="9"/>
        <v>0</v>
      </c>
    </row>
    <row r="96" spans="1:55" ht="40.5" customHeight="1" x14ac:dyDescent="0.25">
      <c r="A96" s="21" t="s">
        <v>82</v>
      </c>
      <c r="I96" s="102">
        <v>1</v>
      </c>
      <c r="J96" s="102">
        <v>1</v>
      </c>
      <c r="K96" s="102">
        <v>1</v>
      </c>
      <c r="L96" s="102">
        <v>1</v>
      </c>
      <c r="M96" s="102">
        <v>1</v>
      </c>
      <c r="N96" s="102">
        <v>1</v>
      </c>
      <c r="O96" s="102">
        <v>1</v>
      </c>
      <c r="P96" s="102">
        <v>1</v>
      </c>
      <c r="Q96" s="102">
        <v>1</v>
      </c>
      <c r="R96" s="102">
        <v>1</v>
      </c>
      <c r="S96" s="102">
        <v>1</v>
      </c>
      <c r="T96" s="102">
        <v>1</v>
      </c>
      <c r="U96" s="102">
        <v>1</v>
      </c>
      <c r="V96" s="69"/>
      <c r="W96" s="69"/>
      <c r="X96" s="69"/>
      <c r="AI96" s="101">
        <f>I96*AI$3</f>
        <v>0</v>
      </c>
      <c r="AJ96" s="101">
        <f t="shared" si="27"/>
        <v>0</v>
      </c>
      <c r="AK96" s="101">
        <f t="shared" si="27"/>
        <v>0</v>
      </c>
      <c r="AL96" s="101">
        <f>L96*AL$3</f>
        <v>0</v>
      </c>
      <c r="AM96" s="101">
        <f t="shared" si="27"/>
        <v>0</v>
      </c>
      <c r="AN96" s="101">
        <f>N96*AN$3</f>
        <v>0</v>
      </c>
      <c r="AO96" s="101">
        <f>O96*AO$3</f>
        <v>0</v>
      </c>
      <c r="AP96" s="101">
        <f t="shared" si="27"/>
        <v>0</v>
      </c>
      <c r="AQ96" s="101">
        <f>Q96*AQ$3</f>
        <v>0</v>
      </c>
      <c r="AR96" s="101">
        <f t="shared" si="27"/>
        <v>0</v>
      </c>
      <c r="AS96" s="101">
        <f t="shared" si="27"/>
        <v>0</v>
      </c>
      <c r="AT96" s="101">
        <f t="shared" si="27"/>
        <v>10</v>
      </c>
      <c r="AU96" s="101">
        <f t="shared" si="27"/>
        <v>0</v>
      </c>
      <c r="AV96" s="10"/>
      <c r="AW96" s="10"/>
      <c r="AX96" s="10"/>
      <c r="AY96" s="10"/>
      <c r="AZ96" s="10"/>
      <c r="BA96" s="107">
        <f t="shared" si="9"/>
        <v>10</v>
      </c>
      <c r="BC96" s="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6"/>
  <sheetViews>
    <sheetView zoomScaleNormal="100" workbookViewId="0">
      <pane xSplit="1" ySplit="3" topLeftCell="AV4" activePane="bottomRight" state="frozen"/>
      <selection pane="topRight" activeCell="B1" sqref="B1"/>
      <selection pane="bottomLeft" activeCell="A4" sqref="A4"/>
      <selection pane="bottomRight" activeCell="AW30" sqref="AW30"/>
    </sheetView>
  </sheetViews>
  <sheetFormatPr defaultRowHeight="15" x14ac:dyDescent="0.25"/>
  <cols>
    <col min="1" max="1" width="60.85546875" customWidth="1"/>
    <col min="2" max="2" width="11" customWidth="1"/>
    <col min="3" max="4" width="10.85546875" customWidth="1"/>
    <col min="5" max="5" width="11.85546875" bestFit="1" customWidth="1"/>
    <col min="6" max="7" width="11.85546875" customWidth="1"/>
    <col min="8" max="10" width="11.42578125" customWidth="1"/>
    <col min="11" max="12" width="13.140625" customWidth="1"/>
    <col min="13" max="15" width="11.42578125" customWidth="1"/>
    <col min="16" max="17" width="10.7109375" customWidth="1"/>
    <col min="18" max="27" width="11.42578125" customWidth="1"/>
    <col min="28" max="28" width="11.7109375" customWidth="1"/>
    <col min="29" max="30" width="12.140625" customWidth="1"/>
    <col min="31" max="33" width="10.7109375" customWidth="1"/>
    <col min="34" max="51" width="10.85546875" customWidth="1"/>
    <col min="52" max="52" width="3.7109375" customWidth="1"/>
    <col min="55" max="55" width="9.140625" style="2"/>
  </cols>
  <sheetData>
    <row r="1" spans="1:55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 t="s">
        <v>94</v>
      </c>
      <c r="N1" s="37" t="s">
        <v>94</v>
      </c>
      <c r="O1" s="37" t="s">
        <v>94</v>
      </c>
      <c r="P1" s="37" t="s">
        <v>94</v>
      </c>
      <c r="Q1" s="37" t="s">
        <v>94</v>
      </c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/>
      <c r="X1" s="37" t="s">
        <v>94</v>
      </c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C1" s="54"/>
    </row>
    <row r="2" spans="1:55" s="39" customFormat="1" ht="60" x14ac:dyDescent="0.2">
      <c r="B2" s="70" t="s">
        <v>107</v>
      </c>
      <c r="C2" s="70" t="s">
        <v>108</v>
      </c>
      <c r="D2" s="70" t="s">
        <v>138</v>
      </c>
      <c r="E2" s="38" t="s">
        <v>109</v>
      </c>
      <c r="F2" s="38" t="s">
        <v>139</v>
      </c>
      <c r="G2" s="38" t="s">
        <v>137</v>
      </c>
      <c r="H2" s="38" t="s">
        <v>110</v>
      </c>
      <c r="I2" s="71" t="s">
        <v>142</v>
      </c>
      <c r="J2" s="71" t="s">
        <v>146</v>
      </c>
      <c r="K2" s="71" t="s">
        <v>102</v>
      </c>
      <c r="L2" s="71" t="s">
        <v>147</v>
      </c>
      <c r="M2" s="71" t="s">
        <v>103</v>
      </c>
      <c r="N2" s="71" t="s">
        <v>149</v>
      </c>
      <c r="O2" s="71" t="s">
        <v>150</v>
      </c>
      <c r="P2" s="72" t="s">
        <v>101</v>
      </c>
      <c r="Q2" s="72" t="s">
        <v>145</v>
      </c>
      <c r="R2" s="72" t="s">
        <v>106</v>
      </c>
      <c r="S2" s="38" t="s">
        <v>104</v>
      </c>
      <c r="T2" s="38" t="s">
        <v>105</v>
      </c>
      <c r="U2" s="38" t="s">
        <v>148</v>
      </c>
      <c r="V2" s="38" t="s">
        <v>140</v>
      </c>
      <c r="W2" s="38" t="s">
        <v>143</v>
      </c>
      <c r="X2" s="38" t="s">
        <v>141</v>
      </c>
      <c r="Y2" s="38" t="s">
        <v>144</v>
      </c>
      <c r="Z2" s="38"/>
      <c r="AA2" s="38"/>
      <c r="AB2" s="70" t="s">
        <v>107</v>
      </c>
      <c r="AC2" s="70" t="s">
        <v>108</v>
      </c>
      <c r="AD2" s="70" t="s">
        <v>138</v>
      </c>
      <c r="AE2" s="38" t="s">
        <v>109</v>
      </c>
      <c r="AF2" s="38" t="s">
        <v>139</v>
      </c>
      <c r="AG2" s="38" t="s">
        <v>137</v>
      </c>
      <c r="AH2" s="38" t="s">
        <v>110</v>
      </c>
      <c r="AI2" s="71" t="s">
        <v>142</v>
      </c>
      <c r="AJ2" s="71" t="s">
        <v>146</v>
      </c>
      <c r="AK2" s="71" t="s">
        <v>102</v>
      </c>
      <c r="AL2" s="71" t="s">
        <v>147</v>
      </c>
      <c r="AM2" s="71" t="s">
        <v>103</v>
      </c>
      <c r="AN2" s="71" t="s">
        <v>149</v>
      </c>
      <c r="AO2" s="71" t="s">
        <v>150</v>
      </c>
      <c r="AP2" s="72" t="s">
        <v>101</v>
      </c>
      <c r="AQ2" s="72" t="s">
        <v>145</v>
      </c>
      <c r="AR2" s="72" t="s">
        <v>106</v>
      </c>
      <c r="AS2" s="38" t="s">
        <v>104</v>
      </c>
      <c r="AT2" s="38" t="s">
        <v>105</v>
      </c>
      <c r="AU2" s="38" t="s">
        <v>148</v>
      </c>
      <c r="AV2" s="38" t="s">
        <v>140</v>
      </c>
      <c r="AW2" s="38" t="s">
        <v>143</v>
      </c>
      <c r="AX2" s="38" t="s">
        <v>141</v>
      </c>
      <c r="AY2" s="38" t="s">
        <v>144</v>
      </c>
      <c r="AZ2" s="38"/>
      <c r="BA2" s="38" t="s">
        <v>95</v>
      </c>
      <c r="BB2" s="40"/>
      <c r="BC2" s="55" t="s">
        <v>96</v>
      </c>
    </row>
    <row r="3" spans="1:55" x14ac:dyDescent="0.25">
      <c r="A3" t="s">
        <v>100</v>
      </c>
      <c r="B3" s="59">
        <v>1</v>
      </c>
      <c r="C3" s="59">
        <v>1</v>
      </c>
      <c r="D3" s="59">
        <v>1</v>
      </c>
      <c r="E3" s="59">
        <v>1</v>
      </c>
      <c r="F3" s="59">
        <v>1</v>
      </c>
      <c r="G3" s="59">
        <v>1</v>
      </c>
      <c r="H3" s="59">
        <v>1</v>
      </c>
      <c r="I3" s="59">
        <v>1</v>
      </c>
      <c r="J3" s="59">
        <v>1</v>
      </c>
      <c r="K3" s="59">
        <v>1</v>
      </c>
      <c r="L3" s="59">
        <v>1</v>
      </c>
      <c r="M3" s="59">
        <v>1</v>
      </c>
      <c r="N3" s="59">
        <v>1</v>
      </c>
      <c r="O3" s="59">
        <v>1</v>
      </c>
      <c r="P3" s="59">
        <v>1</v>
      </c>
      <c r="Q3" s="59">
        <v>1</v>
      </c>
      <c r="R3" s="59">
        <v>1</v>
      </c>
      <c r="S3" s="59">
        <v>1</v>
      </c>
      <c r="T3" s="59">
        <v>1</v>
      </c>
      <c r="U3" s="59">
        <v>1</v>
      </c>
      <c r="V3" s="59">
        <v>1</v>
      </c>
      <c r="W3" s="59">
        <v>1</v>
      </c>
      <c r="X3" s="59">
        <v>1</v>
      </c>
      <c r="Y3" s="59">
        <v>1</v>
      </c>
      <c r="Z3" s="58"/>
      <c r="AA3" s="58"/>
      <c r="AB3" s="59">
        <f>16+90+129</f>
        <v>235</v>
      </c>
      <c r="AC3" s="59">
        <v>2</v>
      </c>
      <c r="AD3" s="59">
        <v>16</v>
      </c>
      <c r="AE3" s="59"/>
      <c r="AF3" s="59">
        <v>30</v>
      </c>
      <c r="AG3" s="59">
        <f>92+130</f>
        <v>222</v>
      </c>
      <c r="AH3" s="59">
        <v>2</v>
      </c>
      <c r="AI3" s="59">
        <v>2</v>
      </c>
      <c r="AJ3" s="59">
        <v>2</v>
      </c>
      <c r="AK3" s="59"/>
      <c r="AL3" s="59">
        <v>1</v>
      </c>
      <c r="AM3" s="59"/>
      <c r="AN3" s="59">
        <v>2</v>
      </c>
      <c r="AO3" s="59">
        <v>2</v>
      </c>
      <c r="AP3" s="59">
        <v>15</v>
      </c>
      <c r="AQ3" s="59">
        <f>4+8</f>
        <v>12</v>
      </c>
      <c r="AR3" s="59">
        <f>43+57</f>
        <v>100</v>
      </c>
      <c r="AS3" s="59"/>
      <c r="AT3" s="59"/>
      <c r="AU3" s="59">
        <v>4</v>
      </c>
      <c r="AV3" s="59">
        <v>2</v>
      </c>
      <c r="AW3" s="59">
        <v>4</v>
      </c>
      <c r="AX3" s="59">
        <v>2</v>
      </c>
      <c r="AY3" s="59">
        <v>4</v>
      </c>
      <c r="AZ3" s="10"/>
    </row>
    <row r="4" spans="1:55" x14ac:dyDescent="0.25"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5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</row>
    <row r="6" spans="1:55" x14ac:dyDescent="0.25"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</row>
    <row r="7" spans="1:55" x14ac:dyDescent="0.25">
      <c r="A7" s="50" t="s">
        <v>52</v>
      </c>
      <c r="B7" s="59">
        <f>2*B3</f>
        <v>2</v>
      </c>
      <c r="C7" s="59">
        <f>2*C3</f>
        <v>2</v>
      </c>
      <c r="D7" s="59">
        <v>2</v>
      </c>
      <c r="E7" s="59">
        <f>2*E3</f>
        <v>2</v>
      </c>
      <c r="F7" s="59">
        <v>2</v>
      </c>
      <c r="G7" s="59">
        <v>2</v>
      </c>
      <c r="H7" s="59">
        <f>2*H3</f>
        <v>2</v>
      </c>
      <c r="I7" s="10"/>
      <c r="J7" s="10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9">
        <f t="shared" ref="AB7:AH7" si="0">B7*AB3</f>
        <v>470</v>
      </c>
      <c r="AC7" s="59">
        <f t="shared" si="0"/>
        <v>4</v>
      </c>
      <c r="AD7" s="59">
        <f t="shared" si="0"/>
        <v>32</v>
      </c>
      <c r="AE7" s="59">
        <f t="shared" si="0"/>
        <v>0</v>
      </c>
      <c r="AF7" s="59">
        <f t="shared" si="0"/>
        <v>60</v>
      </c>
      <c r="AG7" s="59">
        <f t="shared" si="0"/>
        <v>444</v>
      </c>
      <c r="AH7" s="59">
        <f t="shared" si="0"/>
        <v>4</v>
      </c>
      <c r="AI7" s="10"/>
      <c r="AJ7" s="10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>
        <f>SUM(AB7:AY7)</f>
        <v>1014</v>
      </c>
      <c r="BB7" t="s">
        <v>1</v>
      </c>
      <c r="BC7" s="2">
        <v>1000</v>
      </c>
    </row>
    <row r="8" spans="1:55" x14ac:dyDescent="0.25">
      <c r="A8" s="50"/>
      <c r="B8" s="59"/>
      <c r="C8" s="59"/>
      <c r="D8" s="59"/>
      <c r="E8" s="59"/>
      <c r="F8" s="59"/>
      <c r="G8" s="59"/>
      <c r="H8" s="59"/>
      <c r="I8" s="10"/>
      <c r="J8" s="10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9"/>
      <c r="AC8" s="59"/>
      <c r="AD8" s="59"/>
      <c r="AE8" s="59"/>
      <c r="AF8" s="59"/>
      <c r="AG8" s="59"/>
      <c r="AH8" s="59"/>
      <c r="AI8" s="10"/>
      <c r="AJ8" s="10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</row>
    <row r="9" spans="1:55" x14ac:dyDescent="0.25">
      <c r="A9" s="50" t="s">
        <v>51</v>
      </c>
      <c r="B9" s="59">
        <f>0.61*B3</f>
        <v>0.61</v>
      </c>
      <c r="C9" s="59">
        <f>1.11*C3</f>
        <v>1.1100000000000001</v>
      </c>
      <c r="D9" s="59">
        <v>0.46</v>
      </c>
      <c r="E9" s="59"/>
      <c r="F9" s="59"/>
      <c r="G9" s="59"/>
      <c r="H9" s="59"/>
      <c r="I9" s="10"/>
      <c r="J9" s="10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9">
        <f>B9*AB3</f>
        <v>143.35</v>
      </c>
      <c r="AC9" s="59">
        <f>C9*AC3</f>
        <v>2.2200000000000002</v>
      </c>
      <c r="AD9" s="59">
        <f>D9*AD3</f>
        <v>7.36</v>
      </c>
      <c r="AE9" s="59"/>
      <c r="AF9" s="59"/>
      <c r="AG9" s="59"/>
      <c r="AH9" s="59"/>
      <c r="AI9" s="10"/>
      <c r="AJ9" s="10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>
        <f>SUM(AB9:AY9)</f>
        <v>152.93</v>
      </c>
      <c r="BB9" t="s">
        <v>0</v>
      </c>
      <c r="BC9" s="2">
        <v>148</v>
      </c>
    </row>
    <row r="10" spans="1:55" x14ac:dyDescent="0.25">
      <c r="A10" s="51" t="s">
        <v>53</v>
      </c>
      <c r="B10" s="59"/>
      <c r="C10" s="59"/>
      <c r="D10" s="59"/>
      <c r="E10" s="59"/>
      <c r="F10" s="59"/>
      <c r="G10" s="59"/>
      <c r="H10" s="59"/>
      <c r="I10" s="10"/>
      <c r="J10" s="10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9"/>
      <c r="AC10" s="59"/>
      <c r="AD10" s="59"/>
      <c r="AE10" s="59"/>
      <c r="AF10" s="59"/>
      <c r="AG10" s="59"/>
      <c r="AH10" s="59"/>
      <c r="AI10" s="10"/>
      <c r="AJ10" s="10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</row>
    <row r="11" spans="1:55" x14ac:dyDescent="0.25">
      <c r="A11" s="52" t="s">
        <v>97</v>
      </c>
      <c r="B11" s="59"/>
      <c r="C11" s="59"/>
      <c r="D11" s="59"/>
      <c r="E11" s="59"/>
      <c r="F11" s="59"/>
      <c r="G11" s="59"/>
      <c r="H11" s="59"/>
      <c r="I11" s="10"/>
      <c r="J11" s="10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9"/>
      <c r="AC11" s="59"/>
      <c r="AD11" s="59"/>
      <c r="AE11" s="59"/>
      <c r="AF11" s="59"/>
      <c r="AG11" s="59"/>
      <c r="AH11" s="59"/>
      <c r="AI11" s="10"/>
      <c r="AJ11" s="10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</row>
    <row r="12" spans="1:55" ht="22.5" x14ac:dyDescent="0.25">
      <c r="A12" s="53" t="s">
        <v>98</v>
      </c>
      <c r="B12" s="59">
        <f>0.05*B3</f>
        <v>0.05</v>
      </c>
      <c r="C12" s="59">
        <f>0.05*C3</f>
        <v>0.05</v>
      </c>
      <c r="D12" s="59">
        <v>0.05</v>
      </c>
      <c r="E12" s="59">
        <f>0.05*E3</f>
        <v>0.05</v>
      </c>
      <c r="F12" s="59">
        <v>0.05</v>
      </c>
      <c r="G12" s="59">
        <f>0.05*G3</f>
        <v>0.05</v>
      </c>
      <c r="H12" s="59">
        <f>0.05*H3</f>
        <v>0.05</v>
      </c>
      <c r="I12" s="10"/>
      <c r="J12" s="10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9">
        <f t="shared" ref="AB12:AH12" si="1">B12*AB3</f>
        <v>11.75</v>
      </c>
      <c r="AC12" s="59">
        <f t="shared" si="1"/>
        <v>0.1</v>
      </c>
      <c r="AD12" s="59">
        <f t="shared" si="1"/>
        <v>0.8</v>
      </c>
      <c r="AE12" s="59">
        <f t="shared" si="1"/>
        <v>0</v>
      </c>
      <c r="AF12" s="59">
        <f t="shared" si="1"/>
        <v>1.5</v>
      </c>
      <c r="AG12" s="59">
        <f t="shared" si="1"/>
        <v>11.100000000000001</v>
      </c>
      <c r="AH12" s="59">
        <f t="shared" si="1"/>
        <v>0.1</v>
      </c>
      <c r="AI12" s="10"/>
      <c r="AJ12" s="10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>
        <f>SUM(AB12:AY12)</f>
        <v>25.35</v>
      </c>
      <c r="BB12" t="s">
        <v>0</v>
      </c>
      <c r="BC12" s="2">
        <v>25</v>
      </c>
    </row>
    <row r="13" spans="1:55" x14ac:dyDescent="0.25">
      <c r="B13" s="59"/>
      <c r="C13" s="59"/>
      <c r="D13" s="59"/>
      <c r="E13" s="59"/>
      <c r="F13" s="59"/>
      <c r="G13" s="59"/>
      <c r="H13" s="59"/>
      <c r="I13" s="10"/>
      <c r="J13" s="10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9"/>
      <c r="AC13" s="59"/>
      <c r="AD13" s="59"/>
      <c r="AE13" s="59"/>
      <c r="AF13" s="59"/>
      <c r="AG13" s="59"/>
      <c r="AH13" s="59"/>
      <c r="AI13" s="10"/>
      <c r="AJ13" s="10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5" x14ac:dyDescent="0.25">
      <c r="B14" s="59"/>
      <c r="C14" s="59"/>
      <c r="D14" s="59"/>
      <c r="E14" s="59"/>
      <c r="F14" s="59"/>
      <c r="G14" s="59"/>
      <c r="H14" s="59"/>
      <c r="I14" s="10"/>
      <c r="J14" s="10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9"/>
      <c r="AC14" s="59"/>
      <c r="AD14" s="59"/>
      <c r="AE14" s="59"/>
      <c r="AF14" s="59"/>
      <c r="AG14" s="59"/>
      <c r="AH14" s="59"/>
      <c r="AI14" s="10"/>
      <c r="AJ14" s="10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5" x14ac:dyDescent="0.25">
      <c r="A15" s="50"/>
      <c r="B15" s="59"/>
      <c r="C15" s="59"/>
      <c r="D15" s="59"/>
      <c r="E15" s="59"/>
      <c r="F15" s="59"/>
      <c r="G15" s="59"/>
      <c r="H15" s="59"/>
      <c r="I15" s="10"/>
      <c r="J15" s="10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9"/>
      <c r="AC15" s="59"/>
      <c r="AD15" s="59"/>
      <c r="AE15" s="59"/>
      <c r="AF15" s="59"/>
      <c r="AG15" s="59"/>
      <c r="AH15" s="59"/>
      <c r="AI15" s="10"/>
      <c r="AJ15" s="10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</row>
    <row r="16" spans="1:55" x14ac:dyDescent="0.25">
      <c r="A16" s="50" t="s">
        <v>68</v>
      </c>
      <c r="B16" s="59"/>
      <c r="C16" s="59"/>
      <c r="D16" s="59"/>
      <c r="E16" s="59">
        <v>0.71</v>
      </c>
      <c r="F16" s="59">
        <v>0.33</v>
      </c>
      <c r="G16" s="59">
        <v>0.09</v>
      </c>
      <c r="H16" s="59">
        <f>0.51*H3</f>
        <v>0.51</v>
      </c>
      <c r="I16" s="10"/>
      <c r="J16" s="10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9"/>
      <c r="AC16" s="59"/>
      <c r="AD16" s="59"/>
      <c r="AE16" s="59">
        <f>E16*AE3</f>
        <v>0</v>
      </c>
      <c r="AF16" s="59">
        <f>F16*AF3</f>
        <v>9.9</v>
      </c>
      <c r="AG16" s="59">
        <f>G16*AG3</f>
        <v>19.98</v>
      </c>
      <c r="AH16" s="59">
        <f>H16*AH3</f>
        <v>1.02</v>
      </c>
      <c r="AI16" s="10"/>
      <c r="AJ16" s="10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>
        <f>SUM(AB16:AY16)</f>
        <v>30.900000000000002</v>
      </c>
      <c r="BB16" t="s">
        <v>0</v>
      </c>
      <c r="BC16" s="3">
        <v>475</v>
      </c>
    </row>
    <row r="17" spans="1:55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10"/>
      <c r="AC17" s="10"/>
      <c r="AD17" s="10"/>
      <c r="AE17" s="10"/>
      <c r="AF17" s="10"/>
      <c r="AG17" s="10"/>
      <c r="AH17" s="10"/>
      <c r="AI17" s="10"/>
      <c r="AJ17" s="10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5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3"/>
      <c r="AC18" s="83"/>
      <c r="AD18" s="83"/>
      <c r="AE18" s="83"/>
      <c r="AF18" s="83"/>
      <c r="AG18" s="83"/>
      <c r="AH18" s="83"/>
      <c r="AI18" s="83"/>
      <c r="AJ18" s="83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</row>
    <row r="19" spans="1:55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10"/>
      <c r="AC19" s="10"/>
      <c r="AD19" s="10"/>
      <c r="AE19" s="10"/>
      <c r="AF19" s="10"/>
      <c r="AG19" s="10"/>
      <c r="AH19" s="10"/>
      <c r="AI19" s="10"/>
      <c r="AJ19" s="10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5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9"/>
      <c r="W20" s="79"/>
      <c r="X20" s="79"/>
      <c r="Y20" s="79"/>
      <c r="Z20" s="78"/>
      <c r="AA20" s="78"/>
      <c r="AB20" s="10"/>
      <c r="AC20" s="10"/>
      <c r="AD20" s="10"/>
      <c r="AE20" s="10"/>
      <c r="AF20" s="10"/>
      <c r="AG20" s="10"/>
      <c r="AH20" s="10"/>
      <c r="AI20" s="10"/>
      <c r="AJ20" s="10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V20" s="79">
        <f>V20*AV$3</f>
        <v>0</v>
      </c>
      <c r="AW20" s="79">
        <f>W20*AW$3</f>
        <v>0</v>
      </c>
      <c r="AX20" s="79">
        <f>X20*AX$3</f>
        <v>0</v>
      </c>
      <c r="AY20" s="79">
        <f>Y20*AY$3</f>
        <v>0</v>
      </c>
      <c r="AZ20" s="78"/>
      <c r="BA20">
        <f>SUM(AB20:AY20)</f>
        <v>0</v>
      </c>
    </row>
    <row r="21" spans="1:55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9"/>
      <c r="W21" s="79"/>
      <c r="X21" s="79"/>
      <c r="Y21" s="79"/>
      <c r="Z21" s="78"/>
      <c r="AA21" s="78"/>
      <c r="AB21" s="10"/>
      <c r="AC21" s="10"/>
      <c r="AD21" s="10"/>
      <c r="AE21" s="10"/>
      <c r="AF21" s="10"/>
      <c r="AG21" s="10"/>
      <c r="AH21" s="10"/>
      <c r="AI21" s="10"/>
      <c r="AJ21" s="10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V21" s="79">
        <f t="shared" ref="AV21:AW29" si="2">V21*AV$3</f>
        <v>0</v>
      </c>
      <c r="AW21" s="79">
        <f t="shared" si="2"/>
        <v>0</v>
      </c>
      <c r="AX21" s="79">
        <f t="shared" ref="AX21:AY29" si="3">X21*AX$3</f>
        <v>0</v>
      </c>
      <c r="AY21" s="79">
        <f t="shared" si="3"/>
        <v>0</v>
      </c>
      <c r="AZ21" s="78"/>
      <c r="BA21">
        <f t="shared" ref="BA21:BA29" si="4">SUM(AB21:AY21)</f>
        <v>0</v>
      </c>
    </row>
    <row r="22" spans="1:55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9"/>
      <c r="W22" s="79"/>
      <c r="X22" s="79"/>
      <c r="Y22" s="79"/>
      <c r="Z22" s="78"/>
      <c r="AA22" s="78"/>
      <c r="AB22" s="10"/>
      <c r="AC22" s="10"/>
      <c r="AD22" s="10"/>
      <c r="AE22" s="10"/>
      <c r="AF22" s="10"/>
      <c r="AG22" s="10"/>
      <c r="AH22" s="10"/>
      <c r="AI22" s="10"/>
      <c r="AJ22" s="10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V22" s="79">
        <f t="shared" si="2"/>
        <v>0</v>
      </c>
      <c r="AW22" s="79">
        <f t="shared" si="2"/>
        <v>0</v>
      </c>
      <c r="AX22" s="79">
        <f t="shared" si="3"/>
        <v>0</v>
      </c>
      <c r="AY22" s="79">
        <f t="shared" si="3"/>
        <v>0</v>
      </c>
      <c r="AZ22" s="78"/>
      <c r="BA22">
        <f t="shared" si="4"/>
        <v>0</v>
      </c>
    </row>
    <row r="23" spans="1:55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9">
        <v>4</v>
      </c>
      <c r="W23" s="79">
        <v>4</v>
      </c>
      <c r="X23" s="79"/>
      <c r="Y23" s="79"/>
      <c r="Z23" s="78"/>
      <c r="AA23" s="78"/>
      <c r="AB23" s="10"/>
      <c r="AC23" s="10"/>
      <c r="AD23" s="10"/>
      <c r="AE23" s="10"/>
      <c r="AF23" s="10"/>
      <c r="AG23" s="10"/>
      <c r="AH23" s="10"/>
      <c r="AI23" s="10"/>
      <c r="AJ23" s="10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V23" s="79">
        <f t="shared" si="2"/>
        <v>8</v>
      </c>
      <c r="AW23" s="79">
        <f t="shared" si="2"/>
        <v>16</v>
      </c>
      <c r="AX23" s="79">
        <f t="shared" si="3"/>
        <v>0</v>
      </c>
      <c r="AY23" s="79">
        <f t="shared" si="3"/>
        <v>0</v>
      </c>
      <c r="AZ23" s="78"/>
      <c r="BA23">
        <f t="shared" si="4"/>
        <v>24</v>
      </c>
      <c r="BC23" s="2">
        <v>24</v>
      </c>
    </row>
    <row r="24" spans="1:55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9"/>
      <c r="W24" s="79"/>
      <c r="X24" s="79"/>
      <c r="Y24" s="79"/>
      <c r="Z24" s="78"/>
      <c r="AA24" s="78"/>
      <c r="AB24" s="10"/>
      <c r="AC24" s="10"/>
      <c r="AD24" s="10"/>
      <c r="AE24" s="10"/>
      <c r="AF24" s="10"/>
      <c r="AG24" s="10"/>
      <c r="AH24" s="10"/>
      <c r="AI24" s="10"/>
      <c r="AJ24" s="10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V24" s="79">
        <f t="shared" si="2"/>
        <v>0</v>
      </c>
      <c r="AW24" s="79">
        <f t="shared" si="2"/>
        <v>0</v>
      </c>
      <c r="AX24" s="79">
        <f t="shared" si="3"/>
        <v>0</v>
      </c>
      <c r="AY24" s="79">
        <f t="shared" si="3"/>
        <v>0</v>
      </c>
      <c r="AZ24" s="78"/>
      <c r="BA24">
        <f t="shared" si="4"/>
        <v>0</v>
      </c>
    </row>
    <row r="25" spans="1:55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9"/>
      <c r="W25" s="79"/>
      <c r="X25" s="79">
        <v>1.7</v>
      </c>
      <c r="Y25" s="79">
        <v>0.4</v>
      </c>
      <c r="Z25" s="78"/>
      <c r="AA25" s="78"/>
      <c r="AB25" s="10"/>
      <c r="AC25" s="10"/>
      <c r="AD25" s="10"/>
      <c r="AE25" s="10"/>
      <c r="AF25" s="10"/>
      <c r="AG25" s="10"/>
      <c r="AH25" s="10"/>
      <c r="AI25" s="10"/>
      <c r="AJ25" s="10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V25" s="79">
        <f t="shared" si="2"/>
        <v>0</v>
      </c>
      <c r="AW25" s="79">
        <f t="shared" si="2"/>
        <v>0</v>
      </c>
      <c r="AX25" s="79">
        <f t="shared" si="3"/>
        <v>3.4</v>
      </c>
      <c r="AY25" s="79">
        <f t="shared" si="3"/>
        <v>1.6</v>
      </c>
      <c r="AZ25" s="78"/>
      <c r="BA25">
        <f t="shared" si="4"/>
        <v>5</v>
      </c>
      <c r="BC25" s="2">
        <v>5</v>
      </c>
    </row>
    <row r="26" spans="1:55" x14ac:dyDescent="0.25">
      <c r="A26" s="18" t="s">
        <v>49</v>
      </c>
      <c r="B26" s="10"/>
      <c r="C26" s="10"/>
      <c r="D26" s="10"/>
      <c r="E26" s="10"/>
      <c r="F26" s="10"/>
      <c r="G26" s="10"/>
      <c r="H26" s="10"/>
      <c r="I26" s="10"/>
      <c r="J26" s="10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9">
        <v>1.7</v>
      </c>
      <c r="W26" s="79">
        <v>0.4</v>
      </c>
      <c r="X26" s="79"/>
      <c r="Y26" s="79"/>
      <c r="Z26" s="78"/>
      <c r="AA26" s="78"/>
      <c r="AB26" s="10"/>
      <c r="AC26" s="10"/>
      <c r="AD26" s="10"/>
      <c r="AE26" s="10"/>
      <c r="AF26" s="10"/>
      <c r="AG26" s="10"/>
      <c r="AH26" s="10"/>
      <c r="AI26" s="10"/>
      <c r="AJ26" s="10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V26" s="79">
        <f t="shared" si="2"/>
        <v>3.4</v>
      </c>
      <c r="AW26" s="79">
        <f t="shared" si="2"/>
        <v>1.6</v>
      </c>
      <c r="AX26" s="79">
        <f t="shared" si="3"/>
        <v>0</v>
      </c>
      <c r="AY26" s="79">
        <f t="shared" si="3"/>
        <v>0</v>
      </c>
      <c r="AZ26" s="78"/>
      <c r="BA26">
        <f t="shared" si="4"/>
        <v>5</v>
      </c>
      <c r="BC26" s="2">
        <v>5</v>
      </c>
    </row>
    <row r="27" spans="1:55" x14ac:dyDescent="0.25">
      <c r="A27" s="18" t="s">
        <v>44</v>
      </c>
      <c r="B27" s="10"/>
      <c r="C27" s="10"/>
      <c r="D27" s="10"/>
      <c r="E27" s="10"/>
      <c r="F27" s="10"/>
      <c r="G27" s="10"/>
      <c r="H27" s="10"/>
      <c r="I27" s="10"/>
      <c r="J27" s="10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9"/>
      <c r="W27" s="79"/>
      <c r="X27" s="79"/>
      <c r="Y27" s="79"/>
      <c r="Z27" s="78"/>
      <c r="AA27" s="78"/>
      <c r="AB27" s="10"/>
      <c r="AC27" s="10"/>
      <c r="AD27" s="10"/>
      <c r="AE27" s="10"/>
      <c r="AF27" s="10"/>
      <c r="AG27" s="10"/>
      <c r="AH27" s="10"/>
      <c r="AI27" s="10"/>
      <c r="AJ27" s="10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V27" s="79">
        <f t="shared" si="2"/>
        <v>0</v>
      </c>
      <c r="AW27" s="79">
        <f t="shared" si="2"/>
        <v>0</v>
      </c>
      <c r="AX27" s="79">
        <f t="shared" si="3"/>
        <v>0</v>
      </c>
      <c r="AY27" s="79">
        <f t="shared" si="3"/>
        <v>0</v>
      </c>
      <c r="AZ27" s="78"/>
      <c r="BA27">
        <f t="shared" si="4"/>
        <v>0</v>
      </c>
    </row>
    <row r="28" spans="1:55" ht="25.5" x14ac:dyDescent="0.25">
      <c r="A28" s="86" t="s">
        <v>151</v>
      </c>
      <c r="B28" s="10"/>
      <c r="C28" s="10"/>
      <c r="D28" s="10"/>
      <c r="E28" s="10"/>
      <c r="F28" s="10"/>
      <c r="G28" s="10"/>
      <c r="H28" s="10"/>
      <c r="I28" s="10"/>
      <c r="J28" s="1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1">
        <v>0.1</v>
      </c>
      <c r="W28" s="81">
        <v>0.1</v>
      </c>
      <c r="X28" s="81">
        <v>0.1</v>
      </c>
      <c r="Y28" s="81">
        <v>0.1</v>
      </c>
      <c r="Z28" s="80"/>
      <c r="AA28" s="80"/>
      <c r="AB28" s="10"/>
      <c r="AC28" s="10"/>
      <c r="AD28" s="10"/>
      <c r="AE28" s="10"/>
      <c r="AF28" s="10"/>
      <c r="AG28" s="10"/>
      <c r="AH28" s="10"/>
      <c r="AI28" s="10"/>
      <c r="AJ28" s="1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V28" s="81">
        <f t="shared" si="2"/>
        <v>0.2</v>
      </c>
      <c r="AW28" s="81">
        <f>W28*AW$3</f>
        <v>0.4</v>
      </c>
      <c r="AX28" s="81">
        <f t="shared" si="3"/>
        <v>0.2</v>
      </c>
      <c r="AY28" s="81">
        <f t="shared" si="3"/>
        <v>0.4</v>
      </c>
      <c r="AZ28" s="80"/>
      <c r="BA28">
        <f t="shared" si="4"/>
        <v>1.2000000000000002</v>
      </c>
    </row>
    <row r="29" spans="1:55" x14ac:dyDescent="0.25">
      <c r="A29" s="18" t="s">
        <v>45</v>
      </c>
      <c r="B29" s="10"/>
      <c r="C29" s="10"/>
      <c r="D29" s="10"/>
      <c r="E29" s="10"/>
      <c r="F29" s="10"/>
      <c r="G29" s="10"/>
      <c r="H29" s="10"/>
      <c r="I29" s="10"/>
      <c r="J29" s="10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9">
        <v>1</v>
      </c>
      <c r="W29" s="79">
        <v>1</v>
      </c>
      <c r="X29" s="79">
        <v>1</v>
      </c>
      <c r="Y29" s="79">
        <v>1</v>
      </c>
      <c r="Z29" s="78"/>
      <c r="AA29" s="78"/>
      <c r="AB29" s="10"/>
      <c r="AC29" s="10"/>
      <c r="AD29" s="10"/>
      <c r="AE29" s="10"/>
      <c r="AF29" s="10"/>
      <c r="AG29" s="10"/>
      <c r="AH29" s="10"/>
      <c r="AI29" s="10"/>
      <c r="AJ29" s="10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V29" s="79">
        <f t="shared" si="2"/>
        <v>2</v>
      </c>
      <c r="AW29" s="79">
        <f t="shared" si="2"/>
        <v>4</v>
      </c>
      <c r="AX29" s="79">
        <f t="shared" si="3"/>
        <v>2</v>
      </c>
      <c r="AY29" s="79">
        <f t="shared" si="3"/>
        <v>4</v>
      </c>
      <c r="AZ29" s="78"/>
      <c r="BA29">
        <f t="shared" si="4"/>
        <v>12</v>
      </c>
      <c r="BC29" s="2">
        <v>4</v>
      </c>
    </row>
    <row r="30" spans="1:55" x14ac:dyDescent="0.25">
      <c r="A30" s="50"/>
      <c r="B30" s="10"/>
      <c r="C30" s="10"/>
      <c r="D30" s="10"/>
      <c r="E30" s="10"/>
      <c r="F30" s="10"/>
      <c r="G30" s="10"/>
      <c r="H30" s="10"/>
      <c r="I30" s="10"/>
      <c r="J30" s="10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10"/>
      <c r="AC30" s="10"/>
      <c r="AD30" s="10"/>
      <c r="AE30" s="10"/>
      <c r="AF30" s="10"/>
      <c r="AG30" s="10"/>
      <c r="AH30" s="10"/>
      <c r="AI30" s="10"/>
      <c r="AJ30" s="10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</row>
    <row r="31" spans="1:55" s="85" customFormat="1" x14ac:dyDescent="0.25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3"/>
      <c r="AC31" s="83"/>
      <c r="AD31" s="83"/>
      <c r="AE31" s="83"/>
      <c r="AF31" s="83"/>
      <c r="AG31" s="83"/>
      <c r="AH31" s="83"/>
      <c r="AI31" s="83"/>
      <c r="AJ31" s="83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</row>
    <row r="32" spans="1:55" x14ac:dyDescent="0.25">
      <c r="A32" s="34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</row>
    <row r="33" spans="1:55" x14ac:dyDescent="0.25">
      <c r="A33" s="33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</row>
    <row r="34" spans="1:55" x14ac:dyDescent="0.25">
      <c r="A34" s="18" t="s">
        <v>55</v>
      </c>
      <c r="B34" s="58"/>
      <c r="C34" s="58"/>
      <c r="D34" s="58"/>
      <c r="E34" s="58"/>
      <c r="F34" s="58"/>
      <c r="G34" s="58"/>
      <c r="H34" s="58"/>
      <c r="I34" s="44">
        <v>2</v>
      </c>
      <c r="J34" s="44">
        <v>3</v>
      </c>
      <c r="K34" s="44">
        <v>4</v>
      </c>
      <c r="L34" s="44">
        <v>4</v>
      </c>
      <c r="M34" s="44">
        <v>5</v>
      </c>
      <c r="N34" s="44">
        <v>5</v>
      </c>
      <c r="O34" s="44">
        <v>5</v>
      </c>
      <c r="P34" s="44">
        <v>1</v>
      </c>
      <c r="Q34" s="45">
        <v>2</v>
      </c>
      <c r="R34" s="44">
        <v>3</v>
      </c>
      <c r="S34" s="44">
        <v>3</v>
      </c>
      <c r="T34" s="44">
        <v>4</v>
      </c>
      <c r="U34" s="74">
        <v>5</v>
      </c>
      <c r="V34" s="63"/>
      <c r="W34" s="63"/>
      <c r="X34" s="63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62">
        <f>I34*AI$3</f>
        <v>4</v>
      </c>
      <c r="AJ34" s="62">
        <f>J34*AJ$3</f>
        <v>6</v>
      </c>
      <c r="AK34" s="59">
        <f t="shared" ref="AK34:AU34" si="5">K34*AK$3</f>
        <v>0</v>
      </c>
      <c r="AL34" s="62">
        <f t="shared" si="5"/>
        <v>4</v>
      </c>
      <c r="AM34" s="59">
        <f t="shared" si="5"/>
        <v>0</v>
      </c>
      <c r="AN34" s="62">
        <f t="shared" si="5"/>
        <v>10</v>
      </c>
      <c r="AO34" s="62">
        <f t="shared" si="5"/>
        <v>10</v>
      </c>
      <c r="AP34" s="59">
        <f t="shared" si="5"/>
        <v>15</v>
      </c>
      <c r="AQ34" s="62">
        <f t="shared" si="5"/>
        <v>24</v>
      </c>
      <c r="AR34" s="59">
        <f t="shared" si="5"/>
        <v>300</v>
      </c>
      <c r="AS34" s="59">
        <f t="shared" si="5"/>
        <v>0</v>
      </c>
      <c r="AT34" s="59">
        <f t="shared" si="5"/>
        <v>0</v>
      </c>
      <c r="AU34" s="79">
        <f t="shared" si="5"/>
        <v>20</v>
      </c>
      <c r="AV34" s="10"/>
      <c r="AW34" s="10"/>
      <c r="AX34" s="10"/>
      <c r="AY34" s="10"/>
      <c r="AZ34" s="10"/>
      <c r="BA34">
        <f>SUM(AB34:AY34)</f>
        <v>393</v>
      </c>
      <c r="BC34" s="2">
        <v>380</v>
      </c>
    </row>
    <row r="35" spans="1:55" x14ac:dyDescent="0.25">
      <c r="A35" s="34" t="s">
        <v>97</v>
      </c>
      <c r="B35" s="58"/>
      <c r="C35" s="58"/>
      <c r="D35" s="58"/>
      <c r="E35" s="58"/>
      <c r="F35" s="58"/>
      <c r="G35" s="58"/>
      <c r="H35" s="58"/>
      <c r="I35" s="44"/>
      <c r="J35" s="44"/>
      <c r="K35" s="44"/>
      <c r="L35" s="44"/>
      <c r="M35" s="44"/>
      <c r="N35" s="73"/>
      <c r="O35" s="74"/>
      <c r="P35" s="44"/>
      <c r="Q35" s="44"/>
      <c r="R35" s="44"/>
      <c r="S35" s="44"/>
      <c r="T35" s="44"/>
      <c r="U35" s="74"/>
      <c r="V35" s="63"/>
      <c r="W35" s="63"/>
      <c r="X35" s="63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61"/>
      <c r="AM35" s="58"/>
      <c r="AN35" s="61"/>
      <c r="AO35" s="61"/>
      <c r="AP35" s="58"/>
      <c r="AQ35" s="61"/>
      <c r="AR35" s="58"/>
      <c r="AS35" s="58"/>
      <c r="AT35" s="58"/>
      <c r="AU35" s="78"/>
      <c r="AV35" s="58"/>
      <c r="AW35" s="58"/>
      <c r="AX35" s="58"/>
      <c r="AY35" s="58"/>
      <c r="AZ35" s="58"/>
    </row>
    <row r="36" spans="1:55" x14ac:dyDescent="0.25">
      <c r="A36" s="34" t="s">
        <v>111</v>
      </c>
      <c r="B36" s="58"/>
      <c r="C36" s="58"/>
      <c r="D36" s="58"/>
      <c r="E36" s="58"/>
      <c r="F36" s="58"/>
      <c r="G36" s="58"/>
      <c r="H36" s="58"/>
      <c r="I36" s="44">
        <v>0.01</v>
      </c>
      <c r="J36" s="44">
        <v>0.03</v>
      </c>
      <c r="K36" s="44">
        <v>0.04</v>
      </c>
      <c r="L36" s="44">
        <v>0.04</v>
      </c>
      <c r="M36" s="44">
        <v>0.05</v>
      </c>
      <c r="N36" s="44">
        <v>0.05</v>
      </c>
      <c r="O36" s="44">
        <v>0.05</v>
      </c>
      <c r="P36" s="44">
        <v>0.01</v>
      </c>
      <c r="Q36" s="44">
        <v>0.02</v>
      </c>
      <c r="R36" s="44">
        <v>0.03</v>
      </c>
      <c r="S36" s="44">
        <v>0.03</v>
      </c>
      <c r="T36" s="44">
        <v>0.04</v>
      </c>
      <c r="U36" s="46">
        <v>0.05</v>
      </c>
      <c r="V36" s="63"/>
      <c r="W36" s="63"/>
      <c r="X36" s="63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62">
        <f>I36*AI$3</f>
        <v>0.02</v>
      </c>
      <c r="AJ36" s="62">
        <f>J36*AJ$3</f>
        <v>0.06</v>
      </c>
      <c r="AK36" s="59">
        <f>K36*AK$3</f>
        <v>0</v>
      </c>
      <c r="AL36" s="62">
        <f t="shared" ref="AL36:AQ36" si="6">L36*AL$3</f>
        <v>0.04</v>
      </c>
      <c r="AM36" s="59">
        <f>M36*AM$3</f>
        <v>0</v>
      </c>
      <c r="AN36" s="62">
        <f t="shared" si="6"/>
        <v>0.1</v>
      </c>
      <c r="AO36" s="62">
        <f t="shared" si="6"/>
        <v>0.1</v>
      </c>
      <c r="AP36" s="59">
        <f>P36*AP$3</f>
        <v>0.15</v>
      </c>
      <c r="AQ36" s="62">
        <f t="shared" si="6"/>
        <v>0.24</v>
      </c>
      <c r="AR36" s="59">
        <f>R36*AR$3</f>
        <v>3</v>
      </c>
      <c r="AS36" s="59">
        <f>S36*AS$3</f>
        <v>0</v>
      </c>
      <c r="AT36" s="59">
        <f>T36*AT$3</f>
        <v>0</v>
      </c>
      <c r="AU36" s="79">
        <f>U36*AU$3</f>
        <v>0.2</v>
      </c>
      <c r="AV36" s="10"/>
      <c r="AW36" s="10"/>
      <c r="AX36" s="10"/>
      <c r="AY36" s="10"/>
      <c r="AZ36" s="10"/>
    </row>
    <row r="37" spans="1:55" x14ac:dyDescent="0.25">
      <c r="A37" s="34"/>
      <c r="B37" s="58"/>
      <c r="C37" s="58"/>
      <c r="D37" s="58"/>
      <c r="E37" s="58"/>
      <c r="F37" s="58"/>
      <c r="G37" s="58"/>
      <c r="H37" s="58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6"/>
      <c r="V37" s="63"/>
      <c r="W37" s="63"/>
      <c r="X37" s="63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61"/>
      <c r="AM37" s="58"/>
      <c r="AN37" s="61"/>
      <c r="AO37" s="61"/>
      <c r="AP37" s="58"/>
      <c r="AQ37" s="61"/>
      <c r="AR37" s="58"/>
      <c r="AS37" s="58"/>
      <c r="AT37" s="58"/>
      <c r="AU37" s="78"/>
      <c r="AV37" s="58"/>
      <c r="AW37" s="58"/>
      <c r="AX37" s="58"/>
      <c r="AY37" s="58"/>
      <c r="AZ37" s="58"/>
    </row>
    <row r="38" spans="1:55" x14ac:dyDescent="0.25">
      <c r="A38" s="18" t="s">
        <v>52</v>
      </c>
      <c r="B38" s="58"/>
      <c r="C38" s="58"/>
      <c r="D38" s="58"/>
      <c r="E38" s="58"/>
      <c r="F38" s="58"/>
      <c r="G38" s="58"/>
      <c r="H38" s="58"/>
      <c r="I38" s="44">
        <v>1</v>
      </c>
      <c r="J38" s="44">
        <v>1</v>
      </c>
      <c r="K38" s="44">
        <v>1</v>
      </c>
      <c r="L38" s="44">
        <v>1</v>
      </c>
      <c r="M38" s="44">
        <v>1</v>
      </c>
      <c r="N38" s="44">
        <v>1</v>
      </c>
      <c r="O38" s="44">
        <v>1</v>
      </c>
      <c r="P38" s="44">
        <v>1</v>
      </c>
      <c r="Q38" s="44">
        <v>1</v>
      </c>
      <c r="R38" s="44">
        <v>1</v>
      </c>
      <c r="S38" s="44">
        <v>1</v>
      </c>
      <c r="T38" s="44">
        <v>1</v>
      </c>
      <c r="U38" s="74">
        <v>1</v>
      </c>
      <c r="V38" s="63"/>
      <c r="W38" s="63"/>
      <c r="X38" s="63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62">
        <f>I38*AI$3</f>
        <v>2</v>
      </c>
      <c r="AJ38" s="62">
        <f>J38*AJ$3</f>
        <v>2</v>
      </c>
      <c r="AK38" s="59">
        <f>K38*AK$3</f>
        <v>0</v>
      </c>
      <c r="AL38" s="62">
        <f t="shared" ref="AL38:AQ38" si="7">L38*AL$3</f>
        <v>1</v>
      </c>
      <c r="AM38" s="59">
        <f>M38*AM$3</f>
        <v>0</v>
      </c>
      <c r="AN38" s="62">
        <f t="shared" si="7"/>
        <v>2</v>
      </c>
      <c r="AO38" s="62">
        <f t="shared" si="7"/>
        <v>2</v>
      </c>
      <c r="AP38" s="59">
        <f>P38*AP$3</f>
        <v>15</v>
      </c>
      <c r="AQ38" s="62">
        <f t="shared" si="7"/>
        <v>12</v>
      </c>
      <c r="AR38" s="59">
        <f>R38*AR$3</f>
        <v>100</v>
      </c>
      <c r="AS38" s="59">
        <f>S38*AS$3</f>
        <v>0</v>
      </c>
      <c r="AT38" s="59">
        <f>T38*AT$3</f>
        <v>0</v>
      </c>
      <c r="AU38" s="79">
        <f>U38*AU$3</f>
        <v>4</v>
      </c>
      <c r="AV38" s="10"/>
      <c r="AW38" s="10"/>
      <c r="AX38" s="10"/>
      <c r="AY38" s="10"/>
      <c r="AZ38" s="10"/>
      <c r="BA38">
        <f>SUM(AB38:AY38)</f>
        <v>140</v>
      </c>
      <c r="BC38" s="2">
        <v>150</v>
      </c>
    </row>
    <row r="39" spans="1:55" x14ac:dyDescent="0.25">
      <c r="A39" s="18"/>
      <c r="I39" s="44"/>
      <c r="J39" s="44"/>
      <c r="K39" s="44"/>
      <c r="L39" s="44"/>
      <c r="M39" s="44"/>
      <c r="N39" s="73"/>
      <c r="O39" s="74"/>
      <c r="P39" s="44"/>
      <c r="Q39" s="44"/>
      <c r="R39" s="44"/>
      <c r="S39" s="44"/>
      <c r="T39" s="44"/>
      <c r="U39" s="74"/>
      <c r="V39" s="63"/>
      <c r="W39" s="63"/>
      <c r="X39" s="63"/>
    </row>
    <row r="40" spans="1:55" x14ac:dyDescent="0.25">
      <c r="A40" s="18" t="s">
        <v>56</v>
      </c>
      <c r="I40" s="44"/>
      <c r="J40" s="44"/>
      <c r="K40" s="44"/>
      <c r="L40" s="44"/>
      <c r="M40" s="44"/>
      <c r="N40" s="73"/>
      <c r="O40" s="74"/>
      <c r="P40" s="44"/>
      <c r="Q40" s="44"/>
      <c r="R40" s="44"/>
      <c r="S40" s="44"/>
      <c r="T40" s="44"/>
      <c r="U40" s="74"/>
      <c r="V40" s="63"/>
      <c r="W40" s="63"/>
      <c r="X40" s="63"/>
    </row>
    <row r="41" spans="1:55" x14ac:dyDescent="0.25">
      <c r="A41" s="34" t="s">
        <v>97</v>
      </c>
      <c r="I41" s="44"/>
      <c r="J41" s="44"/>
      <c r="K41" s="44"/>
      <c r="L41" s="44"/>
      <c r="M41" s="44"/>
      <c r="N41" s="49"/>
      <c r="O41" s="46"/>
      <c r="P41" s="44"/>
      <c r="Q41" s="44"/>
      <c r="R41" s="44"/>
      <c r="S41" s="44"/>
      <c r="T41" s="44"/>
      <c r="U41" s="77"/>
      <c r="V41" s="63"/>
      <c r="W41" s="63"/>
      <c r="X41" s="63"/>
    </row>
    <row r="42" spans="1:55" x14ac:dyDescent="0.25">
      <c r="A42" s="41" t="s">
        <v>57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63"/>
      <c r="W42" s="63"/>
      <c r="X42" s="63"/>
    </row>
    <row r="43" spans="1:55" x14ac:dyDescent="0.25">
      <c r="A43" s="41" t="s">
        <v>58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63"/>
      <c r="W43" s="63"/>
      <c r="X43" s="63"/>
    </row>
    <row r="44" spans="1:55" x14ac:dyDescent="0.25">
      <c r="A44" s="41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63"/>
      <c r="W44" s="63"/>
      <c r="X44" s="63"/>
    </row>
    <row r="45" spans="1:55" x14ac:dyDescent="0.25">
      <c r="A45" s="18" t="s">
        <v>59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  <c r="P45" s="44">
        <v>1</v>
      </c>
      <c r="Q45" s="44">
        <v>1</v>
      </c>
      <c r="R45" s="44">
        <v>1</v>
      </c>
      <c r="S45" s="44">
        <v>1</v>
      </c>
      <c r="T45" s="44">
        <v>1</v>
      </c>
      <c r="U45" s="74">
        <v>1</v>
      </c>
      <c r="V45" s="63"/>
      <c r="W45" s="63"/>
      <c r="X45" s="63"/>
      <c r="AI45" s="62">
        <f t="shared" ref="AI45:AK49" si="8">I45*AI$3</f>
        <v>2</v>
      </c>
      <c r="AJ45" s="62">
        <f t="shared" si="8"/>
        <v>2</v>
      </c>
      <c r="AK45" s="59">
        <f t="shared" si="8"/>
        <v>0</v>
      </c>
      <c r="AL45" s="62">
        <f t="shared" ref="AL45:AQ49" si="9">L45*AL$3</f>
        <v>1</v>
      </c>
      <c r="AM45" s="59">
        <f>M45*AM$3</f>
        <v>0</v>
      </c>
      <c r="AN45" s="62">
        <f t="shared" si="9"/>
        <v>2</v>
      </c>
      <c r="AO45" s="62">
        <f t="shared" si="9"/>
        <v>2</v>
      </c>
      <c r="AP45" s="59">
        <f>P45*AP$3</f>
        <v>15</v>
      </c>
      <c r="AQ45" s="62">
        <f t="shared" si="9"/>
        <v>12</v>
      </c>
      <c r="AR45" s="59">
        <f t="shared" ref="AR45:AU49" si="10">R45*AR$3</f>
        <v>100</v>
      </c>
      <c r="AS45" s="59">
        <f t="shared" si="10"/>
        <v>0</v>
      </c>
      <c r="AT45" s="59">
        <f t="shared" si="10"/>
        <v>0</v>
      </c>
      <c r="AU45" s="79">
        <f t="shared" si="10"/>
        <v>4</v>
      </c>
      <c r="AV45" s="10"/>
      <c r="AW45" s="10"/>
      <c r="AX45" s="10"/>
      <c r="AY45" s="10"/>
      <c r="AZ45" s="10"/>
      <c r="BA45">
        <f>SUM(AB45:AY45)</f>
        <v>140</v>
      </c>
      <c r="BC45" s="2">
        <v>140</v>
      </c>
    </row>
    <row r="46" spans="1:55" x14ac:dyDescent="0.25">
      <c r="A46" s="18" t="s">
        <v>124</v>
      </c>
      <c r="I46" s="44">
        <v>2</v>
      </c>
      <c r="J46" s="44">
        <v>3</v>
      </c>
      <c r="K46" s="44">
        <v>3</v>
      </c>
      <c r="L46" s="44">
        <v>3</v>
      </c>
      <c r="M46" s="44">
        <v>3</v>
      </c>
      <c r="N46" s="73">
        <v>3</v>
      </c>
      <c r="O46" s="74">
        <v>3</v>
      </c>
      <c r="P46" s="44">
        <v>1</v>
      </c>
      <c r="Q46" s="44">
        <v>2</v>
      </c>
      <c r="R46" s="44">
        <v>3</v>
      </c>
      <c r="S46" s="44">
        <v>3</v>
      </c>
      <c r="T46" s="44">
        <v>3</v>
      </c>
      <c r="U46" s="74">
        <v>3</v>
      </c>
      <c r="V46" s="63"/>
      <c r="W46" s="63"/>
      <c r="X46" s="63"/>
      <c r="AI46" s="62">
        <f t="shared" si="8"/>
        <v>4</v>
      </c>
      <c r="AJ46" s="62">
        <f t="shared" si="8"/>
        <v>6</v>
      </c>
      <c r="AK46" s="59">
        <f t="shared" si="8"/>
        <v>0</v>
      </c>
      <c r="AL46" s="62">
        <f t="shared" si="9"/>
        <v>3</v>
      </c>
      <c r="AM46" s="59">
        <f>M46*AM$3</f>
        <v>0</v>
      </c>
      <c r="AN46" s="62">
        <f t="shared" si="9"/>
        <v>6</v>
      </c>
      <c r="AO46" s="62">
        <f t="shared" si="9"/>
        <v>6</v>
      </c>
      <c r="AP46" s="59">
        <f>P46*AP$3</f>
        <v>15</v>
      </c>
      <c r="AQ46" s="62">
        <f t="shared" si="9"/>
        <v>24</v>
      </c>
      <c r="AR46" s="59">
        <f t="shared" si="10"/>
        <v>300</v>
      </c>
      <c r="AS46" s="59">
        <f t="shared" si="10"/>
        <v>0</v>
      </c>
      <c r="AT46" s="59">
        <f t="shared" si="10"/>
        <v>0</v>
      </c>
      <c r="AU46" s="79">
        <f t="shared" si="10"/>
        <v>12</v>
      </c>
      <c r="AV46" s="10"/>
      <c r="AW46" s="10"/>
      <c r="AX46" s="10"/>
      <c r="AY46" s="10"/>
      <c r="AZ46" s="10"/>
      <c r="BA46">
        <f t="shared" ref="BA46:BA96" si="11">SUM(AB46:AY46)</f>
        <v>376</v>
      </c>
      <c r="BC46" s="2">
        <v>376</v>
      </c>
    </row>
    <row r="47" spans="1:55" x14ac:dyDescent="0.25">
      <c r="A47" s="18" t="s">
        <v>60</v>
      </c>
      <c r="I47" s="44">
        <v>0</v>
      </c>
      <c r="J47" s="44">
        <v>0</v>
      </c>
      <c r="K47" s="44">
        <v>1</v>
      </c>
      <c r="L47" s="44">
        <v>1</v>
      </c>
      <c r="M47" s="44">
        <v>1</v>
      </c>
      <c r="N47" s="44">
        <v>1</v>
      </c>
      <c r="O47" s="44">
        <v>1</v>
      </c>
      <c r="P47" s="44">
        <v>0</v>
      </c>
      <c r="Q47" s="44">
        <v>0</v>
      </c>
      <c r="R47" s="44">
        <v>0</v>
      </c>
      <c r="S47" s="44">
        <v>0</v>
      </c>
      <c r="T47" s="44">
        <v>1</v>
      </c>
      <c r="U47" s="74">
        <v>1</v>
      </c>
      <c r="V47" s="63"/>
      <c r="W47" s="63"/>
      <c r="X47" s="63"/>
      <c r="AI47" s="62">
        <f t="shared" si="8"/>
        <v>0</v>
      </c>
      <c r="AJ47" s="62">
        <f t="shared" si="8"/>
        <v>0</v>
      </c>
      <c r="AK47" s="59">
        <f t="shared" si="8"/>
        <v>0</v>
      </c>
      <c r="AL47" s="62">
        <f t="shared" si="9"/>
        <v>1</v>
      </c>
      <c r="AM47" s="59">
        <f>M47*AM$3</f>
        <v>0</v>
      </c>
      <c r="AN47" s="62">
        <f t="shared" si="9"/>
        <v>2</v>
      </c>
      <c r="AO47" s="62">
        <f t="shared" si="9"/>
        <v>2</v>
      </c>
      <c r="AP47" s="59">
        <f>P47*AP$3</f>
        <v>0</v>
      </c>
      <c r="AQ47" s="62">
        <f t="shared" si="9"/>
        <v>0</v>
      </c>
      <c r="AR47" s="59">
        <f t="shared" si="10"/>
        <v>0</v>
      </c>
      <c r="AS47" s="59">
        <f t="shared" si="10"/>
        <v>0</v>
      </c>
      <c r="AT47" s="59">
        <f t="shared" si="10"/>
        <v>0</v>
      </c>
      <c r="AU47" s="79">
        <f t="shared" si="10"/>
        <v>4</v>
      </c>
      <c r="AV47" s="10"/>
      <c r="AW47" s="10"/>
      <c r="AX47" s="10"/>
      <c r="AY47" s="10"/>
      <c r="AZ47" s="10"/>
      <c r="BA47">
        <f t="shared" si="11"/>
        <v>9</v>
      </c>
      <c r="BC47" s="2">
        <v>9</v>
      </c>
    </row>
    <row r="48" spans="1:55" x14ac:dyDescent="0.25">
      <c r="A48" s="18" t="s">
        <v>125</v>
      </c>
      <c r="I48" s="44">
        <v>0</v>
      </c>
      <c r="J48" s="44">
        <v>0</v>
      </c>
      <c r="K48" s="44">
        <v>1</v>
      </c>
      <c r="L48" s="44">
        <v>1</v>
      </c>
      <c r="M48" s="44">
        <v>2</v>
      </c>
      <c r="N48" s="73">
        <v>2</v>
      </c>
      <c r="O48" s="74">
        <v>2</v>
      </c>
      <c r="P48" s="44"/>
      <c r="Q48" s="44">
        <v>0</v>
      </c>
      <c r="R48" s="44"/>
      <c r="S48" s="44"/>
      <c r="T48" s="44">
        <v>1</v>
      </c>
      <c r="U48" s="74">
        <v>2</v>
      </c>
      <c r="V48" s="63"/>
      <c r="W48" s="63"/>
      <c r="X48" s="63"/>
      <c r="AI48" s="62">
        <f t="shared" si="8"/>
        <v>0</v>
      </c>
      <c r="AJ48" s="62">
        <f t="shared" si="8"/>
        <v>0</v>
      </c>
      <c r="AK48" s="59">
        <f t="shared" si="8"/>
        <v>0</v>
      </c>
      <c r="AL48" s="62">
        <f t="shared" si="9"/>
        <v>1</v>
      </c>
      <c r="AM48" s="59">
        <f>M48*AM$3</f>
        <v>0</v>
      </c>
      <c r="AN48" s="62">
        <f t="shared" si="9"/>
        <v>4</v>
      </c>
      <c r="AO48" s="62">
        <f t="shared" si="9"/>
        <v>4</v>
      </c>
      <c r="AP48" s="59">
        <f>P48*AP$3</f>
        <v>0</v>
      </c>
      <c r="AQ48" s="62">
        <f t="shared" si="9"/>
        <v>0</v>
      </c>
      <c r="AR48" s="59">
        <f t="shared" si="10"/>
        <v>0</v>
      </c>
      <c r="AS48" s="59">
        <f t="shared" si="10"/>
        <v>0</v>
      </c>
      <c r="AT48" s="59">
        <f t="shared" si="10"/>
        <v>0</v>
      </c>
      <c r="AU48" s="79">
        <f t="shared" si="10"/>
        <v>8</v>
      </c>
      <c r="AV48" s="10"/>
      <c r="AW48" s="10"/>
      <c r="AX48" s="10"/>
      <c r="AY48" s="10"/>
      <c r="AZ48" s="10"/>
      <c r="BA48">
        <f t="shared" si="11"/>
        <v>17</v>
      </c>
      <c r="BC48" s="2">
        <v>17</v>
      </c>
    </row>
    <row r="49" spans="1:55" x14ac:dyDescent="0.25">
      <c r="A49" s="18" t="s">
        <v>61</v>
      </c>
      <c r="I49" s="44">
        <v>1</v>
      </c>
      <c r="J49" s="44">
        <v>1</v>
      </c>
      <c r="K49" s="44">
        <v>1</v>
      </c>
      <c r="L49" s="44">
        <v>1</v>
      </c>
      <c r="M49" s="44">
        <v>1</v>
      </c>
      <c r="N49" s="44">
        <v>1</v>
      </c>
      <c r="O49" s="44">
        <v>1</v>
      </c>
      <c r="P49" s="44">
        <v>1</v>
      </c>
      <c r="Q49" s="44">
        <v>1</v>
      </c>
      <c r="R49" s="44">
        <v>1</v>
      </c>
      <c r="S49" s="44">
        <v>1</v>
      </c>
      <c r="T49" s="44">
        <v>1</v>
      </c>
      <c r="U49" s="74">
        <v>1</v>
      </c>
      <c r="V49" s="63"/>
      <c r="W49" s="63"/>
      <c r="X49" s="63"/>
      <c r="AI49" s="62">
        <f t="shared" si="8"/>
        <v>2</v>
      </c>
      <c r="AJ49" s="62">
        <f t="shared" si="8"/>
        <v>2</v>
      </c>
      <c r="AK49" s="59">
        <f t="shared" si="8"/>
        <v>0</v>
      </c>
      <c r="AL49" s="62">
        <f t="shared" si="9"/>
        <v>1</v>
      </c>
      <c r="AM49" s="59">
        <f>M49*AM$3</f>
        <v>0</v>
      </c>
      <c r="AN49" s="62">
        <f t="shared" si="9"/>
        <v>2</v>
      </c>
      <c r="AO49" s="62">
        <f t="shared" si="9"/>
        <v>2</v>
      </c>
      <c r="AP49" s="59">
        <f>P49*AP$3</f>
        <v>15</v>
      </c>
      <c r="AQ49" s="62">
        <f t="shared" si="9"/>
        <v>12</v>
      </c>
      <c r="AR49" s="59">
        <f t="shared" si="10"/>
        <v>100</v>
      </c>
      <c r="AS49" s="59">
        <f t="shared" si="10"/>
        <v>0</v>
      </c>
      <c r="AT49" s="59">
        <f t="shared" si="10"/>
        <v>0</v>
      </c>
      <c r="AU49" s="79">
        <f t="shared" si="10"/>
        <v>4</v>
      </c>
      <c r="AV49" s="10"/>
      <c r="AW49" s="10"/>
      <c r="AX49" s="10"/>
      <c r="AY49" s="10"/>
      <c r="AZ49" s="10"/>
      <c r="BA49">
        <f t="shared" si="11"/>
        <v>140</v>
      </c>
      <c r="BC49" s="2">
        <v>140</v>
      </c>
    </row>
    <row r="50" spans="1:55" x14ac:dyDescent="0.25">
      <c r="A50" s="18"/>
      <c r="I50" s="44"/>
      <c r="J50" s="44"/>
      <c r="K50" s="44"/>
      <c r="L50" s="44"/>
      <c r="M50" s="44"/>
      <c r="N50" s="73"/>
      <c r="O50" s="74"/>
      <c r="P50" s="44"/>
      <c r="Q50" s="44"/>
      <c r="R50" s="44"/>
      <c r="S50" s="44"/>
      <c r="T50" s="44"/>
      <c r="U50" s="74"/>
      <c r="V50" s="63"/>
      <c r="W50" s="63"/>
      <c r="X50" s="63"/>
      <c r="BA50">
        <f t="shared" si="11"/>
        <v>0</v>
      </c>
    </row>
    <row r="51" spans="1:55" x14ac:dyDescent="0.25">
      <c r="A51" s="18" t="s">
        <v>62</v>
      </c>
      <c r="I51" s="44">
        <v>1</v>
      </c>
      <c r="J51" s="44">
        <v>1</v>
      </c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44">
        <v>1</v>
      </c>
      <c r="Q51" s="44">
        <v>1</v>
      </c>
      <c r="R51" s="44">
        <v>1</v>
      </c>
      <c r="S51" s="44">
        <v>1</v>
      </c>
      <c r="T51" s="44">
        <v>1</v>
      </c>
      <c r="U51" s="74">
        <v>1</v>
      </c>
      <c r="V51" s="63"/>
      <c r="W51" s="63"/>
      <c r="X51" s="63"/>
      <c r="AI51" s="62">
        <f>I51*AI$3</f>
        <v>2</v>
      </c>
      <c r="AJ51" s="62">
        <f>J51*AJ$3</f>
        <v>2</v>
      </c>
      <c r="AK51" s="59">
        <f>K51*AK$3</f>
        <v>0</v>
      </c>
      <c r="AL51" s="62">
        <f t="shared" ref="AL51:AQ51" si="12">L51*AL$3</f>
        <v>1</v>
      </c>
      <c r="AM51" s="59">
        <f>M51*AM$3</f>
        <v>0</v>
      </c>
      <c r="AN51" s="62">
        <f t="shared" si="12"/>
        <v>2</v>
      </c>
      <c r="AO51" s="62">
        <f t="shared" si="12"/>
        <v>2</v>
      </c>
      <c r="AP51" s="59">
        <f>P51*AP$3</f>
        <v>15</v>
      </c>
      <c r="AQ51" s="62">
        <f t="shared" si="12"/>
        <v>12</v>
      </c>
      <c r="AR51" s="59">
        <f>R51*AR$3</f>
        <v>100</v>
      </c>
      <c r="AS51" s="59">
        <f>S51*AS$3</f>
        <v>0</v>
      </c>
      <c r="AT51" s="59">
        <f>T51*AT$3</f>
        <v>0</v>
      </c>
      <c r="AU51" s="79">
        <f>U51*AU$3</f>
        <v>4</v>
      </c>
      <c r="AV51" s="10"/>
      <c r="AW51" s="10"/>
      <c r="AX51" s="10"/>
      <c r="AY51" s="10"/>
      <c r="AZ51" s="10"/>
      <c r="BA51">
        <f t="shared" si="11"/>
        <v>140</v>
      </c>
      <c r="BC51" s="2">
        <v>140</v>
      </c>
    </row>
    <row r="52" spans="1:55" x14ac:dyDescent="0.25">
      <c r="A52" s="18"/>
      <c r="I52" s="44"/>
      <c r="J52" s="44"/>
      <c r="K52" s="44"/>
      <c r="L52" s="44"/>
      <c r="M52" s="44"/>
      <c r="N52" s="73"/>
      <c r="O52" s="74"/>
      <c r="P52" s="44"/>
      <c r="Q52" s="44"/>
      <c r="R52" s="44"/>
      <c r="S52" s="44"/>
      <c r="T52" s="44"/>
      <c r="U52" s="74"/>
      <c r="V52" s="63"/>
      <c r="W52" s="63"/>
      <c r="X52" s="63"/>
      <c r="BA52">
        <f t="shared" si="11"/>
        <v>0</v>
      </c>
    </row>
    <row r="53" spans="1:55" x14ac:dyDescent="0.25">
      <c r="A53" s="18" t="s">
        <v>112</v>
      </c>
      <c r="I53" s="44"/>
      <c r="J53" s="44"/>
      <c r="K53" s="44">
        <v>1</v>
      </c>
      <c r="L53" s="44"/>
      <c r="M53" s="44">
        <v>1</v>
      </c>
      <c r="N53" s="44"/>
      <c r="O53" s="44"/>
      <c r="P53" s="44">
        <v>1</v>
      </c>
      <c r="Q53" s="44">
        <v>1</v>
      </c>
      <c r="R53" s="44">
        <v>1</v>
      </c>
      <c r="S53" s="44">
        <v>1</v>
      </c>
      <c r="T53" s="44">
        <v>1</v>
      </c>
      <c r="U53" s="74">
        <v>1</v>
      </c>
      <c r="V53" s="63"/>
      <c r="W53" s="63"/>
      <c r="X53" s="63"/>
      <c r="AI53" s="62">
        <f>I53*AI$3</f>
        <v>0</v>
      </c>
      <c r="AJ53" s="62">
        <f>J53*AJ$3</f>
        <v>0</v>
      </c>
      <c r="AK53" s="59">
        <f>K53*AK$3</f>
        <v>0</v>
      </c>
      <c r="AL53" s="62">
        <f t="shared" ref="AL53:AQ53" si="13">L53*AL$3</f>
        <v>0</v>
      </c>
      <c r="AM53" s="59">
        <f>M53*AM$3</f>
        <v>0</v>
      </c>
      <c r="AN53" s="62">
        <f t="shared" si="13"/>
        <v>0</v>
      </c>
      <c r="AO53" s="62">
        <f t="shared" si="13"/>
        <v>0</v>
      </c>
      <c r="AP53" s="59">
        <f>P53*AP$3</f>
        <v>15</v>
      </c>
      <c r="AQ53" s="62">
        <f t="shared" si="13"/>
        <v>12</v>
      </c>
      <c r="AR53" s="59">
        <f>R53*AR$3</f>
        <v>100</v>
      </c>
      <c r="AS53" s="59">
        <f>S53*AS$3</f>
        <v>0</v>
      </c>
      <c r="AT53" s="59">
        <f>T53*AT$3</f>
        <v>0</v>
      </c>
      <c r="AU53" s="79">
        <f>U53*AU$3</f>
        <v>4</v>
      </c>
      <c r="AV53" s="10"/>
      <c r="AW53" s="10"/>
      <c r="AX53" s="10"/>
      <c r="AY53" s="10"/>
      <c r="AZ53" s="10"/>
    </row>
    <row r="54" spans="1:55" x14ac:dyDescent="0.25">
      <c r="A54" s="34" t="s">
        <v>97</v>
      </c>
      <c r="I54" s="44"/>
      <c r="J54" s="44"/>
      <c r="K54" s="44"/>
      <c r="L54" s="44"/>
      <c r="M54" s="44"/>
      <c r="N54" s="73"/>
      <c r="O54" s="74"/>
      <c r="P54" s="44"/>
      <c r="Q54" s="44"/>
      <c r="R54" s="44"/>
      <c r="S54" s="44"/>
      <c r="T54" s="44"/>
      <c r="U54" s="74"/>
      <c r="V54" s="63"/>
      <c r="W54" s="63"/>
      <c r="X54" s="63"/>
      <c r="BA54">
        <f t="shared" si="11"/>
        <v>0</v>
      </c>
    </row>
    <row r="55" spans="1:55" x14ac:dyDescent="0.25">
      <c r="A55" s="34" t="s">
        <v>63</v>
      </c>
      <c r="I55" s="44">
        <v>1</v>
      </c>
      <c r="J55" s="44">
        <v>1</v>
      </c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44">
        <v>1</v>
      </c>
      <c r="Q55" s="44">
        <v>1</v>
      </c>
      <c r="R55" s="44">
        <v>1</v>
      </c>
      <c r="S55" s="44">
        <v>1</v>
      </c>
      <c r="T55" s="44">
        <v>1</v>
      </c>
      <c r="U55" s="74">
        <v>1</v>
      </c>
      <c r="V55" s="63"/>
      <c r="W55" s="63"/>
      <c r="X55" s="63"/>
      <c r="AI55" s="62">
        <f>I55*AI$3</f>
        <v>2</v>
      </c>
      <c r="AJ55" s="62">
        <f>J55*AJ$3</f>
        <v>2</v>
      </c>
      <c r="AK55" s="59">
        <f>K55*AK$3</f>
        <v>0</v>
      </c>
      <c r="AL55" s="62">
        <f t="shared" ref="AL55:AQ55" si="14">L55*AL$3</f>
        <v>1</v>
      </c>
      <c r="AM55" s="59">
        <f>M55*AM$3</f>
        <v>0</v>
      </c>
      <c r="AN55" s="62">
        <f t="shared" si="14"/>
        <v>2</v>
      </c>
      <c r="AO55" s="62">
        <f t="shared" si="14"/>
        <v>2</v>
      </c>
      <c r="AP55" s="59">
        <f>P55*AP$3</f>
        <v>15</v>
      </c>
      <c r="AQ55" s="62">
        <f t="shared" si="14"/>
        <v>12</v>
      </c>
      <c r="AR55" s="59">
        <f>R55*AR$3</f>
        <v>100</v>
      </c>
      <c r="AS55" s="59">
        <f>S55*AS$3</f>
        <v>0</v>
      </c>
      <c r="AT55" s="59">
        <f>T55*AT$3</f>
        <v>0</v>
      </c>
      <c r="AU55" s="79">
        <f>U55*AU$3</f>
        <v>4</v>
      </c>
      <c r="AV55" s="10"/>
      <c r="AW55" s="10"/>
      <c r="AX55" s="10"/>
      <c r="AY55" s="10"/>
      <c r="AZ55" s="10"/>
      <c r="BA55">
        <f t="shared" si="11"/>
        <v>140</v>
      </c>
      <c r="BC55" s="2">
        <v>140</v>
      </c>
    </row>
    <row r="56" spans="1:55" x14ac:dyDescent="0.25">
      <c r="A56" s="34"/>
      <c r="I56" s="44"/>
      <c r="J56" s="44"/>
      <c r="K56" s="44"/>
      <c r="L56" s="44"/>
      <c r="M56" s="44"/>
      <c r="N56" s="73"/>
      <c r="O56" s="74"/>
      <c r="P56" s="44"/>
      <c r="Q56" s="44"/>
      <c r="R56" s="44"/>
      <c r="S56" s="44"/>
      <c r="T56" s="44"/>
      <c r="U56" s="74"/>
      <c r="V56" s="63"/>
      <c r="W56" s="63"/>
      <c r="X56" s="63"/>
      <c r="BA56">
        <f t="shared" si="11"/>
        <v>0</v>
      </c>
    </row>
    <row r="57" spans="1:55" x14ac:dyDescent="0.25">
      <c r="A57" s="18" t="s">
        <v>113</v>
      </c>
      <c r="I57" s="44">
        <v>1</v>
      </c>
      <c r="J57" s="44">
        <v>1</v>
      </c>
      <c r="K57" s="44">
        <v>1</v>
      </c>
      <c r="L57" s="44">
        <v>1</v>
      </c>
      <c r="M57" s="44">
        <v>0</v>
      </c>
      <c r="N57" s="44">
        <v>0</v>
      </c>
      <c r="O57" s="44">
        <v>0</v>
      </c>
      <c r="P57" s="1">
        <v>0</v>
      </c>
      <c r="Q57" s="44"/>
      <c r="R57" s="1">
        <v>0</v>
      </c>
      <c r="S57" s="1">
        <v>0</v>
      </c>
      <c r="T57" s="1">
        <v>0</v>
      </c>
      <c r="U57" s="74"/>
      <c r="V57" s="7"/>
      <c r="W57" s="7"/>
      <c r="X57" s="7"/>
      <c r="AI57" s="62">
        <f>I57*AI$3</f>
        <v>2</v>
      </c>
      <c r="AJ57" s="62">
        <f>J57*AJ$3</f>
        <v>2</v>
      </c>
      <c r="AK57" s="59">
        <f>K57*AK$3</f>
        <v>0</v>
      </c>
      <c r="AL57" s="62">
        <f t="shared" ref="AL57:AQ57" si="15">L57*AL$3</f>
        <v>1</v>
      </c>
      <c r="AM57" s="59">
        <f>M57*AM$3</f>
        <v>0</v>
      </c>
      <c r="AN57" s="62">
        <f t="shared" si="15"/>
        <v>0</v>
      </c>
      <c r="AO57" s="62">
        <f t="shared" si="15"/>
        <v>0</v>
      </c>
      <c r="AP57" s="59">
        <f>P57*AP$3</f>
        <v>0</v>
      </c>
      <c r="AQ57" s="62">
        <f t="shared" si="15"/>
        <v>0</v>
      </c>
      <c r="AR57" s="59">
        <f>R57*AR$3</f>
        <v>0</v>
      </c>
      <c r="AS57" s="59">
        <f>S57*AS$3</f>
        <v>0</v>
      </c>
      <c r="AT57" s="59">
        <f>T57*AT$3</f>
        <v>0</v>
      </c>
      <c r="AU57" s="79">
        <f>U57*AU$3</f>
        <v>0</v>
      </c>
      <c r="AV57" s="10"/>
      <c r="AW57" s="10"/>
      <c r="AX57" s="10"/>
      <c r="AY57" s="10"/>
      <c r="AZ57" s="10"/>
      <c r="BA57">
        <f t="shared" si="11"/>
        <v>5</v>
      </c>
      <c r="BC57" s="2">
        <v>5</v>
      </c>
    </row>
    <row r="58" spans="1:55" x14ac:dyDescent="0.25">
      <c r="A58" s="34"/>
      <c r="I58" s="44"/>
      <c r="J58" s="44"/>
      <c r="K58" s="44"/>
      <c r="L58" s="44"/>
      <c r="M58" s="44"/>
      <c r="N58" s="73"/>
      <c r="O58" s="74"/>
      <c r="Q58" s="44"/>
      <c r="U58" s="74"/>
      <c r="BA58">
        <f t="shared" si="11"/>
        <v>0</v>
      </c>
    </row>
    <row r="59" spans="1:55" x14ac:dyDescent="0.25">
      <c r="A59" s="18" t="s">
        <v>51</v>
      </c>
      <c r="I59" s="45">
        <v>0.8</v>
      </c>
      <c r="J59" s="45">
        <v>0.9</v>
      </c>
      <c r="K59" s="45">
        <v>0.8</v>
      </c>
      <c r="L59" s="45">
        <v>0.9</v>
      </c>
      <c r="M59" s="45">
        <v>0.7</v>
      </c>
      <c r="N59" s="44">
        <v>1.35</v>
      </c>
      <c r="O59" s="44">
        <v>1.45</v>
      </c>
      <c r="P59" s="45">
        <v>0.75</v>
      </c>
      <c r="Q59" s="45">
        <v>0.55000000000000004</v>
      </c>
      <c r="R59" s="45">
        <v>0.55000000000000004</v>
      </c>
      <c r="S59" s="45">
        <v>1.4</v>
      </c>
      <c r="T59" s="45">
        <v>1.4</v>
      </c>
      <c r="U59" s="46">
        <v>1.85</v>
      </c>
      <c r="V59" s="64"/>
      <c r="W59" s="64"/>
      <c r="X59" s="64"/>
      <c r="AI59" s="62">
        <f>I59*AI$3</f>
        <v>1.6</v>
      </c>
      <c r="AJ59" s="62">
        <f>J59*AJ$3</f>
        <v>1.8</v>
      </c>
      <c r="AK59" s="59">
        <f>K59*AK$3</f>
        <v>0</v>
      </c>
      <c r="AL59" s="62">
        <f t="shared" ref="AL59:AQ59" si="16">L59*AL$3</f>
        <v>0.9</v>
      </c>
      <c r="AM59" s="59">
        <f>M59*AM$3</f>
        <v>0</v>
      </c>
      <c r="AN59" s="62">
        <f t="shared" si="16"/>
        <v>2.7</v>
      </c>
      <c r="AO59" s="62">
        <f t="shared" si="16"/>
        <v>2.9</v>
      </c>
      <c r="AP59" s="59">
        <f>P59*AP$3</f>
        <v>11.25</v>
      </c>
      <c r="AQ59" s="62">
        <f t="shared" si="16"/>
        <v>6.6000000000000005</v>
      </c>
      <c r="AR59" s="59">
        <f>R59*AR$3</f>
        <v>55.000000000000007</v>
      </c>
      <c r="AS59" s="59">
        <f>S59*AS$3</f>
        <v>0</v>
      </c>
      <c r="AT59" s="59">
        <f>T59*AT$3</f>
        <v>0</v>
      </c>
      <c r="AU59" s="79">
        <f>U59*AU$3</f>
        <v>7.4</v>
      </c>
      <c r="AV59" s="10"/>
      <c r="AW59" s="10"/>
      <c r="AX59" s="10"/>
      <c r="AY59" s="10"/>
      <c r="AZ59" s="10"/>
      <c r="BA59">
        <f t="shared" si="11"/>
        <v>90.15</v>
      </c>
      <c r="BC59" s="3">
        <v>200</v>
      </c>
    </row>
    <row r="60" spans="1:55" x14ac:dyDescent="0.25">
      <c r="A60" s="34" t="s">
        <v>97</v>
      </c>
      <c r="I60" s="45"/>
      <c r="J60" s="45"/>
      <c r="K60" s="45"/>
      <c r="L60" s="45"/>
      <c r="M60" s="45"/>
      <c r="N60" s="75"/>
      <c r="O60" s="46"/>
      <c r="P60" s="45"/>
      <c r="Q60" s="45"/>
      <c r="R60" s="45"/>
      <c r="S60" s="45"/>
      <c r="T60" s="45"/>
      <c r="U60" s="46"/>
      <c r="V60" s="64"/>
      <c r="W60" s="64"/>
      <c r="X60" s="64"/>
      <c r="BA60">
        <f t="shared" si="11"/>
        <v>0</v>
      </c>
    </row>
    <row r="61" spans="1:55" x14ac:dyDescent="0.25">
      <c r="A61" s="34" t="s">
        <v>114</v>
      </c>
      <c r="I61" s="45"/>
      <c r="J61" s="45"/>
      <c r="K61" s="45"/>
      <c r="L61" s="45"/>
      <c r="M61" s="45"/>
      <c r="N61" s="75"/>
      <c r="O61" s="46"/>
      <c r="P61" s="45"/>
      <c r="Q61" s="45"/>
      <c r="R61" s="45"/>
      <c r="S61" s="45"/>
      <c r="T61" s="45"/>
      <c r="U61" s="46"/>
      <c r="V61" s="64"/>
      <c r="W61" s="64"/>
      <c r="X61" s="64"/>
      <c r="AI61" s="62">
        <f>I61*AI$3</f>
        <v>0</v>
      </c>
      <c r="AJ61" s="62">
        <f>J61*AJ$3</f>
        <v>0</v>
      </c>
      <c r="AK61" s="59"/>
      <c r="AL61" s="62">
        <f t="shared" ref="AL61:AQ61" si="17">L61*AL$3</f>
        <v>0</v>
      </c>
      <c r="AM61" s="59"/>
      <c r="AN61" s="62">
        <f t="shared" si="17"/>
        <v>0</v>
      </c>
      <c r="AO61" s="62">
        <f t="shared" si="17"/>
        <v>0</v>
      </c>
      <c r="AP61" s="59"/>
      <c r="AQ61" s="62">
        <f t="shared" si="17"/>
        <v>0</v>
      </c>
      <c r="AR61" s="59"/>
      <c r="AS61" s="59"/>
      <c r="AT61" s="59"/>
      <c r="AU61" s="79"/>
      <c r="AV61" s="10"/>
      <c r="AW61" s="10"/>
      <c r="AX61" s="10"/>
      <c r="AY61" s="10"/>
      <c r="AZ61" s="10"/>
      <c r="BA61">
        <f t="shared" si="11"/>
        <v>0</v>
      </c>
    </row>
    <row r="62" spans="1:55" x14ac:dyDescent="0.25">
      <c r="A62" s="34"/>
      <c r="I62" s="45"/>
      <c r="J62" s="45"/>
      <c r="K62" s="45"/>
      <c r="L62" s="45"/>
      <c r="M62" s="45"/>
      <c r="N62" s="75"/>
      <c r="O62" s="46"/>
      <c r="P62" s="45"/>
      <c r="Q62" s="45"/>
      <c r="R62" s="45"/>
      <c r="S62" s="45"/>
      <c r="T62" s="45"/>
      <c r="U62" s="46"/>
      <c r="V62" s="64"/>
      <c r="W62" s="64"/>
      <c r="X62" s="64"/>
      <c r="BA62">
        <f t="shared" si="11"/>
        <v>0</v>
      </c>
    </row>
    <row r="63" spans="1:55" x14ac:dyDescent="0.25">
      <c r="A63" s="18" t="s">
        <v>115</v>
      </c>
      <c r="I63" s="44">
        <v>1.35</v>
      </c>
      <c r="J63" s="44">
        <v>2.6</v>
      </c>
      <c r="K63" s="44">
        <v>3.9</v>
      </c>
      <c r="L63" s="44">
        <v>4.0999999999999996</v>
      </c>
      <c r="M63" s="44">
        <v>3.9</v>
      </c>
      <c r="N63" s="44">
        <v>8.9</v>
      </c>
      <c r="O63" s="44">
        <v>7.8</v>
      </c>
      <c r="P63" s="44">
        <v>1.2</v>
      </c>
      <c r="Q63" s="45">
        <v>2.1</v>
      </c>
      <c r="R63" s="44">
        <v>3.7</v>
      </c>
      <c r="S63" s="44">
        <v>5.2</v>
      </c>
      <c r="T63" s="44">
        <v>7.1</v>
      </c>
      <c r="U63" s="46">
        <v>9.5</v>
      </c>
      <c r="V63" s="63"/>
      <c r="W63" s="63"/>
      <c r="X63" s="63"/>
      <c r="AI63" s="62">
        <f>I63*AI$3</f>
        <v>2.7</v>
      </c>
      <c r="AJ63" s="62">
        <f>J63*AJ$3</f>
        <v>5.2</v>
      </c>
      <c r="AK63" s="59">
        <f t="shared" ref="AK63:AU63" si="18">K63*AK$3</f>
        <v>0</v>
      </c>
      <c r="AL63" s="62">
        <f t="shared" si="18"/>
        <v>4.0999999999999996</v>
      </c>
      <c r="AM63" s="59">
        <f t="shared" si="18"/>
        <v>0</v>
      </c>
      <c r="AN63" s="62">
        <f t="shared" si="18"/>
        <v>17.8</v>
      </c>
      <c r="AO63" s="62">
        <f t="shared" si="18"/>
        <v>15.6</v>
      </c>
      <c r="AP63" s="59">
        <f t="shared" si="18"/>
        <v>18</v>
      </c>
      <c r="AQ63" s="62">
        <f t="shared" si="18"/>
        <v>25.200000000000003</v>
      </c>
      <c r="AR63" s="59">
        <f t="shared" si="18"/>
        <v>370</v>
      </c>
      <c r="AS63" s="59">
        <f t="shared" si="18"/>
        <v>0</v>
      </c>
      <c r="AT63" s="59">
        <f t="shared" si="18"/>
        <v>0</v>
      </c>
      <c r="AU63" s="79">
        <f t="shared" si="18"/>
        <v>38</v>
      </c>
      <c r="AV63" s="10"/>
      <c r="AW63" s="10"/>
      <c r="AX63" s="10"/>
      <c r="AY63" s="10"/>
      <c r="AZ63" s="10"/>
      <c r="BA63">
        <f>SUM(AB63:AY63)</f>
        <v>496.6</v>
      </c>
    </row>
    <row r="64" spans="1:55" x14ac:dyDescent="0.25">
      <c r="A64" s="34" t="s">
        <v>97</v>
      </c>
      <c r="I64" s="44"/>
      <c r="J64" s="44"/>
      <c r="K64" s="44"/>
      <c r="L64" s="44"/>
      <c r="M64" s="44"/>
      <c r="N64" s="49"/>
      <c r="O64" s="46"/>
      <c r="P64" s="44"/>
      <c r="Q64" s="44"/>
      <c r="R64" s="44"/>
      <c r="S64" s="44"/>
      <c r="T64" s="44"/>
      <c r="U64" s="46"/>
      <c r="V64" s="63"/>
      <c r="W64" s="63"/>
      <c r="X64" s="63"/>
      <c r="BA64">
        <f t="shared" si="11"/>
        <v>0</v>
      </c>
    </row>
    <row r="65" spans="1:53" x14ac:dyDescent="0.25">
      <c r="A65" s="34" t="s">
        <v>116</v>
      </c>
      <c r="I65" s="44"/>
      <c r="J65" s="44"/>
      <c r="K65" s="44"/>
      <c r="L65" s="44"/>
      <c r="M65" s="44"/>
      <c r="N65" s="49"/>
      <c r="O65" s="46"/>
      <c r="P65" s="44"/>
      <c r="Q65" s="44"/>
      <c r="R65" s="44"/>
      <c r="S65" s="44"/>
      <c r="T65" s="44"/>
      <c r="U65" s="46"/>
      <c r="V65" s="63"/>
      <c r="W65" s="63"/>
      <c r="X65" s="63"/>
      <c r="BA65">
        <f t="shared" si="11"/>
        <v>0</v>
      </c>
    </row>
    <row r="66" spans="1:53" x14ac:dyDescent="0.25">
      <c r="A66" s="34" t="s">
        <v>117</v>
      </c>
      <c r="I66" s="44"/>
      <c r="J66" s="44"/>
      <c r="K66" s="44"/>
      <c r="L66" s="44"/>
      <c r="M66" s="44"/>
      <c r="N66" s="49"/>
      <c r="O66" s="46"/>
      <c r="P66" s="44"/>
      <c r="Q66" s="44"/>
      <c r="R66" s="44"/>
      <c r="S66" s="44"/>
      <c r="T66" s="44"/>
      <c r="U66" s="46"/>
      <c r="V66" s="63"/>
      <c r="W66" s="63"/>
      <c r="X66" s="63"/>
      <c r="BA66">
        <f t="shared" si="11"/>
        <v>0</v>
      </c>
    </row>
    <row r="67" spans="1:53" x14ac:dyDescent="0.25">
      <c r="A67" s="34"/>
      <c r="I67" s="44"/>
      <c r="J67" s="44"/>
      <c r="K67" s="44"/>
      <c r="L67" s="44"/>
      <c r="M67" s="44"/>
      <c r="N67" s="49"/>
      <c r="O67" s="46"/>
      <c r="P67" s="44"/>
      <c r="Q67" s="44"/>
      <c r="R67" s="44"/>
      <c r="S67" s="44"/>
      <c r="T67" s="44"/>
      <c r="U67" s="46"/>
      <c r="V67" s="63"/>
      <c r="W67" s="63"/>
      <c r="X67" s="63"/>
      <c r="BA67">
        <f t="shared" si="11"/>
        <v>0</v>
      </c>
    </row>
    <row r="68" spans="1:53" x14ac:dyDescent="0.25">
      <c r="A68" s="42" t="s">
        <v>118</v>
      </c>
      <c r="I68" s="44"/>
      <c r="J68" s="44"/>
      <c r="K68" s="44"/>
      <c r="L68" s="44"/>
      <c r="M68" s="44"/>
      <c r="N68" s="49"/>
      <c r="O68" s="49"/>
      <c r="P68" s="44"/>
      <c r="Q68" s="44"/>
      <c r="R68" s="44"/>
      <c r="S68" s="44"/>
      <c r="T68" s="44"/>
      <c r="U68" s="49"/>
      <c r="V68" s="63"/>
      <c r="W68" s="63"/>
      <c r="X68" s="63"/>
      <c r="BA68">
        <f t="shared" si="11"/>
        <v>0</v>
      </c>
    </row>
    <row r="69" spans="1:53" x14ac:dyDescent="0.25">
      <c r="A69" s="34" t="s">
        <v>97</v>
      </c>
      <c r="I69" s="44"/>
      <c r="J69" s="44"/>
      <c r="K69" s="44"/>
      <c r="L69" s="44"/>
      <c r="M69" s="44"/>
      <c r="N69" s="49"/>
      <c r="O69" s="49"/>
      <c r="P69" s="44"/>
      <c r="Q69" s="44"/>
      <c r="R69" s="44"/>
      <c r="S69" s="44"/>
      <c r="T69" s="44"/>
      <c r="U69" s="49"/>
      <c r="V69" s="63"/>
      <c r="W69" s="63"/>
      <c r="X69" s="63"/>
      <c r="AI69" s="62">
        <f>I69*AI$3</f>
        <v>0</v>
      </c>
      <c r="AJ69" s="62">
        <f>J69*AJ$3</f>
        <v>0</v>
      </c>
      <c r="AK69" s="59"/>
      <c r="AL69" s="62">
        <f t="shared" ref="AL69:AQ69" si="19">L69*AL$3</f>
        <v>0</v>
      </c>
      <c r="AM69" s="59"/>
      <c r="AN69" s="62">
        <f t="shared" si="19"/>
        <v>0</v>
      </c>
      <c r="AO69" s="62">
        <f t="shared" si="19"/>
        <v>0</v>
      </c>
      <c r="AP69" s="59"/>
      <c r="AQ69" s="62">
        <f t="shared" si="19"/>
        <v>0</v>
      </c>
      <c r="AR69" s="59"/>
      <c r="AS69" s="59"/>
      <c r="AT69" s="59"/>
      <c r="AU69" s="79"/>
      <c r="AV69" s="10"/>
      <c r="AW69" s="10"/>
      <c r="AX69" s="10"/>
      <c r="AY69" s="10"/>
      <c r="AZ69" s="10"/>
      <c r="BA69">
        <f t="shared" si="11"/>
        <v>0</v>
      </c>
    </row>
    <row r="70" spans="1:53" ht="22.5" x14ac:dyDescent="0.25">
      <c r="A70" s="35" t="s">
        <v>88</v>
      </c>
      <c r="I70" s="44"/>
      <c r="J70" s="44"/>
      <c r="K70" s="44"/>
      <c r="L70" s="44"/>
      <c r="M70" s="44"/>
      <c r="N70" s="49"/>
      <c r="O70" s="49"/>
      <c r="P70" s="44"/>
      <c r="Q70" s="44"/>
      <c r="R70" s="44"/>
      <c r="S70" s="44"/>
      <c r="T70" s="44"/>
      <c r="U70" s="49"/>
      <c r="V70" s="63"/>
      <c r="W70" s="63"/>
      <c r="X70" s="63"/>
      <c r="BA70">
        <f t="shared" si="11"/>
        <v>0</v>
      </c>
    </row>
    <row r="71" spans="1:53" ht="33.75" x14ac:dyDescent="0.25">
      <c r="A71" s="35" t="s">
        <v>119</v>
      </c>
      <c r="I71" s="44">
        <v>2</v>
      </c>
      <c r="J71" s="44">
        <v>3</v>
      </c>
      <c r="K71" s="44">
        <v>4</v>
      </c>
      <c r="L71" s="44">
        <v>4</v>
      </c>
      <c r="M71" s="44">
        <v>5</v>
      </c>
      <c r="N71" s="44">
        <v>5</v>
      </c>
      <c r="O71" s="44">
        <v>5</v>
      </c>
      <c r="P71" s="44">
        <v>1</v>
      </c>
      <c r="Q71" s="45">
        <v>2</v>
      </c>
      <c r="R71" s="44">
        <v>3</v>
      </c>
      <c r="S71" s="44">
        <v>3</v>
      </c>
      <c r="T71" s="44">
        <v>4</v>
      </c>
      <c r="U71" s="73">
        <v>5</v>
      </c>
      <c r="V71" s="63"/>
      <c r="W71" s="63"/>
      <c r="X71" s="63"/>
      <c r="AI71" s="62">
        <f>I71*AI$3</f>
        <v>4</v>
      </c>
      <c r="AJ71" s="62">
        <f>J71*AJ$3</f>
        <v>6</v>
      </c>
      <c r="AK71" s="59">
        <f>K71*AK$3</f>
        <v>0</v>
      </c>
      <c r="AL71" s="62">
        <f t="shared" ref="AL71:AQ71" si="20">L71*AL$3</f>
        <v>4</v>
      </c>
      <c r="AM71" s="59">
        <f>M71*AM$3</f>
        <v>0</v>
      </c>
      <c r="AN71" s="62">
        <f t="shared" si="20"/>
        <v>10</v>
      </c>
      <c r="AO71" s="62">
        <f t="shared" si="20"/>
        <v>10</v>
      </c>
      <c r="AP71" s="59">
        <f>P71*AP$3</f>
        <v>15</v>
      </c>
      <c r="AQ71" s="62">
        <f t="shared" si="20"/>
        <v>24</v>
      </c>
      <c r="AR71" s="59">
        <f>R71*AR$3</f>
        <v>300</v>
      </c>
      <c r="AS71" s="59">
        <f>S71*AS$3</f>
        <v>0</v>
      </c>
      <c r="AT71" s="59">
        <f>T71*AT$3</f>
        <v>0</v>
      </c>
      <c r="AU71" s="79">
        <f>U71*AU$3</f>
        <v>20</v>
      </c>
      <c r="AV71" s="10"/>
      <c r="AW71" s="10"/>
      <c r="AX71" s="10"/>
      <c r="AY71" s="10"/>
      <c r="AZ71" s="10"/>
      <c r="BA71">
        <f t="shared" si="11"/>
        <v>393</v>
      </c>
    </row>
    <row r="72" spans="1:53" x14ac:dyDescent="0.25">
      <c r="A72" s="42" t="s">
        <v>53</v>
      </c>
      <c r="I72" s="44"/>
      <c r="J72" s="44"/>
      <c r="K72" s="44"/>
      <c r="L72" s="44"/>
      <c r="M72" s="44"/>
      <c r="N72" s="49"/>
      <c r="O72" s="49"/>
      <c r="P72" s="44"/>
      <c r="Q72" s="44"/>
      <c r="R72" s="44"/>
      <c r="S72" s="44"/>
      <c r="T72" s="44"/>
      <c r="U72" s="49"/>
      <c r="V72" s="63"/>
      <c r="W72" s="63"/>
      <c r="X72" s="63"/>
      <c r="BA72">
        <f t="shared" si="11"/>
        <v>0</v>
      </c>
    </row>
    <row r="73" spans="1:53" x14ac:dyDescent="0.25">
      <c r="A73" s="34" t="s">
        <v>97</v>
      </c>
      <c r="I73" s="44"/>
      <c r="J73" s="44"/>
      <c r="K73" s="44"/>
      <c r="L73" s="44"/>
      <c r="M73" s="44"/>
      <c r="N73" s="49"/>
      <c r="O73" s="49"/>
      <c r="P73" s="44"/>
      <c r="Q73" s="44"/>
      <c r="R73" s="44"/>
      <c r="S73" s="44"/>
      <c r="T73" s="44"/>
      <c r="U73" s="49"/>
      <c r="V73" s="63"/>
      <c r="W73" s="63"/>
      <c r="X73" s="63"/>
      <c r="AI73" s="62">
        <f>I73*AI$3</f>
        <v>0</v>
      </c>
      <c r="AJ73" s="62">
        <f>J73*AJ$3</f>
        <v>0</v>
      </c>
      <c r="AK73" s="59"/>
      <c r="AL73" s="62">
        <f t="shared" ref="AL73:AQ73" si="21">L73*AL$3</f>
        <v>0</v>
      </c>
      <c r="AM73" s="59"/>
      <c r="AN73" s="62">
        <f t="shared" si="21"/>
        <v>0</v>
      </c>
      <c r="AO73" s="62">
        <f t="shared" si="21"/>
        <v>0</v>
      </c>
      <c r="AP73" s="59"/>
      <c r="AQ73" s="62">
        <f t="shared" si="21"/>
        <v>0</v>
      </c>
      <c r="AR73" s="59"/>
      <c r="AS73" s="59"/>
      <c r="AT73" s="59"/>
      <c r="AU73" s="79"/>
      <c r="AV73" s="10"/>
      <c r="AW73" s="10"/>
      <c r="AX73" s="10"/>
      <c r="AY73" s="10"/>
      <c r="AZ73" s="10"/>
      <c r="BA73">
        <f t="shared" si="11"/>
        <v>0</v>
      </c>
    </row>
    <row r="74" spans="1:53" ht="22.5" x14ac:dyDescent="0.25">
      <c r="A74" s="35" t="s">
        <v>54</v>
      </c>
      <c r="I74" s="44"/>
      <c r="J74" s="44"/>
      <c r="K74" s="44"/>
      <c r="L74" s="44"/>
      <c r="M74" s="44"/>
      <c r="N74" s="49"/>
      <c r="O74" s="49"/>
      <c r="P74" s="44"/>
      <c r="Q74" s="44"/>
      <c r="R74" s="44"/>
      <c r="S74" s="44"/>
      <c r="T74" s="44"/>
      <c r="U74" s="49"/>
      <c r="V74" s="63"/>
      <c r="W74" s="63"/>
      <c r="X74" s="63"/>
      <c r="BA74">
        <f t="shared" si="11"/>
        <v>0</v>
      </c>
    </row>
    <row r="75" spans="1:53" ht="33.75" x14ac:dyDescent="0.25">
      <c r="A75" s="35" t="s">
        <v>119</v>
      </c>
      <c r="I75" s="44">
        <v>1</v>
      </c>
      <c r="J75" s="44">
        <v>1</v>
      </c>
      <c r="K75" s="44">
        <v>1</v>
      </c>
      <c r="L75" s="44">
        <v>1</v>
      </c>
      <c r="M75" s="44">
        <v>1</v>
      </c>
      <c r="N75" s="44">
        <v>1</v>
      </c>
      <c r="O75" s="44">
        <v>1</v>
      </c>
      <c r="P75" s="44">
        <v>1</v>
      </c>
      <c r="Q75" s="44">
        <v>1</v>
      </c>
      <c r="R75" s="44">
        <v>1</v>
      </c>
      <c r="S75" s="44">
        <v>1</v>
      </c>
      <c r="T75" s="44">
        <v>1</v>
      </c>
      <c r="U75" s="73">
        <v>1</v>
      </c>
      <c r="V75" s="63"/>
      <c r="W75" s="63"/>
      <c r="X75" s="63"/>
      <c r="AI75" s="62">
        <f>I75*AI$3</f>
        <v>2</v>
      </c>
      <c r="AJ75" s="62">
        <f>J75*AJ$3</f>
        <v>2</v>
      </c>
      <c r="AK75" s="59">
        <f>K75*AK$3</f>
        <v>0</v>
      </c>
      <c r="AL75" s="62">
        <f t="shared" ref="AL75:AQ75" si="22">L75*AL$3</f>
        <v>1</v>
      </c>
      <c r="AM75" s="59">
        <f>M75*AM$3</f>
        <v>0</v>
      </c>
      <c r="AN75" s="62">
        <f t="shared" si="22"/>
        <v>2</v>
      </c>
      <c r="AO75" s="62">
        <f t="shared" si="22"/>
        <v>2</v>
      </c>
      <c r="AP75" s="59">
        <f>P75*AP$3</f>
        <v>15</v>
      </c>
      <c r="AQ75" s="62">
        <f t="shared" si="22"/>
        <v>12</v>
      </c>
      <c r="AR75" s="59">
        <f>R75*AR$3</f>
        <v>100</v>
      </c>
      <c r="AS75" s="59">
        <f>S75*AS$3</f>
        <v>0</v>
      </c>
      <c r="AT75" s="59">
        <f>T75*AT$3</f>
        <v>0</v>
      </c>
      <c r="AU75" s="79">
        <f>U75*AU$3</f>
        <v>4</v>
      </c>
      <c r="AV75" s="10"/>
      <c r="AW75" s="10"/>
      <c r="AX75" s="10"/>
      <c r="AY75" s="10"/>
      <c r="AZ75" s="10"/>
      <c r="BA75">
        <f t="shared" si="11"/>
        <v>140</v>
      </c>
    </row>
    <row r="76" spans="1:53" x14ac:dyDescent="0.25">
      <c r="A76" s="35"/>
      <c r="I76" s="44"/>
      <c r="J76" s="44"/>
      <c r="K76" s="44"/>
      <c r="L76" s="44"/>
      <c r="M76" s="44"/>
      <c r="N76" s="49"/>
      <c r="O76" s="49"/>
      <c r="P76" s="44"/>
      <c r="Q76" s="44"/>
      <c r="R76" s="44"/>
      <c r="S76" s="44"/>
      <c r="T76" s="44"/>
      <c r="U76" s="49"/>
      <c r="V76" s="63"/>
      <c r="W76" s="63"/>
      <c r="X76" s="63"/>
      <c r="BA76">
        <f t="shared" si="11"/>
        <v>0</v>
      </c>
    </row>
    <row r="77" spans="1:53" x14ac:dyDescent="0.25">
      <c r="A77" s="35"/>
      <c r="I77" s="44"/>
      <c r="J77" s="44"/>
      <c r="K77" s="44"/>
      <c r="L77" s="44"/>
      <c r="M77" s="44"/>
      <c r="N77" s="49"/>
      <c r="O77" s="49"/>
      <c r="P77" s="44"/>
      <c r="Q77" s="44"/>
      <c r="R77" s="44"/>
      <c r="S77" s="44"/>
      <c r="T77" s="44"/>
      <c r="U77" s="49"/>
      <c r="V77" s="63"/>
      <c r="W77" s="63"/>
      <c r="X77" s="63"/>
      <c r="BA77">
        <f t="shared" si="11"/>
        <v>0</v>
      </c>
    </row>
    <row r="78" spans="1:53" x14ac:dyDescent="0.25">
      <c r="A78" s="18" t="s">
        <v>120</v>
      </c>
      <c r="I78" s="46"/>
      <c r="J78" s="46"/>
      <c r="K78" s="46"/>
      <c r="L78" s="46"/>
      <c r="M78" s="44"/>
      <c r="N78" s="49"/>
      <c r="O78" s="46"/>
      <c r="P78" s="46"/>
      <c r="Q78" s="46"/>
      <c r="R78" s="46"/>
      <c r="S78" s="46"/>
      <c r="T78" s="46"/>
      <c r="U78" s="46"/>
      <c r="V78" s="65"/>
      <c r="W78" s="65"/>
      <c r="X78" s="65"/>
      <c r="AI78" s="62">
        <f>I78*AI$3</f>
        <v>0</v>
      </c>
      <c r="AJ78" s="62">
        <f>J78*AJ$3</f>
        <v>0</v>
      </c>
      <c r="AK78" s="59"/>
      <c r="AL78" s="62">
        <f t="shared" ref="AL78:AQ78" si="23">L78*AL$3</f>
        <v>0</v>
      </c>
      <c r="AM78" s="59"/>
      <c r="AN78" s="62">
        <f t="shared" si="23"/>
        <v>0</v>
      </c>
      <c r="AO78" s="62">
        <f t="shared" si="23"/>
        <v>0</v>
      </c>
      <c r="AP78" s="59"/>
      <c r="AQ78" s="62">
        <f t="shared" si="23"/>
        <v>0</v>
      </c>
      <c r="AR78" s="59"/>
      <c r="AS78" s="59"/>
      <c r="AT78" s="59"/>
      <c r="AU78" s="79"/>
      <c r="AV78" s="10"/>
      <c r="AW78" s="10"/>
      <c r="AX78" s="10"/>
      <c r="AY78" s="10"/>
      <c r="AZ78" s="10"/>
      <c r="BA78">
        <f t="shared" si="11"/>
        <v>0</v>
      </c>
    </row>
    <row r="79" spans="1:53" x14ac:dyDescent="0.25">
      <c r="A79" s="34" t="s">
        <v>97</v>
      </c>
      <c r="I79" s="44"/>
      <c r="J79" s="44"/>
      <c r="K79" s="44"/>
      <c r="L79" s="44"/>
      <c r="M79" s="44"/>
      <c r="N79" s="49"/>
      <c r="O79" s="46"/>
      <c r="P79" s="44"/>
      <c r="Q79" s="44"/>
      <c r="R79" s="44"/>
      <c r="S79" s="44"/>
      <c r="T79" s="44"/>
      <c r="U79" s="77"/>
      <c r="V79" s="63"/>
      <c r="W79" s="63"/>
      <c r="X79" s="63"/>
      <c r="BA79">
        <f t="shared" si="11"/>
        <v>0</v>
      </c>
    </row>
    <row r="80" spans="1:53" ht="22.5" x14ac:dyDescent="0.25">
      <c r="A80" s="41" t="s">
        <v>89</v>
      </c>
      <c r="I80" s="44">
        <v>0</v>
      </c>
      <c r="J80" s="44">
        <v>0.36</v>
      </c>
      <c r="K80" s="44">
        <v>0.62</v>
      </c>
      <c r="L80" s="44">
        <v>0.72</v>
      </c>
      <c r="M80" s="44">
        <v>0.63</v>
      </c>
      <c r="N80" s="44">
        <v>0.63</v>
      </c>
      <c r="O80" s="44">
        <v>0.63</v>
      </c>
      <c r="P80" s="44">
        <v>0.41</v>
      </c>
      <c r="Q80" s="45">
        <v>0.26</v>
      </c>
      <c r="R80" s="44">
        <v>0.76</v>
      </c>
      <c r="S80" s="49">
        <v>0</v>
      </c>
      <c r="T80" s="49">
        <v>0</v>
      </c>
      <c r="U80" s="49">
        <v>0.31</v>
      </c>
      <c r="V80" s="66"/>
      <c r="W80" s="66"/>
      <c r="X80" s="66"/>
      <c r="AI80" s="62">
        <f>I80*AI$3</f>
        <v>0</v>
      </c>
      <c r="AJ80" s="62">
        <f>J80*AJ$3</f>
        <v>0.72</v>
      </c>
      <c r="AK80" s="59">
        <f>K80*AK$3</f>
        <v>0</v>
      </c>
      <c r="AL80" s="62">
        <f t="shared" ref="AL80:AQ80" si="24">L80*AL$3</f>
        <v>0.72</v>
      </c>
      <c r="AM80" s="59">
        <f>M80*AM$3</f>
        <v>0</v>
      </c>
      <c r="AN80" s="62">
        <f t="shared" si="24"/>
        <v>1.26</v>
      </c>
      <c r="AO80" s="62">
        <f t="shared" si="24"/>
        <v>1.26</v>
      </c>
      <c r="AP80" s="59">
        <f>P80*AP$3</f>
        <v>6.1499999999999995</v>
      </c>
      <c r="AQ80" s="62">
        <f t="shared" si="24"/>
        <v>3.12</v>
      </c>
      <c r="AR80" s="59">
        <f>R80*AR$3</f>
        <v>76</v>
      </c>
      <c r="AS80" s="59">
        <f>S80*AS$3</f>
        <v>0</v>
      </c>
      <c r="AT80" s="59">
        <f>T80*AT$3</f>
        <v>0</v>
      </c>
      <c r="AU80" s="79">
        <f>U80*AU$3</f>
        <v>1.24</v>
      </c>
      <c r="AV80" s="10"/>
      <c r="AW80" s="10"/>
      <c r="AX80" s="10"/>
      <c r="AY80" s="10"/>
      <c r="AZ80" s="10"/>
      <c r="BA80">
        <f t="shared" si="11"/>
        <v>90.47</v>
      </c>
    </row>
    <row r="81" spans="1:55" x14ac:dyDescent="0.25">
      <c r="A81" s="41"/>
      <c r="I81" s="46"/>
      <c r="J81" s="46"/>
      <c r="K81" s="46"/>
      <c r="L81" s="46"/>
      <c r="M81" s="44"/>
      <c r="N81" s="49"/>
      <c r="O81" s="46"/>
      <c r="P81" s="46"/>
      <c r="Q81" s="46"/>
      <c r="R81" s="46"/>
      <c r="S81" s="46"/>
      <c r="T81" s="46"/>
      <c r="U81" s="46"/>
      <c r="V81" s="65"/>
      <c r="W81" s="65"/>
      <c r="X81" s="65"/>
      <c r="BA81">
        <f t="shared" si="11"/>
        <v>0</v>
      </c>
    </row>
    <row r="82" spans="1:55" x14ac:dyDescent="0.25">
      <c r="A82" s="18" t="s">
        <v>121</v>
      </c>
      <c r="I82" s="44"/>
      <c r="J82" s="44"/>
      <c r="K82" s="44"/>
      <c r="L82" s="44"/>
      <c r="M82" s="44"/>
      <c r="N82" s="49"/>
      <c r="O82" s="46"/>
      <c r="P82" s="44"/>
      <c r="Q82" s="44"/>
      <c r="R82" s="44"/>
      <c r="S82" s="44"/>
      <c r="T82" s="44"/>
      <c r="U82" s="46"/>
      <c r="V82" s="63"/>
      <c r="W82" s="63"/>
      <c r="X82" s="63"/>
      <c r="AI82" s="62">
        <f>I82*AI$3</f>
        <v>0</v>
      </c>
      <c r="AJ82" s="62">
        <f>J82*AJ$3</f>
        <v>0</v>
      </c>
      <c r="AK82" s="59"/>
      <c r="AL82" s="62">
        <f t="shared" ref="AL82:AQ82" si="25">L82*AL$3</f>
        <v>0</v>
      </c>
      <c r="AM82" s="59"/>
      <c r="AN82" s="62">
        <f t="shared" si="25"/>
        <v>0</v>
      </c>
      <c r="AO82" s="62">
        <f t="shared" si="25"/>
        <v>0</v>
      </c>
      <c r="AP82" s="59"/>
      <c r="AQ82" s="62">
        <f t="shared" si="25"/>
        <v>0</v>
      </c>
      <c r="AR82" s="59"/>
      <c r="AS82" s="59"/>
      <c r="AT82" s="59"/>
      <c r="AU82" s="79"/>
      <c r="AV82" s="10"/>
      <c r="AW82" s="10"/>
      <c r="AX82" s="10"/>
      <c r="AY82" s="10"/>
      <c r="AZ82" s="10"/>
      <c r="BA82">
        <f t="shared" si="11"/>
        <v>0</v>
      </c>
    </row>
    <row r="83" spans="1:55" x14ac:dyDescent="0.25">
      <c r="A83" s="34" t="s">
        <v>97</v>
      </c>
      <c r="I83" s="44"/>
      <c r="J83" s="44"/>
      <c r="K83" s="44"/>
      <c r="L83" s="44"/>
      <c r="M83" s="44"/>
      <c r="N83" s="49"/>
      <c r="O83" s="46"/>
      <c r="P83" s="44"/>
      <c r="Q83" s="44"/>
      <c r="R83" s="44"/>
      <c r="S83" s="44"/>
      <c r="T83" s="44"/>
      <c r="U83" s="77"/>
      <c r="V83" s="63"/>
      <c r="W83" s="63"/>
      <c r="X83" s="63"/>
      <c r="BA83">
        <f t="shared" si="11"/>
        <v>0</v>
      </c>
    </row>
    <row r="84" spans="1:55" ht="22.5" x14ac:dyDescent="0.25">
      <c r="A84" s="41" t="s">
        <v>90</v>
      </c>
      <c r="I84" s="44">
        <v>0.31</v>
      </c>
      <c r="J84" s="44">
        <v>0.31</v>
      </c>
      <c r="K84" s="44">
        <v>0.31</v>
      </c>
      <c r="L84" s="44">
        <v>0.31</v>
      </c>
      <c r="M84" s="44">
        <v>0.21</v>
      </c>
      <c r="N84" s="44">
        <v>0.31</v>
      </c>
      <c r="O84" s="44">
        <v>0.31</v>
      </c>
      <c r="P84" s="44"/>
      <c r="Q84" s="44"/>
      <c r="R84" s="44"/>
      <c r="S84" s="44">
        <v>0.81</v>
      </c>
      <c r="T84" s="44">
        <v>0.81</v>
      </c>
      <c r="U84" s="49">
        <v>0.91</v>
      </c>
      <c r="V84" s="63"/>
      <c r="W84" s="63"/>
      <c r="X84" s="63"/>
      <c r="AI84" s="62">
        <f>I84*AI$3</f>
        <v>0.62</v>
      </c>
      <c r="AJ84" s="62">
        <f>J84*AJ$3</f>
        <v>0.62</v>
      </c>
      <c r="AK84" s="59">
        <f>K84*AK$3</f>
        <v>0</v>
      </c>
      <c r="AL84" s="62">
        <f t="shared" ref="AL84:AQ84" si="26">L84*AL$3</f>
        <v>0.31</v>
      </c>
      <c r="AM84" s="59">
        <f>M84*AM$3</f>
        <v>0</v>
      </c>
      <c r="AN84" s="62">
        <f t="shared" si="26"/>
        <v>0.62</v>
      </c>
      <c r="AO84" s="62">
        <f t="shared" si="26"/>
        <v>0.62</v>
      </c>
      <c r="AP84" s="59">
        <f>P84*AP$3</f>
        <v>0</v>
      </c>
      <c r="AQ84" s="62">
        <f t="shared" si="26"/>
        <v>0</v>
      </c>
      <c r="AR84" s="59">
        <f>R84*AR$3</f>
        <v>0</v>
      </c>
      <c r="AS84" s="59">
        <f>S84*AS$3</f>
        <v>0</v>
      </c>
      <c r="AT84" s="59">
        <f>T84*AT$3</f>
        <v>0</v>
      </c>
      <c r="AU84" s="79">
        <f>U84*AU$3</f>
        <v>3.64</v>
      </c>
      <c r="AV84" s="10"/>
      <c r="AW84" s="10"/>
      <c r="AX84" s="10"/>
      <c r="AY84" s="10"/>
      <c r="AZ84" s="10"/>
      <c r="BA84">
        <f t="shared" si="11"/>
        <v>6.43</v>
      </c>
    </row>
    <row r="85" spans="1:55" x14ac:dyDescent="0.25">
      <c r="A85" s="41"/>
      <c r="I85" s="44"/>
      <c r="J85" s="44"/>
      <c r="K85" s="44"/>
      <c r="L85" s="44"/>
      <c r="M85" s="44"/>
      <c r="N85" s="49"/>
      <c r="O85" s="46"/>
      <c r="P85" s="44"/>
      <c r="Q85" s="44"/>
      <c r="R85" s="44"/>
      <c r="S85" s="44"/>
      <c r="T85" s="44"/>
      <c r="U85" s="46"/>
      <c r="V85" s="63"/>
      <c r="W85" s="63"/>
      <c r="X85" s="63"/>
      <c r="BA85">
        <f t="shared" si="11"/>
        <v>0</v>
      </c>
    </row>
    <row r="86" spans="1:55" x14ac:dyDescent="0.25">
      <c r="A86" s="43" t="s">
        <v>122</v>
      </c>
      <c r="I86" s="47">
        <v>1</v>
      </c>
      <c r="J86" s="47">
        <v>1</v>
      </c>
      <c r="K86" s="47">
        <v>1</v>
      </c>
      <c r="L86" s="47">
        <v>1</v>
      </c>
      <c r="M86" s="47">
        <v>1</v>
      </c>
      <c r="N86" s="47">
        <v>1</v>
      </c>
      <c r="O86" s="47">
        <v>1</v>
      </c>
      <c r="P86" s="47">
        <v>1</v>
      </c>
      <c r="Q86" s="47">
        <v>1</v>
      </c>
      <c r="R86" s="47">
        <v>1</v>
      </c>
      <c r="S86" s="47">
        <v>1</v>
      </c>
      <c r="T86" s="47">
        <v>1</v>
      </c>
      <c r="U86" s="47">
        <v>1</v>
      </c>
      <c r="V86" s="67"/>
      <c r="W86" s="67"/>
      <c r="X86" s="67"/>
      <c r="AI86" s="62">
        <f>I86*AI$3</f>
        <v>2</v>
      </c>
      <c r="AJ86" s="62">
        <f>J86*AJ$3</f>
        <v>2</v>
      </c>
      <c r="AK86" s="59">
        <f>K86*AK$3</f>
        <v>0</v>
      </c>
      <c r="AL86" s="62">
        <f t="shared" ref="AL86:AQ87" si="27">L86*AL$3</f>
        <v>1</v>
      </c>
      <c r="AM86" s="59">
        <f>M86*AM$3</f>
        <v>0</v>
      </c>
      <c r="AN86" s="62">
        <f t="shared" si="27"/>
        <v>2</v>
      </c>
      <c r="AO86" s="62">
        <f t="shared" si="27"/>
        <v>2</v>
      </c>
      <c r="AP86" s="59">
        <f>P86*AP$3</f>
        <v>15</v>
      </c>
      <c r="AQ86" s="62">
        <f t="shared" si="27"/>
        <v>12</v>
      </c>
      <c r="AR86" s="59">
        <f>R86*AR$3</f>
        <v>100</v>
      </c>
      <c r="AS86" s="59">
        <f>S86*AS$3</f>
        <v>0</v>
      </c>
      <c r="AT86" s="59">
        <f>T86*AT$3</f>
        <v>0</v>
      </c>
      <c r="AU86" s="79">
        <f>U86*AU$3</f>
        <v>4</v>
      </c>
      <c r="AV86" s="10"/>
      <c r="AW86" s="10"/>
      <c r="AX86" s="10"/>
      <c r="AY86" s="10"/>
      <c r="AZ86" s="10"/>
      <c r="BA86">
        <f t="shared" si="11"/>
        <v>140</v>
      </c>
      <c r="BC86" s="91">
        <v>181</v>
      </c>
    </row>
    <row r="87" spans="1:55" x14ac:dyDescent="0.25">
      <c r="A87" s="34" t="s">
        <v>97</v>
      </c>
      <c r="I87" s="48"/>
      <c r="J87" s="48"/>
      <c r="K87" s="48"/>
      <c r="L87" s="48"/>
      <c r="M87" s="48"/>
      <c r="N87" s="76"/>
      <c r="O87" s="76"/>
      <c r="P87" s="48"/>
      <c r="Q87" s="48"/>
      <c r="R87" s="48"/>
      <c r="S87" s="48"/>
      <c r="T87" s="48"/>
      <c r="U87" s="76"/>
      <c r="V87" s="68"/>
      <c r="W87" s="68"/>
      <c r="X87" s="68"/>
      <c r="AI87" s="62">
        <f>I87*AI$3</f>
        <v>0</v>
      </c>
      <c r="AJ87" s="62">
        <f>J87*AJ$3</f>
        <v>0</v>
      </c>
      <c r="AK87" s="59"/>
      <c r="AL87" s="62">
        <f t="shared" si="27"/>
        <v>0</v>
      </c>
      <c r="AM87" s="59"/>
      <c r="AN87" s="62">
        <f t="shared" si="27"/>
        <v>0</v>
      </c>
      <c r="AO87" s="62">
        <f t="shared" si="27"/>
        <v>0</v>
      </c>
      <c r="AP87" s="59"/>
      <c r="AQ87" s="62">
        <f t="shared" si="27"/>
        <v>0</v>
      </c>
      <c r="AR87" s="59"/>
      <c r="AS87" s="59"/>
      <c r="AT87" s="59"/>
      <c r="AU87" s="79"/>
      <c r="AV87" s="10"/>
      <c r="AW87" s="10"/>
      <c r="AX87" s="10"/>
      <c r="AY87" s="10"/>
      <c r="AZ87" s="10"/>
      <c r="BA87">
        <f t="shared" si="11"/>
        <v>0</v>
      </c>
    </row>
    <row r="88" spans="1:55" x14ac:dyDescent="0.25">
      <c r="A88" s="41" t="s">
        <v>48</v>
      </c>
      <c r="I88" s="44"/>
      <c r="J88" s="44"/>
      <c r="K88" s="44"/>
      <c r="L88" s="44"/>
      <c r="M88" s="44"/>
      <c r="N88" s="49"/>
      <c r="O88" s="49"/>
      <c r="P88" s="44"/>
      <c r="Q88" s="44"/>
      <c r="R88" s="44"/>
      <c r="S88" s="44"/>
      <c r="T88" s="44"/>
      <c r="U88" s="49"/>
      <c r="V88" s="63"/>
      <c r="W88" s="63"/>
      <c r="X88" s="63"/>
      <c r="BA88">
        <f t="shared" si="11"/>
        <v>0</v>
      </c>
    </row>
    <row r="89" spans="1:55" x14ac:dyDescent="0.25">
      <c r="A89" s="34" t="s">
        <v>123</v>
      </c>
      <c r="I89" s="44">
        <v>0.01</v>
      </c>
      <c r="J89" s="44">
        <v>0.01</v>
      </c>
      <c r="K89" s="44">
        <v>0.01</v>
      </c>
      <c r="L89" s="44">
        <v>0.01</v>
      </c>
      <c r="M89" s="44">
        <v>0.01</v>
      </c>
      <c r="N89" s="44">
        <v>0.01</v>
      </c>
      <c r="O89" s="44">
        <v>0.01</v>
      </c>
      <c r="P89" s="44">
        <v>0.01</v>
      </c>
      <c r="Q89" s="44">
        <v>0.01</v>
      </c>
      <c r="R89" s="44">
        <v>0.01</v>
      </c>
      <c r="S89" s="44">
        <v>0.01</v>
      </c>
      <c r="T89" s="44">
        <v>0.01</v>
      </c>
      <c r="U89" s="44">
        <v>0.01</v>
      </c>
      <c r="V89" s="63"/>
      <c r="W89" s="63"/>
      <c r="X89" s="63"/>
      <c r="AI89" s="62">
        <f>I89*AI$3</f>
        <v>0.02</v>
      </c>
      <c r="AJ89" s="62">
        <f>J89*AJ$3</f>
        <v>0.02</v>
      </c>
      <c r="AK89" s="59">
        <f>K89*AK$3</f>
        <v>0</v>
      </c>
      <c r="AL89" s="62">
        <f t="shared" ref="AL89:AQ89" si="28">L89*AL$3</f>
        <v>0.01</v>
      </c>
      <c r="AM89" s="59">
        <f>M89*AM$3</f>
        <v>0</v>
      </c>
      <c r="AN89" s="62">
        <f t="shared" si="28"/>
        <v>0.02</v>
      </c>
      <c r="AO89" s="62">
        <f t="shared" si="28"/>
        <v>0.02</v>
      </c>
      <c r="AP89" s="59">
        <f>P89*AP$3</f>
        <v>0.15</v>
      </c>
      <c r="AQ89" s="62">
        <f t="shared" si="28"/>
        <v>0.12</v>
      </c>
      <c r="AR89" s="59">
        <f>R89*AR$3</f>
        <v>1</v>
      </c>
      <c r="AS89" s="59">
        <f>S89*AS$3</f>
        <v>0</v>
      </c>
      <c r="AT89" s="59">
        <f>T89*AT$3</f>
        <v>0</v>
      </c>
      <c r="AU89" s="79">
        <f>U89*AU$3</f>
        <v>0.04</v>
      </c>
      <c r="AV89" s="10"/>
      <c r="AW89" s="10"/>
      <c r="AX89" s="10"/>
      <c r="AY89" s="10"/>
      <c r="AZ89" s="10"/>
      <c r="BA89">
        <f t="shared" si="11"/>
        <v>1.4</v>
      </c>
    </row>
    <row r="90" spans="1:55" x14ac:dyDescent="0.25">
      <c r="N90" s="76"/>
      <c r="O90" s="76"/>
      <c r="Q90" s="44"/>
      <c r="U90" s="49"/>
      <c r="BA90">
        <f t="shared" si="11"/>
        <v>0</v>
      </c>
    </row>
    <row r="91" spans="1:55" ht="39" customHeight="1" x14ac:dyDescent="0.25">
      <c r="A91" s="21" t="s">
        <v>77</v>
      </c>
      <c r="I91" s="60">
        <v>1</v>
      </c>
      <c r="J91" s="60">
        <v>1</v>
      </c>
      <c r="K91" s="60">
        <v>1</v>
      </c>
      <c r="L91" s="60">
        <v>1</v>
      </c>
      <c r="M91" s="60">
        <v>1</v>
      </c>
      <c r="N91" s="60">
        <v>1</v>
      </c>
      <c r="O91" s="60">
        <v>1</v>
      </c>
      <c r="P91" s="60">
        <v>1</v>
      </c>
      <c r="Q91" s="60">
        <v>1</v>
      </c>
      <c r="R91" s="60">
        <v>1</v>
      </c>
      <c r="S91" s="60">
        <v>1</v>
      </c>
      <c r="T91" s="60">
        <v>1</v>
      </c>
      <c r="U91" s="44">
        <v>1</v>
      </c>
      <c r="V91" s="69"/>
      <c r="W91" s="69"/>
      <c r="X91" s="69"/>
      <c r="AI91" s="62">
        <f t="shared" ref="AI91:AI96" si="29">I91*AI$3</f>
        <v>2</v>
      </c>
      <c r="AJ91" s="62">
        <f t="shared" ref="AJ91:AJ96" si="30">J91*AJ$3</f>
        <v>2</v>
      </c>
      <c r="AK91" s="59">
        <f t="shared" ref="AK91:AQ96" si="31">K91*AK$3</f>
        <v>0</v>
      </c>
      <c r="AL91" s="62">
        <f t="shared" si="31"/>
        <v>1</v>
      </c>
      <c r="AM91" s="59">
        <f t="shared" ref="AM91:AM96" si="32">M91*AM$3</f>
        <v>0</v>
      </c>
      <c r="AN91" s="62">
        <f t="shared" si="31"/>
        <v>2</v>
      </c>
      <c r="AO91" s="62">
        <f t="shared" si="31"/>
        <v>2</v>
      </c>
      <c r="AP91" s="59">
        <f t="shared" ref="AP91:AP96" si="33">P91*AP$3</f>
        <v>15</v>
      </c>
      <c r="AQ91" s="62">
        <f t="shared" si="31"/>
        <v>12</v>
      </c>
      <c r="AR91" s="59">
        <f t="shared" ref="AR91:AU96" si="34">R91*AR$3</f>
        <v>100</v>
      </c>
      <c r="AS91" s="59">
        <f t="shared" si="34"/>
        <v>0</v>
      </c>
      <c r="AT91" s="59">
        <f t="shared" si="34"/>
        <v>0</v>
      </c>
      <c r="AU91" s="79">
        <f t="shared" si="34"/>
        <v>4</v>
      </c>
      <c r="AV91" s="10"/>
      <c r="AW91" s="10"/>
      <c r="AX91" s="10"/>
      <c r="AY91" s="10"/>
      <c r="AZ91" s="10"/>
      <c r="BA91">
        <f t="shared" si="11"/>
        <v>140</v>
      </c>
    </row>
    <row r="92" spans="1:55" ht="40.5" customHeight="1" x14ac:dyDescent="0.25">
      <c r="A92" s="21" t="s">
        <v>78</v>
      </c>
      <c r="I92" s="60">
        <v>1</v>
      </c>
      <c r="J92" s="60">
        <v>1</v>
      </c>
      <c r="K92" s="60">
        <v>1</v>
      </c>
      <c r="L92" s="60">
        <v>1</v>
      </c>
      <c r="M92" s="60">
        <v>1</v>
      </c>
      <c r="N92" s="60">
        <v>1</v>
      </c>
      <c r="O92" s="60">
        <v>1</v>
      </c>
      <c r="P92" s="60"/>
      <c r="Q92" s="60">
        <v>1</v>
      </c>
      <c r="R92" s="60">
        <v>1</v>
      </c>
      <c r="S92" s="60">
        <v>1</v>
      </c>
      <c r="T92" s="60">
        <v>1</v>
      </c>
      <c r="U92" s="60">
        <v>1</v>
      </c>
      <c r="V92" s="69"/>
      <c r="W92" s="69"/>
      <c r="X92" s="69"/>
      <c r="AI92" s="62">
        <f t="shared" si="29"/>
        <v>2</v>
      </c>
      <c r="AJ92" s="62">
        <f t="shared" si="30"/>
        <v>2</v>
      </c>
      <c r="AK92" s="59">
        <f t="shared" si="31"/>
        <v>0</v>
      </c>
      <c r="AL92" s="62">
        <f t="shared" si="31"/>
        <v>1</v>
      </c>
      <c r="AM92" s="59">
        <f t="shared" si="32"/>
        <v>0</v>
      </c>
      <c r="AN92" s="62">
        <f t="shared" si="31"/>
        <v>2</v>
      </c>
      <c r="AO92" s="62">
        <f t="shared" si="31"/>
        <v>2</v>
      </c>
      <c r="AP92" s="59">
        <f t="shared" si="33"/>
        <v>0</v>
      </c>
      <c r="AQ92" s="62">
        <f t="shared" si="31"/>
        <v>12</v>
      </c>
      <c r="AR92" s="59">
        <f t="shared" si="34"/>
        <v>100</v>
      </c>
      <c r="AS92" s="59">
        <f t="shared" si="34"/>
        <v>0</v>
      </c>
      <c r="AT92" s="59">
        <f t="shared" si="34"/>
        <v>0</v>
      </c>
      <c r="AU92" s="79">
        <f t="shared" si="34"/>
        <v>4</v>
      </c>
      <c r="AV92" s="10"/>
      <c r="AW92" s="10"/>
      <c r="AX92" s="10"/>
      <c r="AY92" s="10"/>
      <c r="AZ92" s="10"/>
      <c r="BA92">
        <f t="shared" si="11"/>
        <v>125</v>
      </c>
    </row>
    <row r="93" spans="1:55" ht="43.5" customHeight="1" x14ac:dyDescent="0.25">
      <c r="A93" s="21" t="s">
        <v>79</v>
      </c>
      <c r="I93" s="1"/>
      <c r="J93" s="60">
        <v>1</v>
      </c>
      <c r="K93" s="60">
        <v>1</v>
      </c>
      <c r="L93" s="60">
        <v>1</v>
      </c>
      <c r="M93" s="60">
        <v>1</v>
      </c>
      <c r="N93" s="60">
        <v>1</v>
      </c>
      <c r="O93" s="60">
        <v>1</v>
      </c>
      <c r="P93" s="60"/>
      <c r="Q93" s="60"/>
      <c r="R93" s="60">
        <v>1</v>
      </c>
      <c r="S93" s="60">
        <v>1</v>
      </c>
      <c r="T93" s="60">
        <v>1</v>
      </c>
      <c r="U93" s="60">
        <v>1</v>
      </c>
      <c r="V93" s="69"/>
      <c r="W93" s="69"/>
      <c r="X93" s="69"/>
      <c r="AI93" s="62">
        <f t="shared" si="29"/>
        <v>0</v>
      </c>
      <c r="AJ93" s="62">
        <f t="shared" si="30"/>
        <v>2</v>
      </c>
      <c r="AK93" s="59">
        <f t="shared" si="31"/>
        <v>0</v>
      </c>
      <c r="AL93" s="62">
        <f t="shared" si="31"/>
        <v>1</v>
      </c>
      <c r="AM93" s="59">
        <f t="shared" si="32"/>
        <v>0</v>
      </c>
      <c r="AN93" s="62">
        <f t="shared" si="31"/>
        <v>2</v>
      </c>
      <c r="AO93" s="62">
        <f t="shared" si="31"/>
        <v>2</v>
      </c>
      <c r="AP93" s="59">
        <f t="shared" si="33"/>
        <v>0</v>
      </c>
      <c r="AQ93" s="62">
        <f t="shared" si="31"/>
        <v>0</v>
      </c>
      <c r="AR93" s="59">
        <f t="shared" si="34"/>
        <v>100</v>
      </c>
      <c r="AS93" s="59">
        <f t="shared" si="34"/>
        <v>0</v>
      </c>
      <c r="AT93" s="59">
        <f t="shared" si="34"/>
        <v>0</v>
      </c>
      <c r="AU93" s="79">
        <f t="shared" si="34"/>
        <v>4</v>
      </c>
      <c r="AV93" s="10"/>
      <c r="AW93" s="10"/>
      <c r="AX93" s="10"/>
      <c r="AY93" s="10"/>
      <c r="AZ93" s="10"/>
      <c r="BA93">
        <f t="shared" si="11"/>
        <v>111</v>
      </c>
    </row>
    <row r="94" spans="1:55" ht="39" customHeight="1" x14ac:dyDescent="0.25">
      <c r="A94" s="21" t="s">
        <v>80</v>
      </c>
      <c r="I94" s="1"/>
      <c r="J94" s="60"/>
      <c r="K94" s="60">
        <v>1</v>
      </c>
      <c r="L94" s="60">
        <v>1</v>
      </c>
      <c r="M94" s="60">
        <v>1</v>
      </c>
      <c r="N94" s="60">
        <v>1</v>
      </c>
      <c r="O94" s="60">
        <v>1</v>
      </c>
      <c r="P94" s="60"/>
      <c r="Q94" s="60"/>
      <c r="R94" s="60"/>
      <c r="S94" s="60"/>
      <c r="T94" s="60">
        <v>1</v>
      </c>
      <c r="U94" s="60">
        <v>1</v>
      </c>
      <c r="V94" s="69"/>
      <c r="W94" s="69"/>
      <c r="X94" s="69"/>
      <c r="AI94" s="62">
        <f t="shared" si="29"/>
        <v>0</v>
      </c>
      <c r="AJ94" s="62">
        <f t="shared" si="30"/>
        <v>0</v>
      </c>
      <c r="AK94" s="59">
        <f t="shared" si="31"/>
        <v>0</v>
      </c>
      <c r="AL94" s="62">
        <f t="shared" si="31"/>
        <v>1</v>
      </c>
      <c r="AM94" s="59">
        <f t="shared" si="32"/>
        <v>0</v>
      </c>
      <c r="AN94" s="62">
        <f t="shared" si="31"/>
        <v>2</v>
      </c>
      <c r="AO94" s="62">
        <f t="shared" si="31"/>
        <v>2</v>
      </c>
      <c r="AP94" s="59">
        <f t="shared" si="33"/>
        <v>0</v>
      </c>
      <c r="AQ94" s="62">
        <f t="shared" si="31"/>
        <v>0</v>
      </c>
      <c r="AR94" s="59">
        <f t="shared" si="34"/>
        <v>0</v>
      </c>
      <c r="AS94" s="59">
        <f t="shared" si="34"/>
        <v>0</v>
      </c>
      <c r="AT94" s="59">
        <f t="shared" si="34"/>
        <v>0</v>
      </c>
      <c r="AU94" s="79">
        <f t="shared" si="34"/>
        <v>4</v>
      </c>
      <c r="AV94" s="10"/>
      <c r="AW94" s="10"/>
      <c r="AX94" s="10"/>
      <c r="AY94" s="10"/>
      <c r="AZ94" s="10"/>
      <c r="BA94">
        <f t="shared" si="11"/>
        <v>9</v>
      </c>
    </row>
    <row r="95" spans="1:55" ht="40.5" customHeight="1" x14ac:dyDescent="0.25">
      <c r="A95" s="21" t="s">
        <v>81</v>
      </c>
      <c r="I95" s="1"/>
      <c r="J95" s="60"/>
      <c r="K95" s="60"/>
      <c r="L95" s="60"/>
      <c r="M95" s="60">
        <v>1</v>
      </c>
      <c r="N95" s="60">
        <v>1</v>
      </c>
      <c r="O95" s="60">
        <v>1</v>
      </c>
      <c r="P95" s="60"/>
      <c r="Q95" s="60"/>
      <c r="R95" s="60"/>
      <c r="S95" s="60"/>
      <c r="T95" s="60"/>
      <c r="U95" s="60">
        <v>1</v>
      </c>
      <c r="V95" s="69"/>
      <c r="W95" s="69"/>
      <c r="X95" s="69"/>
      <c r="AI95" s="62">
        <f t="shared" si="29"/>
        <v>0</v>
      </c>
      <c r="AJ95" s="62">
        <f t="shared" si="30"/>
        <v>0</v>
      </c>
      <c r="AK95" s="59">
        <f t="shared" si="31"/>
        <v>0</v>
      </c>
      <c r="AL95" s="62">
        <f t="shared" si="31"/>
        <v>0</v>
      </c>
      <c r="AM95" s="59">
        <f t="shared" si="32"/>
        <v>0</v>
      </c>
      <c r="AN95" s="62">
        <f t="shared" si="31"/>
        <v>2</v>
      </c>
      <c r="AO95" s="62">
        <f t="shared" si="31"/>
        <v>2</v>
      </c>
      <c r="AP95" s="59">
        <f t="shared" si="33"/>
        <v>0</v>
      </c>
      <c r="AQ95" s="62">
        <f t="shared" si="31"/>
        <v>0</v>
      </c>
      <c r="AR95" s="59">
        <f t="shared" si="34"/>
        <v>0</v>
      </c>
      <c r="AS95" s="59">
        <f t="shared" si="34"/>
        <v>0</v>
      </c>
      <c r="AT95" s="59">
        <f t="shared" si="34"/>
        <v>0</v>
      </c>
      <c r="AU95" s="79">
        <f t="shared" si="34"/>
        <v>4</v>
      </c>
      <c r="AV95" s="10"/>
      <c r="AW95" s="10"/>
      <c r="AX95" s="10"/>
      <c r="AY95" s="10"/>
      <c r="AZ95" s="10"/>
      <c r="BA95">
        <f t="shared" si="11"/>
        <v>8</v>
      </c>
    </row>
    <row r="96" spans="1:55" ht="40.5" customHeight="1" x14ac:dyDescent="0.25">
      <c r="A96" s="21" t="s">
        <v>82</v>
      </c>
      <c r="I96" s="60">
        <v>1</v>
      </c>
      <c r="J96" s="60">
        <v>1</v>
      </c>
      <c r="K96" s="60">
        <v>1</v>
      </c>
      <c r="L96" s="60">
        <v>1</v>
      </c>
      <c r="M96" s="60">
        <v>1</v>
      </c>
      <c r="N96" s="60">
        <v>1</v>
      </c>
      <c r="O96" s="60">
        <v>1</v>
      </c>
      <c r="P96" s="60">
        <v>1</v>
      </c>
      <c r="Q96" s="60">
        <v>1</v>
      </c>
      <c r="R96" s="60">
        <v>1</v>
      </c>
      <c r="S96" s="60">
        <v>1</v>
      </c>
      <c r="T96" s="60">
        <v>1</v>
      </c>
      <c r="U96" s="60">
        <v>1</v>
      </c>
      <c r="V96" s="69"/>
      <c r="W96" s="69"/>
      <c r="X96" s="69"/>
      <c r="AI96" s="62">
        <f t="shared" si="29"/>
        <v>2</v>
      </c>
      <c r="AJ96" s="62">
        <f t="shared" si="30"/>
        <v>2</v>
      </c>
      <c r="AK96" s="59">
        <f t="shared" si="31"/>
        <v>0</v>
      </c>
      <c r="AL96" s="62">
        <f>L96*AL$3</f>
        <v>1</v>
      </c>
      <c r="AM96" s="59">
        <f t="shared" si="32"/>
        <v>0</v>
      </c>
      <c r="AN96" s="62">
        <f>N96*AN$3</f>
        <v>2</v>
      </c>
      <c r="AO96" s="62">
        <f>O96*AO$3</f>
        <v>2</v>
      </c>
      <c r="AP96" s="59">
        <f t="shared" si="33"/>
        <v>15</v>
      </c>
      <c r="AQ96" s="62">
        <f>Q96*AQ$3</f>
        <v>12</v>
      </c>
      <c r="AR96" s="59">
        <f t="shared" si="34"/>
        <v>100</v>
      </c>
      <c r="AS96" s="59">
        <f t="shared" si="34"/>
        <v>0</v>
      </c>
      <c r="AT96" s="59">
        <f t="shared" si="34"/>
        <v>0</v>
      </c>
      <c r="AU96" s="79">
        <f t="shared" si="34"/>
        <v>4</v>
      </c>
      <c r="AV96" s="10"/>
      <c r="AW96" s="10"/>
      <c r="AX96" s="10"/>
      <c r="AY96" s="10"/>
      <c r="AZ96" s="10"/>
      <c r="BA96">
        <f t="shared" si="11"/>
        <v>140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zoomScale="80" zoomScaleNormal="80" workbookViewId="0">
      <pane xSplit="1" ySplit="3" topLeftCell="Q58" activePane="bottomRight" state="frozen"/>
      <selection pane="topRight" activeCell="B1" sqref="B1"/>
      <selection pane="bottomLeft" activeCell="A4" sqref="A4"/>
      <selection pane="bottomRight" activeCell="AE19" sqref="AE19"/>
    </sheetView>
  </sheetViews>
  <sheetFormatPr defaultRowHeight="15" x14ac:dyDescent="0.25"/>
  <cols>
    <col min="1" max="1" width="60.85546875" customWidth="1"/>
    <col min="2" max="2" width="11" customWidth="1"/>
    <col min="3" max="3" width="10.85546875" customWidth="1"/>
    <col min="4" max="4" width="11.85546875" bestFit="1" customWidth="1"/>
    <col min="5" max="5" width="11.42578125" customWidth="1"/>
    <col min="6" max="6" width="13.140625" customWidth="1"/>
    <col min="7" max="7" width="11.42578125" customWidth="1"/>
    <col min="8" max="8" width="10.7109375" customWidth="1"/>
    <col min="9" max="12" width="11.42578125" customWidth="1"/>
    <col min="13" max="13" width="11.7109375" customWidth="1"/>
    <col min="14" max="14" width="12.140625" customWidth="1"/>
    <col min="15" max="15" width="10.7109375" customWidth="1"/>
    <col min="16" max="23" width="10.85546875" customWidth="1"/>
    <col min="27" max="27" width="9.140625" style="2"/>
  </cols>
  <sheetData>
    <row r="1" spans="1:28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AA1" s="54"/>
    </row>
    <row r="2" spans="1:28" s="39" customFormat="1" ht="48" x14ac:dyDescent="0.2">
      <c r="B2" s="38" t="s">
        <v>107</v>
      </c>
      <c r="C2" s="38" t="s">
        <v>108</v>
      </c>
      <c r="D2" s="38" t="s">
        <v>109</v>
      </c>
      <c r="E2" s="38" t="s">
        <v>110</v>
      </c>
      <c r="F2" s="38" t="s">
        <v>102</v>
      </c>
      <c r="G2" s="38" t="s">
        <v>103</v>
      </c>
      <c r="H2" s="38" t="s">
        <v>101</v>
      </c>
      <c r="I2" s="38" t="s">
        <v>106</v>
      </c>
      <c r="J2" s="38" t="s">
        <v>104</v>
      </c>
      <c r="K2" s="38" t="s">
        <v>105</v>
      </c>
      <c r="L2" s="38"/>
      <c r="M2" s="38" t="s">
        <v>107</v>
      </c>
      <c r="N2" s="38" t="s">
        <v>108</v>
      </c>
      <c r="O2" s="38" t="s">
        <v>109</v>
      </c>
      <c r="P2" s="38" t="s">
        <v>110</v>
      </c>
      <c r="Q2" s="38" t="s">
        <v>102</v>
      </c>
      <c r="R2" s="38" t="s">
        <v>103</v>
      </c>
      <c r="S2" s="38" t="s">
        <v>101</v>
      </c>
      <c r="T2" s="38" t="s">
        <v>106</v>
      </c>
      <c r="U2" s="38" t="s">
        <v>104</v>
      </c>
      <c r="V2" s="38" t="s">
        <v>105</v>
      </c>
      <c r="W2" s="38"/>
      <c r="X2" s="40"/>
      <c r="Y2" s="38" t="s">
        <v>95</v>
      </c>
      <c r="Z2" s="40"/>
      <c r="AA2" s="55" t="s">
        <v>96</v>
      </c>
    </row>
    <row r="3" spans="1:28" x14ac:dyDescent="0.25">
      <c r="A3" t="s">
        <v>100</v>
      </c>
      <c r="B3" s="30">
        <v>1</v>
      </c>
      <c r="C3" s="30">
        <v>1</v>
      </c>
      <c r="D3" s="30">
        <v>1</v>
      </c>
      <c r="E3" s="30">
        <v>1</v>
      </c>
      <c r="F3" s="30">
        <v>1</v>
      </c>
      <c r="G3" s="30">
        <v>1</v>
      </c>
      <c r="H3" s="30">
        <v>1</v>
      </c>
      <c r="I3" s="30">
        <v>1</v>
      </c>
      <c r="J3" s="30">
        <v>1</v>
      </c>
      <c r="K3" s="30">
        <v>1</v>
      </c>
      <c r="L3" s="31"/>
      <c r="M3" s="30">
        <v>164</v>
      </c>
      <c r="N3" s="30">
        <v>40</v>
      </c>
      <c r="O3" s="30">
        <v>218</v>
      </c>
      <c r="P3" s="30">
        <v>34</v>
      </c>
      <c r="Q3" s="30">
        <v>32</v>
      </c>
      <c r="R3" s="30">
        <v>4</v>
      </c>
      <c r="S3" s="30">
        <v>49</v>
      </c>
      <c r="T3" s="30">
        <v>16</v>
      </c>
      <c r="U3" s="30">
        <v>11</v>
      </c>
      <c r="V3" s="30">
        <v>9</v>
      </c>
      <c r="W3" s="31"/>
    </row>
    <row r="4" spans="1:28" x14ac:dyDescent="0.25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8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8" x14ac:dyDescent="0.2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8" x14ac:dyDescent="0.25">
      <c r="A7" s="50" t="s">
        <v>52</v>
      </c>
      <c r="B7" s="30">
        <f>2*B3</f>
        <v>2</v>
      </c>
      <c r="C7" s="30">
        <f>2*C3</f>
        <v>2</v>
      </c>
      <c r="D7" s="30">
        <f>2*D3</f>
        <v>2</v>
      </c>
      <c r="E7" s="30">
        <f>2*E3</f>
        <v>2</v>
      </c>
      <c r="F7" s="31"/>
      <c r="G7" s="31"/>
      <c r="H7" s="31"/>
      <c r="I7" s="31"/>
      <c r="J7" s="31"/>
      <c r="K7" s="31"/>
      <c r="L7" s="31"/>
      <c r="M7" s="30">
        <f>2*M3</f>
        <v>328</v>
      </c>
      <c r="N7" s="30">
        <f>2*N3</f>
        <v>80</v>
      </c>
      <c r="O7" s="30">
        <f>2*O3</f>
        <v>436</v>
      </c>
      <c r="P7" s="30">
        <f>2*P3</f>
        <v>68</v>
      </c>
      <c r="Q7" s="31"/>
      <c r="R7" s="31"/>
      <c r="S7" s="31"/>
      <c r="T7" s="31"/>
      <c r="U7" s="31"/>
      <c r="V7" s="31"/>
      <c r="W7" s="31"/>
      <c r="Y7">
        <f>M7+N7+O7+P7</f>
        <v>912</v>
      </c>
      <c r="Z7" t="s">
        <v>1</v>
      </c>
      <c r="AA7" s="2">
        <v>1000</v>
      </c>
    </row>
    <row r="8" spans="1:28" x14ac:dyDescent="0.25">
      <c r="A8" s="50"/>
      <c r="B8" s="30"/>
      <c r="C8" s="30"/>
      <c r="D8" s="30"/>
      <c r="E8" s="30"/>
      <c r="F8" s="31"/>
      <c r="G8" s="31"/>
      <c r="H8" s="31"/>
      <c r="I8" s="31"/>
      <c r="J8" s="31"/>
      <c r="K8" s="31"/>
      <c r="L8" s="31"/>
      <c r="M8" s="30"/>
      <c r="N8" s="30"/>
      <c r="O8" s="30"/>
      <c r="P8" s="30"/>
      <c r="Q8" s="31"/>
      <c r="R8" s="31"/>
      <c r="S8" s="31"/>
      <c r="T8" s="31"/>
      <c r="U8" s="31"/>
      <c r="V8" s="31"/>
      <c r="W8" s="31"/>
    </row>
    <row r="9" spans="1:28" x14ac:dyDescent="0.25">
      <c r="A9" s="50" t="s">
        <v>51</v>
      </c>
      <c r="B9" s="30">
        <f>0.61*B3</f>
        <v>0.61</v>
      </c>
      <c r="C9" s="30">
        <f>1.11*C3</f>
        <v>1.1100000000000001</v>
      </c>
      <c r="D9" s="30"/>
      <c r="E9" s="30"/>
      <c r="F9" s="31"/>
      <c r="G9" s="31"/>
      <c r="H9" s="31"/>
      <c r="I9" s="31"/>
      <c r="J9" s="31"/>
      <c r="K9" s="31"/>
      <c r="L9" s="31"/>
      <c r="M9" s="30">
        <f>0.61*M3</f>
        <v>100.03999999999999</v>
      </c>
      <c r="N9" s="30">
        <f>1.11*N3</f>
        <v>44.400000000000006</v>
      </c>
      <c r="O9" s="30"/>
      <c r="P9" s="30"/>
      <c r="Q9" s="31"/>
      <c r="R9" s="31"/>
      <c r="S9" s="31"/>
      <c r="T9" s="31"/>
      <c r="U9" s="31"/>
      <c r="V9" s="31"/>
      <c r="W9" s="31"/>
      <c r="Y9">
        <f>M9+N9</f>
        <v>144.44</v>
      </c>
      <c r="Z9" t="s">
        <v>0</v>
      </c>
      <c r="AA9" s="2">
        <v>161</v>
      </c>
    </row>
    <row r="10" spans="1:28" x14ac:dyDescent="0.25">
      <c r="A10" s="51" t="s">
        <v>53</v>
      </c>
      <c r="B10" s="30"/>
      <c r="C10" s="30"/>
      <c r="D10" s="30"/>
      <c r="E10" s="30"/>
      <c r="F10" s="31"/>
      <c r="G10" s="31"/>
      <c r="H10" s="31"/>
      <c r="I10" s="31"/>
      <c r="J10" s="31"/>
      <c r="K10" s="31"/>
      <c r="L10" s="31"/>
      <c r="M10" s="30"/>
      <c r="N10" s="30"/>
      <c r="O10" s="30"/>
      <c r="P10" s="30"/>
      <c r="Q10" s="31"/>
      <c r="R10" s="31"/>
      <c r="S10" s="31"/>
      <c r="T10" s="31"/>
      <c r="U10" s="31"/>
      <c r="V10" s="31"/>
      <c r="W10" s="31"/>
    </row>
    <row r="11" spans="1:28" x14ac:dyDescent="0.25">
      <c r="A11" s="52" t="s">
        <v>97</v>
      </c>
      <c r="B11" s="30"/>
      <c r="C11" s="30"/>
      <c r="D11" s="30"/>
      <c r="E11" s="30"/>
      <c r="F11" s="31"/>
      <c r="G11" s="31"/>
      <c r="H11" s="31"/>
      <c r="I11" s="31"/>
      <c r="J11" s="31"/>
      <c r="K11" s="31"/>
      <c r="L11" s="31"/>
      <c r="M11" s="30"/>
      <c r="N11" s="30"/>
      <c r="O11" s="30"/>
      <c r="P11" s="30"/>
      <c r="Q11" s="31"/>
      <c r="R11" s="31"/>
      <c r="S11" s="31"/>
      <c r="T11" s="31"/>
      <c r="U11" s="31"/>
      <c r="V11" s="31"/>
      <c r="W11" s="31"/>
    </row>
    <row r="12" spans="1:28" ht="22.5" x14ac:dyDescent="0.25">
      <c r="A12" s="53" t="s">
        <v>98</v>
      </c>
      <c r="B12" s="30">
        <f>0.05*B3</f>
        <v>0.05</v>
      </c>
      <c r="C12" s="30">
        <f>0.05*C3</f>
        <v>0.05</v>
      </c>
      <c r="D12" s="30">
        <f>0.05*D3</f>
        <v>0.05</v>
      </c>
      <c r="E12" s="30">
        <f>0.05*E3</f>
        <v>0.05</v>
      </c>
      <c r="F12" s="31"/>
      <c r="G12" s="31"/>
      <c r="H12" s="31"/>
      <c r="I12" s="31"/>
      <c r="J12" s="31"/>
      <c r="K12" s="31"/>
      <c r="L12" s="31"/>
      <c r="M12" s="30">
        <f>0.05*M3</f>
        <v>8.2000000000000011</v>
      </c>
      <c r="N12" s="30">
        <f>0.05*N3</f>
        <v>2</v>
      </c>
      <c r="O12" s="30">
        <f>0.05*O3</f>
        <v>10.9</v>
      </c>
      <c r="P12" s="30">
        <f>0.05*P3</f>
        <v>1.7000000000000002</v>
      </c>
      <c r="Q12" s="31"/>
      <c r="R12" s="31"/>
      <c r="S12" s="31"/>
      <c r="T12" s="31"/>
      <c r="U12" s="31"/>
      <c r="V12" s="31"/>
      <c r="W12" s="31"/>
      <c r="Y12">
        <f>M12+N12+O12+P12</f>
        <v>22.8</v>
      </c>
      <c r="Z12" t="s">
        <v>0</v>
      </c>
      <c r="AA12" s="2">
        <v>24</v>
      </c>
    </row>
    <row r="13" spans="1:28" x14ac:dyDescent="0.25">
      <c r="B13" s="30"/>
      <c r="C13" s="30"/>
      <c r="D13" s="30"/>
      <c r="E13" s="30"/>
      <c r="F13" s="31"/>
      <c r="G13" s="31"/>
      <c r="H13" s="31"/>
      <c r="I13" s="31"/>
      <c r="J13" s="31"/>
      <c r="K13" s="31"/>
      <c r="L13" s="31"/>
      <c r="M13" s="30"/>
      <c r="N13" s="30"/>
      <c r="O13" s="30"/>
      <c r="P13" s="30"/>
      <c r="Q13" s="31"/>
      <c r="R13" s="31"/>
      <c r="S13" s="31"/>
      <c r="T13" s="31"/>
      <c r="U13" s="31"/>
      <c r="V13" s="31"/>
      <c r="W13" s="31"/>
    </row>
    <row r="14" spans="1:28" x14ac:dyDescent="0.25">
      <c r="B14" s="30"/>
      <c r="C14" s="30"/>
      <c r="D14" s="30"/>
      <c r="E14" s="30"/>
      <c r="F14" s="31"/>
      <c r="G14" s="31"/>
      <c r="H14" s="31"/>
      <c r="I14" s="31"/>
      <c r="J14" s="31"/>
      <c r="K14" s="31"/>
      <c r="L14" s="31"/>
      <c r="M14" s="30"/>
      <c r="N14" s="30"/>
      <c r="O14" s="30"/>
      <c r="P14" s="30"/>
      <c r="Q14" s="31"/>
      <c r="R14" s="31"/>
      <c r="S14" s="31"/>
      <c r="T14" s="31"/>
      <c r="U14" s="31"/>
      <c r="V14" s="31"/>
      <c r="W14" s="31"/>
    </row>
    <row r="15" spans="1:28" x14ac:dyDescent="0.25">
      <c r="A15" s="50"/>
      <c r="B15" s="30"/>
      <c r="C15" s="30"/>
      <c r="D15" s="30"/>
      <c r="E15" s="30"/>
      <c r="F15" s="31"/>
      <c r="G15" s="31"/>
      <c r="H15" s="31"/>
      <c r="I15" s="31"/>
      <c r="J15" s="31"/>
      <c r="K15" s="31"/>
      <c r="L15" s="31"/>
      <c r="M15" s="30"/>
      <c r="N15" s="30"/>
      <c r="O15" s="30"/>
      <c r="P15" s="30"/>
      <c r="Q15" s="31"/>
      <c r="R15" s="31"/>
      <c r="S15" s="31"/>
      <c r="T15" s="31"/>
      <c r="U15" s="31"/>
      <c r="V15" s="31"/>
      <c r="W15" s="31"/>
    </row>
    <row r="16" spans="1:28" x14ac:dyDescent="0.25">
      <c r="A16" s="50" t="s">
        <v>68</v>
      </c>
      <c r="B16" s="30"/>
      <c r="C16" s="30"/>
      <c r="D16" s="30">
        <v>0.71</v>
      </c>
      <c r="E16" s="30">
        <f>0.51*E3</f>
        <v>0.51</v>
      </c>
      <c r="F16" s="31"/>
      <c r="G16" s="31"/>
      <c r="H16" s="31"/>
      <c r="I16" s="31"/>
      <c r="J16" s="31"/>
      <c r="K16" s="31"/>
      <c r="L16" s="31"/>
      <c r="M16" s="30"/>
      <c r="N16" s="30"/>
      <c r="O16" s="30">
        <f>D16*O3</f>
        <v>154.78</v>
      </c>
      <c r="P16" s="30">
        <f>0.33*P3</f>
        <v>11.22</v>
      </c>
      <c r="Q16" s="31"/>
      <c r="R16" s="31"/>
      <c r="S16" s="31"/>
      <c r="T16" s="31"/>
      <c r="U16" s="31"/>
      <c r="V16" s="31"/>
      <c r="W16" s="31"/>
      <c r="Y16">
        <f>O16+P16</f>
        <v>166</v>
      </c>
      <c r="Z16" t="s">
        <v>0</v>
      </c>
      <c r="AA16" s="2">
        <v>177</v>
      </c>
      <c r="AB16" t="s">
        <v>99</v>
      </c>
    </row>
    <row r="17" spans="1:27" x14ac:dyDescent="0.25">
      <c r="A17" s="34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7" x14ac:dyDescent="0.25">
      <c r="A18" s="33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7" x14ac:dyDescent="0.25">
      <c r="A19" s="18" t="s">
        <v>55</v>
      </c>
      <c r="B19" s="31"/>
      <c r="C19" s="31"/>
      <c r="D19" s="31"/>
      <c r="E19" s="31"/>
      <c r="F19" s="44">
        <v>4</v>
      </c>
      <c r="G19" s="44">
        <v>5</v>
      </c>
      <c r="H19" s="44">
        <v>1</v>
      </c>
      <c r="I19" s="44">
        <v>3</v>
      </c>
      <c r="J19" s="44">
        <v>3</v>
      </c>
      <c r="K19" s="44">
        <v>4</v>
      </c>
      <c r="L19" s="31"/>
      <c r="M19" s="31"/>
      <c r="N19" s="31"/>
      <c r="O19" s="31"/>
      <c r="P19" s="31"/>
      <c r="Q19" s="30">
        <f t="shared" ref="Q19:V19" si="0">F19*Q$3</f>
        <v>128</v>
      </c>
      <c r="R19" s="30">
        <f t="shared" si="0"/>
        <v>20</v>
      </c>
      <c r="S19" s="30">
        <f t="shared" si="0"/>
        <v>49</v>
      </c>
      <c r="T19" s="30">
        <f t="shared" si="0"/>
        <v>48</v>
      </c>
      <c r="U19" s="30">
        <f t="shared" si="0"/>
        <v>33</v>
      </c>
      <c r="V19" s="30">
        <f t="shared" si="0"/>
        <v>36</v>
      </c>
      <c r="W19" s="31"/>
      <c r="Y19">
        <f>SUM(Q19:V19)</f>
        <v>314</v>
      </c>
      <c r="AA19" s="2">
        <v>500</v>
      </c>
    </row>
    <row r="20" spans="1:27" x14ac:dyDescent="0.25">
      <c r="A20" s="34" t="s">
        <v>97</v>
      </c>
      <c r="B20" s="31"/>
      <c r="C20" s="31"/>
      <c r="D20" s="31"/>
      <c r="E20" s="31"/>
      <c r="F20" s="44"/>
      <c r="G20" s="44"/>
      <c r="H20" s="44"/>
      <c r="I20" s="44"/>
      <c r="J20" s="44"/>
      <c r="K20" s="44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7" x14ac:dyDescent="0.25">
      <c r="A21" s="34" t="s">
        <v>111</v>
      </c>
      <c r="B21" s="31"/>
      <c r="C21" s="31"/>
      <c r="D21" s="31"/>
      <c r="E21" s="31"/>
      <c r="F21" s="44">
        <v>0.04</v>
      </c>
      <c r="G21" s="44">
        <v>0.05</v>
      </c>
      <c r="H21" s="44">
        <v>0.01</v>
      </c>
      <c r="I21" s="44">
        <v>0.03</v>
      </c>
      <c r="J21" s="44">
        <v>0.03</v>
      </c>
      <c r="K21" s="44">
        <v>0.04</v>
      </c>
      <c r="L21" s="31"/>
      <c r="M21" s="31"/>
      <c r="N21" s="31"/>
      <c r="O21" s="31"/>
      <c r="P21" s="31"/>
      <c r="Q21" s="30">
        <f t="shared" ref="Q21:V21" si="1">F21*Q$3</f>
        <v>1.28</v>
      </c>
      <c r="R21" s="30">
        <f t="shared" si="1"/>
        <v>0.2</v>
      </c>
      <c r="S21" s="30">
        <f t="shared" si="1"/>
        <v>0.49</v>
      </c>
      <c r="T21" s="30">
        <f t="shared" si="1"/>
        <v>0.48</v>
      </c>
      <c r="U21" s="30">
        <f t="shared" si="1"/>
        <v>0.32999999999999996</v>
      </c>
      <c r="V21" s="30">
        <f t="shared" si="1"/>
        <v>0.36</v>
      </c>
      <c r="W21" s="31"/>
      <c r="Y21">
        <f>SUM(Q21:V21)</f>
        <v>3.14</v>
      </c>
    </row>
    <row r="22" spans="1:27" x14ac:dyDescent="0.25">
      <c r="A22" s="34"/>
      <c r="B22" s="31"/>
      <c r="C22" s="31"/>
      <c r="D22" s="31"/>
      <c r="E22" s="31"/>
      <c r="F22" s="44"/>
      <c r="G22" s="44"/>
      <c r="H22" s="44"/>
      <c r="I22" s="44"/>
      <c r="J22" s="44"/>
      <c r="K22" s="44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7" x14ac:dyDescent="0.25">
      <c r="A23" s="18" t="s">
        <v>52</v>
      </c>
      <c r="B23" s="31"/>
      <c r="C23" s="31"/>
      <c r="D23" s="31"/>
      <c r="E23" s="31"/>
      <c r="F23" s="44">
        <v>1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31"/>
      <c r="M23" s="31"/>
      <c r="N23" s="31"/>
      <c r="O23" s="31"/>
      <c r="P23" s="31"/>
      <c r="Q23" s="30">
        <f t="shared" ref="Q23:V23" si="2">F23*Q$3</f>
        <v>32</v>
      </c>
      <c r="R23" s="30">
        <f t="shared" si="2"/>
        <v>4</v>
      </c>
      <c r="S23" s="30">
        <f t="shared" si="2"/>
        <v>49</v>
      </c>
      <c r="T23" s="30">
        <f t="shared" si="2"/>
        <v>16</v>
      </c>
      <c r="U23" s="30">
        <f t="shared" si="2"/>
        <v>11</v>
      </c>
      <c r="V23" s="30">
        <f t="shared" si="2"/>
        <v>9</v>
      </c>
      <c r="W23" s="31"/>
      <c r="Y23">
        <f>SUM(Q23:V23)</f>
        <v>121</v>
      </c>
      <c r="AA23" s="2">
        <v>520</v>
      </c>
    </row>
    <row r="24" spans="1:27" x14ac:dyDescent="0.25">
      <c r="A24" s="18"/>
      <c r="F24" s="44"/>
      <c r="G24" s="44"/>
      <c r="H24" s="44"/>
      <c r="I24" s="44"/>
      <c r="J24" s="44"/>
      <c r="K24" s="44"/>
    </row>
    <row r="25" spans="1:27" x14ac:dyDescent="0.25">
      <c r="A25" s="18" t="s">
        <v>56</v>
      </c>
      <c r="F25" s="44"/>
      <c r="G25" s="44"/>
      <c r="H25" s="44"/>
      <c r="I25" s="44"/>
      <c r="J25" s="44"/>
      <c r="K25" s="44"/>
    </row>
    <row r="26" spans="1:27" x14ac:dyDescent="0.25">
      <c r="A26" s="34" t="s">
        <v>97</v>
      </c>
      <c r="F26" s="44"/>
      <c r="G26" s="44"/>
      <c r="H26" s="44"/>
      <c r="I26" s="44"/>
      <c r="J26" s="44"/>
      <c r="K26" s="44"/>
    </row>
    <row r="27" spans="1:27" x14ac:dyDescent="0.25">
      <c r="A27" s="41" t="s">
        <v>57</v>
      </c>
      <c r="F27" s="44"/>
      <c r="G27" s="44"/>
      <c r="H27" s="44"/>
      <c r="I27" s="44"/>
      <c r="J27" s="44"/>
      <c r="K27" s="44"/>
    </row>
    <row r="28" spans="1:27" x14ac:dyDescent="0.25">
      <c r="A28" s="41" t="s">
        <v>58</v>
      </c>
      <c r="F28" s="44"/>
      <c r="G28" s="44"/>
      <c r="H28" s="44"/>
      <c r="I28" s="44"/>
      <c r="J28" s="44"/>
      <c r="K28" s="44"/>
    </row>
    <row r="29" spans="1:27" x14ac:dyDescent="0.25">
      <c r="A29" s="41"/>
      <c r="F29" s="44"/>
      <c r="G29" s="44"/>
      <c r="H29" s="44"/>
      <c r="I29" s="44"/>
      <c r="J29" s="44"/>
      <c r="K29" s="44"/>
    </row>
    <row r="30" spans="1:27" x14ac:dyDescent="0.25">
      <c r="A30" s="18" t="s">
        <v>59</v>
      </c>
      <c r="F30" s="44">
        <v>1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Q30" s="30">
        <f t="shared" ref="Q30:R34" si="3">F30*Q$3</f>
        <v>32</v>
      </c>
      <c r="R30" s="30">
        <f t="shared" si="3"/>
        <v>4</v>
      </c>
      <c r="S30" s="30">
        <f t="shared" ref="S30:V34" si="4">H30*S$3</f>
        <v>49</v>
      </c>
      <c r="T30" s="30">
        <f t="shared" si="4"/>
        <v>16</v>
      </c>
      <c r="U30" s="30">
        <f t="shared" si="4"/>
        <v>11</v>
      </c>
      <c r="V30" s="30">
        <f t="shared" si="4"/>
        <v>9</v>
      </c>
      <c r="Y30">
        <f>SUM(Q30:V30)</f>
        <v>121</v>
      </c>
      <c r="AA30" s="2">
        <v>121</v>
      </c>
    </row>
    <row r="31" spans="1:27" x14ac:dyDescent="0.25">
      <c r="A31" s="18" t="s">
        <v>124</v>
      </c>
      <c r="F31" s="44">
        <v>3</v>
      </c>
      <c r="G31" s="44">
        <v>3</v>
      </c>
      <c r="H31" s="44">
        <v>1</v>
      </c>
      <c r="I31" s="44">
        <v>3</v>
      </c>
      <c r="J31" s="44">
        <v>3</v>
      </c>
      <c r="K31" s="44">
        <v>3</v>
      </c>
      <c r="Q31" s="30">
        <f t="shared" si="3"/>
        <v>96</v>
      </c>
      <c r="R31" s="30">
        <f t="shared" si="3"/>
        <v>12</v>
      </c>
      <c r="S31" s="30">
        <f t="shared" si="4"/>
        <v>49</v>
      </c>
      <c r="T31" s="30">
        <f t="shared" si="4"/>
        <v>48</v>
      </c>
      <c r="U31" s="30">
        <f t="shared" si="4"/>
        <v>33</v>
      </c>
      <c r="V31" s="30">
        <f t="shared" si="4"/>
        <v>27</v>
      </c>
      <c r="Y31">
        <f>SUM(Q31:V31)</f>
        <v>265</v>
      </c>
      <c r="AA31" s="2">
        <v>314</v>
      </c>
    </row>
    <row r="32" spans="1:27" x14ac:dyDescent="0.25">
      <c r="A32" s="18" t="s">
        <v>60</v>
      </c>
      <c r="F32" s="44">
        <v>1</v>
      </c>
      <c r="G32" s="44">
        <v>1</v>
      </c>
      <c r="H32" s="44">
        <v>0</v>
      </c>
      <c r="I32" s="44">
        <v>0</v>
      </c>
      <c r="J32" s="44">
        <v>0</v>
      </c>
      <c r="K32" s="44">
        <v>1</v>
      </c>
      <c r="Q32" s="30">
        <f t="shared" si="3"/>
        <v>32</v>
      </c>
      <c r="R32" s="30">
        <f t="shared" si="3"/>
        <v>4</v>
      </c>
      <c r="S32" s="30">
        <f t="shared" si="4"/>
        <v>0</v>
      </c>
      <c r="T32" s="30">
        <f t="shared" si="4"/>
        <v>0</v>
      </c>
      <c r="U32" s="30">
        <f t="shared" si="4"/>
        <v>0</v>
      </c>
      <c r="V32" s="30">
        <f t="shared" si="4"/>
        <v>9</v>
      </c>
      <c r="Y32">
        <f>SUM(Q32:V32)</f>
        <v>45</v>
      </c>
      <c r="AA32" s="2">
        <v>45</v>
      </c>
    </row>
    <row r="33" spans="1:27" x14ac:dyDescent="0.25">
      <c r="A33" s="18" t="s">
        <v>125</v>
      </c>
      <c r="F33" s="44">
        <v>1</v>
      </c>
      <c r="G33" s="44">
        <v>2</v>
      </c>
      <c r="H33" s="44"/>
      <c r="I33" s="44"/>
      <c r="J33" s="44"/>
      <c r="K33" s="44">
        <v>1</v>
      </c>
      <c r="Q33" s="30">
        <f t="shared" si="3"/>
        <v>32</v>
      </c>
      <c r="R33" s="30">
        <f t="shared" si="3"/>
        <v>8</v>
      </c>
      <c r="S33" s="30">
        <f t="shared" si="4"/>
        <v>0</v>
      </c>
      <c r="T33" s="30">
        <f t="shared" si="4"/>
        <v>0</v>
      </c>
      <c r="U33" s="30">
        <f t="shared" si="4"/>
        <v>0</v>
      </c>
      <c r="V33" s="30">
        <f t="shared" si="4"/>
        <v>9</v>
      </c>
      <c r="Y33">
        <f>SUM(Q33:V33)</f>
        <v>49</v>
      </c>
    </row>
    <row r="34" spans="1:27" x14ac:dyDescent="0.25">
      <c r="A34" s="18" t="s">
        <v>61</v>
      </c>
      <c r="F34" s="44">
        <v>1</v>
      </c>
      <c r="G34" s="44">
        <v>1</v>
      </c>
      <c r="H34" s="44">
        <v>1</v>
      </c>
      <c r="I34" s="44">
        <v>1</v>
      </c>
      <c r="J34" s="44">
        <v>1</v>
      </c>
      <c r="K34" s="44">
        <v>1</v>
      </c>
      <c r="Q34" s="30">
        <f t="shared" si="3"/>
        <v>32</v>
      </c>
      <c r="R34" s="30">
        <f t="shared" si="3"/>
        <v>4</v>
      </c>
      <c r="S34" s="30">
        <f t="shared" si="4"/>
        <v>49</v>
      </c>
      <c r="T34" s="30">
        <f t="shared" si="4"/>
        <v>16</v>
      </c>
      <c r="U34" s="30">
        <f t="shared" si="4"/>
        <v>11</v>
      </c>
      <c r="V34" s="30">
        <f t="shared" si="4"/>
        <v>9</v>
      </c>
      <c r="Y34">
        <f>SUM(Q34:V34)</f>
        <v>121</v>
      </c>
      <c r="AA34" s="2">
        <v>121</v>
      </c>
    </row>
    <row r="35" spans="1:27" x14ac:dyDescent="0.25">
      <c r="A35" s="18"/>
      <c r="F35" s="44"/>
      <c r="G35" s="44"/>
      <c r="H35" s="44"/>
      <c r="I35" s="44"/>
      <c r="J35" s="44"/>
      <c r="K35" s="44"/>
    </row>
    <row r="36" spans="1:27" x14ac:dyDescent="0.25">
      <c r="A36" s="18" t="s">
        <v>62</v>
      </c>
      <c r="F36" s="44">
        <v>1</v>
      </c>
      <c r="G36" s="44">
        <v>1</v>
      </c>
      <c r="H36" s="44">
        <v>1</v>
      </c>
      <c r="I36" s="44">
        <v>1</v>
      </c>
      <c r="J36" s="44">
        <v>1</v>
      </c>
      <c r="K36" s="44">
        <v>1</v>
      </c>
      <c r="Q36" s="30">
        <f t="shared" ref="Q36:V36" si="5">F36*Q$3</f>
        <v>32</v>
      </c>
      <c r="R36" s="30">
        <f t="shared" si="5"/>
        <v>4</v>
      </c>
      <c r="S36" s="30">
        <f t="shared" si="5"/>
        <v>49</v>
      </c>
      <c r="T36" s="30">
        <f t="shared" si="5"/>
        <v>16</v>
      </c>
      <c r="U36" s="30">
        <f t="shared" si="5"/>
        <v>11</v>
      </c>
      <c r="V36" s="30">
        <f t="shared" si="5"/>
        <v>9</v>
      </c>
      <c r="Y36">
        <f>SUM(Q36:V36)</f>
        <v>121</v>
      </c>
      <c r="AA36" s="2">
        <v>121</v>
      </c>
    </row>
    <row r="37" spans="1:27" x14ac:dyDescent="0.25">
      <c r="A37" s="18"/>
      <c r="F37" s="44"/>
      <c r="G37" s="44"/>
      <c r="H37" s="44"/>
      <c r="I37" s="44"/>
      <c r="J37" s="44"/>
      <c r="K37" s="44"/>
    </row>
    <row r="38" spans="1:27" x14ac:dyDescent="0.25">
      <c r="A38" s="18" t="s">
        <v>112</v>
      </c>
      <c r="F38" s="44">
        <v>1</v>
      </c>
      <c r="G38" s="44">
        <v>1</v>
      </c>
      <c r="H38" s="44">
        <v>1</v>
      </c>
      <c r="I38" s="44">
        <v>1</v>
      </c>
      <c r="J38" s="44">
        <v>1</v>
      </c>
      <c r="K38" s="44">
        <v>1</v>
      </c>
      <c r="Q38" s="30">
        <f t="shared" ref="Q38:V38" si="6">F38*Q$3</f>
        <v>32</v>
      </c>
      <c r="R38" s="30">
        <f t="shared" si="6"/>
        <v>4</v>
      </c>
      <c r="S38" s="30">
        <f t="shared" si="6"/>
        <v>49</v>
      </c>
      <c r="T38" s="30">
        <f t="shared" si="6"/>
        <v>16</v>
      </c>
      <c r="U38" s="30">
        <f t="shared" si="6"/>
        <v>11</v>
      </c>
      <c r="V38" s="30">
        <f t="shared" si="6"/>
        <v>9</v>
      </c>
    </row>
    <row r="39" spans="1:27" x14ac:dyDescent="0.25">
      <c r="A39" s="34" t="s">
        <v>97</v>
      </c>
      <c r="F39" s="44"/>
      <c r="G39" s="44"/>
      <c r="H39" s="44"/>
      <c r="I39" s="44"/>
      <c r="J39" s="44"/>
      <c r="K39" s="44"/>
    </row>
    <row r="40" spans="1:27" x14ac:dyDescent="0.25">
      <c r="A40" s="34" t="s">
        <v>63</v>
      </c>
      <c r="F40" s="44">
        <v>1</v>
      </c>
      <c r="G40" s="44">
        <v>1</v>
      </c>
      <c r="H40" s="44">
        <v>1</v>
      </c>
      <c r="I40" s="44">
        <v>1</v>
      </c>
      <c r="J40" s="44">
        <v>1</v>
      </c>
      <c r="K40" s="44">
        <v>1</v>
      </c>
      <c r="Q40" s="30">
        <f t="shared" ref="Q40:V40" si="7">F40*Q$3</f>
        <v>32</v>
      </c>
      <c r="R40" s="30">
        <f t="shared" si="7"/>
        <v>4</v>
      </c>
      <c r="S40" s="30">
        <f t="shared" si="7"/>
        <v>49</v>
      </c>
      <c r="T40" s="30">
        <f t="shared" si="7"/>
        <v>16</v>
      </c>
      <c r="U40" s="30">
        <f t="shared" si="7"/>
        <v>11</v>
      </c>
      <c r="V40" s="30">
        <f t="shared" si="7"/>
        <v>9</v>
      </c>
      <c r="Y40">
        <f>SUM(Q40:V40)</f>
        <v>121</v>
      </c>
      <c r="AA40" s="2">
        <v>121</v>
      </c>
    </row>
    <row r="41" spans="1:27" x14ac:dyDescent="0.25">
      <c r="A41" s="34"/>
      <c r="F41" s="44"/>
      <c r="G41" s="44"/>
      <c r="H41" s="44"/>
      <c r="I41" s="44"/>
      <c r="J41" s="44"/>
      <c r="K41" s="44"/>
    </row>
    <row r="42" spans="1:27" x14ac:dyDescent="0.25">
      <c r="A42" s="18" t="s">
        <v>113</v>
      </c>
      <c r="F42" s="44">
        <v>1</v>
      </c>
      <c r="G42" s="44">
        <v>0</v>
      </c>
      <c r="H42" s="1">
        <v>0</v>
      </c>
      <c r="I42" s="1">
        <v>0</v>
      </c>
      <c r="J42" s="1">
        <v>0</v>
      </c>
      <c r="K42" s="1">
        <v>0</v>
      </c>
      <c r="Q42" s="30">
        <f t="shared" ref="Q42:V42" si="8">F42*Q$3</f>
        <v>32</v>
      </c>
      <c r="R42" s="30">
        <f t="shared" si="8"/>
        <v>0</v>
      </c>
      <c r="S42" s="30">
        <f t="shared" si="8"/>
        <v>0</v>
      </c>
      <c r="T42" s="30">
        <f t="shared" si="8"/>
        <v>0</v>
      </c>
      <c r="U42" s="30">
        <f t="shared" si="8"/>
        <v>0</v>
      </c>
      <c r="V42" s="30">
        <f t="shared" si="8"/>
        <v>0</v>
      </c>
      <c r="Y42">
        <f>SUM(Q42:V42)</f>
        <v>32</v>
      </c>
      <c r="AA42" s="2">
        <v>32</v>
      </c>
    </row>
    <row r="43" spans="1:27" x14ac:dyDescent="0.25">
      <c r="A43" s="34"/>
      <c r="F43" s="44"/>
      <c r="G43" s="44"/>
    </row>
    <row r="44" spans="1:27" x14ac:dyDescent="0.25">
      <c r="A44" s="18" t="s">
        <v>51</v>
      </c>
      <c r="F44" s="45">
        <v>0.8</v>
      </c>
      <c r="G44" s="45">
        <v>0.7</v>
      </c>
      <c r="H44" s="45">
        <v>0.75</v>
      </c>
      <c r="I44" s="45">
        <v>0.55000000000000004</v>
      </c>
      <c r="J44" s="45">
        <v>1.4</v>
      </c>
      <c r="K44" s="45">
        <v>1.4</v>
      </c>
      <c r="Q44" s="30">
        <f t="shared" ref="Q44:V44" si="9">F44*Q$3</f>
        <v>25.6</v>
      </c>
      <c r="R44" s="30">
        <f t="shared" si="9"/>
        <v>2.8</v>
      </c>
      <c r="S44" s="30">
        <f t="shared" si="9"/>
        <v>36.75</v>
      </c>
      <c r="T44" s="30">
        <f t="shared" si="9"/>
        <v>8.8000000000000007</v>
      </c>
      <c r="U44" s="30">
        <f t="shared" si="9"/>
        <v>15.399999999999999</v>
      </c>
      <c r="V44" s="30">
        <f t="shared" si="9"/>
        <v>12.6</v>
      </c>
      <c r="Y44">
        <f>SUM(Q44:V44)</f>
        <v>101.94999999999999</v>
      </c>
      <c r="AA44" s="2">
        <v>102</v>
      </c>
    </row>
    <row r="45" spans="1:27" x14ac:dyDescent="0.25">
      <c r="A45" s="34" t="s">
        <v>97</v>
      </c>
      <c r="F45" s="45"/>
      <c r="G45" s="45"/>
      <c r="H45" s="45"/>
      <c r="I45" s="45"/>
      <c r="J45" s="45"/>
      <c r="K45" s="45"/>
    </row>
    <row r="46" spans="1:27" x14ac:dyDescent="0.25">
      <c r="A46" s="34" t="s">
        <v>114</v>
      </c>
      <c r="F46" s="45"/>
      <c r="G46" s="45"/>
      <c r="H46" s="45"/>
      <c r="I46" s="45"/>
      <c r="J46" s="45"/>
      <c r="K46" s="45"/>
      <c r="Q46" s="30"/>
      <c r="R46" s="30"/>
      <c r="S46" s="30"/>
      <c r="T46" s="30"/>
      <c r="U46" s="30"/>
      <c r="V46" s="30"/>
    </row>
    <row r="47" spans="1:27" x14ac:dyDescent="0.25">
      <c r="A47" s="34"/>
      <c r="F47" s="45"/>
      <c r="G47" s="45"/>
      <c r="H47" s="45"/>
      <c r="I47" s="45"/>
      <c r="J47" s="45"/>
      <c r="K47" s="45"/>
    </row>
    <row r="48" spans="1:27" x14ac:dyDescent="0.25">
      <c r="A48" s="18" t="s">
        <v>115</v>
      </c>
      <c r="F48" s="44">
        <v>3.9</v>
      </c>
      <c r="G48" s="44">
        <v>3.9</v>
      </c>
      <c r="H48" s="44">
        <v>1.2</v>
      </c>
      <c r="I48" s="44">
        <v>3.7</v>
      </c>
      <c r="J48" s="44">
        <v>5.2</v>
      </c>
      <c r="K48" s="44">
        <v>7.1</v>
      </c>
      <c r="Q48" s="30">
        <f t="shared" ref="Q48:V48" si="10">F48*Q$3</f>
        <v>124.8</v>
      </c>
      <c r="R48" s="30">
        <f t="shared" si="10"/>
        <v>15.6</v>
      </c>
      <c r="S48" s="30">
        <f t="shared" si="10"/>
        <v>58.8</v>
      </c>
      <c r="T48" s="30">
        <f t="shared" si="10"/>
        <v>59.2</v>
      </c>
      <c r="U48" s="30">
        <f t="shared" si="10"/>
        <v>57.2</v>
      </c>
      <c r="V48" s="30">
        <f t="shared" si="10"/>
        <v>63.9</v>
      </c>
      <c r="Y48">
        <f>SUM(Q48:V48)</f>
        <v>379.49999999999994</v>
      </c>
    </row>
    <row r="49" spans="1:25" x14ac:dyDescent="0.25">
      <c r="A49" s="34" t="s">
        <v>97</v>
      </c>
      <c r="F49" s="44"/>
      <c r="G49" s="44"/>
      <c r="H49" s="44"/>
      <c r="I49" s="44"/>
      <c r="J49" s="44"/>
      <c r="K49" s="44"/>
    </row>
    <row r="50" spans="1:25" x14ac:dyDescent="0.25">
      <c r="A50" s="34" t="s">
        <v>116</v>
      </c>
      <c r="F50" s="44"/>
      <c r="G50" s="44"/>
      <c r="H50" s="44"/>
      <c r="I50" s="44"/>
      <c r="J50" s="44"/>
      <c r="K50" s="44"/>
    </row>
    <row r="51" spans="1:25" x14ac:dyDescent="0.25">
      <c r="A51" s="34" t="s">
        <v>117</v>
      </c>
      <c r="F51" s="44"/>
      <c r="G51" s="44"/>
      <c r="H51" s="44"/>
      <c r="I51" s="44"/>
      <c r="J51" s="44"/>
      <c r="K51" s="44"/>
    </row>
    <row r="52" spans="1:25" x14ac:dyDescent="0.25">
      <c r="A52" s="34"/>
      <c r="F52" s="44"/>
      <c r="G52" s="44"/>
      <c r="H52" s="44"/>
      <c r="I52" s="44"/>
      <c r="J52" s="44"/>
      <c r="K52" s="44"/>
    </row>
    <row r="53" spans="1:25" x14ac:dyDescent="0.25">
      <c r="A53" s="42" t="s">
        <v>118</v>
      </c>
      <c r="F53" s="44"/>
      <c r="G53" s="44"/>
      <c r="H53" s="44"/>
      <c r="I53" s="44"/>
      <c r="J53" s="44"/>
      <c r="K53" s="44"/>
    </row>
    <row r="54" spans="1:25" x14ac:dyDescent="0.25">
      <c r="A54" s="34" t="s">
        <v>97</v>
      </c>
      <c r="F54" s="44"/>
      <c r="G54" s="44"/>
      <c r="H54" s="44"/>
      <c r="I54" s="44"/>
      <c r="J54" s="44"/>
      <c r="K54" s="44"/>
      <c r="Q54" s="30"/>
      <c r="R54" s="30"/>
      <c r="S54" s="30"/>
      <c r="T54" s="30"/>
      <c r="U54" s="30"/>
      <c r="V54" s="30"/>
    </row>
    <row r="55" spans="1:25" ht="22.5" x14ac:dyDescent="0.25">
      <c r="A55" s="35" t="s">
        <v>88</v>
      </c>
      <c r="F55" s="44"/>
      <c r="G55" s="44"/>
      <c r="H55" s="44"/>
      <c r="I55" s="44"/>
      <c r="J55" s="44"/>
      <c r="K55" s="44"/>
    </row>
    <row r="56" spans="1:25" ht="33.75" x14ac:dyDescent="0.25">
      <c r="A56" s="35" t="s">
        <v>119</v>
      </c>
      <c r="F56" s="44">
        <v>4</v>
      </c>
      <c r="G56" s="44">
        <v>5</v>
      </c>
      <c r="H56" s="44">
        <v>1</v>
      </c>
      <c r="I56" s="44">
        <v>3</v>
      </c>
      <c r="J56" s="44">
        <v>3</v>
      </c>
      <c r="K56" s="44">
        <v>4</v>
      </c>
      <c r="Q56" s="30">
        <f t="shared" ref="Q56:V56" si="11">F56*Q$3</f>
        <v>128</v>
      </c>
      <c r="R56" s="30">
        <f t="shared" si="11"/>
        <v>20</v>
      </c>
      <c r="S56" s="30">
        <f t="shared" si="11"/>
        <v>49</v>
      </c>
      <c r="T56" s="30">
        <f t="shared" si="11"/>
        <v>48</v>
      </c>
      <c r="U56" s="30">
        <f t="shared" si="11"/>
        <v>33</v>
      </c>
      <c r="V56" s="30">
        <f t="shared" si="11"/>
        <v>36</v>
      </c>
      <c r="Y56">
        <f>SUM(Q56:V56)</f>
        <v>314</v>
      </c>
    </row>
    <row r="57" spans="1:25" x14ac:dyDescent="0.25">
      <c r="A57" s="42" t="s">
        <v>53</v>
      </c>
      <c r="F57" s="44"/>
      <c r="G57" s="44"/>
      <c r="H57" s="44"/>
      <c r="I57" s="44"/>
      <c r="J57" s="44"/>
      <c r="K57" s="44"/>
    </row>
    <row r="58" spans="1:25" x14ac:dyDescent="0.25">
      <c r="A58" s="34" t="s">
        <v>97</v>
      </c>
      <c r="F58" s="44"/>
      <c r="G58" s="44"/>
      <c r="H58" s="44"/>
      <c r="I58" s="44"/>
      <c r="J58" s="44"/>
      <c r="K58" s="44"/>
      <c r="Q58" s="30"/>
      <c r="R58" s="30"/>
      <c r="S58" s="30"/>
      <c r="T58" s="30"/>
      <c r="U58" s="30"/>
      <c r="V58" s="30"/>
    </row>
    <row r="59" spans="1:25" ht="22.5" x14ac:dyDescent="0.25">
      <c r="A59" s="35" t="s">
        <v>54</v>
      </c>
      <c r="F59" s="44"/>
      <c r="G59" s="44"/>
      <c r="H59" s="44"/>
      <c r="I59" s="44"/>
      <c r="J59" s="44"/>
      <c r="K59" s="44"/>
    </row>
    <row r="60" spans="1:25" ht="33.75" x14ac:dyDescent="0.25">
      <c r="A60" s="35" t="s">
        <v>119</v>
      </c>
      <c r="F60" s="44">
        <v>1</v>
      </c>
      <c r="G60" s="44">
        <v>1</v>
      </c>
      <c r="H60" s="44">
        <v>1</v>
      </c>
      <c r="I60" s="44">
        <v>1</v>
      </c>
      <c r="J60" s="44">
        <v>1</v>
      </c>
      <c r="K60" s="44">
        <v>1</v>
      </c>
      <c r="Q60" s="30">
        <f t="shared" ref="Q60:V60" si="12">F60*Q$3</f>
        <v>32</v>
      </c>
      <c r="R60" s="30">
        <f t="shared" si="12"/>
        <v>4</v>
      </c>
      <c r="S60" s="30">
        <f t="shared" si="12"/>
        <v>49</v>
      </c>
      <c r="T60" s="30">
        <f t="shared" si="12"/>
        <v>16</v>
      </c>
      <c r="U60" s="30">
        <f t="shared" si="12"/>
        <v>11</v>
      </c>
      <c r="V60" s="30">
        <f t="shared" si="12"/>
        <v>9</v>
      </c>
      <c r="Y60">
        <f>SUM(Q60:V60)</f>
        <v>121</v>
      </c>
    </row>
    <row r="61" spans="1:25" x14ac:dyDescent="0.25">
      <c r="A61" s="35"/>
      <c r="F61" s="44"/>
      <c r="G61" s="44"/>
      <c r="H61" s="44"/>
      <c r="I61" s="44"/>
      <c r="J61" s="44"/>
      <c r="K61" s="44"/>
    </row>
    <row r="62" spans="1:25" x14ac:dyDescent="0.25">
      <c r="A62" s="35"/>
      <c r="F62" s="44"/>
      <c r="G62" s="44"/>
      <c r="H62" s="44"/>
      <c r="I62" s="44"/>
      <c r="J62" s="44"/>
      <c r="K62" s="44"/>
    </row>
    <row r="63" spans="1:25" x14ac:dyDescent="0.25">
      <c r="A63" s="18" t="s">
        <v>120</v>
      </c>
      <c r="F63" s="46"/>
      <c r="G63" s="44"/>
      <c r="H63" s="46"/>
      <c r="I63" s="46"/>
      <c r="J63" s="46"/>
      <c r="K63" s="46"/>
      <c r="Q63" s="30"/>
      <c r="R63" s="30"/>
      <c r="S63" s="30"/>
      <c r="T63" s="30"/>
      <c r="U63" s="30"/>
      <c r="V63" s="30"/>
    </row>
    <row r="64" spans="1:25" x14ac:dyDescent="0.25">
      <c r="A64" s="34" t="s">
        <v>97</v>
      </c>
      <c r="F64" s="44"/>
      <c r="G64" s="44"/>
      <c r="H64" s="44"/>
      <c r="I64" s="44"/>
      <c r="J64" s="44"/>
      <c r="K64" s="44"/>
    </row>
    <row r="65" spans="1:27" ht="22.5" x14ac:dyDescent="0.25">
      <c r="A65" s="41" t="s">
        <v>89</v>
      </c>
      <c r="F65" s="44">
        <v>0.62</v>
      </c>
      <c r="G65" s="44">
        <v>0.63</v>
      </c>
      <c r="H65" s="44">
        <v>0.41</v>
      </c>
      <c r="I65" s="44">
        <v>0.76</v>
      </c>
      <c r="J65" s="49">
        <v>0</v>
      </c>
      <c r="K65" s="49">
        <v>0</v>
      </c>
      <c r="Q65" s="30">
        <f t="shared" ref="Q65:V65" si="13">F65*Q$3</f>
        <v>19.84</v>
      </c>
      <c r="R65" s="30">
        <f t="shared" si="13"/>
        <v>2.52</v>
      </c>
      <c r="S65" s="30">
        <f t="shared" si="13"/>
        <v>20.09</v>
      </c>
      <c r="T65" s="30">
        <f t="shared" si="13"/>
        <v>12.16</v>
      </c>
      <c r="U65" s="30">
        <f t="shared" si="13"/>
        <v>0</v>
      </c>
      <c r="V65" s="30">
        <f t="shared" si="13"/>
        <v>0</v>
      </c>
      <c r="Y65">
        <f>SUM(Q65:V65)</f>
        <v>54.61</v>
      </c>
    </row>
    <row r="66" spans="1:27" x14ac:dyDescent="0.25">
      <c r="A66" s="41"/>
      <c r="F66" s="46"/>
      <c r="G66" s="44"/>
      <c r="H66" s="46"/>
      <c r="I66" s="46"/>
      <c r="J66" s="46"/>
      <c r="K66" s="46"/>
    </row>
    <row r="67" spans="1:27" x14ac:dyDescent="0.25">
      <c r="A67" s="18" t="s">
        <v>121</v>
      </c>
      <c r="F67" s="44"/>
      <c r="G67" s="44"/>
      <c r="H67" s="44"/>
      <c r="I67" s="44"/>
      <c r="J67" s="44"/>
      <c r="K67" s="44"/>
      <c r="Q67" s="30"/>
      <c r="R67" s="30"/>
      <c r="S67" s="30"/>
      <c r="T67" s="30"/>
      <c r="U67" s="30"/>
      <c r="V67" s="30"/>
    </row>
    <row r="68" spans="1:27" x14ac:dyDescent="0.25">
      <c r="A68" s="34" t="s">
        <v>97</v>
      </c>
      <c r="F68" s="44"/>
      <c r="G68" s="44"/>
      <c r="H68" s="44"/>
      <c r="I68" s="44"/>
      <c r="J68" s="44"/>
      <c r="K68" s="44"/>
    </row>
    <row r="69" spans="1:27" ht="22.5" x14ac:dyDescent="0.25">
      <c r="A69" s="41" t="s">
        <v>90</v>
      </c>
      <c r="F69" s="44">
        <v>0.31</v>
      </c>
      <c r="G69" s="44">
        <v>0.21</v>
      </c>
      <c r="H69" s="44"/>
      <c r="I69" s="44"/>
      <c r="J69" s="44">
        <v>0.81</v>
      </c>
      <c r="K69" s="44">
        <v>0.81</v>
      </c>
      <c r="Q69" s="30">
        <f t="shared" ref="Q69:V69" si="14">F69*Q$3</f>
        <v>9.92</v>
      </c>
      <c r="R69" s="30">
        <f t="shared" si="14"/>
        <v>0.84</v>
      </c>
      <c r="S69" s="30">
        <f t="shared" si="14"/>
        <v>0</v>
      </c>
      <c r="T69" s="30">
        <f t="shared" si="14"/>
        <v>0</v>
      </c>
      <c r="U69" s="30">
        <f t="shared" si="14"/>
        <v>8.91</v>
      </c>
      <c r="V69" s="30">
        <f t="shared" si="14"/>
        <v>7.2900000000000009</v>
      </c>
      <c r="Y69">
        <f>SUM(Q69:V69)</f>
        <v>26.96</v>
      </c>
    </row>
    <row r="70" spans="1:27" x14ac:dyDescent="0.25">
      <c r="A70" s="41"/>
      <c r="F70" s="44"/>
      <c r="G70" s="44"/>
      <c r="H70" s="44"/>
      <c r="I70" s="44"/>
      <c r="J70" s="44"/>
      <c r="K70" s="44"/>
    </row>
    <row r="71" spans="1:27" x14ac:dyDescent="0.25">
      <c r="A71" s="43" t="s">
        <v>122</v>
      </c>
      <c r="F71" s="47">
        <v>1</v>
      </c>
      <c r="G71" s="47">
        <v>1</v>
      </c>
      <c r="H71" s="47">
        <v>1</v>
      </c>
      <c r="I71" s="47">
        <v>1</v>
      </c>
      <c r="J71" s="47">
        <v>1</v>
      </c>
      <c r="K71" s="47">
        <v>1</v>
      </c>
      <c r="Q71" s="30">
        <f t="shared" ref="Q71:V71" si="15">F71*Q$3</f>
        <v>32</v>
      </c>
      <c r="R71" s="30">
        <f t="shared" si="15"/>
        <v>4</v>
      </c>
      <c r="S71" s="30">
        <f t="shared" si="15"/>
        <v>49</v>
      </c>
      <c r="T71" s="30">
        <f t="shared" si="15"/>
        <v>16</v>
      </c>
      <c r="U71" s="30">
        <f t="shared" si="15"/>
        <v>11</v>
      </c>
      <c r="V71" s="30">
        <f t="shared" si="15"/>
        <v>9</v>
      </c>
      <c r="Y71">
        <f>SUM(Q71:V71)</f>
        <v>121</v>
      </c>
      <c r="AA71" s="2">
        <v>122</v>
      </c>
    </row>
    <row r="72" spans="1:27" x14ac:dyDescent="0.25">
      <c r="A72" s="34" t="s">
        <v>97</v>
      </c>
      <c r="F72" s="48"/>
      <c r="G72" s="48"/>
      <c r="H72" s="48"/>
      <c r="I72" s="48"/>
      <c r="J72" s="48"/>
      <c r="K72" s="48"/>
      <c r="Q72" s="30"/>
      <c r="R72" s="30"/>
      <c r="S72" s="30"/>
      <c r="T72" s="30"/>
      <c r="U72" s="30"/>
      <c r="V72" s="30"/>
    </row>
    <row r="73" spans="1:27" x14ac:dyDescent="0.25">
      <c r="A73" s="41" t="s">
        <v>48</v>
      </c>
      <c r="F73" s="44"/>
      <c r="G73" s="44"/>
      <c r="H73" s="44"/>
      <c r="I73" s="44"/>
      <c r="J73" s="44"/>
      <c r="K73" s="44"/>
    </row>
    <row r="74" spans="1:27" x14ac:dyDescent="0.25">
      <c r="A74" s="34" t="s">
        <v>123</v>
      </c>
      <c r="F74" s="44">
        <v>0.01</v>
      </c>
      <c r="G74" s="44">
        <v>0.01</v>
      </c>
      <c r="H74" s="44">
        <v>0.01</v>
      </c>
      <c r="I74" s="44">
        <v>0.01</v>
      </c>
      <c r="J74" s="44">
        <v>0.01</v>
      </c>
      <c r="K74" s="44">
        <v>0.01</v>
      </c>
      <c r="Q74" s="30">
        <f t="shared" ref="Q74:V74" si="16">F74*Q$3</f>
        <v>0.32</v>
      </c>
      <c r="R74" s="30">
        <f t="shared" si="16"/>
        <v>0.04</v>
      </c>
      <c r="S74" s="30">
        <f t="shared" si="16"/>
        <v>0.49</v>
      </c>
      <c r="T74" s="30">
        <f t="shared" si="16"/>
        <v>0.16</v>
      </c>
      <c r="U74" s="30">
        <f t="shared" si="16"/>
        <v>0.11</v>
      </c>
      <c r="V74" s="30">
        <f t="shared" si="16"/>
        <v>0.09</v>
      </c>
      <c r="Y74">
        <f>SUM(Q74:V74)</f>
        <v>1.2100000000000002</v>
      </c>
    </row>
    <row r="76" spans="1:27" ht="39" customHeight="1" x14ac:dyDescent="0.25">
      <c r="A76" s="21" t="s">
        <v>77</v>
      </c>
      <c r="F76" s="32">
        <v>1</v>
      </c>
      <c r="G76" s="32">
        <v>1</v>
      </c>
      <c r="H76" s="32">
        <v>1</v>
      </c>
      <c r="I76" s="32">
        <v>1</v>
      </c>
      <c r="J76" s="32">
        <v>1</v>
      </c>
      <c r="K76" s="32">
        <v>1</v>
      </c>
      <c r="Q76" s="30">
        <f t="shared" ref="Q76:Q81" si="17">F76*Q$3</f>
        <v>32</v>
      </c>
      <c r="R76" s="30">
        <f t="shared" ref="R76:R81" si="18">G76*R$3</f>
        <v>4</v>
      </c>
      <c r="S76" s="30">
        <f t="shared" ref="S76:S81" si="19">H76*S$3</f>
        <v>49</v>
      </c>
      <c r="T76" s="30">
        <f t="shared" ref="T76:T81" si="20">I76*T$3</f>
        <v>16</v>
      </c>
      <c r="U76" s="30">
        <f t="shared" ref="U76:U81" si="21">J76*U$3</f>
        <v>11</v>
      </c>
      <c r="V76" s="30">
        <f t="shared" ref="V76:V81" si="22">K76*V$3</f>
        <v>9</v>
      </c>
      <c r="Y76">
        <f t="shared" ref="Y76:Y81" si="23">SUM(Q76:V76)</f>
        <v>121</v>
      </c>
    </row>
    <row r="77" spans="1:27" ht="40.5" customHeight="1" x14ac:dyDescent="0.25">
      <c r="A77" s="21" t="s">
        <v>78</v>
      </c>
      <c r="F77" s="32">
        <v>1</v>
      </c>
      <c r="G77" s="32">
        <v>1</v>
      </c>
      <c r="H77" s="32"/>
      <c r="I77" s="32">
        <v>1</v>
      </c>
      <c r="J77" s="32">
        <v>1</v>
      </c>
      <c r="K77" s="32">
        <v>1</v>
      </c>
      <c r="Q77" s="30">
        <f t="shared" si="17"/>
        <v>32</v>
      </c>
      <c r="R77" s="30">
        <f t="shared" si="18"/>
        <v>4</v>
      </c>
      <c r="S77" s="30">
        <f t="shared" si="19"/>
        <v>0</v>
      </c>
      <c r="T77" s="30">
        <f t="shared" si="20"/>
        <v>16</v>
      </c>
      <c r="U77" s="30">
        <f t="shared" si="21"/>
        <v>11</v>
      </c>
      <c r="V77" s="30">
        <f t="shared" si="22"/>
        <v>9</v>
      </c>
      <c r="Y77">
        <f t="shared" si="23"/>
        <v>72</v>
      </c>
    </row>
    <row r="78" spans="1:27" ht="43.5" customHeight="1" x14ac:dyDescent="0.25">
      <c r="A78" s="21" t="s">
        <v>79</v>
      </c>
      <c r="F78" s="32">
        <v>1</v>
      </c>
      <c r="G78" s="32">
        <v>1</v>
      </c>
      <c r="H78" s="32"/>
      <c r="I78" s="32">
        <v>1</v>
      </c>
      <c r="J78" s="32">
        <v>1</v>
      </c>
      <c r="K78" s="32">
        <v>1</v>
      </c>
      <c r="Q78" s="30">
        <f t="shared" si="17"/>
        <v>32</v>
      </c>
      <c r="R78" s="30">
        <f t="shared" si="18"/>
        <v>4</v>
      </c>
      <c r="S78" s="30">
        <f t="shared" si="19"/>
        <v>0</v>
      </c>
      <c r="T78" s="30">
        <f t="shared" si="20"/>
        <v>16</v>
      </c>
      <c r="U78" s="30">
        <f t="shared" si="21"/>
        <v>11</v>
      </c>
      <c r="V78" s="30">
        <f t="shared" si="22"/>
        <v>9</v>
      </c>
      <c r="Y78">
        <f t="shared" si="23"/>
        <v>72</v>
      </c>
    </row>
    <row r="79" spans="1:27" ht="39" customHeight="1" x14ac:dyDescent="0.25">
      <c r="A79" s="21" t="s">
        <v>80</v>
      </c>
      <c r="F79" s="32">
        <v>1</v>
      </c>
      <c r="G79" s="32">
        <v>1</v>
      </c>
      <c r="H79" s="32"/>
      <c r="I79" s="32"/>
      <c r="J79" s="32"/>
      <c r="K79" s="32">
        <v>1</v>
      </c>
      <c r="Q79" s="30">
        <f t="shared" si="17"/>
        <v>32</v>
      </c>
      <c r="R79" s="30">
        <f t="shared" si="18"/>
        <v>4</v>
      </c>
      <c r="S79" s="30">
        <f t="shared" si="19"/>
        <v>0</v>
      </c>
      <c r="T79" s="30">
        <f t="shared" si="20"/>
        <v>0</v>
      </c>
      <c r="U79" s="30">
        <f t="shared" si="21"/>
        <v>0</v>
      </c>
      <c r="V79" s="30">
        <f t="shared" si="22"/>
        <v>9</v>
      </c>
      <c r="Y79">
        <f t="shared" si="23"/>
        <v>45</v>
      </c>
    </row>
    <row r="80" spans="1:27" ht="40.5" customHeight="1" x14ac:dyDescent="0.25">
      <c r="A80" s="21" t="s">
        <v>81</v>
      </c>
      <c r="F80" s="32"/>
      <c r="G80" s="32">
        <v>1</v>
      </c>
      <c r="H80" s="32"/>
      <c r="I80" s="32"/>
      <c r="J80" s="32"/>
      <c r="K80" s="32"/>
      <c r="Q80" s="30">
        <f t="shared" si="17"/>
        <v>0</v>
      </c>
      <c r="R80" s="30">
        <f t="shared" si="18"/>
        <v>4</v>
      </c>
      <c r="S80" s="30">
        <f t="shared" si="19"/>
        <v>0</v>
      </c>
      <c r="T80" s="30">
        <f t="shared" si="20"/>
        <v>0</v>
      </c>
      <c r="U80" s="30">
        <f t="shared" si="21"/>
        <v>0</v>
      </c>
      <c r="V80" s="30">
        <f t="shared" si="22"/>
        <v>0</v>
      </c>
      <c r="Y80">
        <f t="shared" si="23"/>
        <v>4</v>
      </c>
    </row>
    <row r="81" spans="1:25" ht="40.5" customHeight="1" x14ac:dyDescent="0.25">
      <c r="A81" s="21" t="s">
        <v>82</v>
      </c>
      <c r="F81" s="32">
        <v>1</v>
      </c>
      <c r="G81" s="32">
        <v>1</v>
      </c>
      <c r="H81" s="32">
        <v>1</v>
      </c>
      <c r="I81" s="32">
        <v>1</v>
      </c>
      <c r="J81" s="32">
        <v>1</v>
      </c>
      <c r="K81" s="32">
        <v>1</v>
      </c>
      <c r="Q81" s="30">
        <f t="shared" si="17"/>
        <v>32</v>
      </c>
      <c r="R81" s="30">
        <f t="shared" si="18"/>
        <v>4</v>
      </c>
      <c r="S81" s="30">
        <f t="shared" si="19"/>
        <v>49</v>
      </c>
      <c r="T81" s="30">
        <f t="shared" si="20"/>
        <v>16</v>
      </c>
      <c r="U81" s="30">
        <f t="shared" si="21"/>
        <v>11</v>
      </c>
      <c r="V81" s="30">
        <f t="shared" si="22"/>
        <v>9</v>
      </c>
      <c r="Y81">
        <f t="shared" si="23"/>
        <v>121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abSelected="1" zoomScale="80" zoomScaleNormal="80" workbookViewId="0">
      <pane xSplit="1" ySplit="4" topLeftCell="B87" activePane="bottomRight" state="frozen"/>
      <selection pane="topRight" activeCell="Z1" sqref="Z1"/>
      <selection pane="bottomLeft" activeCell="A4" sqref="A4"/>
      <selection pane="bottomRight" activeCell="A90" sqref="A90"/>
    </sheetView>
  </sheetViews>
  <sheetFormatPr defaultColWidth="9.140625" defaultRowHeight="15" outlineLevelRow="4" x14ac:dyDescent="0.25"/>
  <cols>
    <col min="1" max="1" width="74.7109375" style="22" customWidth="1"/>
    <col min="2" max="2" width="24" style="22" customWidth="1"/>
    <col min="3" max="3" width="5.28515625" style="14" customWidth="1"/>
    <col min="4" max="16384" width="9.140625" style="14"/>
  </cols>
  <sheetData>
    <row r="1" spans="1:3" s="207" customFormat="1" ht="34.9" customHeight="1" x14ac:dyDescent="0.25">
      <c r="C1" s="214" t="s">
        <v>749</v>
      </c>
    </row>
    <row r="2" spans="1:3" s="207" customFormat="1" ht="30" customHeight="1" x14ac:dyDescent="0.25">
      <c r="C2" s="214"/>
    </row>
    <row r="3" spans="1:3" s="152" customFormat="1" x14ac:dyDescent="0.25">
      <c r="A3" s="56"/>
      <c r="B3" s="56"/>
    </row>
    <row r="4" spans="1:3" s="152" customFormat="1" x14ac:dyDescent="0.25">
      <c r="A4" s="56"/>
      <c r="B4" s="56"/>
    </row>
    <row r="6" spans="1:3" s="154" customFormat="1" x14ac:dyDescent="0.25">
      <c r="A6" s="23"/>
      <c r="B6" s="23"/>
      <c r="C6" s="154">
        <v>0</v>
      </c>
    </row>
    <row r="7" spans="1:3" s="154" customFormat="1" x14ac:dyDescent="0.25">
      <c r="A7" s="23"/>
      <c r="B7" s="23"/>
      <c r="C7" s="154">
        <v>0</v>
      </c>
    </row>
    <row r="8" spans="1:3" outlineLevel="2" x14ac:dyDescent="0.25">
      <c r="A8" s="28" t="s">
        <v>565</v>
      </c>
      <c r="B8" s="28"/>
      <c r="C8" s="14">
        <v>43</v>
      </c>
    </row>
    <row r="9" spans="1:3" outlineLevel="2" x14ac:dyDescent="0.25">
      <c r="A9" s="28" t="s">
        <v>858</v>
      </c>
      <c r="B9" s="28"/>
      <c r="C9" s="14">
        <v>0</v>
      </c>
    </row>
    <row r="10" spans="1:3" outlineLevel="2" x14ac:dyDescent="0.25">
      <c r="A10" s="22" t="s">
        <v>263</v>
      </c>
      <c r="C10" s="14">
        <v>3</v>
      </c>
    </row>
    <row r="11" spans="1:3" outlineLevel="2" x14ac:dyDescent="0.25">
      <c r="A11" s="22" t="s">
        <v>1114</v>
      </c>
      <c r="C11" s="14">
        <v>1</v>
      </c>
    </row>
    <row r="12" spans="1:3" outlineLevel="1" x14ac:dyDescent="0.25">
      <c r="A12" s="24" t="s">
        <v>35</v>
      </c>
      <c r="B12" s="24" t="s">
        <v>1205</v>
      </c>
      <c r="C12" s="14">
        <v>0</v>
      </c>
    </row>
    <row r="13" spans="1:3" outlineLevel="1" x14ac:dyDescent="0.25">
      <c r="C13" s="14">
        <v>0</v>
      </c>
    </row>
    <row r="14" spans="1:3" outlineLevel="1" x14ac:dyDescent="0.25">
      <c r="C14" s="14">
        <v>0</v>
      </c>
    </row>
    <row r="15" spans="1:3" outlineLevel="2" x14ac:dyDescent="0.25">
      <c r="A15" s="22" t="s">
        <v>14</v>
      </c>
      <c r="C15" s="14">
        <v>95</v>
      </c>
    </row>
    <row r="16" spans="1:3" outlineLevel="2" x14ac:dyDescent="0.25">
      <c r="A16" s="22" t="s">
        <v>15</v>
      </c>
      <c r="C16" s="14">
        <v>908</v>
      </c>
    </row>
    <row r="17" spans="1:3" outlineLevel="2" x14ac:dyDescent="0.25">
      <c r="A17" s="22" t="s">
        <v>17</v>
      </c>
      <c r="C17" s="14">
        <v>251</v>
      </c>
    </row>
    <row r="18" spans="1:3" outlineLevel="2" x14ac:dyDescent="0.25">
      <c r="C18" s="14">
        <v>0</v>
      </c>
    </row>
    <row r="19" spans="1:3" outlineLevel="2" x14ac:dyDescent="0.25">
      <c r="A19" s="25" t="s">
        <v>18</v>
      </c>
      <c r="B19" s="25"/>
      <c r="C19" s="14">
        <v>3</v>
      </c>
    </row>
    <row r="20" spans="1:3" outlineLevel="1" x14ac:dyDescent="0.25">
      <c r="A20" s="27" t="s">
        <v>1199</v>
      </c>
      <c r="B20" s="24" t="s">
        <v>1205</v>
      </c>
      <c r="C20" s="14">
        <v>0</v>
      </c>
    </row>
    <row r="21" spans="1:3" outlineLevel="1" x14ac:dyDescent="0.25">
      <c r="A21" s="27"/>
      <c r="B21" s="27"/>
    </row>
    <row r="22" spans="1:3" outlineLevel="2" x14ac:dyDescent="0.25">
      <c r="A22" s="22" t="s">
        <v>1198</v>
      </c>
      <c r="C22" s="14">
        <v>35</v>
      </c>
    </row>
    <row r="23" spans="1:3" outlineLevel="2" x14ac:dyDescent="0.25">
      <c r="A23" s="22" t="s">
        <v>1197</v>
      </c>
      <c r="C23" s="14">
        <v>27</v>
      </c>
    </row>
    <row r="24" spans="1:3" outlineLevel="2" x14ac:dyDescent="0.25">
      <c r="A24" s="25"/>
      <c r="B24" s="25"/>
      <c r="C24" s="14">
        <v>0</v>
      </c>
    </row>
    <row r="25" spans="1:3" outlineLevel="2" x14ac:dyDescent="0.25">
      <c r="A25" s="25"/>
      <c r="B25" s="25"/>
      <c r="C25" s="14">
        <v>0</v>
      </c>
    </row>
    <row r="26" spans="1:3" outlineLevel="2" x14ac:dyDescent="0.25">
      <c r="A26" s="25" t="s">
        <v>1201</v>
      </c>
      <c r="B26" s="25"/>
      <c r="C26" s="14">
        <v>3</v>
      </c>
    </row>
    <row r="27" spans="1:3" outlineLevel="2" x14ac:dyDescent="0.25">
      <c r="A27" s="25" t="s">
        <v>1202</v>
      </c>
      <c r="B27" s="25"/>
      <c r="C27" s="14">
        <v>5</v>
      </c>
    </row>
    <row r="28" spans="1:3" outlineLevel="2" x14ac:dyDescent="0.25">
      <c r="A28" s="274" t="s">
        <v>19</v>
      </c>
      <c r="B28" s="274"/>
      <c r="C28" s="14">
        <v>0</v>
      </c>
    </row>
    <row r="29" spans="1:3" outlineLevel="1" x14ac:dyDescent="0.25">
      <c r="A29" s="27" t="s">
        <v>1200</v>
      </c>
      <c r="B29" s="24" t="s">
        <v>1205</v>
      </c>
      <c r="C29" s="14">
        <v>0</v>
      </c>
    </row>
    <row r="30" spans="1:3" outlineLevel="1" x14ac:dyDescent="0.25">
      <c r="C30" s="14">
        <v>0</v>
      </c>
    </row>
    <row r="31" spans="1:3" outlineLevel="3" x14ac:dyDescent="0.25">
      <c r="A31" s="22" t="s">
        <v>478</v>
      </c>
      <c r="C31" s="14">
        <v>24</v>
      </c>
    </row>
    <row r="32" spans="1:3" outlineLevel="3" x14ac:dyDescent="0.25">
      <c r="A32" s="22" t="s">
        <v>479</v>
      </c>
      <c r="C32" s="14">
        <v>18</v>
      </c>
    </row>
    <row r="33" spans="1:3" outlineLevel="3" x14ac:dyDescent="0.25">
      <c r="C33" s="14">
        <v>0</v>
      </c>
    </row>
    <row r="34" spans="1:3" outlineLevel="3" x14ac:dyDescent="0.25">
      <c r="A34" s="22" t="s">
        <v>485</v>
      </c>
      <c r="C34" s="14">
        <v>20</v>
      </c>
    </row>
    <row r="35" spans="1:3" outlineLevel="3" x14ac:dyDescent="0.25">
      <c r="A35" s="22" t="s">
        <v>486</v>
      </c>
      <c r="C35" s="14">
        <v>17</v>
      </c>
    </row>
    <row r="36" spans="1:3" outlineLevel="2" x14ac:dyDescent="0.25">
      <c r="A36" s="27" t="s">
        <v>1210</v>
      </c>
      <c r="B36" s="24" t="s">
        <v>1217</v>
      </c>
      <c r="C36" s="14">
        <v>0</v>
      </c>
    </row>
    <row r="37" spans="1:3" outlineLevel="3" x14ac:dyDescent="0.25">
      <c r="A37" s="22" t="s">
        <v>480</v>
      </c>
      <c r="C37" s="14">
        <v>20</v>
      </c>
    </row>
    <row r="38" spans="1:3" outlineLevel="3" x14ac:dyDescent="0.25">
      <c r="A38" s="22" t="s">
        <v>487</v>
      </c>
      <c r="C38" s="14">
        <v>-1</v>
      </c>
    </row>
    <row r="39" spans="1:3" outlineLevel="2" x14ac:dyDescent="0.25">
      <c r="A39" s="27" t="s">
        <v>1211</v>
      </c>
      <c r="B39" s="24" t="s">
        <v>1217</v>
      </c>
    </row>
    <row r="40" spans="1:3" outlineLevel="1" x14ac:dyDescent="0.25">
      <c r="A40" s="27" t="s">
        <v>1209</v>
      </c>
      <c r="B40" s="24" t="s">
        <v>1215</v>
      </c>
      <c r="C40" s="14">
        <v>0</v>
      </c>
    </row>
    <row r="41" spans="1:3" outlineLevel="1" x14ac:dyDescent="0.25">
      <c r="A41" s="27"/>
    </row>
    <row r="42" spans="1:3" outlineLevel="4" x14ac:dyDescent="0.25">
      <c r="A42" s="22" t="s">
        <v>488</v>
      </c>
      <c r="C42" s="14">
        <v>7</v>
      </c>
    </row>
    <row r="43" spans="1:3" outlineLevel="4" x14ac:dyDescent="0.25">
      <c r="A43" s="22" t="s">
        <v>966</v>
      </c>
      <c r="C43" s="14">
        <v>0</v>
      </c>
    </row>
    <row r="44" spans="1:3" outlineLevel="4" x14ac:dyDescent="0.25">
      <c r="A44" s="22" t="s">
        <v>483</v>
      </c>
      <c r="C44" s="14">
        <v>41</v>
      </c>
    </row>
    <row r="45" spans="1:3" outlineLevel="4" x14ac:dyDescent="0.25">
      <c r="A45" s="22" t="s">
        <v>484</v>
      </c>
      <c r="C45" s="14">
        <v>0</v>
      </c>
    </row>
    <row r="46" spans="1:3" outlineLevel="3" x14ac:dyDescent="0.25">
      <c r="A46" s="27" t="s">
        <v>1214</v>
      </c>
      <c r="B46" s="24" t="s">
        <v>1217</v>
      </c>
      <c r="C46" s="14">
        <v>0</v>
      </c>
    </row>
    <row r="47" spans="1:3" outlineLevel="4" x14ac:dyDescent="0.25">
      <c r="A47" s="22" t="s">
        <v>489</v>
      </c>
      <c r="C47" s="14">
        <v>2</v>
      </c>
    </row>
    <row r="48" spans="1:3" outlineLevel="4" x14ac:dyDescent="0.25">
      <c r="A48" s="22" t="s">
        <v>490</v>
      </c>
      <c r="C48" s="14">
        <v>4</v>
      </c>
    </row>
    <row r="49" spans="1:3" outlineLevel="4" x14ac:dyDescent="0.25">
      <c r="A49" s="22" t="s">
        <v>481</v>
      </c>
      <c r="C49" s="14">
        <v>4</v>
      </c>
    </row>
    <row r="50" spans="1:3" outlineLevel="4" x14ac:dyDescent="0.25">
      <c r="A50" s="22" t="s">
        <v>482</v>
      </c>
      <c r="C50" s="14">
        <v>1</v>
      </c>
    </row>
    <row r="51" spans="1:3" outlineLevel="3" x14ac:dyDescent="0.25">
      <c r="A51" s="27" t="s">
        <v>1213</v>
      </c>
      <c r="B51" s="24" t="s">
        <v>1217</v>
      </c>
      <c r="C51" s="14">
        <v>0</v>
      </c>
    </row>
    <row r="52" spans="1:3" outlineLevel="4" x14ac:dyDescent="0.25">
      <c r="A52" s="22" t="s">
        <v>685</v>
      </c>
      <c r="C52" s="14">
        <v>0</v>
      </c>
    </row>
    <row r="53" spans="1:3" outlineLevel="3" x14ac:dyDescent="0.25">
      <c r="A53" s="27" t="s">
        <v>1212</v>
      </c>
      <c r="B53" s="24" t="s">
        <v>1217</v>
      </c>
      <c r="C53" s="14">
        <v>0</v>
      </c>
    </row>
    <row r="54" spans="1:3" outlineLevel="2" x14ac:dyDescent="0.25">
      <c r="A54" s="27" t="s">
        <v>1216</v>
      </c>
      <c r="B54" s="24" t="s">
        <v>1215</v>
      </c>
    </row>
    <row r="55" spans="1:3" outlineLevel="1" x14ac:dyDescent="0.25">
      <c r="A55" s="27" t="s">
        <v>36</v>
      </c>
      <c r="B55" s="24" t="s">
        <v>1205</v>
      </c>
      <c r="C55" s="14">
        <v>0</v>
      </c>
    </row>
    <row r="56" spans="1:3" outlineLevel="1" x14ac:dyDescent="0.25">
      <c r="A56" s="27"/>
      <c r="B56" s="24"/>
    </row>
    <row r="57" spans="1:3" x14ac:dyDescent="0.25">
      <c r="A57" s="27" t="s">
        <v>1206</v>
      </c>
      <c r="B57" s="24" t="s">
        <v>1204</v>
      </c>
    </row>
    <row r="58" spans="1:3" x14ac:dyDescent="0.25">
      <c r="A58" s="27"/>
      <c r="B58" s="24"/>
    </row>
    <row r="59" spans="1:3" x14ac:dyDescent="0.25">
      <c r="C59" s="14">
        <v>0</v>
      </c>
    </row>
    <row r="60" spans="1:3" outlineLevel="2" x14ac:dyDescent="0.25">
      <c r="A60" s="28" t="s">
        <v>37</v>
      </c>
      <c r="B60" s="28"/>
      <c r="C60" s="14">
        <v>0</v>
      </c>
    </row>
    <row r="61" spans="1:3" outlineLevel="1" x14ac:dyDescent="0.25">
      <c r="A61" s="24" t="s">
        <v>39</v>
      </c>
      <c r="B61" s="24" t="s">
        <v>1205</v>
      </c>
      <c r="C61" s="14">
        <v>0</v>
      </c>
    </row>
    <row r="62" spans="1:3" outlineLevel="1" x14ac:dyDescent="0.25">
      <c r="A62" s="28"/>
      <c r="B62" s="28"/>
      <c r="C62" s="14">
        <v>0</v>
      </c>
    </row>
    <row r="63" spans="1:3" outlineLevel="2" x14ac:dyDescent="0.25">
      <c r="A63" s="26" t="s">
        <v>27</v>
      </c>
      <c r="B63" s="26"/>
      <c r="C63" s="14">
        <v>6</v>
      </c>
    </row>
    <row r="64" spans="1:3" outlineLevel="2" x14ac:dyDescent="0.25">
      <c r="A64" s="25" t="s">
        <v>26</v>
      </c>
      <c r="B64" s="25"/>
      <c r="C64" s="14">
        <v>0</v>
      </c>
    </row>
    <row r="65" spans="1:3" outlineLevel="2" x14ac:dyDescent="0.25">
      <c r="C65" s="14">
        <v>0</v>
      </c>
    </row>
    <row r="66" spans="1:3" outlineLevel="1" x14ac:dyDescent="0.25">
      <c r="A66" s="27" t="s">
        <v>38</v>
      </c>
      <c r="B66" s="24" t="s">
        <v>1205</v>
      </c>
      <c r="C66" s="14">
        <v>0</v>
      </c>
    </row>
    <row r="67" spans="1:3" outlineLevel="1" x14ac:dyDescent="0.25">
      <c r="C67" s="14">
        <v>0</v>
      </c>
    </row>
    <row r="68" spans="1:3" outlineLevel="2" x14ac:dyDescent="0.25">
      <c r="A68" s="19" t="s">
        <v>127</v>
      </c>
      <c r="B68" s="19"/>
      <c r="C68" s="14">
        <v>80</v>
      </c>
    </row>
    <row r="69" spans="1:3" outlineLevel="2" x14ac:dyDescent="0.25">
      <c r="A69" s="22" t="s">
        <v>67</v>
      </c>
      <c r="C69" s="14">
        <v>38</v>
      </c>
    </row>
    <row r="70" spans="1:3" outlineLevel="1" x14ac:dyDescent="0.25">
      <c r="A70" s="27" t="s">
        <v>128</v>
      </c>
      <c r="B70" s="24" t="s">
        <v>1205</v>
      </c>
      <c r="C70" s="14">
        <v>0</v>
      </c>
    </row>
    <row r="71" spans="1:3" outlineLevel="1" x14ac:dyDescent="0.25">
      <c r="A71" s="27"/>
      <c r="B71" s="27"/>
      <c r="C71" s="14">
        <v>0</v>
      </c>
    </row>
    <row r="72" spans="1:3" outlineLevel="2" x14ac:dyDescent="0.25">
      <c r="A72" s="19" t="s">
        <v>61</v>
      </c>
      <c r="B72" s="19"/>
      <c r="C72" s="14">
        <v>204</v>
      </c>
    </row>
    <row r="73" spans="1:3" outlineLevel="2" x14ac:dyDescent="0.25">
      <c r="A73" s="19" t="s">
        <v>1084</v>
      </c>
      <c r="B73" s="19"/>
      <c r="C73" s="14">
        <v>-1</v>
      </c>
    </row>
    <row r="74" spans="1:3" outlineLevel="1" x14ac:dyDescent="0.25">
      <c r="A74" s="27" t="s">
        <v>66</v>
      </c>
      <c r="B74" s="24" t="s">
        <v>1205</v>
      </c>
      <c r="C74" s="14">
        <v>0</v>
      </c>
    </row>
    <row r="75" spans="1:3" outlineLevel="1" x14ac:dyDescent="0.25">
      <c r="A75" s="27"/>
      <c r="B75" s="27"/>
      <c r="C75" s="14">
        <v>0</v>
      </c>
    </row>
    <row r="76" spans="1:3" outlineLevel="2" x14ac:dyDescent="0.25">
      <c r="A76" s="22" t="s">
        <v>224</v>
      </c>
      <c r="C76" s="14">
        <v>0</v>
      </c>
    </row>
    <row r="77" spans="1:3" outlineLevel="2" x14ac:dyDescent="0.25">
      <c r="A77" s="22" t="s">
        <v>129</v>
      </c>
      <c r="C77" s="14">
        <v>0</v>
      </c>
    </row>
    <row r="78" spans="1:3" outlineLevel="2" x14ac:dyDescent="0.25">
      <c r="A78" s="22" t="s">
        <v>244</v>
      </c>
      <c r="C78" s="14">
        <v>0</v>
      </c>
    </row>
    <row r="79" spans="1:3" outlineLevel="2" x14ac:dyDescent="0.25">
      <c r="C79" s="14">
        <v>0</v>
      </c>
    </row>
    <row r="80" spans="1:3" outlineLevel="2" x14ac:dyDescent="0.25">
      <c r="A80" s="27"/>
      <c r="B80" s="27"/>
      <c r="C80" s="14">
        <v>0</v>
      </c>
    </row>
    <row r="81" spans="1:3" outlineLevel="1" x14ac:dyDescent="0.25">
      <c r="A81" s="27" t="s">
        <v>93</v>
      </c>
      <c r="B81" s="24" t="s">
        <v>1205</v>
      </c>
      <c r="C81" s="14">
        <v>0</v>
      </c>
    </row>
    <row r="82" spans="1:3" x14ac:dyDescent="0.25">
      <c r="A82" s="27" t="s">
        <v>1207</v>
      </c>
      <c r="B82" s="24" t="s">
        <v>1204</v>
      </c>
      <c r="C82" s="14">
        <v>0</v>
      </c>
    </row>
    <row r="83" spans="1:3" ht="26.25" outlineLevel="2" x14ac:dyDescent="0.25">
      <c r="A83" s="29" t="s">
        <v>126</v>
      </c>
      <c r="B83" s="29"/>
      <c r="C83" s="14">
        <v>29</v>
      </c>
    </row>
    <row r="84" spans="1:3" ht="26.25" outlineLevel="2" x14ac:dyDescent="0.25">
      <c r="A84" s="29" t="s">
        <v>25</v>
      </c>
      <c r="B84" s="29"/>
      <c r="C84" s="14">
        <v>156</v>
      </c>
    </row>
    <row r="85" spans="1:3" outlineLevel="2" x14ac:dyDescent="0.25">
      <c r="A85" s="27"/>
      <c r="B85" s="27"/>
      <c r="C85" s="14">
        <v>0</v>
      </c>
    </row>
    <row r="86" spans="1:3" outlineLevel="1" x14ac:dyDescent="0.25">
      <c r="A86" s="27" t="s">
        <v>840</v>
      </c>
      <c r="B86" s="24" t="s">
        <v>1205</v>
      </c>
      <c r="C86" s="14">
        <v>0</v>
      </c>
    </row>
    <row r="87" spans="1:3" outlineLevel="1" x14ac:dyDescent="0.25">
      <c r="A87" s="27"/>
      <c r="B87" s="27"/>
      <c r="C87" s="14">
        <v>0</v>
      </c>
    </row>
    <row r="88" spans="1:3" outlineLevel="2" x14ac:dyDescent="0.25">
      <c r="A88" s="22" t="s">
        <v>1105</v>
      </c>
      <c r="C88" s="14">
        <v>0</v>
      </c>
    </row>
    <row r="89" spans="1:3" outlineLevel="2" x14ac:dyDescent="0.25">
      <c r="A89" s="22" t="s">
        <v>133</v>
      </c>
      <c r="C89" s="14">
        <v>0</v>
      </c>
    </row>
    <row r="90" spans="1:3" outlineLevel="2" x14ac:dyDescent="0.25">
      <c r="A90" s="22" t="s">
        <v>1068</v>
      </c>
      <c r="C90" s="14">
        <v>-1</v>
      </c>
    </row>
    <row r="91" spans="1:3" outlineLevel="2" x14ac:dyDescent="0.25">
      <c r="A91" s="22" t="s">
        <v>1106</v>
      </c>
      <c r="C91" s="14">
        <v>0</v>
      </c>
    </row>
    <row r="92" spans="1:3" outlineLevel="2" x14ac:dyDescent="0.25">
      <c r="A92" s="22" t="s">
        <v>132</v>
      </c>
      <c r="C92" s="14">
        <v>0</v>
      </c>
    </row>
    <row r="93" spans="1:3" outlineLevel="2" x14ac:dyDescent="0.25">
      <c r="A93" s="22" t="s">
        <v>131</v>
      </c>
      <c r="C93" s="14">
        <v>0</v>
      </c>
    </row>
    <row r="94" spans="1:3" outlineLevel="2" x14ac:dyDescent="0.25">
      <c r="A94" s="22" t="s">
        <v>523</v>
      </c>
      <c r="C94" s="14">
        <v>0</v>
      </c>
    </row>
    <row r="95" spans="1:3" outlineLevel="2" x14ac:dyDescent="0.25">
      <c r="A95" s="22" t="s">
        <v>522</v>
      </c>
      <c r="C95" s="14">
        <v>0</v>
      </c>
    </row>
    <row r="96" spans="1:3" outlineLevel="2" x14ac:dyDescent="0.25"/>
    <row r="97" spans="1:3" outlineLevel="1" x14ac:dyDescent="0.25">
      <c r="A97" s="27" t="s">
        <v>130</v>
      </c>
      <c r="B97" s="24" t="s">
        <v>1205</v>
      </c>
      <c r="C97" s="14">
        <v>0</v>
      </c>
    </row>
    <row r="98" spans="1:3" outlineLevel="1" x14ac:dyDescent="0.25">
      <c r="A98" s="27"/>
      <c r="B98" s="27"/>
    </row>
    <row r="99" spans="1:3" outlineLevel="2" x14ac:dyDescent="0.25">
      <c r="A99" s="22" t="s">
        <v>1189</v>
      </c>
      <c r="C99" s="14">
        <v>1</v>
      </c>
    </row>
    <row r="100" spans="1:3" outlineLevel="2" x14ac:dyDescent="0.25">
      <c r="A100" s="22" t="s">
        <v>1187</v>
      </c>
      <c r="C100" s="14">
        <v>3</v>
      </c>
    </row>
    <row r="101" spans="1:3" outlineLevel="2" x14ac:dyDescent="0.25">
      <c r="A101" s="22" t="s">
        <v>1188</v>
      </c>
      <c r="C101" s="14">
        <v>1</v>
      </c>
    </row>
    <row r="102" spans="1:3" outlineLevel="2" x14ac:dyDescent="0.25">
      <c r="A102" s="22" t="s">
        <v>1186</v>
      </c>
      <c r="C102" s="14">
        <v>1</v>
      </c>
    </row>
    <row r="103" spans="1:3" outlineLevel="2" x14ac:dyDescent="0.25">
      <c r="A103" s="22" t="s">
        <v>1185</v>
      </c>
      <c r="C103" s="14">
        <v>1</v>
      </c>
    </row>
    <row r="104" spans="1:3" outlineLevel="2" x14ac:dyDescent="0.25"/>
    <row r="105" spans="1:3" outlineLevel="2" x14ac:dyDescent="0.25">
      <c r="A105" s="22" t="s">
        <v>1190</v>
      </c>
      <c r="C105" s="14">
        <v>1</v>
      </c>
    </row>
    <row r="106" spans="1:3" outlineLevel="2" x14ac:dyDescent="0.25"/>
    <row r="107" spans="1:3" outlineLevel="1" x14ac:dyDescent="0.25">
      <c r="A107" s="27" t="s">
        <v>1203</v>
      </c>
      <c r="B107" s="24" t="s">
        <v>1205</v>
      </c>
    </row>
    <row r="108" spans="1:3" x14ac:dyDescent="0.25">
      <c r="A108" s="27" t="s">
        <v>1208</v>
      </c>
      <c r="B108" s="24" t="s">
        <v>1204</v>
      </c>
      <c r="C108" s="14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>
      <selection activeCell="A13" sqref="A13:C13"/>
    </sheetView>
  </sheetViews>
  <sheetFormatPr defaultRowHeight="15" x14ac:dyDescent="0.25"/>
  <cols>
    <col min="3" max="3" width="41" customWidth="1"/>
    <col min="5" max="5" width="18.5703125" customWidth="1"/>
  </cols>
  <sheetData>
    <row r="1" spans="1:7" ht="26.25" x14ac:dyDescent="0.4">
      <c r="A1" s="107"/>
      <c r="B1" s="230" t="s">
        <v>881</v>
      </c>
      <c r="C1" s="107"/>
      <c r="D1" s="107"/>
      <c r="E1" s="107"/>
      <c r="F1" s="107"/>
      <c r="G1" s="107"/>
    </row>
    <row r="2" spans="1:7" x14ac:dyDescent="0.25">
      <c r="A2" s="279" t="s">
        <v>3</v>
      </c>
      <c r="B2" s="279"/>
      <c r="C2" s="279"/>
      <c r="D2" s="107" t="s">
        <v>882</v>
      </c>
      <c r="E2" s="107" t="s">
        <v>883</v>
      </c>
      <c r="F2" s="107"/>
      <c r="G2" s="107"/>
    </row>
    <row r="3" spans="1:7" x14ac:dyDescent="0.25">
      <c r="A3" s="276" t="s">
        <v>884</v>
      </c>
      <c r="B3" s="277"/>
      <c r="C3" s="278"/>
      <c r="D3" s="232">
        <v>2</v>
      </c>
      <c r="E3" s="233">
        <v>2</v>
      </c>
      <c r="F3" s="234"/>
      <c r="G3" s="235"/>
    </row>
    <row r="4" spans="1:7" x14ac:dyDescent="0.25">
      <c r="A4" s="276" t="s">
        <v>885</v>
      </c>
      <c r="B4" s="277"/>
      <c r="C4" s="278"/>
      <c r="D4" s="232">
        <v>2</v>
      </c>
      <c r="E4" s="232">
        <v>1</v>
      </c>
      <c r="F4" s="234"/>
      <c r="G4" s="235"/>
    </row>
    <row r="5" spans="1:7" x14ac:dyDescent="0.25">
      <c r="A5" s="276" t="s">
        <v>886</v>
      </c>
      <c r="B5" s="277"/>
      <c r="C5" s="278"/>
      <c r="D5" s="232">
        <v>2</v>
      </c>
      <c r="E5" s="233">
        <v>2</v>
      </c>
      <c r="F5" s="234"/>
      <c r="G5" s="235"/>
    </row>
    <row r="6" spans="1:7" x14ac:dyDescent="0.25">
      <c r="A6" s="276" t="s">
        <v>887</v>
      </c>
      <c r="B6" s="277"/>
      <c r="C6" s="278"/>
      <c r="D6" s="232">
        <v>8</v>
      </c>
      <c r="E6" s="233">
        <v>8</v>
      </c>
      <c r="F6" s="234"/>
      <c r="G6" s="235"/>
    </row>
    <row r="7" spans="1:7" x14ac:dyDescent="0.25">
      <c r="A7" s="276" t="s">
        <v>888</v>
      </c>
      <c r="B7" s="277"/>
      <c r="C7" s="278"/>
      <c r="D7" s="232">
        <v>4</v>
      </c>
      <c r="E7" s="233">
        <v>4</v>
      </c>
      <c r="F7" s="234"/>
      <c r="G7" s="235"/>
    </row>
    <row r="8" spans="1:7" x14ac:dyDescent="0.25">
      <c r="A8" s="276" t="s">
        <v>889</v>
      </c>
      <c r="B8" s="277"/>
      <c r="C8" s="278"/>
      <c r="D8" s="232">
        <v>1</v>
      </c>
      <c r="E8" s="233">
        <v>1</v>
      </c>
      <c r="F8" s="234"/>
      <c r="G8" s="235"/>
    </row>
    <row r="9" spans="1:7" s="107" customFormat="1" x14ac:dyDescent="0.25">
      <c r="A9" s="276" t="s">
        <v>890</v>
      </c>
      <c r="B9" s="277"/>
      <c r="C9" s="278"/>
      <c r="D9" s="232">
        <v>1</v>
      </c>
      <c r="E9" s="233">
        <v>1</v>
      </c>
      <c r="F9" s="234"/>
      <c r="G9" s="235"/>
    </row>
    <row r="10" spans="1:7" s="107" customFormat="1" x14ac:dyDescent="0.25">
      <c r="A10" s="276" t="s">
        <v>891</v>
      </c>
      <c r="B10" s="277"/>
      <c r="C10" s="278"/>
      <c r="D10" s="232">
        <v>2</v>
      </c>
      <c r="E10" s="233">
        <v>2</v>
      </c>
      <c r="F10" s="234"/>
      <c r="G10" s="235"/>
    </row>
    <row r="11" spans="1:7" s="107" customFormat="1" x14ac:dyDescent="0.25">
      <c r="A11" s="276" t="s">
        <v>892</v>
      </c>
      <c r="B11" s="277"/>
      <c r="C11" s="278"/>
      <c r="D11" s="232">
        <v>4</v>
      </c>
      <c r="E11" s="252">
        <v>4</v>
      </c>
      <c r="F11" s="234"/>
      <c r="G11" s="235"/>
    </row>
    <row r="12" spans="1:7" x14ac:dyDescent="0.25">
      <c r="A12" s="276" t="s">
        <v>893</v>
      </c>
      <c r="B12" s="277"/>
      <c r="C12" s="278"/>
      <c r="D12" s="232">
        <v>4</v>
      </c>
      <c r="E12" s="233">
        <v>4</v>
      </c>
      <c r="F12" s="234"/>
      <c r="G12" s="235"/>
    </row>
    <row r="13" spans="1:7" s="107" customFormat="1" x14ac:dyDescent="0.25">
      <c r="A13" s="276" t="s">
        <v>894</v>
      </c>
      <c r="B13" s="277"/>
      <c r="C13" s="278"/>
      <c r="D13" s="232">
        <v>4</v>
      </c>
      <c r="E13" s="233">
        <v>4</v>
      </c>
      <c r="F13" s="234"/>
      <c r="G13" s="235"/>
    </row>
    <row r="14" spans="1:7" s="107" customFormat="1" x14ac:dyDescent="0.25">
      <c r="A14" s="276" t="s">
        <v>895</v>
      </c>
      <c r="B14" s="277"/>
      <c r="C14" s="278"/>
      <c r="D14" s="232">
        <v>10</v>
      </c>
      <c r="E14" s="233">
        <v>10</v>
      </c>
      <c r="F14" s="234"/>
      <c r="G14" s="235"/>
    </row>
    <row r="15" spans="1:7" s="107" customFormat="1" x14ac:dyDescent="0.25">
      <c r="A15" s="276" t="s">
        <v>896</v>
      </c>
      <c r="B15" s="277"/>
      <c r="C15" s="278"/>
      <c r="D15" s="232">
        <v>4</v>
      </c>
      <c r="E15" s="233">
        <v>4</v>
      </c>
      <c r="F15" s="234"/>
      <c r="G15" s="235"/>
    </row>
    <row r="16" spans="1:7" s="107" customFormat="1" x14ac:dyDescent="0.25">
      <c r="A16" s="276" t="s">
        <v>897</v>
      </c>
      <c r="B16" s="277"/>
      <c r="C16" s="278"/>
      <c r="D16" s="232">
        <v>8</v>
      </c>
      <c r="E16" s="233">
        <v>8</v>
      </c>
      <c r="F16" s="234"/>
      <c r="G16" s="235"/>
    </row>
    <row r="17" spans="1:7" s="107" customFormat="1" x14ac:dyDescent="0.25">
      <c r="A17" s="276" t="s">
        <v>898</v>
      </c>
      <c r="B17" s="277"/>
      <c r="C17" s="278"/>
      <c r="D17" s="232">
        <v>1</v>
      </c>
      <c r="E17" s="233">
        <v>1</v>
      </c>
      <c r="F17" s="234"/>
      <c r="G17" s="235"/>
    </row>
    <row r="18" spans="1:7" s="107" customFormat="1" x14ac:dyDescent="0.25">
      <c r="A18" s="276" t="s">
        <v>899</v>
      </c>
      <c r="B18" s="277"/>
      <c r="C18" s="278"/>
      <c r="D18" s="232">
        <v>1</v>
      </c>
      <c r="E18" s="232">
        <v>0</v>
      </c>
      <c r="F18" s="234"/>
      <c r="G18" s="235"/>
    </row>
    <row r="19" spans="1:7" x14ac:dyDescent="0.25">
      <c r="A19" s="276" t="s">
        <v>1011</v>
      </c>
      <c r="B19" s="277"/>
      <c r="C19" s="278"/>
      <c r="D19" s="232">
        <v>1</v>
      </c>
      <c r="E19" s="233">
        <v>1</v>
      </c>
      <c r="F19" s="234"/>
      <c r="G19" s="235"/>
    </row>
    <row r="20" spans="1:7" x14ac:dyDescent="0.25">
      <c r="A20" s="276"/>
      <c r="B20" s="277"/>
      <c r="C20" s="278"/>
      <c r="D20" s="232"/>
      <c r="E20" s="233"/>
      <c r="F20" s="234"/>
      <c r="G20" s="235"/>
    </row>
    <row r="21" spans="1:7" x14ac:dyDescent="0.25">
      <c r="A21" s="276"/>
      <c r="B21" s="277"/>
      <c r="C21" s="278"/>
      <c r="D21" s="232"/>
      <c r="E21" s="233"/>
      <c r="F21" s="234"/>
      <c r="G21" s="235"/>
    </row>
    <row r="22" spans="1:7" x14ac:dyDescent="0.25">
      <c r="A22" s="107"/>
      <c r="B22" s="107"/>
      <c r="C22" s="107"/>
      <c r="D22" s="107"/>
      <c r="E22" s="107"/>
      <c r="F22" s="107"/>
      <c r="G22" s="107"/>
    </row>
    <row r="23" spans="1:7" x14ac:dyDescent="0.25">
      <c r="A23" s="107"/>
      <c r="B23" s="107"/>
      <c r="C23" s="107"/>
      <c r="D23" s="107"/>
      <c r="E23" s="107"/>
      <c r="F23" s="107"/>
      <c r="G23" s="107"/>
    </row>
  </sheetData>
  <mergeCells count="20">
    <mergeCell ref="A20:C20"/>
    <mergeCell ref="A21:C21"/>
    <mergeCell ref="A12:C12"/>
    <mergeCell ref="A11:C11"/>
    <mergeCell ref="A5:C5"/>
    <mergeCell ref="A6:C6"/>
    <mergeCell ref="A7:C7"/>
    <mergeCell ref="A8:C8"/>
    <mergeCell ref="A19:C19"/>
    <mergeCell ref="A13:C13"/>
    <mergeCell ref="A14:C14"/>
    <mergeCell ref="A18:C18"/>
    <mergeCell ref="A15:C15"/>
    <mergeCell ref="A16:C16"/>
    <mergeCell ref="A17:C17"/>
    <mergeCell ref="A3:C3"/>
    <mergeCell ref="A4:C4"/>
    <mergeCell ref="A2:C2"/>
    <mergeCell ref="A9:C9"/>
    <mergeCell ref="A10:C10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A6" sqref="A6:C6"/>
    </sheetView>
  </sheetViews>
  <sheetFormatPr defaultRowHeight="15" x14ac:dyDescent="0.25"/>
  <cols>
    <col min="4" max="4" width="8.85546875" customWidth="1"/>
    <col min="5" max="5" width="21.140625" customWidth="1"/>
  </cols>
  <sheetData>
    <row r="1" spans="1:6" ht="26.25" x14ac:dyDescent="0.4">
      <c r="A1" s="107"/>
      <c r="B1" s="230" t="s">
        <v>865</v>
      </c>
      <c r="C1" s="107"/>
      <c r="D1" s="107"/>
    </row>
    <row r="3" spans="1:6" s="14" customFormat="1" x14ac:dyDescent="0.25">
      <c r="A3" s="225" t="s">
        <v>830</v>
      </c>
      <c r="B3" s="20"/>
      <c r="D3" s="20"/>
      <c r="E3" s="14">
        <v>-1</v>
      </c>
      <c r="F3" s="20"/>
    </row>
    <row r="4" spans="1:6" s="14" customFormat="1" x14ac:dyDescent="0.25">
      <c r="A4" s="225" t="s">
        <v>831</v>
      </c>
      <c r="B4" s="20"/>
      <c r="D4" s="20"/>
      <c r="E4" s="14">
        <v>-1</v>
      </c>
      <c r="F4" s="20"/>
    </row>
    <row r="5" spans="1:6" s="14" customFormat="1" ht="28.9" customHeight="1" x14ac:dyDescent="0.25">
      <c r="A5" s="280" t="s">
        <v>846</v>
      </c>
      <c r="B5" s="281"/>
      <c r="C5" s="282"/>
      <c r="D5" s="20"/>
      <c r="E5" s="14">
        <v>-50</v>
      </c>
      <c r="F5" s="20"/>
    </row>
    <row r="6" spans="1:6" s="14" customFormat="1" ht="52.15" customHeight="1" x14ac:dyDescent="0.25">
      <c r="A6" s="280" t="s">
        <v>861</v>
      </c>
      <c r="B6" s="281"/>
      <c r="C6" s="282"/>
      <c r="D6" s="20"/>
      <c r="E6" s="14">
        <v>-4</v>
      </c>
      <c r="F6" s="20"/>
    </row>
    <row r="7" spans="1:6" s="14" customFormat="1" x14ac:dyDescent="0.25">
      <c r="A7" s="283" t="s">
        <v>795</v>
      </c>
      <c r="B7" s="284"/>
      <c r="C7" s="285"/>
      <c r="D7" s="20"/>
      <c r="E7" s="14">
        <v>-6</v>
      </c>
      <c r="F7" s="20"/>
    </row>
    <row r="8" spans="1:6" s="14" customFormat="1" x14ac:dyDescent="0.25">
      <c r="A8" s="283" t="s">
        <v>796</v>
      </c>
      <c r="B8" s="284"/>
      <c r="C8" s="285"/>
      <c r="D8" s="20"/>
      <c r="E8" s="14">
        <v>-3</v>
      </c>
      <c r="F8" s="20"/>
    </row>
    <row r="9" spans="1:6" s="14" customFormat="1" x14ac:dyDescent="0.25">
      <c r="A9" s="283" t="s">
        <v>860</v>
      </c>
      <c r="B9" s="284"/>
      <c r="C9" s="285"/>
      <c r="D9" s="20"/>
      <c r="E9" s="14">
        <v>-1</v>
      </c>
      <c r="F9" s="20"/>
    </row>
    <row r="10" spans="1:6" s="14" customFormat="1" ht="39.6" customHeight="1" x14ac:dyDescent="0.25">
      <c r="A10" s="280" t="s">
        <v>804</v>
      </c>
      <c r="B10" s="281"/>
      <c r="C10" s="282"/>
      <c r="D10" s="20"/>
      <c r="E10" s="14">
        <v>-4</v>
      </c>
      <c r="F10" s="20"/>
    </row>
  </sheetData>
  <mergeCells count="6">
    <mergeCell ref="A10:C10"/>
    <mergeCell ref="A5:C5"/>
    <mergeCell ref="A6:C6"/>
    <mergeCell ref="A7:C7"/>
    <mergeCell ref="A8:C8"/>
    <mergeCell ref="A9:C9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2"/>
  <sheetViews>
    <sheetView zoomScaleNormal="100" workbookViewId="0">
      <pane xSplit="1" ySplit="3" topLeftCell="DF85" activePane="bottomRight" state="frozen"/>
      <selection pane="topRight" activeCell="B1" sqref="B1"/>
      <selection pane="bottomLeft" activeCell="A4" sqref="A4"/>
      <selection pane="bottomRight" activeCell="A102" sqref="A102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4" width="11.42578125" style="107" customWidth="1"/>
    <col min="15" max="17" width="13.140625" style="107" customWidth="1"/>
    <col min="18" max="20" width="11.42578125" style="107" customWidth="1"/>
    <col min="21" max="22" width="10.7109375" style="107" customWidth="1"/>
    <col min="23" max="54" width="11.42578125" style="107" customWidth="1"/>
    <col min="55" max="55" width="11.42578125" style="2" customWidth="1"/>
    <col min="56" max="56" width="11.7109375" style="107" customWidth="1"/>
    <col min="57" max="60" width="12.140625" style="107" customWidth="1"/>
    <col min="61" max="63" width="10.7109375" style="107" customWidth="1"/>
    <col min="64" max="108" width="10.85546875" style="107" customWidth="1"/>
    <col min="109" max="109" width="11.42578125" style="107" customWidth="1"/>
    <col min="110" max="110" width="3.28515625" style="107" customWidth="1"/>
    <col min="111" max="112" width="9.140625" style="107"/>
    <col min="113" max="113" width="9.140625" style="108"/>
    <col min="114" max="16384" width="9.140625" style="107"/>
  </cols>
  <sheetData>
    <row r="1" spans="1:113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/>
      <c r="N1" s="37" t="s">
        <v>94</v>
      </c>
      <c r="O1" s="37" t="s">
        <v>94</v>
      </c>
      <c r="P1" s="37" t="s">
        <v>94</v>
      </c>
      <c r="Q1" s="37"/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 t="s">
        <v>94</v>
      </c>
      <c r="AI1" s="37" t="s">
        <v>94</v>
      </c>
      <c r="AJ1" s="37" t="s">
        <v>94</v>
      </c>
      <c r="AK1" s="37" t="s">
        <v>94</v>
      </c>
      <c r="AL1" s="37" t="s">
        <v>94</v>
      </c>
      <c r="AM1" s="37" t="s">
        <v>94</v>
      </c>
      <c r="AN1" s="37" t="s">
        <v>94</v>
      </c>
      <c r="AO1" s="37" t="s">
        <v>94</v>
      </c>
      <c r="AP1" s="37" t="s">
        <v>94</v>
      </c>
      <c r="AQ1" s="37" t="s">
        <v>94</v>
      </c>
      <c r="AR1" s="37" t="s">
        <v>94</v>
      </c>
      <c r="AS1" s="37" t="s">
        <v>94</v>
      </c>
      <c r="AT1" s="37" t="s">
        <v>94</v>
      </c>
      <c r="AU1" s="37" t="s">
        <v>94</v>
      </c>
      <c r="AV1" s="37" t="s">
        <v>94</v>
      </c>
      <c r="AW1" s="37" t="s">
        <v>94</v>
      </c>
      <c r="AX1" s="37" t="s">
        <v>94</v>
      </c>
      <c r="AY1" s="37" t="s">
        <v>94</v>
      </c>
      <c r="AZ1" s="37" t="s">
        <v>94</v>
      </c>
      <c r="BA1" s="37" t="s">
        <v>94</v>
      </c>
      <c r="BB1" s="37" t="s">
        <v>94</v>
      </c>
      <c r="BC1" s="203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I1" s="54"/>
    </row>
    <row r="2" spans="1:113" s="39" customFormat="1" ht="72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240</v>
      </c>
      <c r="L2" s="71" t="s">
        <v>142</v>
      </c>
      <c r="M2" s="71" t="s">
        <v>351</v>
      </c>
      <c r="N2" s="71" t="s">
        <v>146</v>
      </c>
      <c r="O2" s="71" t="s">
        <v>102</v>
      </c>
      <c r="P2" s="71" t="s">
        <v>147</v>
      </c>
      <c r="Q2" s="71" t="s">
        <v>400</v>
      </c>
      <c r="R2" s="71" t="s">
        <v>103</v>
      </c>
      <c r="S2" s="71" t="s">
        <v>149</v>
      </c>
      <c r="T2" s="71" t="s">
        <v>150</v>
      </c>
      <c r="U2" s="72" t="s">
        <v>101</v>
      </c>
      <c r="V2" s="72" t="s">
        <v>145</v>
      </c>
      <c r="W2" s="72" t="s">
        <v>106</v>
      </c>
      <c r="X2" s="38" t="s">
        <v>104</v>
      </c>
      <c r="Y2" s="38" t="s">
        <v>401</v>
      </c>
      <c r="Z2" s="38" t="s">
        <v>105</v>
      </c>
      <c r="AA2" s="38" t="s">
        <v>148</v>
      </c>
      <c r="AB2" s="38" t="s">
        <v>140</v>
      </c>
      <c r="AC2" s="38" t="s">
        <v>143</v>
      </c>
      <c r="AD2" s="38" t="s">
        <v>141</v>
      </c>
      <c r="AE2" s="38" t="s">
        <v>144</v>
      </c>
      <c r="AF2" s="70" t="s">
        <v>387</v>
      </c>
      <c r="AG2" s="70" t="s">
        <v>388</v>
      </c>
      <c r="AH2" s="110" t="s">
        <v>213</v>
      </c>
      <c r="AI2" s="110" t="s">
        <v>214</v>
      </c>
      <c r="AJ2" s="111" t="s">
        <v>215</v>
      </c>
      <c r="AK2" s="111" t="s">
        <v>216</v>
      </c>
      <c r="AL2" s="111" t="s">
        <v>217</v>
      </c>
      <c r="AM2" s="111" t="s">
        <v>218</v>
      </c>
      <c r="AN2" s="111" t="s">
        <v>547</v>
      </c>
      <c r="AO2" s="111" t="s">
        <v>548</v>
      </c>
      <c r="AP2" s="111" t="s">
        <v>549</v>
      </c>
      <c r="AQ2" s="111" t="s">
        <v>550</v>
      </c>
      <c r="AR2" s="111" t="s">
        <v>551</v>
      </c>
      <c r="AS2" s="111" t="s">
        <v>558</v>
      </c>
      <c r="AT2" s="111" t="s">
        <v>552</v>
      </c>
      <c r="AU2" s="71" t="s">
        <v>389</v>
      </c>
      <c r="AV2" s="71" t="s">
        <v>390</v>
      </c>
      <c r="AW2" s="71" t="s">
        <v>391</v>
      </c>
      <c r="AX2" s="71" t="s">
        <v>392</v>
      </c>
      <c r="AY2" s="71" t="s">
        <v>393</v>
      </c>
      <c r="AZ2" s="71" t="s">
        <v>394</v>
      </c>
      <c r="BA2" s="71" t="s">
        <v>395</v>
      </c>
      <c r="BB2" s="71" t="s">
        <v>450</v>
      </c>
      <c r="BC2" s="38"/>
      <c r="BD2" s="70" t="s">
        <v>107</v>
      </c>
      <c r="BE2" s="70" t="s">
        <v>108</v>
      </c>
      <c r="BF2" s="70" t="s">
        <v>212</v>
      </c>
      <c r="BG2" s="70" t="s">
        <v>211</v>
      </c>
      <c r="BH2" s="70" t="s">
        <v>138</v>
      </c>
      <c r="BI2" s="38" t="s">
        <v>109</v>
      </c>
      <c r="BJ2" s="38" t="s">
        <v>139</v>
      </c>
      <c r="BK2" s="38" t="s">
        <v>137</v>
      </c>
      <c r="BL2" s="38" t="s">
        <v>110</v>
      </c>
      <c r="BM2" s="71" t="s">
        <v>240</v>
      </c>
      <c r="BN2" s="71" t="s">
        <v>142</v>
      </c>
      <c r="BO2" s="71" t="s">
        <v>351</v>
      </c>
      <c r="BP2" s="71" t="s">
        <v>146</v>
      </c>
      <c r="BQ2" s="71" t="s">
        <v>102</v>
      </c>
      <c r="BR2" s="71" t="s">
        <v>147</v>
      </c>
      <c r="BS2" s="71" t="s">
        <v>400</v>
      </c>
      <c r="BT2" s="71" t="s">
        <v>103</v>
      </c>
      <c r="BU2" s="71" t="s">
        <v>149</v>
      </c>
      <c r="BV2" s="71" t="s">
        <v>150</v>
      </c>
      <c r="BW2" s="72" t="s">
        <v>101</v>
      </c>
      <c r="BX2" s="72" t="s">
        <v>145</v>
      </c>
      <c r="BY2" s="72" t="s">
        <v>106</v>
      </c>
      <c r="BZ2" s="38" t="s">
        <v>104</v>
      </c>
      <c r="CA2" s="38" t="s">
        <v>401</v>
      </c>
      <c r="CB2" s="38" t="s">
        <v>105</v>
      </c>
      <c r="CC2" s="38" t="s">
        <v>148</v>
      </c>
      <c r="CD2" s="38" t="s">
        <v>140</v>
      </c>
      <c r="CE2" s="38" t="s">
        <v>143</v>
      </c>
      <c r="CF2" s="38" t="s">
        <v>141</v>
      </c>
      <c r="CG2" s="38" t="s">
        <v>144</v>
      </c>
      <c r="CH2" s="70" t="s">
        <v>387</v>
      </c>
      <c r="CI2" s="70" t="s">
        <v>388</v>
      </c>
      <c r="CJ2" s="110" t="s">
        <v>213</v>
      </c>
      <c r="CK2" s="110" t="s">
        <v>214</v>
      </c>
      <c r="CL2" s="111" t="s">
        <v>215</v>
      </c>
      <c r="CM2" s="111" t="s">
        <v>216</v>
      </c>
      <c r="CN2" s="111" t="s">
        <v>217</v>
      </c>
      <c r="CO2" s="111" t="s">
        <v>218</v>
      </c>
      <c r="CP2" s="111" t="s">
        <v>546</v>
      </c>
      <c r="CQ2" s="111" t="s">
        <v>547</v>
      </c>
      <c r="CR2" s="111" t="s">
        <v>548</v>
      </c>
      <c r="CS2" s="111" t="s">
        <v>549</v>
      </c>
      <c r="CT2" s="111" t="s">
        <v>550</v>
      </c>
      <c r="CU2" s="111" t="s">
        <v>551</v>
      </c>
      <c r="CV2" s="111" t="s">
        <v>558</v>
      </c>
      <c r="CW2" s="111" t="s">
        <v>552</v>
      </c>
      <c r="CX2" s="71" t="s">
        <v>389</v>
      </c>
      <c r="CY2" s="71" t="s">
        <v>390</v>
      </c>
      <c r="CZ2" s="71" t="s">
        <v>391</v>
      </c>
      <c r="DA2" s="71" t="s">
        <v>392</v>
      </c>
      <c r="DB2" s="71" t="s">
        <v>393</v>
      </c>
      <c r="DC2" s="71" t="s">
        <v>394</v>
      </c>
      <c r="DD2" s="71" t="s">
        <v>395</v>
      </c>
      <c r="DE2" s="71" t="s">
        <v>450</v>
      </c>
      <c r="DF2" s="38"/>
      <c r="DG2" s="38" t="s">
        <v>95</v>
      </c>
      <c r="DH2" s="40"/>
      <c r="DI2" s="55" t="s">
        <v>96</v>
      </c>
    </row>
    <row r="3" spans="1:113" x14ac:dyDescent="0.25">
      <c r="A3" s="107" t="s">
        <v>100</v>
      </c>
      <c r="B3" s="195">
        <v>1</v>
      </c>
      <c r="C3" s="195">
        <v>1</v>
      </c>
      <c r="D3" s="195">
        <v>1</v>
      </c>
      <c r="E3" s="195">
        <v>1</v>
      </c>
      <c r="F3" s="195">
        <v>1</v>
      </c>
      <c r="G3" s="195">
        <v>1</v>
      </c>
      <c r="H3" s="195">
        <v>1</v>
      </c>
      <c r="I3" s="195">
        <v>1</v>
      </c>
      <c r="J3" s="195">
        <v>1</v>
      </c>
      <c r="K3" s="195">
        <v>1</v>
      </c>
      <c r="L3" s="195">
        <v>1</v>
      </c>
      <c r="M3" s="195">
        <v>1</v>
      </c>
      <c r="N3" s="195">
        <v>1</v>
      </c>
      <c r="O3" s="195">
        <v>1</v>
      </c>
      <c r="P3" s="195">
        <v>1</v>
      </c>
      <c r="Q3" s="195"/>
      <c r="R3" s="195">
        <v>1</v>
      </c>
      <c r="S3" s="195">
        <v>1</v>
      </c>
      <c r="T3" s="195">
        <v>1</v>
      </c>
      <c r="U3" s="195">
        <v>1</v>
      </c>
      <c r="V3" s="195">
        <v>1</v>
      </c>
      <c r="W3" s="195">
        <v>1</v>
      </c>
      <c r="X3" s="195">
        <v>1</v>
      </c>
      <c r="Y3" s="195">
        <v>1</v>
      </c>
      <c r="Z3" s="195">
        <v>1</v>
      </c>
      <c r="AA3" s="195">
        <v>1</v>
      </c>
      <c r="AB3" s="195">
        <v>1</v>
      </c>
      <c r="AC3" s="195">
        <v>1</v>
      </c>
      <c r="AD3" s="195">
        <v>1</v>
      </c>
      <c r="AE3" s="195">
        <v>1</v>
      </c>
      <c r="AF3" s="195">
        <v>1</v>
      </c>
      <c r="AG3" s="195">
        <v>1</v>
      </c>
      <c r="AH3" s="10">
        <v>1</v>
      </c>
      <c r="AI3" s="10">
        <v>1</v>
      </c>
      <c r="AJ3" s="196">
        <v>1</v>
      </c>
      <c r="AK3" s="196">
        <v>1</v>
      </c>
      <c r="AL3" s="196">
        <v>1</v>
      </c>
      <c r="AM3" s="196">
        <v>1</v>
      </c>
      <c r="AN3" s="10">
        <v>1</v>
      </c>
      <c r="AO3" s="10">
        <v>1</v>
      </c>
      <c r="AP3" s="196">
        <v>1</v>
      </c>
      <c r="AQ3" s="196">
        <v>1</v>
      </c>
      <c r="AR3" s="196">
        <v>1</v>
      </c>
      <c r="AS3" s="196">
        <v>1</v>
      </c>
      <c r="AT3" s="196">
        <v>1</v>
      </c>
      <c r="AU3" s="196">
        <v>1</v>
      </c>
      <c r="AV3" s="196">
        <v>1</v>
      </c>
      <c r="AW3" s="196">
        <v>1</v>
      </c>
      <c r="AX3" s="196">
        <v>1</v>
      </c>
      <c r="AY3" s="196">
        <v>1</v>
      </c>
      <c r="AZ3" s="196">
        <v>1</v>
      </c>
      <c r="BA3" s="196">
        <v>1</v>
      </c>
      <c r="BB3" s="196">
        <v>1</v>
      </c>
      <c r="BC3" s="198"/>
      <c r="BD3" s="195">
        <v>54</v>
      </c>
      <c r="BE3" s="195">
        <v>2</v>
      </c>
      <c r="BF3" s="195"/>
      <c r="BG3" s="195"/>
      <c r="BH3" s="195"/>
      <c r="BI3" s="195">
        <v>72</v>
      </c>
      <c r="BJ3" s="195"/>
      <c r="BK3" s="195">
        <v>2</v>
      </c>
      <c r="BL3" s="195"/>
      <c r="BM3" s="195"/>
      <c r="BN3" s="195">
        <v>2</v>
      </c>
      <c r="BO3" s="195"/>
      <c r="BP3" s="195"/>
      <c r="BQ3" s="195"/>
      <c r="BR3" s="195"/>
      <c r="BS3" s="195"/>
      <c r="BT3" s="195"/>
      <c r="BU3" s="195">
        <v>2</v>
      </c>
      <c r="BV3" s="195">
        <v>2</v>
      </c>
      <c r="BW3" s="195"/>
      <c r="BX3" s="195"/>
      <c r="BY3" s="195">
        <v>1</v>
      </c>
      <c r="BZ3" s="195"/>
      <c r="CA3" s="195"/>
      <c r="CB3" s="195"/>
      <c r="CC3" s="195"/>
      <c r="CD3" s="195"/>
      <c r="CE3" s="195"/>
      <c r="CF3" s="195"/>
      <c r="CG3" s="195"/>
      <c r="CH3" s="195"/>
      <c r="CI3" s="195"/>
      <c r="CJ3" s="195"/>
      <c r="CK3" s="195"/>
      <c r="CL3" s="195"/>
      <c r="CM3" s="195">
        <v>4</v>
      </c>
      <c r="CN3" s="195"/>
      <c r="CO3" s="195">
        <v>4</v>
      </c>
      <c r="CP3" s="195"/>
      <c r="CQ3" s="195">
        <v>9</v>
      </c>
      <c r="CR3" s="195">
        <v>9</v>
      </c>
      <c r="CS3" s="195">
        <v>9</v>
      </c>
      <c r="CT3" s="195">
        <v>36</v>
      </c>
      <c r="CU3" s="195">
        <v>9</v>
      </c>
      <c r="CV3" s="195">
        <v>9</v>
      </c>
      <c r="CW3" s="195">
        <v>9</v>
      </c>
      <c r="CX3" s="195"/>
      <c r="CY3" s="195"/>
      <c r="CZ3" s="195"/>
      <c r="DA3" s="195"/>
      <c r="DB3" s="195"/>
      <c r="DC3" s="195"/>
      <c r="DD3" s="195"/>
      <c r="DE3" s="196"/>
      <c r="DF3" s="10"/>
    </row>
    <row r="4" spans="1:113" x14ac:dyDescent="0.25"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  <c r="BA4" s="196"/>
      <c r="BB4" s="196"/>
      <c r="BC4" s="198"/>
      <c r="BD4" s="196"/>
      <c r="BE4" s="196"/>
      <c r="BF4" s="196"/>
      <c r="BG4" s="196"/>
      <c r="BH4" s="196"/>
      <c r="BI4" s="196"/>
      <c r="BJ4" s="196"/>
      <c r="BK4" s="196"/>
      <c r="BL4" s="196"/>
      <c r="BM4" s="196"/>
      <c r="BN4" s="196"/>
      <c r="BO4" s="196"/>
      <c r="BP4" s="196"/>
      <c r="BQ4" s="196"/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96"/>
      <c r="CG4" s="196"/>
      <c r="CH4" s="196"/>
      <c r="CI4" s="196"/>
      <c r="CJ4" s="196"/>
      <c r="CK4" s="196"/>
      <c r="CL4" s="196"/>
      <c r="CM4" s="196"/>
      <c r="CN4" s="196"/>
      <c r="CO4" s="196"/>
      <c r="CP4" s="196"/>
      <c r="CQ4" s="196"/>
      <c r="CR4" s="196"/>
      <c r="CS4" s="196"/>
      <c r="CT4" s="196"/>
      <c r="CU4" s="196"/>
      <c r="CV4" s="196"/>
      <c r="CW4" s="196"/>
      <c r="CX4" s="196"/>
      <c r="CY4" s="196"/>
      <c r="CZ4" s="196"/>
      <c r="DA4" s="196"/>
      <c r="DB4" s="196"/>
      <c r="DC4" s="196"/>
      <c r="DD4" s="196"/>
      <c r="DE4" s="196"/>
      <c r="DF4" s="196"/>
    </row>
    <row r="5" spans="1:113" s="85" customFormat="1" x14ac:dyDescent="0.25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198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I5" s="108"/>
    </row>
    <row r="6" spans="1:113" x14ac:dyDescent="0.25">
      <c r="A6" s="5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  <c r="BA6" s="196"/>
      <c r="BB6" s="196"/>
      <c r="BC6" s="198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96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6"/>
      <c r="CL6" s="196"/>
      <c r="CM6" s="196"/>
      <c r="CN6" s="196"/>
      <c r="CO6" s="196"/>
      <c r="CP6" s="196"/>
      <c r="CQ6" s="196"/>
      <c r="CR6" s="196"/>
      <c r="CS6" s="196"/>
      <c r="CT6" s="196"/>
      <c r="CU6" s="196"/>
      <c r="CV6" s="196"/>
      <c r="CW6" s="196"/>
      <c r="CX6" s="196"/>
      <c r="CY6" s="196"/>
      <c r="CZ6" s="196"/>
      <c r="DA6" s="196"/>
      <c r="DB6" s="196"/>
      <c r="DC6" s="196"/>
      <c r="DD6" s="196"/>
      <c r="DE6" s="196"/>
      <c r="DF6" s="196"/>
    </row>
    <row r="7" spans="1:113" x14ac:dyDescent="0.25">
      <c r="A7" s="18" t="s">
        <v>43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5"/>
      <c r="AC7" s="195"/>
      <c r="AD7" s="195">
        <v>1.7</v>
      </c>
      <c r="AE7" s="195">
        <v>0.4</v>
      </c>
      <c r="AF7" s="195"/>
      <c r="AG7" s="195">
        <v>2.9</v>
      </c>
      <c r="AH7" s="195"/>
      <c r="AI7" s="195">
        <v>0.2</v>
      </c>
      <c r="AJ7" s="195"/>
      <c r="AK7" s="195"/>
      <c r="AL7" s="195">
        <v>2.2000000000000002</v>
      </c>
      <c r="AM7" s="195"/>
      <c r="AN7" s="195"/>
      <c r="AO7" s="195"/>
      <c r="AP7" s="195"/>
      <c r="AQ7" s="195"/>
      <c r="AR7" s="195"/>
      <c r="AS7" s="195"/>
      <c r="AT7" s="195"/>
      <c r="AU7" s="195"/>
      <c r="AV7" s="197"/>
      <c r="AW7" s="197"/>
      <c r="AX7" s="197"/>
      <c r="AY7" s="195"/>
      <c r="AZ7" s="195"/>
      <c r="BA7" s="195"/>
      <c r="BB7" s="195"/>
      <c r="BC7" s="198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96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D7" s="195">
        <f t="shared" ref="CD7:CO7" si="0">AB7*CD$3</f>
        <v>0</v>
      </c>
      <c r="CE7" s="195">
        <f t="shared" si="0"/>
        <v>0</v>
      </c>
      <c r="CF7" s="195">
        <f t="shared" si="0"/>
        <v>0</v>
      </c>
      <c r="CG7" s="195">
        <f t="shared" si="0"/>
        <v>0</v>
      </c>
      <c r="CH7" s="195">
        <f t="shared" si="0"/>
        <v>0</v>
      </c>
      <c r="CI7" s="195">
        <f t="shared" si="0"/>
        <v>0</v>
      </c>
      <c r="CJ7" s="195">
        <f t="shared" si="0"/>
        <v>0</v>
      </c>
      <c r="CK7" s="195">
        <f t="shared" si="0"/>
        <v>0</v>
      </c>
      <c r="CL7" s="195">
        <f t="shared" si="0"/>
        <v>0</v>
      </c>
      <c r="CM7" s="195">
        <f t="shared" si="0"/>
        <v>0</v>
      </c>
      <c r="CN7" s="195">
        <f t="shared" si="0"/>
        <v>0</v>
      </c>
      <c r="CO7" s="195">
        <f t="shared" si="0"/>
        <v>0</v>
      </c>
      <c r="CP7" s="195"/>
      <c r="CQ7" s="195">
        <f t="shared" ref="CQ7:DE7" si="1">AN7*CQ$3</f>
        <v>0</v>
      </c>
      <c r="CR7" s="195">
        <f t="shared" si="1"/>
        <v>0</v>
      </c>
      <c r="CS7" s="195">
        <f t="shared" si="1"/>
        <v>0</v>
      </c>
      <c r="CT7" s="195">
        <f t="shared" si="1"/>
        <v>0</v>
      </c>
      <c r="CU7" s="195">
        <f t="shared" si="1"/>
        <v>0</v>
      </c>
      <c r="CV7" s="195">
        <f t="shared" si="1"/>
        <v>0</v>
      </c>
      <c r="CW7" s="195">
        <f t="shared" si="1"/>
        <v>0</v>
      </c>
      <c r="CX7" s="195">
        <f t="shared" si="1"/>
        <v>0</v>
      </c>
      <c r="CY7" s="195">
        <f t="shared" si="1"/>
        <v>0</v>
      </c>
      <c r="CZ7" s="195">
        <f t="shared" si="1"/>
        <v>0</v>
      </c>
      <c r="DA7" s="195">
        <f t="shared" si="1"/>
        <v>0</v>
      </c>
      <c r="DB7" s="195">
        <f t="shared" si="1"/>
        <v>0</v>
      </c>
      <c r="DC7" s="195">
        <f t="shared" si="1"/>
        <v>0</v>
      </c>
      <c r="DD7" s="195">
        <f t="shared" si="1"/>
        <v>0</v>
      </c>
      <c r="DE7" s="195">
        <f t="shared" si="1"/>
        <v>0</v>
      </c>
      <c r="DF7" s="195"/>
      <c r="DG7" s="107">
        <f t="shared" ref="DG7:DG15" si="2">SUM(BD7:DD7)</f>
        <v>0</v>
      </c>
    </row>
    <row r="8" spans="1:113" x14ac:dyDescent="0.25">
      <c r="A8" s="18" t="s">
        <v>396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>
        <v>0.8</v>
      </c>
      <c r="AV8" s="197"/>
      <c r="AW8" s="197"/>
      <c r="AX8" s="197"/>
      <c r="AY8" s="195"/>
      <c r="AZ8" s="195"/>
      <c r="BA8" s="195"/>
      <c r="BB8" s="195"/>
      <c r="BC8" s="198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96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D8" s="195"/>
      <c r="CE8" s="195"/>
      <c r="CF8" s="195"/>
      <c r="CG8" s="195"/>
      <c r="CH8" s="195"/>
      <c r="CI8" s="195"/>
      <c r="CJ8" s="195"/>
      <c r="CK8" s="195"/>
      <c r="CL8" s="195"/>
      <c r="CM8" s="195"/>
      <c r="CN8" s="195"/>
      <c r="CO8" s="195"/>
      <c r="CP8" s="195"/>
      <c r="CQ8" s="195">
        <f t="shared" ref="CQ8:CU15" si="3">AN8*CQ$3</f>
        <v>0</v>
      </c>
      <c r="CR8" s="195">
        <f t="shared" si="3"/>
        <v>0</v>
      </c>
      <c r="CS8" s="195">
        <f t="shared" si="3"/>
        <v>0</v>
      </c>
      <c r="CT8" s="195">
        <f t="shared" si="3"/>
        <v>0</v>
      </c>
      <c r="CU8" s="195">
        <f t="shared" si="3"/>
        <v>0</v>
      </c>
      <c r="CV8" s="195">
        <f t="shared" ref="CV8:CV71" si="4">AS8*CV$3</f>
        <v>0</v>
      </c>
      <c r="CW8" s="195">
        <f t="shared" ref="CW8:DE10" si="5">AT8*CW$3</f>
        <v>0</v>
      </c>
      <c r="CX8" s="195">
        <f t="shared" si="5"/>
        <v>0</v>
      </c>
      <c r="CY8" s="195">
        <f t="shared" si="5"/>
        <v>0</v>
      </c>
      <c r="CZ8" s="195">
        <f t="shared" si="5"/>
        <v>0</v>
      </c>
      <c r="DA8" s="195">
        <f t="shared" si="5"/>
        <v>0</v>
      </c>
      <c r="DB8" s="195">
        <f t="shared" si="5"/>
        <v>0</v>
      </c>
      <c r="DC8" s="195">
        <f t="shared" si="5"/>
        <v>0</v>
      </c>
      <c r="DD8" s="195">
        <f t="shared" si="5"/>
        <v>0</v>
      </c>
      <c r="DE8" s="195">
        <f t="shared" si="5"/>
        <v>0</v>
      </c>
      <c r="DF8" s="195"/>
      <c r="DG8" s="107">
        <f t="shared" si="2"/>
        <v>0</v>
      </c>
    </row>
    <row r="9" spans="1:113" x14ac:dyDescent="0.25">
      <c r="A9" s="18" t="s">
        <v>49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5">
        <v>1.7</v>
      </c>
      <c r="AC9" s="195">
        <v>0.4</v>
      </c>
      <c r="AD9" s="195"/>
      <c r="AE9" s="195"/>
      <c r="AF9" s="195">
        <v>2.9</v>
      </c>
      <c r="AG9" s="195"/>
      <c r="AH9" s="195">
        <v>0.2</v>
      </c>
      <c r="AI9" s="195"/>
      <c r="AJ9" s="195">
        <v>0.2</v>
      </c>
      <c r="AK9" s="195">
        <v>2.2000000000000002</v>
      </c>
      <c r="AL9" s="195"/>
      <c r="AM9" s="195">
        <v>0.2</v>
      </c>
      <c r="AN9" s="195"/>
      <c r="AO9" s="195"/>
      <c r="AP9" s="195"/>
      <c r="AQ9" s="195"/>
      <c r="AR9" s="195"/>
      <c r="AS9" s="195"/>
      <c r="AT9" s="195"/>
      <c r="AU9" s="195"/>
      <c r="AV9" s="197"/>
      <c r="AW9" s="197"/>
      <c r="AX9" s="197"/>
      <c r="AY9" s="195"/>
      <c r="AZ9" s="195"/>
      <c r="BA9" s="195"/>
      <c r="BB9" s="195"/>
      <c r="BC9" s="198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96"/>
      <c r="BR9" s="196"/>
      <c r="BS9" s="196"/>
      <c r="BT9" s="196"/>
      <c r="BU9" s="196"/>
      <c r="BV9" s="196"/>
      <c r="BW9" s="196"/>
      <c r="BX9" s="196"/>
      <c r="BY9" s="196"/>
      <c r="BZ9" s="196"/>
      <c r="CA9" s="196"/>
      <c r="CB9" s="196"/>
      <c r="CD9" s="195">
        <f t="shared" ref="CD9:CO9" si="6">AB9*CD$3</f>
        <v>0</v>
      </c>
      <c r="CE9" s="195">
        <f t="shared" si="6"/>
        <v>0</v>
      </c>
      <c r="CF9" s="195">
        <f t="shared" si="6"/>
        <v>0</v>
      </c>
      <c r="CG9" s="195">
        <f t="shared" si="6"/>
        <v>0</v>
      </c>
      <c r="CH9" s="195">
        <f t="shared" si="6"/>
        <v>0</v>
      </c>
      <c r="CI9" s="195">
        <f t="shared" si="6"/>
        <v>0</v>
      </c>
      <c r="CJ9" s="195">
        <f t="shared" si="6"/>
        <v>0</v>
      </c>
      <c r="CK9" s="195">
        <f t="shared" si="6"/>
        <v>0</v>
      </c>
      <c r="CL9" s="195">
        <f t="shared" si="6"/>
        <v>0</v>
      </c>
      <c r="CM9" s="195">
        <f t="shared" si="6"/>
        <v>8.8000000000000007</v>
      </c>
      <c r="CN9" s="195">
        <f t="shared" si="6"/>
        <v>0</v>
      </c>
      <c r="CO9" s="195">
        <f t="shared" si="6"/>
        <v>0.8</v>
      </c>
      <c r="CP9" s="195"/>
      <c r="CQ9" s="195">
        <f t="shared" si="3"/>
        <v>0</v>
      </c>
      <c r="CR9" s="195">
        <f t="shared" si="3"/>
        <v>0</v>
      </c>
      <c r="CS9" s="195">
        <f t="shared" si="3"/>
        <v>0</v>
      </c>
      <c r="CT9" s="195">
        <f t="shared" si="3"/>
        <v>0</v>
      </c>
      <c r="CU9" s="195">
        <f t="shared" si="3"/>
        <v>0</v>
      </c>
      <c r="CV9" s="195">
        <f t="shared" si="4"/>
        <v>0</v>
      </c>
      <c r="CW9" s="195">
        <f t="shared" si="5"/>
        <v>0</v>
      </c>
      <c r="CX9" s="195">
        <f t="shared" si="5"/>
        <v>0</v>
      </c>
      <c r="CY9" s="195">
        <f t="shared" si="5"/>
        <v>0</v>
      </c>
      <c r="CZ9" s="195">
        <f t="shared" si="5"/>
        <v>0</v>
      </c>
      <c r="DA9" s="195">
        <f t="shared" si="5"/>
        <v>0</v>
      </c>
      <c r="DB9" s="195">
        <f t="shared" si="5"/>
        <v>0</v>
      </c>
      <c r="DC9" s="195">
        <f t="shared" si="5"/>
        <v>0</v>
      </c>
      <c r="DD9" s="195">
        <f t="shared" si="5"/>
        <v>0</v>
      </c>
      <c r="DE9" s="195">
        <f t="shared" si="5"/>
        <v>0</v>
      </c>
      <c r="DF9" s="195"/>
      <c r="DG9" s="107">
        <f t="shared" si="2"/>
        <v>9.6000000000000014</v>
      </c>
    </row>
    <row r="10" spans="1:113" x14ac:dyDescent="0.25">
      <c r="A10" s="18" t="s">
        <v>83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7"/>
      <c r="AW10" s="197"/>
      <c r="AX10" s="197"/>
      <c r="AY10" s="195">
        <v>0.9</v>
      </c>
      <c r="AZ10" s="195"/>
      <c r="BA10" s="195"/>
      <c r="BB10" s="195"/>
      <c r="BC10" s="198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96"/>
      <c r="BR10" s="196"/>
      <c r="BS10" s="196"/>
      <c r="BT10" s="196"/>
      <c r="BU10" s="196"/>
      <c r="BV10" s="196"/>
      <c r="BW10" s="196"/>
      <c r="BX10" s="196"/>
      <c r="BY10" s="196"/>
      <c r="BZ10" s="196"/>
      <c r="CA10" s="196"/>
      <c r="CB10" s="196"/>
      <c r="CD10" s="195"/>
      <c r="CE10" s="195"/>
      <c r="CF10" s="195"/>
      <c r="CG10" s="195"/>
      <c r="CH10" s="195"/>
      <c r="CI10" s="195"/>
      <c r="CJ10" s="195"/>
      <c r="CK10" s="195"/>
      <c r="CL10" s="195"/>
      <c r="CM10" s="195"/>
      <c r="CN10" s="195"/>
      <c r="CO10" s="195"/>
      <c r="CP10" s="195"/>
      <c r="CQ10" s="195">
        <f t="shared" si="3"/>
        <v>0</v>
      </c>
      <c r="CR10" s="195">
        <f t="shared" si="3"/>
        <v>0</v>
      </c>
      <c r="CS10" s="195">
        <f t="shared" si="3"/>
        <v>0</v>
      </c>
      <c r="CT10" s="195">
        <f t="shared" si="3"/>
        <v>0</v>
      </c>
      <c r="CU10" s="195">
        <f t="shared" si="3"/>
        <v>0</v>
      </c>
      <c r="CV10" s="195">
        <f t="shared" si="4"/>
        <v>0</v>
      </c>
      <c r="CW10" s="195">
        <f t="shared" si="5"/>
        <v>0</v>
      </c>
      <c r="CX10" s="195">
        <f t="shared" si="5"/>
        <v>0</v>
      </c>
      <c r="CY10" s="195">
        <f t="shared" si="5"/>
        <v>0</v>
      </c>
      <c r="CZ10" s="195">
        <f t="shared" si="5"/>
        <v>0</v>
      </c>
      <c r="DA10" s="195">
        <f t="shared" si="5"/>
        <v>0</v>
      </c>
      <c r="DB10" s="195">
        <f t="shared" si="5"/>
        <v>0</v>
      </c>
      <c r="DC10" s="195">
        <f t="shared" si="5"/>
        <v>0</v>
      </c>
      <c r="DD10" s="195">
        <f t="shared" si="5"/>
        <v>0</v>
      </c>
      <c r="DE10" s="195">
        <f t="shared" si="5"/>
        <v>0</v>
      </c>
      <c r="DF10" s="195"/>
      <c r="DG10" s="107">
        <f t="shared" si="2"/>
        <v>0</v>
      </c>
    </row>
    <row r="11" spans="1:113" x14ac:dyDescent="0.25">
      <c r="A11" s="18" t="s">
        <v>553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7"/>
      <c r="AW11" s="197"/>
      <c r="AX11" s="197"/>
      <c r="AY11" s="195"/>
      <c r="AZ11" s="195"/>
      <c r="BA11" s="195"/>
      <c r="BB11" s="195"/>
      <c r="BC11" s="198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96"/>
      <c r="BR11" s="196"/>
      <c r="BS11" s="196"/>
      <c r="BT11" s="196"/>
      <c r="BU11" s="196"/>
      <c r="BV11" s="196"/>
      <c r="BW11" s="196"/>
      <c r="BX11" s="196"/>
      <c r="BY11" s="196"/>
      <c r="BZ11" s="196"/>
      <c r="CA11" s="196"/>
      <c r="CB11" s="196"/>
      <c r="CD11" s="195"/>
      <c r="CE11" s="195"/>
      <c r="CF11" s="195"/>
      <c r="CG11" s="195"/>
      <c r="CH11" s="195"/>
      <c r="CI11" s="195"/>
      <c r="CJ11" s="195"/>
      <c r="CK11" s="195"/>
      <c r="CL11" s="195"/>
      <c r="CM11" s="195"/>
      <c r="CN11" s="195"/>
      <c r="CO11" s="195"/>
      <c r="CP11" s="195"/>
      <c r="CQ11" s="195">
        <f t="shared" si="3"/>
        <v>0</v>
      </c>
      <c r="CR11" s="195">
        <f t="shared" si="3"/>
        <v>0</v>
      </c>
      <c r="CS11" s="195">
        <f t="shared" si="3"/>
        <v>0</v>
      </c>
      <c r="CT11" s="195">
        <f t="shared" si="3"/>
        <v>0</v>
      </c>
      <c r="CU11" s="195">
        <f t="shared" si="3"/>
        <v>0</v>
      </c>
      <c r="CV11" s="195">
        <f t="shared" si="4"/>
        <v>0</v>
      </c>
      <c r="CW11" s="195">
        <f t="shared" ref="CW11:CX14" si="7">AT11*CW$3</f>
        <v>0</v>
      </c>
      <c r="CX11" s="195">
        <f t="shared" si="7"/>
        <v>0</v>
      </c>
      <c r="CY11" s="195"/>
      <c r="CZ11" s="195"/>
      <c r="DA11" s="195"/>
      <c r="DB11" s="195"/>
      <c r="DC11" s="195"/>
      <c r="DD11" s="195"/>
      <c r="DE11" s="195"/>
      <c r="DF11" s="195"/>
    </row>
    <row r="12" spans="1:113" x14ac:dyDescent="0.25">
      <c r="A12" s="18" t="s">
        <v>451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7"/>
      <c r="AW12" s="197"/>
      <c r="AX12" s="197"/>
      <c r="AY12" s="195"/>
      <c r="AZ12" s="195"/>
      <c r="BA12" s="195"/>
      <c r="BB12" s="195">
        <v>1.1000000000000001</v>
      </c>
      <c r="BC12" s="198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96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D12" s="195"/>
      <c r="CE12" s="195"/>
      <c r="CF12" s="195"/>
      <c r="CG12" s="195"/>
      <c r="CH12" s="195"/>
      <c r="CI12" s="195"/>
      <c r="CJ12" s="195"/>
      <c r="CK12" s="195"/>
      <c r="CL12" s="195"/>
      <c r="CM12" s="195"/>
      <c r="CN12" s="195"/>
      <c r="CO12" s="195"/>
      <c r="CP12" s="195"/>
      <c r="CQ12" s="195">
        <f t="shared" si="3"/>
        <v>0</v>
      </c>
      <c r="CR12" s="195">
        <f t="shared" si="3"/>
        <v>0</v>
      </c>
      <c r="CS12" s="195">
        <f t="shared" si="3"/>
        <v>0</v>
      </c>
      <c r="CT12" s="195">
        <f t="shared" si="3"/>
        <v>0</v>
      </c>
      <c r="CU12" s="195">
        <f t="shared" si="3"/>
        <v>0</v>
      </c>
      <c r="CV12" s="195">
        <f t="shared" si="4"/>
        <v>0</v>
      </c>
      <c r="CW12" s="195">
        <f t="shared" si="7"/>
        <v>0</v>
      </c>
      <c r="CX12" s="195">
        <f t="shared" si="7"/>
        <v>0</v>
      </c>
      <c r="CY12" s="195"/>
      <c r="CZ12" s="195"/>
      <c r="DA12" s="195"/>
      <c r="DB12" s="195"/>
      <c r="DC12" s="195"/>
      <c r="DD12" s="195"/>
      <c r="DE12" s="195">
        <f>BB12*DE$3</f>
        <v>0</v>
      </c>
      <c r="DF12" s="195"/>
    </row>
    <row r="13" spans="1:113" x14ac:dyDescent="0.25">
      <c r="A13" s="18" t="s">
        <v>554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>
        <v>1.6</v>
      </c>
      <c r="AQ13" s="195"/>
      <c r="AR13" s="195"/>
      <c r="AS13" s="195"/>
      <c r="AT13" s="195"/>
      <c r="AU13" s="195"/>
      <c r="AV13" s="197"/>
      <c r="AW13" s="197"/>
      <c r="AX13" s="197"/>
      <c r="AY13" s="195"/>
      <c r="AZ13" s="195"/>
      <c r="BA13" s="195"/>
      <c r="BB13" s="195"/>
      <c r="BC13" s="198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96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D13" s="195"/>
      <c r="CE13" s="195"/>
      <c r="CF13" s="195"/>
      <c r="CG13" s="195"/>
      <c r="CH13" s="195"/>
      <c r="CI13" s="195"/>
      <c r="CJ13" s="195"/>
      <c r="CK13" s="195"/>
      <c r="CL13" s="195"/>
      <c r="CM13" s="195"/>
      <c r="CN13" s="195"/>
      <c r="CO13" s="195"/>
      <c r="CP13" s="195"/>
      <c r="CQ13" s="195">
        <f t="shared" si="3"/>
        <v>0</v>
      </c>
      <c r="CR13" s="195">
        <f t="shared" si="3"/>
        <v>0</v>
      </c>
      <c r="CS13" s="195">
        <f t="shared" si="3"/>
        <v>14.4</v>
      </c>
      <c r="CT13" s="195">
        <f t="shared" si="3"/>
        <v>0</v>
      </c>
      <c r="CU13" s="195">
        <f t="shared" si="3"/>
        <v>0</v>
      </c>
      <c r="CV13" s="195">
        <f t="shared" si="4"/>
        <v>0</v>
      </c>
      <c r="CW13" s="195">
        <f t="shared" si="7"/>
        <v>0</v>
      </c>
      <c r="CX13" s="195">
        <f t="shared" si="7"/>
        <v>0</v>
      </c>
      <c r="CY13" s="195"/>
      <c r="CZ13" s="195"/>
      <c r="DA13" s="195"/>
      <c r="DB13" s="195"/>
      <c r="DC13" s="195"/>
      <c r="DD13" s="195"/>
      <c r="DE13" s="195"/>
      <c r="DF13" s="195"/>
    </row>
    <row r="14" spans="1:113" x14ac:dyDescent="0.25">
      <c r="A14" s="18" t="s">
        <v>398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7"/>
      <c r="AW14" s="197"/>
      <c r="AX14" s="197"/>
      <c r="AY14" s="195"/>
      <c r="AZ14" s="195">
        <v>0.2</v>
      </c>
      <c r="BA14" s="195">
        <v>1</v>
      </c>
      <c r="BB14" s="195"/>
      <c r="BC14" s="198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96"/>
      <c r="BR14" s="196"/>
      <c r="BS14" s="196"/>
      <c r="BT14" s="196"/>
      <c r="BU14" s="196"/>
      <c r="BV14" s="196"/>
      <c r="BW14" s="196"/>
      <c r="BX14" s="196"/>
      <c r="BY14" s="196"/>
      <c r="BZ14" s="196"/>
      <c r="CA14" s="196"/>
      <c r="CB14" s="196"/>
      <c r="CD14" s="195"/>
      <c r="CE14" s="195"/>
      <c r="CF14" s="195"/>
      <c r="CG14" s="195"/>
      <c r="CH14" s="195"/>
      <c r="CI14" s="195"/>
      <c r="CJ14" s="195"/>
      <c r="CK14" s="195"/>
      <c r="CL14" s="195"/>
      <c r="CM14" s="195"/>
      <c r="CN14" s="195"/>
      <c r="CO14" s="195"/>
      <c r="CP14" s="195"/>
      <c r="CQ14" s="195">
        <f t="shared" si="3"/>
        <v>0</v>
      </c>
      <c r="CR14" s="195">
        <f t="shared" si="3"/>
        <v>0</v>
      </c>
      <c r="CS14" s="195">
        <f t="shared" si="3"/>
        <v>0</v>
      </c>
      <c r="CT14" s="195">
        <f t="shared" si="3"/>
        <v>0</v>
      </c>
      <c r="CU14" s="195">
        <f t="shared" si="3"/>
        <v>0</v>
      </c>
      <c r="CV14" s="195">
        <f t="shared" si="4"/>
        <v>0</v>
      </c>
      <c r="CW14" s="195">
        <f t="shared" si="7"/>
        <v>0</v>
      </c>
      <c r="CX14" s="195">
        <f t="shared" si="7"/>
        <v>0</v>
      </c>
      <c r="CY14" s="195">
        <f t="shared" ref="CY14:DE15" si="8">AV14*CY$3</f>
        <v>0</v>
      </c>
      <c r="CZ14" s="195">
        <f t="shared" si="8"/>
        <v>0</v>
      </c>
      <c r="DA14" s="195">
        <f t="shared" si="8"/>
        <v>0</v>
      </c>
      <c r="DB14" s="195">
        <f t="shared" si="8"/>
        <v>0</v>
      </c>
      <c r="DC14" s="195">
        <f t="shared" si="8"/>
        <v>0</v>
      </c>
      <c r="DD14" s="195">
        <f t="shared" si="8"/>
        <v>0</v>
      </c>
      <c r="DE14" s="195">
        <f t="shared" si="8"/>
        <v>0</v>
      </c>
      <c r="DF14" s="195"/>
      <c r="DG14" s="107">
        <f t="shared" si="2"/>
        <v>0</v>
      </c>
    </row>
    <row r="15" spans="1:113" x14ac:dyDescent="0.25">
      <c r="A15" s="18" t="s">
        <v>399</v>
      </c>
      <c r="B15" s="10"/>
      <c r="C15" s="10"/>
      <c r="D15" s="10"/>
      <c r="E15" s="10"/>
      <c r="F15" s="10"/>
      <c r="G15" s="195">
        <v>0.71</v>
      </c>
      <c r="H15" s="195">
        <v>0.33</v>
      </c>
      <c r="I15" s="195">
        <v>0.09</v>
      </c>
      <c r="J15" s="195">
        <v>0.51</v>
      </c>
      <c r="K15" s="10"/>
      <c r="L15" s="10"/>
      <c r="M15" s="10"/>
      <c r="N15" s="10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>
        <v>1.2</v>
      </c>
      <c r="AT15" s="195"/>
      <c r="AU15" s="195"/>
      <c r="AV15" s="197">
        <v>0.6</v>
      </c>
      <c r="AW15" s="197">
        <v>0.4</v>
      </c>
      <c r="AX15" s="197">
        <v>1.1000000000000001</v>
      </c>
      <c r="AY15" s="195"/>
      <c r="AZ15" s="195"/>
      <c r="BA15" s="195"/>
      <c r="BB15" s="195"/>
      <c r="BC15" s="198"/>
      <c r="BD15" s="10"/>
      <c r="BE15" s="10"/>
      <c r="BF15" s="10"/>
      <c r="BG15" s="10"/>
      <c r="BH15" s="10"/>
      <c r="BI15" s="195">
        <f>G15*BI3</f>
        <v>51.12</v>
      </c>
      <c r="BJ15" s="195">
        <f>H15*BJ3</f>
        <v>0</v>
      </c>
      <c r="BK15" s="195">
        <f>I15*BK3</f>
        <v>0.18</v>
      </c>
      <c r="BL15" s="195">
        <f>J15*BL3</f>
        <v>0</v>
      </c>
      <c r="BM15" s="10"/>
      <c r="BN15" s="10"/>
      <c r="BO15" s="10"/>
      <c r="BP15" s="10"/>
      <c r="BQ15" s="196"/>
      <c r="BR15" s="196"/>
      <c r="BS15" s="196"/>
      <c r="BT15" s="196"/>
      <c r="BU15" s="196"/>
      <c r="BV15" s="196"/>
      <c r="BW15" s="196"/>
      <c r="BX15" s="196"/>
      <c r="BY15" s="196"/>
      <c r="BZ15" s="196"/>
      <c r="CA15" s="196"/>
      <c r="CB15" s="196"/>
      <c r="CD15" s="195"/>
      <c r="CE15" s="195"/>
      <c r="CF15" s="195"/>
      <c r="CG15" s="195"/>
      <c r="CH15" s="195"/>
      <c r="CI15" s="195"/>
      <c r="CJ15" s="195"/>
      <c r="CK15" s="195"/>
      <c r="CL15" s="195"/>
      <c r="CM15" s="195"/>
      <c r="CN15" s="195"/>
      <c r="CO15" s="195"/>
      <c r="CP15" s="195"/>
      <c r="CQ15" s="195">
        <f t="shared" si="3"/>
        <v>0</v>
      </c>
      <c r="CR15" s="195">
        <f t="shared" si="3"/>
        <v>0</v>
      </c>
      <c r="CS15" s="195">
        <f t="shared" si="3"/>
        <v>0</v>
      </c>
      <c r="CT15" s="195">
        <f t="shared" si="3"/>
        <v>0</v>
      </c>
      <c r="CU15" s="195">
        <f t="shared" si="3"/>
        <v>0</v>
      </c>
      <c r="CV15" s="195">
        <f t="shared" si="4"/>
        <v>10.799999999999999</v>
      </c>
      <c r="CW15" s="195">
        <f t="shared" ref="CW15:CW58" si="9">AT15*CW$3</f>
        <v>0</v>
      </c>
      <c r="CX15" s="195">
        <f t="shared" ref="CX15:CX78" si="10">AU15*CX$3</f>
        <v>0</v>
      </c>
      <c r="CY15" s="195">
        <f t="shared" si="8"/>
        <v>0</v>
      </c>
      <c r="CZ15" s="195">
        <f t="shared" si="8"/>
        <v>0</v>
      </c>
      <c r="DA15" s="195">
        <f t="shared" si="8"/>
        <v>0</v>
      </c>
      <c r="DB15" s="195">
        <f t="shared" si="8"/>
        <v>0</v>
      </c>
      <c r="DC15" s="195">
        <f t="shared" si="8"/>
        <v>0</v>
      </c>
      <c r="DD15" s="195">
        <f t="shared" si="8"/>
        <v>0</v>
      </c>
      <c r="DE15" s="195">
        <f t="shared" si="8"/>
        <v>0</v>
      </c>
      <c r="DF15" s="195"/>
      <c r="DG15" s="107">
        <f t="shared" si="2"/>
        <v>62.099999999999994</v>
      </c>
    </row>
    <row r="16" spans="1:113" x14ac:dyDescent="0.25">
      <c r="A16" s="34" t="s">
        <v>97</v>
      </c>
      <c r="B16" s="10"/>
      <c r="C16" s="10"/>
      <c r="D16" s="10"/>
      <c r="E16" s="10"/>
      <c r="F16" s="10"/>
      <c r="G16" s="195"/>
      <c r="H16" s="195"/>
      <c r="I16" s="195"/>
      <c r="J16" s="195"/>
      <c r="K16" s="10"/>
      <c r="L16" s="10"/>
      <c r="M16" s="10"/>
      <c r="N16" s="10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69"/>
      <c r="AW16" s="69"/>
      <c r="AX16" s="69"/>
      <c r="AY16" s="10"/>
      <c r="AZ16" s="10"/>
      <c r="BA16" s="10"/>
      <c r="BB16" s="10"/>
      <c r="BC16" s="198"/>
      <c r="BD16" s="10"/>
      <c r="BE16" s="10"/>
      <c r="BF16" s="10"/>
      <c r="BG16" s="10"/>
      <c r="BH16" s="10"/>
      <c r="BI16" s="195"/>
      <c r="BJ16" s="195"/>
      <c r="BK16" s="195"/>
      <c r="BL16" s="195"/>
      <c r="BM16" s="10"/>
      <c r="BN16" s="10"/>
      <c r="BO16" s="10"/>
      <c r="BP16" s="10"/>
      <c r="BQ16" s="196"/>
      <c r="BR16" s="196"/>
      <c r="BS16" s="196"/>
      <c r="BT16" s="196"/>
      <c r="BU16" s="196"/>
      <c r="BV16" s="196"/>
      <c r="BW16" s="196"/>
      <c r="BX16" s="196"/>
      <c r="BY16" s="196"/>
      <c r="BZ16" s="196"/>
      <c r="CA16" s="196"/>
      <c r="CB16" s="196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95">
        <f t="shared" ref="CQ16:CQ79" si="11">AN16*CQ$3</f>
        <v>0</v>
      </c>
      <c r="CR16" s="195">
        <f t="shared" ref="CR16:CR58" si="12">AO16*CR$3</f>
        <v>0</v>
      </c>
      <c r="CS16" s="195">
        <f t="shared" ref="CS16:CS58" si="13">AP16*CS$3</f>
        <v>0</v>
      </c>
      <c r="CT16" s="195">
        <f t="shared" ref="CT16:CT58" si="14">AQ16*CT$3</f>
        <v>0</v>
      </c>
      <c r="CU16" s="195">
        <f t="shared" ref="CU16:CU58" si="15">AR16*CU$3</f>
        <v>0</v>
      </c>
      <c r="CV16" s="195">
        <f t="shared" si="4"/>
        <v>0</v>
      </c>
      <c r="CW16" s="195">
        <f t="shared" si="9"/>
        <v>0</v>
      </c>
      <c r="CX16" s="195">
        <f t="shared" si="10"/>
        <v>0</v>
      </c>
      <c r="CY16" s="10"/>
      <c r="CZ16" s="10"/>
      <c r="DA16" s="10"/>
      <c r="DB16" s="10"/>
      <c r="DC16" s="10"/>
      <c r="DD16" s="10"/>
      <c r="DE16" s="10"/>
      <c r="DF16" s="10"/>
    </row>
    <row r="17" spans="1:113" x14ac:dyDescent="0.25">
      <c r="A17" s="34" t="s">
        <v>68</v>
      </c>
      <c r="B17" s="195"/>
      <c r="C17" s="195"/>
      <c r="D17" s="195"/>
      <c r="E17" s="195"/>
      <c r="F17" s="195"/>
      <c r="G17" s="195"/>
      <c r="H17" s="195"/>
      <c r="I17" s="195"/>
      <c r="J17" s="195"/>
      <c r="K17" s="10"/>
      <c r="L17" s="10"/>
      <c r="M17" s="10"/>
      <c r="N17" s="10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8"/>
      <c r="BD17" s="195"/>
      <c r="BE17" s="195"/>
      <c r="BF17" s="195"/>
      <c r="BG17" s="195"/>
      <c r="BH17" s="195"/>
      <c r="BI17" s="195">
        <f>G17*BI3</f>
        <v>0</v>
      </c>
      <c r="BJ17" s="195">
        <f>H17*BJ3</f>
        <v>0</v>
      </c>
      <c r="BK17" s="195">
        <f>I17*BK3</f>
        <v>0</v>
      </c>
      <c r="BL17" s="195">
        <f>J17*BL3</f>
        <v>0</v>
      </c>
      <c r="BM17" s="10"/>
      <c r="BN17" s="10"/>
      <c r="BO17" s="10"/>
      <c r="BP17" s="10"/>
      <c r="BQ17" s="196"/>
      <c r="BR17" s="196"/>
      <c r="BS17" s="196"/>
      <c r="BT17" s="196"/>
      <c r="BU17" s="196"/>
      <c r="BV17" s="196"/>
      <c r="BW17" s="196"/>
      <c r="BX17" s="196"/>
      <c r="BY17" s="196"/>
      <c r="BZ17" s="196"/>
      <c r="CA17" s="196"/>
      <c r="CB17" s="196"/>
      <c r="CC17" s="196"/>
      <c r="CD17" s="196"/>
      <c r="CE17" s="196"/>
      <c r="CF17" s="196"/>
      <c r="CG17" s="196"/>
      <c r="CH17" s="196"/>
      <c r="CI17" s="196"/>
      <c r="CJ17" s="196"/>
      <c r="CK17" s="196"/>
      <c r="CL17" s="196"/>
      <c r="CM17" s="196"/>
      <c r="CN17" s="196"/>
      <c r="CO17" s="196"/>
      <c r="CP17" s="196"/>
      <c r="CQ17" s="195">
        <f t="shared" si="11"/>
        <v>0</v>
      </c>
      <c r="CR17" s="195">
        <f t="shared" si="12"/>
        <v>0</v>
      </c>
      <c r="CS17" s="195">
        <f t="shared" si="13"/>
        <v>0</v>
      </c>
      <c r="CT17" s="195">
        <f t="shared" si="14"/>
        <v>0</v>
      </c>
      <c r="CU17" s="195">
        <f t="shared" si="15"/>
        <v>0</v>
      </c>
      <c r="CV17" s="195">
        <f t="shared" si="4"/>
        <v>0</v>
      </c>
      <c r="CW17" s="195">
        <f t="shared" si="9"/>
        <v>0</v>
      </c>
      <c r="CX17" s="195">
        <f t="shared" si="10"/>
        <v>0</v>
      </c>
      <c r="CY17" s="196"/>
      <c r="CZ17" s="196"/>
      <c r="DA17" s="196"/>
      <c r="DB17" s="196"/>
      <c r="DC17" s="196"/>
      <c r="DD17" s="196"/>
      <c r="DE17" s="196"/>
      <c r="DF17" s="196"/>
      <c r="DG17" s="107">
        <f>SUM(BD17:DD17)</f>
        <v>0</v>
      </c>
      <c r="DH17" s="107" t="s">
        <v>0</v>
      </c>
    </row>
    <row r="18" spans="1:113" x14ac:dyDescent="0.25">
      <c r="A18" s="18" t="s">
        <v>555</v>
      </c>
      <c r="B18" s="195"/>
      <c r="C18" s="195"/>
      <c r="D18" s="195"/>
      <c r="E18" s="195"/>
      <c r="F18" s="195"/>
      <c r="G18" s="195"/>
      <c r="H18" s="195"/>
      <c r="I18" s="195"/>
      <c r="J18" s="195"/>
      <c r="K18" s="10"/>
      <c r="L18" s="10"/>
      <c r="M18" s="10"/>
      <c r="N18" s="10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>
        <v>0.7</v>
      </c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8"/>
      <c r="BD18" s="195"/>
      <c r="BE18" s="195"/>
      <c r="BF18" s="195"/>
      <c r="BG18" s="195"/>
      <c r="BH18" s="195"/>
      <c r="BI18" s="195"/>
      <c r="BJ18" s="195"/>
      <c r="BK18" s="195"/>
      <c r="BL18" s="195"/>
      <c r="BM18" s="10"/>
      <c r="BN18" s="10"/>
      <c r="BO18" s="10"/>
      <c r="BP18" s="10"/>
      <c r="BQ18" s="196"/>
      <c r="BR18" s="196"/>
      <c r="BS18" s="196"/>
      <c r="BT18" s="196"/>
      <c r="BU18" s="196"/>
      <c r="BV18" s="196"/>
      <c r="BW18" s="196"/>
      <c r="BX18" s="196"/>
      <c r="BY18" s="196"/>
      <c r="BZ18" s="196"/>
      <c r="CA18" s="196"/>
      <c r="CB18" s="196"/>
      <c r="CC18" s="196"/>
      <c r="CD18" s="196"/>
      <c r="CE18" s="196"/>
      <c r="CF18" s="196"/>
      <c r="CG18" s="196"/>
      <c r="CH18" s="196"/>
      <c r="CI18" s="196"/>
      <c r="CJ18" s="196"/>
      <c r="CK18" s="196"/>
      <c r="CL18" s="196"/>
      <c r="CM18" s="196"/>
      <c r="CN18" s="196"/>
      <c r="CO18" s="196"/>
      <c r="CP18" s="196"/>
      <c r="CQ18" s="195">
        <f t="shared" si="11"/>
        <v>0</v>
      </c>
      <c r="CR18" s="195">
        <f t="shared" si="12"/>
        <v>0</v>
      </c>
      <c r="CS18" s="195">
        <f t="shared" si="13"/>
        <v>0</v>
      </c>
      <c r="CT18" s="195">
        <f t="shared" si="14"/>
        <v>25.2</v>
      </c>
      <c r="CU18" s="195">
        <f t="shared" si="15"/>
        <v>0</v>
      </c>
      <c r="CV18" s="195">
        <f t="shared" si="4"/>
        <v>0</v>
      </c>
      <c r="CW18" s="195">
        <f t="shared" si="9"/>
        <v>0</v>
      </c>
      <c r="CX18" s="195">
        <f t="shared" si="10"/>
        <v>0</v>
      </c>
      <c r="CY18" s="196"/>
      <c r="CZ18" s="196"/>
      <c r="DA18" s="196"/>
      <c r="DB18" s="196"/>
      <c r="DC18" s="196"/>
      <c r="DD18" s="196"/>
      <c r="DE18" s="196"/>
      <c r="DF18" s="196"/>
    </row>
    <row r="19" spans="1:113" x14ac:dyDescent="0.25">
      <c r="A19" s="18" t="s">
        <v>556</v>
      </c>
      <c r="B19" s="195"/>
      <c r="C19" s="195"/>
      <c r="D19" s="195"/>
      <c r="E19" s="195"/>
      <c r="F19" s="195"/>
      <c r="G19" s="195"/>
      <c r="H19" s="195"/>
      <c r="I19" s="195"/>
      <c r="J19" s="195"/>
      <c r="K19" s="10"/>
      <c r="L19" s="10"/>
      <c r="M19" s="10"/>
      <c r="N19" s="10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>
        <v>1.8</v>
      </c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8"/>
      <c r="BD19" s="195"/>
      <c r="BE19" s="195"/>
      <c r="BF19" s="195"/>
      <c r="BG19" s="195"/>
      <c r="BH19" s="195"/>
      <c r="BI19" s="195"/>
      <c r="BJ19" s="195"/>
      <c r="BK19" s="195"/>
      <c r="BL19" s="195"/>
      <c r="BM19" s="10"/>
      <c r="BN19" s="10"/>
      <c r="BO19" s="10"/>
      <c r="BP19" s="10"/>
      <c r="BQ19" s="196"/>
      <c r="BR19" s="196"/>
      <c r="BS19" s="196"/>
      <c r="BT19" s="196"/>
      <c r="BU19" s="196"/>
      <c r="BV19" s="196"/>
      <c r="BW19" s="196"/>
      <c r="BX19" s="196"/>
      <c r="BY19" s="196"/>
      <c r="BZ19" s="196"/>
      <c r="CA19" s="196"/>
      <c r="CB19" s="196"/>
      <c r="CC19" s="196"/>
      <c r="CD19" s="196"/>
      <c r="CE19" s="196"/>
      <c r="CF19" s="196"/>
      <c r="CG19" s="196"/>
      <c r="CH19" s="196"/>
      <c r="CI19" s="196"/>
      <c r="CJ19" s="196"/>
      <c r="CK19" s="196"/>
      <c r="CL19" s="196"/>
      <c r="CM19" s="196"/>
      <c r="CN19" s="196"/>
      <c r="CO19" s="196"/>
      <c r="CP19" s="196"/>
      <c r="CQ19" s="195">
        <f t="shared" si="11"/>
        <v>16.2</v>
      </c>
      <c r="CR19" s="195">
        <f t="shared" si="12"/>
        <v>0</v>
      </c>
      <c r="CS19" s="195">
        <f t="shared" si="13"/>
        <v>0</v>
      </c>
      <c r="CT19" s="195">
        <f t="shared" si="14"/>
        <v>0</v>
      </c>
      <c r="CU19" s="195">
        <f t="shared" si="15"/>
        <v>0</v>
      </c>
      <c r="CV19" s="195">
        <f t="shared" si="4"/>
        <v>0</v>
      </c>
      <c r="CW19" s="195">
        <f t="shared" si="9"/>
        <v>0</v>
      </c>
      <c r="CX19" s="195">
        <f t="shared" si="10"/>
        <v>0</v>
      </c>
      <c r="CY19" s="196"/>
      <c r="CZ19" s="196"/>
      <c r="DA19" s="196"/>
      <c r="DB19" s="196"/>
      <c r="DC19" s="196"/>
      <c r="DD19" s="196"/>
      <c r="DE19" s="196"/>
      <c r="DF19" s="196"/>
    </row>
    <row r="20" spans="1:113" x14ac:dyDescent="0.25">
      <c r="A20" s="18" t="s">
        <v>557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0"/>
      <c r="L20" s="10"/>
      <c r="M20" s="10"/>
      <c r="N20" s="10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>
        <v>2.4</v>
      </c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8"/>
      <c r="BD20" s="195"/>
      <c r="BE20" s="195"/>
      <c r="BF20" s="195"/>
      <c r="BG20" s="195"/>
      <c r="BH20" s="195"/>
      <c r="BI20" s="195"/>
      <c r="BJ20" s="195"/>
      <c r="BK20" s="195"/>
      <c r="BL20" s="195"/>
      <c r="BM20" s="10"/>
      <c r="BN20" s="10"/>
      <c r="BO20" s="10"/>
      <c r="BP20" s="10"/>
      <c r="BQ20" s="196"/>
      <c r="BR20" s="196"/>
      <c r="BS20" s="196"/>
      <c r="BT20" s="196"/>
      <c r="BU20" s="196"/>
      <c r="BV20" s="196"/>
      <c r="BW20" s="196"/>
      <c r="BX20" s="196"/>
      <c r="BY20" s="196"/>
      <c r="BZ20" s="196"/>
      <c r="CA20" s="196"/>
      <c r="CB20" s="196"/>
      <c r="CC20" s="196"/>
      <c r="CD20" s="196"/>
      <c r="CE20" s="196"/>
      <c r="CF20" s="196"/>
      <c r="CG20" s="196"/>
      <c r="CH20" s="196"/>
      <c r="CI20" s="196"/>
      <c r="CJ20" s="196"/>
      <c r="CK20" s="196"/>
      <c r="CL20" s="196"/>
      <c r="CM20" s="196"/>
      <c r="CN20" s="196"/>
      <c r="CO20" s="196"/>
      <c r="CP20" s="196"/>
      <c r="CQ20" s="195">
        <f t="shared" si="11"/>
        <v>0</v>
      </c>
      <c r="CR20" s="195">
        <f t="shared" si="12"/>
        <v>21.599999999999998</v>
      </c>
      <c r="CS20" s="195">
        <f t="shared" si="13"/>
        <v>0</v>
      </c>
      <c r="CT20" s="195">
        <f t="shared" si="14"/>
        <v>0</v>
      </c>
      <c r="CU20" s="195">
        <f t="shared" si="15"/>
        <v>0</v>
      </c>
      <c r="CV20" s="195">
        <f t="shared" si="4"/>
        <v>0</v>
      </c>
      <c r="CW20" s="195">
        <f t="shared" si="9"/>
        <v>0</v>
      </c>
      <c r="CX20" s="195">
        <f t="shared" si="10"/>
        <v>0</v>
      </c>
      <c r="CY20" s="196"/>
      <c r="CZ20" s="196"/>
      <c r="DA20" s="196"/>
      <c r="DB20" s="196"/>
      <c r="DC20" s="196"/>
      <c r="DD20" s="196"/>
      <c r="DE20" s="196"/>
      <c r="DF20" s="196"/>
    </row>
    <row r="21" spans="1:113" x14ac:dyDescent="0.25">
      <c r="A21" s="50"/>
      <c r="B21" s="195"/>
      <c r="C21" s="195"/>
      <c r="D21" s="195"/>
      <c r="E21" s="195"/>
      <c r="F21" s="195"/>
      <c r="G21" s="195"/>
      <c r="H21" s="195"/>
      <c r="I21" s="195"/>
      <c r="J21" s="195"/>
      <c r="K21" s="10"/>
      <c r="L21" s="10"/>
      <c r="M21" s="10"/>
      <c r="N21" s="10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8"/>
      <c r="BD21" s="195"/>
      <c r="BE21" s="195"/>
      <c r="BF21" s="195"/>
      <c r="BG21" s="195"/>
      <c r="BH21" s="195"/>
      <c r="BI21" s="195"/>
      <c r="BJ21" s="195"/>
      <c r="BK21" s="195"/>
      <c r="BL21" s="195"/>
      <c r="BM21" s="10"/>
      <c r="BN21" s="10"/>
      <c r="BO21" s="10"/>
      <c r="BP21" s="10"/>
      <c r="BQ21" s="196"/>
      <c r="BR21" s="196"/>
      <c r="BS21" s="196"/>
      <c r="BT21" s="196"/>
      <c r="BU21" s="196"/>
      <c r="BV21" s="196"/>
      <c r="BW21" s="196"/>
      <c r="BX21" s="196"/>
      <c r="BY21" s="196"/>
      <c r="BZ21" s="196"/>
      <c r="CA21" s="196"/>
      <c r="CB21" s="196"/>
      <c r="CC21" s="196"/>
      <c r="CD21" s="196"/>
      <c r="CE21" s="196"/>
      <c r="CF21" s="196"/>
      <c r="CG21" s="196"/>
      <c r="CH21" s="196"/>
      <c r="CI21" s="196"/>
      <c r="CJ21" s="196"/>
      <c r="CK21" s="196"/>
      <c r="CL21" s="196"/>
      <c r="CM21" s="196"/>
      <c r="CN21" s="196"/>
      <c r="CO21" s="196"/>
      <c r="CP21" s="196"/>
      <c r="CQ21" s="195">
        <f t="shared" si="11"/>
        <v>0</v>
      </c>
      <c r="CR21" s="195">
        <f t="shared" si="12"/>
        <v>0</v>
      </c>
      <c r="CS21" s="195">
        <f t="shared" si="13"/>
        <v>0</v>
      </c>
      <c r="CT21" s="195">
        <f t="shared" si="14"/>
        <v>0</v>
      </c>
      <c r="CU21" s="195">
        <f t="shared" si="15"/>
        <v>0</v>
      </c>
      <c r="CV21" s="195">
        <f t="shared" si="4"/>
        <v>0</v>
      </c>
      <c r="CW21" s="195">
        <f t="shared" si="9"/>
        <v>0</v>
      </c>
      <c r="CX21" s="195">
        <f t="shared" si="10"/>
        <v>0</v>
      </c>
      <c r="CY21" s="196"/>
      <c r="CZ21" s="196"/>
      <c r="DA21" s="196"/>
      <c r="DB21" s="196"/>
      <c r="DC21" s="196"/>
      <c r="DD21" s="196"/>
      <c r="DE21" s="196"/>
      <c r="DF21" s="196"/>
    </row>
    <row r="22" spans="1:113" x14ac:dyDescent="0.25">
      <c r="A22" s="18" t="s">
        <v>51</v>
      </c>
      <c r="B22" s="195">
        <v>0.61</v>
      </c>
      <c r="C22" s="195">
        <v>1.1100000000000001</v>
      </c>
      <c r="D22" s="195">
        <v>1.41</v>
      </c>
      <c r="E22" s="195">
        <v>0.31</v>
      </c>
      <c r="F22" s="195">
        <v>0.46</v>
      </c>
      <c r="K22" s="45">
        <v>0.8</v>
      </c>
      <c r="L22" s="45">
        <v>0.8</v>
      </c>
      <c r="M22" s="45">
        <v>0.8</v>
      </c>
      <c r="N22" s="45">
        <v>0.9</v>
      </c>
      <c r="O22" s="45">
        <v>0.8</v>
      </c>
      <c r="P22" s="45">
        <v>0.9</v>
      </c>
      <c r="Q22" s="45">
        <v>0.9</v>
      </c>
      <c r="R22" s="45">
        <v>0.7</v>
      </c>
      <c r="S22" s="44">
        <v>1.35</v>
      </c>
      <c r="T22" s="44">
        <v>1.45</v>
      </c>
      <c r="U22" s="45">
        <v>0.75</v>
      </c>
      <c r="V22" s="45">
        <v>0.55000000000000004</v>
      </c>
      <c r="W22" s="45">
        <v>0.55000000000000004</v>
      </c>
      <c r="X22" s="45">
        <v>1.4</v>
      </c>
      <c r="Y22" s="45">
        <v>1.5</v>
      </c>
      <c r="Z22" s="45">
        <v>1.4</v>
      </c>
      <c r="AA22" s="46">
        <v>1.85</v>
      </c>
      <c r="AB22" s="64"/>
      <c r="AC22" s="64"/>
      <c r="AD22" s="64"/>
      <c r="AF22" s="64"/>
      <c r="AG22" s="64"/>
      <c r="BD22" s="195">
        <f>B22*BD$3</f>
        <v>32.94</v>
      </c>
      <c r="BE22" s="195">
        <f>C22*BE$3</f>
        <v>2.2200000000000002</v>
      </c>
      <c r="BF22" s="195">
        <f>D22*BF$3</f>
        <v>0</v>
      </c>
      <c r="BG22" s="195">
        <f>E22*BG$3</f>
        <v>0</v>
      </c>
      <c r="BH22" s="195">
        <f>F22*BH$3</f>
        <v>0</v>
      </c>
      <c r="BM22" s="195">
        <f t="shared" ref="BM22:BR22" si="16">K22*BM$3</f>
        <v>0</v>
      </c>
      <c r="BN22" s="195">
        <f t="shared" si="16"/>
        <v>1.6</v>
      </c>
      <c r="BO22" s="195">
        <f t="shared" si="16"/>
        <v>0</v>
      </c>
      <c r="BP22" s="195">
        <f t="shared" si="16"/>
        <v>0</v>
      </c>
      <c r="BQ22" s="195">
        <f t="shared" si="16"/>
        <v>0</v>
      </c>
      <c r="BR22" s="195">
        <f t="shared" si="16"/>
        <v>0</v>
      </c>
      <c r="BS22" s="195"/>
      <c r="BT22" s="195">
        <f t="shared" ref="BT22:CC22" si="17">R22*BT$3</f>
        <v>0</v>
      </c>
      <c r="BU22" s="195">
        <f t="shared" si="17"/>
        <v>2.7</v>
      </c>
      <c r="BV22" s="195">
        <f t="shared" si="17"/>
        <v>2.9</v>
      </c>
      <c r="BW22" s="195">
        <f t="shared" si="17"/>
        <v>0</v>
      </c>
      <c r="BX22" s="195">
        <f t="shared" si="17"/>
        <v>0</v>
      </c>
      <c r="BY22" s="195">
        <f t="shared" si="17"/>
        <v>0.55000000000000004</v>
      </c>
      <c r="BZ22" s="195">
        <f t="shared" si="17"/>
        <v>0</v>
      </c>
      <c r="CA22" s="195">
        <f t="shared" si="17"/>
        <v>0</v>
      </c>
      <c r="CB22" s="195">
        <f t="shared" si="17"/>
        <v>0</v>
      </c>
      <c r="CC22" s="195">
        <f t="shared" si="17"/>
        <v>0</v>
      </c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95">
        <f t="shared" si="11"/>
        <v>0</v>
      </c>
      <c r="CR22" s="195">
        <f t="shared" si="12"/>
        <v>0</v>
      </c>
      <c r="CS22" s="195">
        <f t="shared" si="13"/>
        <v>0</v>
      </c>
      <c r="CT22" s="195">
        <f t="shared" si="14"/>
        <v>0</v>
      </c>
      <c r="CU22" s="195">
        <f t="shared" si="15"/>
        <v>0</v>
      </c>
      <c r="CV22" s="195">
        <f t="shared" si="4"/>
        <v>0</v>
      </c>
      <c r="CW22" s="195">
        <f t="shared" si="9"/>
        <v>0</v>
      </c>
      <c r="CX22" s="195">
        <f t="shared" si="10"/>
        <v>0</v>
      </c>
      <c r="CY22" s="10"/>
      <c r="CZ22" s="10"/>
      <c r="DA22" s="10"/>
      <c r="DB22" s="10"/>
      <c r="DC22" s="10"/>
      <c r="DD22" s="10"/>
      <c r="DF22" s="10"/>
      <c r="DG22" s="107">
        <f>SUM(BD22:DD22)</f>
        <v>42.91</v>
      </c>
    </row>
    <row r="23" spans="1:113" x14ac:dyDescent="0.25">
      <c r="A23" s="34" t="s">
        <v>97</v>
      </c>
      <c r="K23" s="45"/>
      <c r="L23" s="45"/>
      <c r="M23" s="45"/>
      <c r="N23" s="45"/>
      <c r="O23" s="45"/>
      <c r="P23" s="45"/>
      <c r="Q23" s="45"/>
      <c r="R23" s="45"/>
      <c r="S23" s="75"/>
      <c r="T23" s="46"/>
      <c r="U23" s="45"/>
      <c r="V23" s="45"/>
      <c r="W23" s="45"/>
      <c r="X23" s="45"/>
      <c r="Y23" s="45"/>
      <c r="Z23" s="45"/>
      <c r="AA23" s="46"/>
      <c r="AB23" s="64"/>
      <c r="AC23" s="64"/>
      <c r="AD23" s="64"/>
      <c r="AF23" s="64"/>
      <c r="AG23" s="64"/>
      <c r="CQ23" s="195">
        <f t="shared" si="11"/>
        <v>0</v>
      </c>
      <c r="CR23" s="195">
        <f t="shared" si="12"/>
        <v>0</v>
      </c>
      <c r="CS23" s="195">
        <f t="shared" si="13"/>
        <v>0</v>
      </c>
      <c r="CT23" s="195">
        <f t="shared" si="14"/>
        <v>0</v>
      </c>
      <c r="CU23" s="195">
        <f t="shared" si="15"/>
        <v>0</v>
      </c>
      <c r="CV23" s="195">
        <f t="shared" si="4"/>
        <v>0</v>
      </c>
      <c r="CW23" s="195">
        <f t="shared" si="9"/>
        <v>0</v>
      </c>
      <c r="CX23" s="195">
        <f t="shared" si="10"/>
        <v>0</v>
      </c>
    </row>
    <row r="24" spans="1:113" x14ac:dyDescent="0.25">
      <c r="A24" s="34" t="s">
        <v>114</v>
      </c>
      <c r="K24" s="45"/>
      <c r="L24" s="45"/>
      <c r="M24" s="45"/>
      <c r="N24" s="45"/>
      <c r="O24" s="45"/>
      <c r="P24" s="45"/>
      <c r="Q24" s="45"/>
      <c r="R24" s="45"/>
      <c r="S24" s="75"/>
      <c r="T24" s="46"/>
      <c r="U24" s="45"/>
      <c r="V24" s="45"/>
      <c r="W24" s="45"/>
      <c r="X24" s="45"/>
      <c r="Y24" s="45"/>
      <c r="Z24" s="45"/>
      <c r="AA24" s="46"/>
      <c r="AB24" s="64"/>
      <c r="AC24" s="64"/>
      <c r="AD24" s="64"/>
      <c r="AF24" s="64"/>
      <c r="AG24" s="64"/>
      <c r="BM24" s="195">
        <f t="shared" ref="BM24:BP25" si="18">K24*BM$3</f>
        <v>0</v>
      </c>
      <c r="BN24" s="195">
        <f t="shared" si="18"/>
        <v>0</v>
      </c>
      <c r="BO24" s="195">
        <f t="shared" si="18"/>
        <v>0</v>
      </c>
      <c r="BP24" s="195">
        <f t="shared" si="18"/>
        <v>0</v>
      </c>
      <c r="BQ24" s="195"/>
      <c r="BR24" s="195">
        <f>P24*BR$3</f>
        <v>0</v>
      </c>
      <c r="BS24" s="195"/>
      <c r="BT24" s="195"/>
      <c r="BU24" s="195">
        <f>S24*BU$3</f>
        <v>0</v>
      </c>
      <c r="BV24" s="195">
        <f>T24*BV$3</f>
        <v>0</v>
      </c>
      <c r="BW24" s="195"/>
      <c r="BX24" s="195">
        <f>V24*BX$3</f>
        <v>0</v>
      </c>
      <c r="BY24" s="195"/>
      <c r="BZ24" s="195"/>
      <c r="CA24" s="195"/>
      <c r="CB24" s="195"/>
      <c r="CC24" s="195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95">
        <f t="shared" si="11"/>
        <v>0</v>
      </c>
      <c r="CR24" s="195">
        <f t="shared" si="12"/>
        <v>0</v>
      </c>
      <c r="CS24" s="195">
        <f t="shared" si="13"/>
        <v>0</v>
      </c>
      <c r="CT24" s="195">
        <f t="shared" si="14"/>
        <v>0</v>
      </c>
      <c r="CU24" s="195">
        <f t="shared" si="15"/>
        <v>0</v>
      </c>
      <c r="CV24" s="195">
        <f t="shared" si="4"/>
        <v>0</v>
      </c>
      <c r="CW24" s="195">
        <f t="shared" si="9"/>
        <v>0</v>
      </c>
      <c r="CX24" s="195">
        <f t="shared" si="10"/>
        <v>0</v>
      </c>
      <c r="CY24" s="10"/>
      <c r="CZ24" s="10"/>
      <c r="DA24" s="10"/>
      <c r="DB24" s="10"/>
      <c r="DC24" s="10"/>
      <c r="DD24" s="10"/>
      <c r="DF24" s="10"/>
    </row>
    <row r="25" spans="1:113" x14ac:dyDescent="0.25">
      <c r="A25" s="18" t="s">
        <v>115</v>
      </c>
      <c r="K25" s="44">
        <v>0.55000000000000004</v>
      </c>
      <c r="L25" s="44">
        <v>1.35</v>
      </c>
      <c r="M25" s="44">
        <v>2.5</v>
      </c>
      <c r="N25" s="44">
        <v>2.6</v>
      </c>
      <c r="O25" s="44">
        <v>3.9</v>
      </c>
      <c r="P25" s="44">
        <v>4.0999999999999996</v>
      </c>
      <c r="Q25" s="44">
        <v>5.9</v>
      </c>
      <c r="R25" s="44">
        <v>3.9</v>
      </c>
      <c r="S25" s="44">
        <v>8.9</v>
      </c>
      <c r="T25" s="44">
        <v>7.8</v>
      </c>
      <c r="U25" s="44">
        <v>1.2</v>
      </c>
      <c r="V25" s="45">
        <v>2.1</v>
      </c>
      <c r="W25" s="44">
        <v>3.7</v>
      </c>
      <c r="X25" s="44">
        <v>5.2</v>
      </c>
      <c r="Y25" s="44">
        <v>4.9000000000000004</v>
      </c>
      <c r="Z25" s="44">
        <v>7.1</v>
      </c>
      <c r="AA25" s="46">
        <v>9.5</v>
      </c>
      <c r="AB25" s="63"/>
      <c r="AC25" s="63"/>
      <c r="AD25" s="63"/>
      <c r="AF25" s="63"/>
      <c r="AG25" s="63"/>
      <c r="BM25" s="195">
        <f t="shared" si="18"/>
        <v>0</v>
      </c>
      <c r="BN25" s="195">
        <f t="shared" si="18"/>
        <v>2.7</v>
      </c>
      <c r="BO25" s="195">
        <f t="shared" si="18"/>
        <v>0</v>
      </c>
      <c r="BP25" s="195">
        <f t="shared" si="18"/>
        <v>0</v>
      </c>
      <c r="BQ25" s="195">
        <f>O25*BQ$3</f>
        <v>0</v>
      </c>
      <c r="BR25" s="195">
        <f>P25*BR$3</f>
        <v>0</v>
      </c>
      <c r="BS25" s="195"/>
      <c r="BT25" s="195">
        <f>R25*BT$3</f>
        <v>0</v>
      </c>
      <c r="BU25" s="195">
        <f>S25*BU$3</f>
        <v>17.8</v>
      </c>
      <c r="BV25" s="195">
        <f>T25*BV$3</f>
        <v>15.6</v>
      </c>
      <c r="BW25" s="195">
        <f>U25*BW$3</f>
        <v>0</v>
      </c>
      <c r="BX25" s="195">
        <f>V25*BX$3</f>
        <v>0</v>
      </c>
      <c r="BY25" s="195">
        <f>W25*BY$3</f>
        <v>3.7</v>
      </c>
      <c r="BZ25" s="195">
        <f>X25*BZ$3</f>
        <v>0</v>
      </c>
      <c r="CA25" s="195">
        <f>Y25*CA$3</f>
        <v>0</v>
      </c>
      <c r="CB25" s="195">
        <f>Z25*CB$3</f>
        <v>0</v>
      </c>
      <c r="CC25" s="195">
        <f>AA25*CC$3</f>
        <v>0</v>
      </c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95">
        <f t="shared" si="11"/>
        <v>0</v>
      </c>
      <c r="CR25" s="195">
        <f t="shared" si="12"/>
        <v>0</v>
      </c>
      <c r="CS25" s="195">
        <f t="shared" si="13"/>
        <v>0</v>
      </c>
      <c r="CT25" s="195">
        <f t="shared" si="14"/>
        <v>0</v>
      </c>
      <c r="CU25" s="195">
        <f t="shared" si="15"/>
        <v>0</v>
      </c>
      <c r="CV25" s="195">
        <f t="shared" si="4"/>
        <v>0</v>
      </c>
      <c r="CW25" s="195">
        <f t="shared" si="9"/>
        <v>0</v>
      </c>
      <c r="CX25" s="195">
        <f t="shared" si="10"/>
        <v>0</v>
      </c>
      <c r="CY25" s="10"/>
      <c r="CZ25" s="10"/>
      <c r="DA25" s="10"/>
      <c r="DB25" s="10"/>
      <c r="DC25" s="10"/>
      <c r="DD25" s="10"/>
      <c r="DF25" s="10"/>
      <c r="DG25" s="107">
        <f>SUM(BD25:DD25)</f>
        <v>39.800000000000004</v>
      </c>
    </row>
    <row r="26" spans="1:113" x14ac:dyDescent="0.25">
      <c r="A26" s="34" t="s">
        <v>97</v>
      </c>
      <c r="K26" s="44"/>
      <c r="L26" s="44"/>
      <c r="M26" s="44"/>
      <c r="N26" s="44"/>
      <c r="O26" s="44"/>
      <c r="P26" s="44"/>
      <c r="Q26" s="44"/>
      <c r="R26" s="44"/>
      <c r="S26" s="49"/>
      <c r="T26" s="46"/>
      <c r="U26" s="44"/>
      <c r="V26" s="44"/>
      <c r="W26" s="44"/>
      <c r="X26" s="44"/>
      <c r="Y26" s="44"/>
      <c r="Z26" s="44"/>
      <c r="AA26" s="46"/>
      <c r="AB26" s="63"/>
      <c r="AC26" s="63"/>
      <c r="AD26" s="63"/>
      <c r="AF26" s="63"/>
      <c r="AG26" s="63"/>
      <c r="CQ26" s="195">
        <f t="shared" si="11"/>
        <v>0</v>
      </c>
      <c r="CR26" s="195">
        <f t="shared" si="12"/>
        <v>0</v>
      </c>
      <c r="CS26" s="195">
        <f t="shared" si="13"/>
        <v>0</v>
      </c>
      <c r="CT26" s="195">
        <f t="shared" si="14"/>
        <v>0</v>
      </c>
      <c r="CU26" s="195">
        <f t="shared" si="15"/>
        <v>0</v>
      </c>
      <c r="CV26" s="195">
        <f t="shared" si="4"/>
        <v>0</v>
      </c>
      <c r="CW26" s="195">
        <f t="shared" si="9"/>
        <v>0</v>
      </c>
      <c r="CX26" s="195">
        <f t="shared" si="10"/>
        <v>0</v>
      </c>
    </row>
    <row r="27" spans="1:113" x14ac:dyDescent="0.25">
      <c r="A27" s="34" t="s">
        <v>116</v>
      </c>
      <c r="K27" s="44"/>
      <c r="L27" s="44"/>
      <c r="M27" s="44"/>
      <c r="N27" s="44"/>
      <c r="O27" s="44"/>
      <c r="P27" s="44"/>
      <c r="Q27" s="44"/>
      <c r="R27" s="44"/>
      <c r="S27" s="49"/>
      <c r="T27" s="46"/>
      <c r="U27" s="44"/>
      <c r="V27" s="44"/>
      <c r="W27" s="44"/>
      <c r="X27" s="44"/>
      <c r="Y27" s="44"/>
      <c r="Z27" s="44"/>
      <c r="AA27" s="46"/>
      <c r="AB27" s="63"/>
      <c r="AC27" s="63"/>
      <c r="AD27" s="63"/>
      <c r="AF27" s="63"/>
      <c r="AG27" s="63"/>
      <c r="CQ27" s="195">
        <f t="shared" si="11"/>
        <v>0</v>
      </c>
      <c r="CR27" s="195">
        <f t="shared" si="12"/>
        <v>0</v>
      </c>
      <c r="CS27" s="195">
        <f t="shared" si="13"/>
        <v>0</v>
      </c>
      <c r="CT27" s="195">
        <f t="shared" si="14"/>
        <v>0</v>
      </c>
      <c r="CU27" s="195">
        <f t="shared" si="15"/>
        <v>0</v>
      </c>
      <c r="CV27" s="195">
        <f t="shared" si="4"/>
        <v>0</v>
      </c>
      <c r="CW27" s="195">
        <f t="shared" si="9"/>
        <v>0</v>
      </c>
      <c r="CX27" s="195">
        <f t="shared" si="10"/>
        <v>0</v>
      </c>
    </row>
    <row r="28" spans="1:113" x14ac:dyDescent="0.25">
      <c r="A28" s="34" t="s">
        <v>117</v>
      </c>
      <c r="K28" s="44"/>
      <c r="L28" s="44"/>
      <c r="M28" s="44"/>
      <c r="N28" s="44"/>
      <c r="O28" s="44"/>
      <c r="P28" s="44"/>
      <c r="Q28" s="44"/>
      <c r="R28" s="44"/>
      <c r="S28" s="49"/>
      <c r="T28" s="46"/>
      <c r="U28" s="44"/>
      <c r="V28" s="44"/>
      <c r="W28" s="44"/>
      <c r="X28" s="44"/>
      <c r="Y28" s="44"/>
      <c r="Z28" s="44"/>
      <c r="AA28" s="46"/>
      <c r="AB28" s="63"/>
      <c r="AC28" s="63"/>
      <c r="AD28" s="63"/>
      <c r="AF28" s="63"/>
      <c r="AG28" s="63"/>
      <c r="CQ28" s="195">
        <f t="shared" si="11"/>
        <v>0</v>
      </c>
      <c r="CR28" s="195">
        <f t="shared" si="12"/>
        <v>0</v>
      </c>
      <c r="CS28" s="195">
        <f t="shared" si="13"/>
        <v>0</v>
      </c>
      <c r="CT28" s="195">
        <f t="shared" si="14"/>
        <v>0</v>
      </c>
      <c r="CU28" s="195">
        <f t="shared" si="15"/>
        <v>0</v>
      </c>
      <c r="CV28" s="195">
        <f t="shared" si="4"/>
        <v>0</v>
      </c>
      <c r="CW28" s="195">
        <f t="shared" si="9"/>
        <v>0</v>
      </c>
      <c r="CX28" s="195">
        <f t="shared" si="10"/>
        <v>0</v>
      </c>
    </row>
    <row r="29" spans="1:113" s="85" customFormat="1" x14ac:dyDescent="0.25">
      <c r="A29" s="82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198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195">
        <f t="shared" si="11"/>
        <v>0</v>
      </c>
      <c r="CR29" s="195">
        <f t="shared" si="12"/>
        <v>0</v>
      </c>
      <c r="CS29" s="195">
        <f t="shared" si="13"/>
        <v>0</v>
      </c>
      <c r="CT29" s="195">
        <f t="shared" si="14"/>
        <v>0</v>
      </c>
      <c r="CU29" s="195">
        <f t="shared" si="15"/>
        <v>0</v>
      </c>
      <c r="CV29" s="195">
        <f t="shared" si="4"/>
        <v>0</v>
      </c>
      <c r="CW29" s="195">
        <f t="shared" si="9"/>
        <v>0</v>
      </c>
      <c r="CX29" s="195">
        <f t="shared" si="10"/>
        <v>0</v>
      </c>
      <c r="CY29" s="84"/>
      <c r="CZ29" s="84"/>
      <c r="DA29" s="84"/>
      <c r="DB29" s="84"/>
      <c r="DC29" s="84"/>
      <c r="DD29" s="84"/>
      <c r="DE29" s="84"/>
      <c r="DF29" s="84"/>
      <c r="DI29" s="108"/>
    </row>
    <row r="30" spans="1:113" s="11" customFormat="1" x14ac:dyDescent="0.25">
      <c r="A30" s="199"/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01"/>
      <c r="AT30" s="201"/>
      <c r="AU30" s="201"/>
      <c r="AV30" s="201"/>
      <c r="AW30" s="201"/>
      <c r="AX30" s="201"/>
      <c r="AY30" s="201"/>
      <c r="AZ30" s="201"/>
      <c r="BA30" s="201"/>
      <c r="BB30" s="201"/>
      <c r="BC30" s="198"/>
      <c r="BD30" s="200"/>
      <c r="BE30" s="200"/>
      <c r="BF30" s="200"/>
      <c r="BG30" s="200"/>
      <c r="BH30" s="200"/>
      <c r="BI30" s="200"/>
      <c r="BJ30" s="200"/>
      <c r="BK30" s="200"/>
      <c r="BL30" s="200"/>
      <c r="BM30" s="200"/>
      <c r="BN30" s="200"/>
      <c r="BO30" s="200"/>
      <c r="BP30" s="200"/>
      <c r="BQ30" s="201"/>
      <c r="BR30" s="201"/>
      <c r="BS30" s="201"/>
      <c r="BT30" s="201"/>
      <c r="BU30" s="201"/>
      <c r="BV30" s="201"/>
      <c r="BW30" s="201"/>
      <c r="BX30" s="201"/>
      <c r="BY30" s="201"/>
      <c r="BZ30" s="201"/>
      <c r="CA30" s="201"/>
      <c r="CB30" s="201"/>
      <c r="CC30" s="201"/>
      <c r="CD30" s="201"/>
      <c r="CE30" s="201"/>
      <c r="CF30" s="201"/>
      <c r="CG30" s="201"/>
      <c r="CH30" s="201"/>
      <c r="CI30" s="201"/>
      <c r="CJ30" s="201"/>
      <c r="CK30" s="201"/>
      <c r="CL30" s="201"/>
      <c r="CM30" s="201"/>
      <c r="CN30" s="201"/>
      <c r="CO30" s="201"/>
      <c r="CP30" s="201"/>
      <c r="CQ30" s="195">
        <f t="shared" si="11"/>
        <v>0</v>
      </c>
      <c r="CR30" s="195">
        <f t="shared" si="12"/>
        <v>0</v>
      </c>
      <c r="CS30" s="195">
        <f t="shared" si="13"/>
        <v>0</v>
      </c>
      <c r="CT30" s="195">
        <f t="shared" si="14"/>
        <v>0</v>
      </c>
      <c r="CU30" s="195">
        <f t="shared" si="15"/>
        <v>0</v>
      </c>
      <c r="CV30" s="195">
        <f t="shared" si="4"/>
        <v>0</v>
      </c>
      <c r="CW30" s="195">
        <f t="shared" si="9"/>
        <v>0</v>
      </c>
      <c r="CX30" s="195">
        <f t="shared" si="10"/>
        <v>0</v>
      </c>
      <c r="CY30" s="201"/>
      <c r="CZ30" s="201"/>
      <c r="DA30" s="201"/>
      <c r="DB30" s="201"/>
      <c r="DC30" s="201"/>
      <c r="DD30" s="201"/>
      <c r="DE30" s="201"/>
      <c r="DF30" s="201"/>
      <c r="DI30" s="9"/>
    </row>
    <row r="31" spans="1:113" x14ac:dyDescent="0.25">
      <c r="A31" s="18" t="s">
        <v>46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5"/>
      <c r="AC31" s="195"/>
      <c r="AD31" s="195"/>
      <c r="AE31" s="195"/>
      <c r="AF31" s="195"/>
      <c r="AG31" s="195"/>
      <c r="AH31" s="195"/>
      <c r="AI31" s="195">
        <v>4</v>
      </c>
      <c r="AJ31" s="195"/>
      <c r="AK31" s="195"/>
      <c r="AL31" s="195"/>
      <c r="AM31" s="195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98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96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D31" s="195">
        <f t="shared" ref="CD31:CO34" si="19">AB31*CD$3</f>
        <v>0</v>
      </c>
      <c r="CE31" s="195">
        <f t="shared" si="19"/>
        <v>0</v>
      </c>
      <c r="CF31" s="195">
        <f t="shared" si="19"/>
        <v>0</v>
      </c>
      <c r="CG31" s="195">
        <f t="shared" si="19"/>
        <v>0</v>
      </c>
      <c r="CH31" s="195">
        <f t="shared" si="19"/>
        <v>0</v>
      </c>
      <c r="CI31" s="195">
        <f t="shared" si="19"/>
        <v>0</v>
      </c>
      <c r="CJ31" s="195">
        <f t="shared" si="19"/>
        <v>0</v>
      </c>
      <c r="CK31" s="195">
        <f t="shared" si="19"/>
        <v>0</v>
      </c>
      <c r="CL31" s="195">
        <f t="shared" si="19"/>
        <v>0</v>
      </c>
      <c r="CM31" s="195">
        <f t="shared" si="19"/>
        <v>0</v>
      </c>
      <c r="CN31" s="195">
        <f t="shared" si="19"/>
        <v>0</v>
      </c>
      <c r="CO31" s="195">
        <f t="shared" si="19"/>
        <v>0</v>
      </c>
      <c r="CP31" s="195"/>
      <c r="CQ31" s="195">
        <f t="shared" si="11"/>
        <v>0</v>
      </c>
      <c r="CR31" s="195">
        <f t="shared" si="12"/>
        <v>0</v>
      </c>
      <c r="CS31" s="195">
        <f t="shared" si="13"/>
        <v>0</v>
      </c>
      <c r="CT31" s="195">
        <f t="shared" si="14"/>
        <v>0</v>
      </c>
      <c r="CU31" s="195">
        <f t="shared" si="15"/>
        <v>0</v>
      </c>
      <c r="CV31" s="195">
        <f t="shared" si="4"/>
        <v>0</v>
      </c>
      <c r="CW31" s="195">
        <f t="shared" si="9"/>
        <v>0</v>
      </c>
      <c r="CX31" s="195">
        <f t="shared" si="10"/>
        <v>0</v>
      </c>
      <c r="CY31" s="195">
        <f t="shared" ref="CY31:DE34" si="20">AV31*CY$3</f>
        <v>0</v>
      </c>
      <c r="CZ31" s="195">
        <f t="shared" si="20"/>
        <v>0</v>
      </c>
      <c r="DA31" s="195">
        <f t="shared" si="20"/>
        <v>0</v>
      </c>
      <c r="DB31" s="195">
        <f t="shared" si="20"/>
        <v>0</v>
      </c>
      <c r="DC31" s="195">
        <f t="shared" si="20"/>
        <v>0</v>
      </c>
      <c r="DD31" s="195">
        <f t="shared" si="20"/>
        <v>0</v>
      </c>
      <c r="DE31" s="195">
        <f t="shared" si="20"/>
        <v>0</v>
      </c>
      <c r="DF31" s="195"/>
      <c r="DG31" s="107">
        <f>SUM(BD31:DD31)</f>
        <v>0</v>
      </c>
    </row>
    <row r="32" spans="1:113" x14ac:dyDescent="0.25">
      <c r="A32" s="34" t="s">
        <v>97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98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96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D32" s="195">
        <f t="shared" si="19"/>
        <v>0</v>
      </c>
      <c r="CE32" s="195">
        <f t="shared" si="19"/>
        <v>0</v>
      </c>
      <c r="CF32" s="195">
        <f t="shared" si="19"/>
        <v>0</v>
      </c>
      <c r="CG32" s="195">
        <f t="shared" si="19"/>
        <v>0</v>
      </c>
      <c r="CH32" s="195">
        <f t="shared" si="19"/>
        <v>0</v>
      </c>
      <c r="CI32" s="195">
        <f t="shared" si="19"/>
        <v>0</v>
      </c>
      <c r="CJ32" s="195">
        <f t="shared" si="19"/>
        <v>0</v>
      </c>
      <c r="CK32" s="195">
        <f t="shared" si="19"/>
        <v>0</v>
      </c>
      <c r="CL32" s="195">
        <f t="shared" si="19"/>
        <v>0</v>
      </c>
      <c r="CM32" s="195">
        <f t="shared" si="19"/>
        <v>0</v>
      </c>
      <c r="CN32" s="195">
        <f t="shared" si="19"/>
        <v>0</v>
      </c>
      <c r="CO32" s="195">
        <f t="shared" si="19"/>
        <v>0</v>
      </c>
      <c r="CP32" s="195"/>
      <c r="CQ32" s="195">
        <f t="shared" si="11"/>
        <v>0</v>
      </c>
      <c r="CR32" s="195">
        <f t="shared" si="12"/>
        <v>0</v>
      </c>
      <c r="CS32" s="195">
        <f t="shared" si="13"/>
        <v>0</v>
      </c>
      <c r="CT32" s="195">
        <f t="shared" si="14"/>
        <v>0</v>
      </c>
      <c r="CU32" s="195">
        <f t="shared" si="15"/>
        <v>0</v>
      </c>
      <c r="CV32" s="195">
        <f t="shared" si="4"/>
        <v>0</v>
      </c>
      <c r="CW32" s="195">
        <f t="shared" si="9"/>
        <v>0</v>
      </c>
      <c r="CX32" s="195">
        <f t="shared" si="10"/>
        <v>0</v>
      </c>
      <c r="CY32" s="195">
        <f t="shared" si="20"/>
        <v>0</v>
      </c>
      <c r="CZ32" s="195">
        <f t="shared" si="20"/>
        <v>0</v>
      </c>
      <c r="DA32" s="195">
        <f t="shared" si="20"/>
        <v>0</v>
      </c>
      <c r="DB32" s="195">
        <f t="shared" si="20"/>
        <v>0</v>
      </c>
      <c r="DC32" s="195">
        <f t="shared" si="20"/>
        <v>0</v>
      </c>
      <c r="DD32" s="195">
        <f t="shared" si="20"/>
        <v>0</v>
      </c>
      <c r="DE32" s="195">
        <f t="shared" si="20"/>
        <v>0</v>
      </c>
      <c r="DF32" s="195"/>
    </row>
    <row r="33" spans="1:111" x14ac:dyDescent="0.25">
      <c r="A33" s="34" t="s">
        <v>47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>
        <v>1</v>
      </c>
      <c r="AT33" s="195"/>
      <c r="AU33" s="195">
        <v>4</v>
      </c>
      <c r="AV33" s="195"/>
      <c r="AW33" s="195"/>
      <c r="AX33" s="195"/>
      <c r="AY33" s="195"/>
      <c r="AZ33" s="195"/>
      <c r="BA33" s="195"/>
      <c r="BB33" s="195"/>
      <c r="BC33" s="198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D33" s="195">
        <f t="shared" si="19"/>
        <v>0</v>
      </c>
      <c r="CE33" s="195">
        <f t="shared" si="19"/>
        <v>0</v>
      </c>
      <c r="CF33" s="195">
        <f t="shared" si="19"/>
        <v>0</v>
      </c>
      <c r="CG33" s="195">
        <f t="shared" si="19"/>
        <v>0</v>
      </c>
      <c r="CH33" s="195">
        <f t="shared" si="19"/>
        <v>0</v>
      </c>
      <c r="CI33" s="195">
        <f t="shared" si="19"/>
        <v>0</v>
      </c>
      <c r="CJ33" s="195">
        <f t="shared" si="19"/>
        <v>0</v>
      </c>
      <c r="CK33" s="195">
        <f t="shared" si="19"/>
        <v>0</v>
      </c>
      <c r="CL33" s="195">
        <f t="shared" si="19"/>
        <v>0</v>
      </c>
      <c r="CM33" s="195">
        <f t="shared" si="19"/>
        <v>0</v>
      </c>
      <c r="CN33" s="195">
        <f t="shared" si="19"/>
        <v>0</v>
      </c>
      <c r="CO33" s="195">
        <f t="shared" si="19"/>
        <v>0</v>
      </c>
      <c r="CP33" s="195"/>
      <c r="CQ33" s="195">
        <f t="shared" si="11"/>
        <v>0</v>
      </c>
      <c r="CR33" s="195">
        <f t="shared" si="12"/>
        <v>0</v>
      </c>
      <c r="CS33" s="195">
        <f t="shared" si="13"/>
        <v>0</v>
      </c>
      <c r="CT33" s="195">
        <f t="shared" si="14"/>
        <v>0</v>
      </c>
      <c r="CU33" s="195">
        <f t="shared" si="15"/>
        <v>0</v>
      </c>
      <c r="CV33" s="195">
        <f t="shared" si="4"/>
        <v>9</v>
      </c>
      <c r="CW33" s="195">
        <f t="shared" si="9"/>
        <v>0</v>
      </c>
      <c r="CX33" s="195">
        <f t="shared" si="10"/>
        <v>0</v>
      </c>
      <c r="CY33" s="195">
        <f t="shared" si="20"/>
        <v>0</v>
      </c>
      <c r="CZ33" s="195">
        <f t="shared" si="20"/>
        <v>0</v>
      </c>
      <c r="DA33" s="195">
        <f t="shared" si="20"/>
        <v>0</v>
      </c>
      <c r="DB33" s="195">
        <f t="shared" si="20"/>
        <v>0</v>
      </c>
      <c r="DC33" s="195">
        <f t="shared" si="20"/>
        <v>0</v>
      </c>
      <c r="DD33" s="195">
        <f t="shared" si="20"/>
        <v>0</v>
      </c>
      <c r="DE33" s="195">
        <f t="shared" si="20"/>
        <v>0</v>
      </c>
      <c r="DF33" s="195"/>
      <c r="DG33" s="107">
        <f>SUM(BD33:DD33)</f>
        <v>9</v>
      </c>
    </row>
    <row r="34" spans="1:111" x14ac:dyDescent="0.25">
      <c r="A34" s="18" t="s">
        <v>50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5">
        <v>4</v>
      </c>
      <c r="AC34" s="195">
        <v>4</v>
      </c>
      <c r="AD34" s="195"/>
      <c r="AE34" s="195"/>
      <c r="AF34" s="195">
        <v>4</v>
      </c>
      <c r="AG34" s="195"/>
      <c r="AH34" s="195">
        <v>4</v>
      </c>
      <c r="AI34" s="195"/>
      <c r="AJ34" s="195">
        <v>4</v>
      </c>
      <c r="AK34" s="195">
        <v>4</v>
      </c>
      <c r="AL34" s="195"/>
      <c r="AM34" s="195"/>
      <c r="AN34" s="195"/>
      <c r="AO34" s="195"/>
      <c r="AP34" s="195">
        <v>5</v>
      </c>
      <c r="AQ34" s="195"/>
      <c r="AR34" s="195">
        <v>4</v>
      </c>
      <c r="AS34" s="195"/>
      <c r="AT34" s="195">
        <v>4</v>
      </c>
      <c r="AU34" s="195"/>
      <c r="AV34" s="195">
        <v>2</v>
      </c>
      <c r="AW34" s="195">
        <v>2</v>
      </c>
      <c r="AX34" s="195">
        <v>2</v>
      </c>
      <c r="AY34" s="195">
        <v>4</v>
      </c>
      <c r="AZ34" s="195">
        <v>2</v>
      </c>
      <c r="BA34" s="195">
        <v>2</v>
      </c>
      <c r="BB34" s="195">
        <v>6</v>
      </c>
      <c r="BC34" s="198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D34" s="195">
        <f t="shared" si="19"/>
        <v>0</v>
      </c>
      <c r="CE34" s="195">
        <f t="shared" si="19"/>
        <v>0</v>
      </c>
      <c r="CF34" s="195">
        <f t="shared" si="19"/>
        <v>0</v>
      </c>
      <c r="CG34" s="195">
        <f t="shared" si="19"/>
        <v>0</v>
      </c>
      <c r="CH34" s="195">
        <f t="shared" si="19"/>
        <v>0</v>
      </c>
      <c r="CI34" s="195">
        <f t="shared" si="19"/>
        <v>0</v>
      </c>
      <c r="CJ34" s="195">
        <f t="shared" si="19"/>
        <v>0</v>
      </c>
      <c r="CK34" s="195">
        <f t="shared" si="19"/>
        <v>0</v>
      </c>
      <c r="CL34" s="195">
        <f t="shared" si="19"/>
        <v>0</v>
      </c>
      <c r="CM34" s="195">
        <f t="shared" si="19"/>
        <v>16</v>
      </c>
      <c r="CN34" s="195">
        <f t="shared" si="19"/>
        <v>0</v>
      </c>
      <c r="CO34" s="195">
        <f t="shared" si="19"/>
        <v>0</v>
      </c>
      <c r="CP34" s="195"/>
      <c r="CQ34" s="195">
        <f t="shared" si="11"/>
        <v>0</v>
      </c>
      <c r="CR34" s="195">
        <f t="shared" si="12"/>
        <v>0</v>
      </c>
      <c r="CS34" s="195">
        <f t="shared" si="13"/>
        <v>45</v>
      </c>
      <c r="CT34" s="195">
        <f t="shared" si="14"/>
        <v>0</v>
      </c>
      <c r="CU34" s="195">
        <f t="shared" si="15"/>
        <v>36</v>
      </c>
      <c r="CV34" s="195">
        <f t="shared" si="4"/>
        <v>0</v>
      </c>
      <c r="CW34" s="195">
        <f t="shared" si="9"/>
        <v>36</v>
      </c>
      <c r="CX34" s="195">
        <f t="shared" si="10"/>
        <v>0</v>
      </c>
      <c r="CY34" s="195">
        <f t="shared" si="20"/>
        <v>0</v>
      </c>
      <c r="CZ34" s="195">
        <f t="shared" si="20"/>
        <v>0</v>
      </c>
      <c r="DA34" s="195">
        <f t="shared" si="20"/>
        <v>0</v>
      </c>
      <c r="DB34" s="195">
        <f t="shared" si="20"/>
        <v>0</v>
      </c>
      <c r="DC34" s="195">
        <f t="shared" si="20"/>
        <v>0</v>
      </c>
      <c r="DD34" s="195">
        <f t="shared" si="20"/>
        <v>0</v>
      </c>
      <c r="DE34" s="195">
        <f t="shared" si="20"/>
        <v>0</v>
      </c>
      <c r="DF34" s="195"/>
      <c r="DG34" s="107">
        <f>SUM(BD34:DD34)</f>
        <v>133</v>
      </c>
    </row>
    <row r="35" spans="1:111" x14ac:dyDescent="0.25">
      <c r="A35" s="18" t="s">
        <v>55</v>
      </c>
      <c r="B35" s="196"/>
      <c r="C35" s="196"/>
      <c r="D35" s="196"/>
      <c r="E35" s="196"/>
      <c r="F35" s="196"/>
      <c r="G35" s="196"/>
      <c r="H35" s="196"/>
      <c r="I35" s="196"/>
      <c r="J35" s="196"/>
      <c r="K35" s="44">
        <v>1</v>
      </c>
      <c r="L35" s="44">
        <v>2</v>
      </c>
      <c r="M35" s="44">
        <v>3</v>
      </c>
      <c r="N35" s="44">
        <v>3</v>
      </c>
      <c r="O35" s="44">
        <v>4</v>
      </c>
      <c r="P35" s="44">
        <v>4</v>
      </c>
      <c r="Q35" s="44">
        <v>5</v>
      </c>
      <c r="R35" s="44">
        <v>5</v>
      </c>
      <c r="S35" s="44">
        <v>5</v>
      </c>
      <c r="T35" s="44">
        <v>5</v>
      </c>
      <c r="U35" s="44">
        <v>1</v>
      </c>
      <c r="V35" s="45">
        <v>2</v>
      </c>
      <c r="W35" s="44">
        <v>3</v>
      </c>
      <c r="X35" s="44">
        <v>3</v>
      </c>
      <c r="Y35" s="44">
        <v>3</v>
      </c>
      <c r="Z35" s="44">
        <v>4</v>
      </c>
      <c r="AA35" s="74">
        <v>5</v>
      </c>
      <c r="AB35" s="63"/>
      <c r="AC35" s="63"/>
      <c r="AD35" s="63"/>
      <c r="AE35" s="196"/>
      <c r="AF35" s="63"/>
      <c r="AG35" s="63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>
        <v>2</v>
      </c>
      <c r="AR35" s="196"/>
      <c r="AS35" s="196"/>
      <c r="AT35" s="196"/>
      <c r="AU35" s="196"/>
      <c r="AV35" s="196"/>
      <c r="AW35" s="196"/>
      <c r="AX35" s="196"/>
      <c r="AY35" s="196"/>
      <c r="AZ35" s="196"/>
      <c r="BA35" s="196"/>
      <c r="BB35" s="196"/>
      <c r="BC35" s="198"/>
      <c r="BD35" s="196"/>
      <c r="BE35" s="196"/>
      <c r="BF35" s="196"/>
      <c r="BG35" s="196"/>
      <c r="BH35" s="196"/>
      <c r="BI35" s="196"/>
      <c r="BJ35" s="196"/>
      <c r="BK35" s="196"/>
      <c r="BL35" s="196"/>
      <c r="BM35" s="195">
        <f t="shared" ref="BM35:BR35" si="21">K35*BM$3</f>
        <v>0</v>
      </c>
      <c r="BN35" s="195">
        <f t="shared" si="21"/>
        <v>4</v>
      </c>
      <c r="BO35" s="195">
        <f t="shared" si="21"/>
        <v>0</v>
      </c>
      <c r="BP35" s="195">
        <f t="shared" si="21"/>
        <v>0</v>
      </c>
      <c r="BQ35" s="195">
        <f t="shared" si="21"/>
        <v>0</v>
      </c>
      <c r="BR35" s="195">
        <f t="shared" si="21"/>
        <v>0</v>
      </c>
      <c r="BS35" s="195"/>
      <c r="BT35" s="195">
        <f t="shared" ref="BT35:CC35" si="22">R35*BT$3</f>
        <v>0</v>
      </c>
      <c r="BU35" s="195">
        <f t="shared" si="22"/>
        <v>10</v>
      </c>
      <c r="BV35" s="195">
        <f t="shared" si="22"/>
        <v>10</v>
      </c>
      <c r="BW35" s="195">
        <f t="shared" si="22"/>
        <v>0</v>
      </c>
      <c r="BX35" s="195">
        <f t="shared" si="22"/>
        <v>0</v>
      </c>
      <c r="BY35" s="195">
        <f t="shared" si="22"/>
        <v>3</v>
      </c>
      <c r="BZ35" s="195">
        <f t="shared" si="22"/>
        <v>0</v>
      </c>
      <c r="CA35" s="195">
        <f t="shared" si="22"/>
        <v>0</v>
      </c>
      <c r="CB35" s="195">
        <f t="shared" si="22"/>
        <v>0</v>
      </c>
      <c r="CC35" s="195">
        <f t="shared" si="22"/>
        <v>0</v>
      </c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95">
        <f t="shared" si="11"/>
        <v>0</v>
      </c>
      <c r="CR35" s="195">
        <f t="shared" si="12"/>
        <v>0</v>
      </c>
      <c r="CS35" s="195">
        <f t="shared" si="13"/>
        <v>0</v>
      </c>
      <c r="CT35" s="195">
        <f t="shared" si="14"/>
        <v>72</v>
      </c>
      <c r="CU35" s="195">
        <f t="shared" si="15"/>
        <v>0</v>
      </c>
      <c r="CV35" s="195">
        <f t="shared" si="4"/>
        <v>0</v>
      </c>
      <c r="CW35" s="195">
        <f t="shared" si="9"/>
        <v>0</v>
      </c>
      <c r="CX35" s="195">
        <f t="shared" si="10"/>
        <v>0</v>
      </c>
      <c r="CY35" s="10"/>
      <c r="CZ35" s="10"/>
      <c r="DA35" s="10"/>
      <c r="DB35" s="10"/>
      <c r="DC35" s="10"/>
      <c r="DD35" s="10"/>
      <c r="DE35" s="196"/>
      <c r="DF35" s="10"/>
      <c r="DG35" s="107">
        <f>SUM(BD35:DD35)</f>
        <v>99</v>
      </c>
    </row>
    <row r="36" spans="1:111" x14ac:dyDescent="0.25">
      <c r="A36" s="34" t="s">
        <v>97</v>
      </c>
      <c r="B36" s="196"/>
      <c r="C36" s="196"/>
      <c r="D36" s="196"/>
      <c r="E36" s="196"/>
      <c r="F36" s="196"/>
      <c r="G36" s="196"/>
      <c r="H36" s="196"/>
      <c r="I36" s="196"/>
      <c r="J36" s="196"/>
      <c r="K36" s="44"/>
      <c r="L36" s="44"/>
      <c r="M36" s="44"/>
      <c r="N36" s="44"/>
      <c r="O36" s="44"/>
      <c r="P36" s="44"/>
      <c r="Q36" s="44"/>
      <c r="R36" s="44"/>
      <c r="S36" s="73"/>
      <c r="T36" s="74"/>
      <c r="U36" s="44"/>
      <c r="V36" s="44"/>
      <c r="W36" s="44"/>
      <c r="X36" s="44"/>
      <c r="Y36" s="44"/>
      <c r="Z36" s="44"/>
      <c r="AA36" s="74"/>
      <c r="AB36" s="63"/>
      <c r="AC36" s="63"/>
      <c r="AD36" s="63"/>
      <c r="AE36" s="196"/>
      <c r="AF36" s="63"/>
      <c r="AG36" s="63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196"/>
      <c r="AW36" s="196"/>
      <c r="AX36" s="196"/>
      <c r="AY36" s="196"/>
      <c r="AZ36" s="196"/>
      <c r="BA36" s="196"/>
      <c r="BB36" s="196"/>
      <c r="BC36" s="198"/>
      <c r="BD36" s="196"/>
      <c r="BE36" s="196"/>
      <c r="BF36" s="196"/>
      <c r="BG36" s="196"/>
      <c r="BH36" s="196"/>
      <c r="BI36" s="196"/>
      <c r="BJ36" s="196"/>
      <c r="BK36" s="196"/>
      <c r="BL36" s="196"/>
      <c r="BM36" s="196"/>
      <c r="BN36" s="196"/>
      <c r="BO36" s="196"/>
      <c r="BP36" s="196"/>
      <c r="BQ36" s="196"/>
      <c r="BR36" s="196"/>
      <c r="BS36" s="196"/>
      <c r="BT36" s="196"/>
      <c r="BU36" s="196"/>
      <c r="BV36" s="196"/>
      <c r="BW36" s="196"/>
      <c r="BX36" s="196"/>
      <c r="BY36" s="196"/>
      <c r="BZ36" s="196"/>
      <c r="CA36" s="196"/>
      <c r="CB36" s="196"/>
      <c r="CC36" s="196"/>
      <c r="CD36" s="196"/>
      <c r="CE36" s="196"/>
      <c r="CF36" s="196"/>
      <c r="CG36" s="196"/>
      <c r="CH36" s="196"/>
      <c r="CI36" s="196"/>
      <c r="CJ36" s="196"/>
      <c r="CK36" s="196"/>
      <c r="CL36" s="196"/>
      <c r="CM36" s="196"/>
      <c r="CN36" s="196"/>
      <c r="CO36" s="196"/>
      <c r="CP36" s="196"/>
      <c r="CQ36" s="195">
        <f t="shared" si="11"/>
        <v>0</v>
      </c>
      <c r="CR36" s="195">
        <f t="shared" si="12"/>
        <v>0</v>
      </c>
      <c r="CS36" s="195">
        <f t="shared" si="13"/>
        <v>0</v>
      </c>
      <c r="CT36" s="195">
        <f t="shared" si="14"/>
        <v>0</v>
      </c>
      <c r="CU36" s="195">
        <f t="shared" si="15"/>
        <v>0</v>
      </c>
      <c r="CV36" s="195">
        <f t="shared" si="4"/>
        <v>0</v>
      </c>
      <c r="CW36" s="195">
        <f t="shared" si="9"/>
        <v>0</v>
      </c>
      <c r="CX36" s="195">
        <f t="shared" si="10"/>
        <v>0</v>
      </c>
      <c r="CY36" s="196"/>
      <c r="CZ36" s="196"/>
      <c r="DA36" s="196"/>
      <c r="DB36" s="196"/>
      <c r="DC36" s="196"/>
      <c r="DD36" s="196"/>
      <c r="DE36" s="196"/>
      <c r="DF36" s="196"/>
    </row>
    <row r="37" spans="1:111" x14ac:dyDescent="0.25">
      <c r="A37" s="34" t="s">
        <v>111</v>
      </c>
      <c r="B37" s="196"/>
      <c r="C37" s="196"/>
      <c r="D37" s="196"/>
      <c r="E37" s="196"/>
      <c r="F37" s="196"/>
      <c r="G37" s="196"/>
      <c r="H37" s="196"/>
      <c r="I37" s="196"/>
      <c r="J37" s="196"/>
      <c r="K37" s="44">
        <v>0.01</v>
      </c>
      <c r="L37" s="44">
        <v>0.01</v>
      </c>
      <c r="M37" s="44">
        <v>0.03</v>
      </c>
      <c r="N37" s="44">
        <v>0.03</v>
      </c>
      <c r="O37" s="44">
        <v>0.04</v>
      </c>
      <c r="P37" s="44">
        <v>0.04</v>
      </c>
      <c r="Q37" s="44">
        <v>0.05</v>
      </c>
      <c r="R37" s="44">
        <v>0.05</v>
      </c>
      <c r="S37" s="44">
        <v>0.05</v>
      </c>
      <c r="T37" s="44">
        <v>0.05</v>
      </c>
      <c r="U37" s="44">
        <v>0.01</v>
      </c>
      <c r="V37" s="44">
        <v>0.02</v>
      </c>
      <c r="W37" s="44">
        <v>0.03</v>
      </c>
      <c r="X37" s="44">
        <v>0.03</v>
      </c>
      <c r="Y37" s="44">
        <v>0.03</v>
      </c>
      <c r="Z37" s="44">
        <v>0.04</v>
      </c>
      <c r="AA37" s="46">
        <v>0.05</v>
      </c>
      <c r="AB37" s="63"/>
      <c r="AC37" s="63"/>
      <c r="AD37" s="63"/>
      <c r="AE37" s="196"/>
      <c r="AF37" s="63"/>
      <c r="AG37" s="63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  <c r="BA37" s="196"/>
      <c r="BB37" s="196"/>
      <c r="BC37" s="198"/>
      <c r="BD37" s="196"/>
      <c r="BE37" s="196"/>
      <c r="BF37" s="196"/>
      <c r="BG37" s="196"/>
      <c r="BH37" s="196"/>
      <c r="BI37" s="196"/>
      <c r="BJ37" s="196"/>
      <c r="BK37" s="196"/>
      <c r="BL37" s="196"/>
      <c r="BM37" s="195">
        <f t="shared" ref="BM37:BR38" si="23">K37*BM$3</f>
        <v>0</v>
      </c>
      <c r="BN37" s="195">
        <f t="shared" si="23"/>
        <v>0.02</v>
      </c>
      <c r="BO37" s="195">
        <f t="shared" si="23"/>
        <v>0</v>
      </c>
      <c r="BP37" s="195">
        <f t="shared" si="23"/>
        <v>0</v>
      </c>
      <c r="BQ37" s="195">
        <f t="shared" si="23"/>
        <v>0</v>
      </c>
      <c r="BR37" s="195">
        <f t="shared" si="23"/>
        <v>0</v>
      </c>
      <c r="BS37" s="195"/>
      <c r="BT37" s="195">
        <f t="shared" ref="BT37:CC38" si="24">R37*BT$3</f>
        <v>0</v>
      </c>
      <c r="BU37" s="195">
        <f t="shared" si="24"/>
        <v>0.1</v>
      </c>
      <c r="BV37" s="195">
        <f t="shared" si="24"/>
        <v>0.1</v>
      </c>
      <c r="BW37" s="195">
        <f t="shared" si="24"/>
        <v>0</v>
      </c>
      <c r="BX37" s="195">
        <f t="shared" si="24"/>
        <v>0</v>
      </c>
      <c r="BY37" s="195">
        <f t="shared" si="24"/>
        <v>0.03</v>
      </c>
      <c r="BZ37" s="195">
        <f t="shared" si="24"/>
        <v>0</v>
      </c>
      <c r="CA37" s="195">
        <f t="shared" si="24"/>
        <v>0</v>
      </c>
      <c r="CB37" s="195">
        <f t="shared" si="24"/>
        <v>0</v>
      </c>
      <c r="CC37" s="195">
        <f t="shared" si="24"/>
        <v>0</v>
      </c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95">
        <f t="shared" si="11"/>
        <v>0</v>
      </c>
      <c r="CR37" s="195">
        <f t="shared" si="12"/>
        <v>0</v>
      </c>
      <c r="CS37" s="195">
        <f t="shared" si="13"/>
        <v>0</v>
      </c>
      <c r="CT37" s="195">
        <f t="shared" si="14"/>
        <v>0</v>
      </c>
      <c r="CU37" s="195">
        <f t="shared" si="15"/>
        <v>0</v>
      </c>
      <c r="CV37" s="195">
        <f t="shared" si="4"/>
        <v>0</v>
      </c>
      <c r="CW37" s="195">
        <f t="shared" si="9"/>
        <v>0</v>
      </c>
      <c r="CX37" s="195">
        <f t="shared" si="10"/>
        <v>0</v>
      </c>
      <c r="CY37" s="10"/>
      <c r="CZ37" s="10"/>
      <c r="DA37" s="10"/>
      <c r="DB37" s="10"/>
      <c r="DC37" s="10"/>
      <c r="DD37" s="10"/>
      <c r="DE37" s="196"/>
      <c r="DF37" s="10"/>
    </row>
    <row r="38" spans="1:111" x14ac:dyDescent="0.25">
      <c r="A38" s="18" t="s">
        <v>52</v>
      </c>
      <c r="B38" s="195">
        <v>2</v>
      </c>
      <c r="C38" s="195">
        <v>2</v>
      </c>
      <c r="D38" s="195">
        <v>2</v>
      </c>
      <c r="E38" s="195">
        <v>2</v>
      </c>
      <c r="F38" s="195">
        <v>2</v>
      </c>
      <c r="G38" s="195">
        <v>2</v>
      </c>
      <c r="H38" s="195">
        <v>2</v>
      </c>
      <c r="I38" s="195">
        <v>2</v>
      </c>
      <c r="J38" s="195">
        <v>2</v>
      </c>
      <c r="K38" s="44">
        <v>1</v>
      </c>
      <c r="L38" s="44">
        <v>1</v>
      </c>
      <c r="M38" s="44">
        <v>1</v>
      </c>
      <c r="N38" s="44">
        <v>1</v>
      </c>
      <c r="O38" s="44">
        <v>1</v>
      </c>
      <c r="P38" s="44">
        <v>1</v>
      </c>
      <c r="Q38" s="44">
        <v>1</v>
      </c>
      <c r="R38" s="44">
        <v>1</v>
      </c>
      <c r="S38" s="44">
        <v>1</v>
      </c>
      <c r="T38" s="44">
        <v>1</v>
      </c>
      <c r="U38" s="44">
        <v>1</v>
      </c>
      <c r="V38" s="44">
        <v>1</v>
      </c>
      <c r="W38" s="44">
        <v>1</v>
      </c>
      <c r="X38" s="44">
        <v>1</v>
      </c>
      <c r="Y38" s="44">
        <v>1</v>
      </c>
      <c r="Z38" s="44">
        <v>1</v>
      </c>
      <c r="AA38" s="74">
        <v>1</v>
      </c>
      <c r="AB38" s="63"/>
      <c r="AC38" s="63"/>
      <c r="AD38" s="63"/>
      <c r="AE38" s="196"/>
      <c r="AF38" s="63"/>
      <c r="AG38" s="63"/>
      <c r="AH38" s="196"/>
      <c r="AI38" s="196"/>
      <c r="AJ38" s="196"/>
      <c r="AK38" s="196"/>
      <c r="AL38" s="196"/>
      <c r="AM38" s="196"/>
      <c r="AN38" s="196"/>
      <c r="AO38" s="196"/>
      <c r="AP38" s="195">
        <v>1</v>
      </c>
      <c r="AQ38" s="196"/>
      <c r="AR38" s="196"/>
      <c r="AS38" s="196">
        <v>1</v>
      </c>
      <c r="AT38" s="196"/>
      <c r="AU38" s="196"/>
      <c r="AV38" s="196"/>
      <c r="AW38" s="196"/>
      <c r="AX38" s="196"/>
      <c r="AY38" s="196"/>
      <c r="AZ38" s="196"/>
      <c r="BA38" s="196"/>
      <c r="BB38" s="196"/>
      <c r="BC38" s="198"/>
      <c r="BD38" s="195">
        <f t="shared" ref="BD38:BL38" si="25">B38*BD$3</f>
        <v>108</v>
      </c>
      <c r="BE38" s="195">
        <f t="shared" si="25"/>
        <v>4</v>
      </c>
      <c r="BF38" s="195">
        <f t="shared" si="25"/>
        <v>0</v>
      </c>
      <c r="BG38" s="195">
        <f t="shared" si="25"/>
        <v>0</v>
      </c>
      <c r="BH38" s="195">
        <f t="shared" si="25"/>
        <v>0</v>
      </c>
      <c r="BI38" s="195">
        <f t="shared" si="25"/>
        <v>144</v>
      </c>
      <c r="BJ38" s="195">
        <f t="shared" si="25"/>
        <v>0</v>
      </c>
      <c r="BK38" s="195">
        <f t="shared" si="25"/>
        <v>4</v>
      </c>
      <c r="BL38" s="195">
        <f t="shared" si="25"/>
        <v>0</v>
      </c>
      <c r="BM38" s="195">
        <f t="shared" si="23"/>
        <v>0</v>
      </c>
      <c r="BN38" s="195">
        <f t="shared" si="23"/>
        <v>2</v>
      </c>
      <c r="BO38" s="195">
        <f t="shared" si="23"/>
        <v>0</v>
      </c>
      <c r="BP38" s="195">
        <f t="shared" si="23"/>
        <v>0</v>
      </c>
      <c r="BQ38" s="195">
        <f t="shared" si="23"/>
        <v>0</v>
      </c>
      <c r="BR38" s="195">
        <f t="shared" si="23"/>
        <v>0</v>
      </c>
      <c r="BS38" s="195"/>
      <c r="BT38" s="195">
        <f t="shared" si="24"/>
        <v>0</v>
      </c>
      <c r="BU38" s="195">
        <f t="shared" si="24"/>
        <v>2</v>
      </c>
      <c r="BV38" s="195">
        <f t="shared" si="24"/>
        <v>2</v>
      </c>
      <c r="BW38" s="195">
        <f t="shared" si="24"/>
        <v>0</v>
      </c>
      <c r="BX38" s="195">
        <f t="shared" si="24"/>
        <v>0</v>
      </c>
      <c r="BY38" s="195">
        <f t="shared" si="24"/>
        <v>1</v>
      </c>
      <c r="BZ38" s="195">
        <f t="shared" si="24"/>
        <v>0</v>
      </c>
      <c r="CA38" s="195">
        <f t="shared" si="24"/>
        <v>0</v>
      </c>
      <c r="CB38" s="195">
        <f t="shared" si="24"/>
        <v>0</v>
      </c>
      <c r="CC38" s="195">
        <f t="shared" si="24"/>
        <v>0</v>
      </c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95">
        <f t="shared" si="11"/>
        <v>0</v>
      </c>
      <c r="CR38" s="195">
        <f t="shared" si="12"/>
        <v>0</v>
      </c>
      <c r="CS38" s="195">
        <f t="shared" si="13"/>
        <v>9</v>
      </c>
      <c r="CT38" s="195">
        <f t="shared" si="14"/>
        <v>0</v>
      </c>
      <c r="CU38" s="195">
        <f t="shared" si="15"/>
        <v>0</v>
      </c>
      <c r="CV38" s="195">
        <f t="shared" si="4"/>
        <v>9</v>
      </c>
      <c r="CW38" s="195">
        <f t="shared" si="9"/>
        <v>0</v>
      </c>
      <c r="CX38" s="195">
        <f t="shared" si="10"/>
        <v>0</v>
      </c>
      <c r="CY38" s="10"/>
      <c r="CZ38" s="10"/>
      <c r="DA38" s="10"/>
      <c r="DB38" s="10"/>
      <c r="DC38" s="10"/>
      <c r="DD38" s="10"/>
      <c r="DE38" s="196"/>
      <c r="DF38" s="10"/>
      <c r="DG38" s="107">
        <f>SUM(BD38:DD38)</f>
        <v>285</v>
      </c>
    </row>
    <row r="39" spans="1:111" x14ac:dyDescent="0.25">
      <c r="A39" s="18"/>
      <c r="K39" s="44"/>
      <c r="L39" s="44"/>
      <c r="M39" s="44"/>
      <c r="N39" s="44"/>
      <c r="O39" s="44"/>
      <c r="P39" s="44"/>
      <c r="Q39" s="44"/>
      <c r="R39" s="44"/>
      <c r="S39" s="73"/>
      <c r="T39" s="74"/>
      <c r="U39" s="44"/>
      <c r="V39" s="44"/>
      <c r="W39" s="44"/>
      <c r="X39" s="44"/>
      <c r="Y39" s="44"/>
      <c r="Z39" s="44"/>
      <c r="AA39" s="74"/>
      <c r="AB39" s="63"/>
      <c r="AC39" s="63"/>
      <c r="AD39" s="63"/>
      <c r="AF39" s="63"/>
      <c r="AG39" s="63"/>
      <c r="CQ39" s="195">
        <f t="shared" si="11"/>
        <v>0</v>
      </c>
      <c r="CR39" s="195">
        <f t="shared" si="12"/>
        <v>0</v>
      </c>
      <c r="CS39" s="195">
        <f t="shared" si="13"/>
        <v>0</v>
      </c>
      <c r="CT39" s="195">
        <f t="shared" si="14"/>
        <v>0</v>
      </c>
      <c r="CU39" s="195">
        <f t="shared" si="15"/>
        <v>0</v>
      </c>
      <c r="CV39" s="195">
        <f t="shared" si="4"/>
        <v>0</v>
      </c>
      <c r="CW39" s="195">
        <f t="shared" si="9"/>
        <v>0</v>
      </c>
      <c r="CX39" s="195">
        <f t="shared" si="10"/>
        <v>0</v>
      </c>
    </row>
    <row r="40" spans="1:111" x14ac:dyDescent="0.25">
      <c r="CQ40" s="195">
        <f t="shared" si="11"/>
        <v>0</v>
      </c>
      <c r="CR40" s="195">
        <f t="shared" si="12"/>
        <v>0</v>
      </c>
      <c r="CS40" s="195">
        <f t="shared" si="13"/>
        <v>0</v>
      </c>
      <c r="CT40" s="195">
        <f t="shared" si="14"/>
        <v>0</v>
      </c>
      <c r="CU40" s="195">
        <f t="shared" si="15"/>
        <v>0</v>
      </c>
      <c r="CV40" s="195">
        <f t="shared" si="4"/>
        <v>0</v>
      </c>
      <c r="CW40" s="195">
        <f t="shared" si="9"/>
        <v>0</v>
      </c>
      <c r="CX40" s="195">
        <f t="shared" si="10"/>
        <v>0</v>
      </c>
    </row>
    <row r="41" spans="1:111" x14ac:dyDescent="0.25">
      <c r="CQ41" s="195">
        <f t="shared" si="11"/>
        <v>0</v>
      </c>
      <c r="CR41" s="195">
        <f t="shared" si="12"/>
        <v>0</v>
      </c>
      <c r="CS41" s="195">
        <f t="shared" si="13"/>
        <v>0</v>
      </c>
      <c r="CT41" s="195">
        <f t="shared" si="14"/>
        <v>0</v>
      </c>
      <c r="CU41" s="195">
        <f t="shared" si="15"/>
        <v>0</v>
      </c>
      <c r="CV41" s="195">
        <f t="shared" si="4"/>
        <v>0</v>
      </c>
      <c r="CW41" s="195">
        <f t="shared" si="9"/>
        <v>0</v>
      </c>
      <c r="CX41" s="195">
        <f t="shared" si="10"/>
        <v>0</v>
      </c>
    </row>
    <row r="42" spans="1:111" x14ac:dyDescent="0.25">
      <c r="CQ42" s="195">
        <f t="shared" si="11"/>
        <v>0</v>
      </c>
      <c r="CR42" s="195">
        <f t="shared" si="12"/>
        <v>0</v>
      </c>
      <c r="CS42" s="195">
        <f t="shared" si="13"/>
        <v>0</v>
      </c>
      <c r="CT42" s="195">
        <f t="shared" si="14"/>
        <v>0</v>
      </c>
      <c r="CU42" s="195">
        <f t="shared" si="15"/>
        <v>0</v>
      </c>
      <c r="CV42" s="195">
        <f t="shared" si="4"/>
        <v>0</v>
      </c>
      <c r="CW42" s="195">
        <f t="shared" si="9"/>
        <v>0</v>
      </c>
      <c r="CX42" s="195">
        <f t="shared" si="10"/>
        <v>0</v>
      </c>
    </row>
    <row r="43" spans="1:111" x14ac:dyDescent="0.25">
      <c r="CQ43" s="195">
        <f t="shared" si="11"/>
        <v>0</v>
      </c>
      <c r="CR43" s="195">
        <f t="shared" si="12"/>
        <v>0</v>
      </c>
      <c r="CS43" s="195">
        <f t="shared" si="13"/>
        <v>0</v>
      </c>
      <c r="CT43" s="195">
        <f t="shared" si="14"/>
        <v>0</v>
      </c>
      <c r="CU43" s="195">
        <f t="shared" si="15"/>
        <v>0</v>
      </c>
      <c r="CV43" s="195">
        <f t="shared" si="4"/>
        <v>0</v>
      </c>
      <c r="CW43" s="195">
        <f t="shared" si="9"/>
        <v>0</v>
      </c>
      <c r="CX43" s="195">
        <f t="shared" si="10"/>
        <v>0</v>
      </c>
    </row>
    <row r="44" spans="1:111" x14ac:dyDescent="0.25">
      <c r="A44" s="41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63"/>
      <c r="AC44" s="63"/>
      <c r="AD44" s="63"/>
      <c r="AF44" s="63"/>
      <c r="AG44" s="63"/>
      <c r="CQ44" s="195">
        <f t="shared" si="11"/>
        <v>0</v>
      </c>
      <c r="CR44" s="195">
        <f t="shared" si="12"/>
        <v>0</v>
      </c>
      <c r="CS44" s="195">
        <f t="shared" si="13"/>
        <v>0</v>
      </c>
      <c r="CT44" s="195">
        <f t="shared" si="14"/>
        <v>0</v>
      </c>
      <c r="CU44" s="195">
        <f t="shared" si="15"/>
        <v>0</v>
      </c>
      <c r="CV44" s="195">
        <f t="shared" si="4"/>
        <v>0</v>
      </c>
      <c r="CW44" s="195">
        <f t="shared" si="9"/>
        <v>0</v>
      </c>
      <c r="CX44" s="195">
        <f t="shared" si="10"/>
        <v>0</v>
      </c>
    </row>
    <row r="45" spans="1:111" x14ac:dyDescent="0.25">
      <c r="A45" s="18" t="s">
        <v>59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  <c r="P45" s="44">
        <v>1</v>
      </c>
      <c r="Q45" s="44">
        <v>1</v>
      </c>
      <c r="R45" s="44">
        <v>1</v>
      </c>
      <c r="S45" s="44">
        <v>1</v>
      </c>
      <c r="T45" s="44">
        <v>1</v>
      </c>
      <c r="U45" s="44">
        <v>1</v>
      </c>
      <c r="V45" s="44">
        <v>1</v>
      </c>
      <c r="W45" s="44">
        <v>1</v>
      </c>
      <c r="X45" s="44">
        <v>1</v>
      </c>
      <c r="Y45" s="44">
        <v>1</v>
      </c>
      <c r="Z45" s="44">
        <v>1</v>
      </c>
      <c r="AA45" s="74">
        <v>1</v>
      </c>
      <c r="AB45" s="63"/>
      <c r="AC45" s="63"/>
      <c r="AD45" s="63"/>
      <c r="AF45" s="63"/>
      <c r="AG45" s="63"/>
      <c r="BM45" s="195">
        <f t="shared" ref="BM45:BR50" si="26">K45*BM$3</f>
        <v>0</v>
      </c>
      <c r="BN45" s="195">
        <f t="shared" si="26"/>
        <v>2</v>
      </c>
      <c r="BO45" s="195">
        <f t="shared" si="26"/>
        <v>0</v>
      </c>
      <c r="BP45" s="195">
        <f t="shared" si="26"/>
        <v>0</v>
      </c>
      <c r="BQ45" s="195">
        <f t="shared" si="26"/>
        <v>0</v>
      </c>
      <c r="BR45" s="195">
        <f t="shared" si="26"/>
        <v>0</v>
      </c>
      <c r="BS45" s="195"/>
      <c r="BT45" s="195">
        <f t="shared" ref="BT45:CC50" si="27">R45*BT$3</f>
        <v>0</v>
      </c>
      <c r="BU45" s="195">
        <f t="shared" si="27"/>
        <v>2</v>
      </c>
      <c r="BV45" s="195">
        <f t="shared" si="27"/>
        <v>2</v>
      </c>
      <c r="BW45" s="195">
        <f t="shared" si="27"/>
        <v>0</v>
      </c>
      <c r="BX45" s="195">
        <f t="shared" si="27"/>
        <v>0</v>
      </c>
      <c r="BY45" s="195">
        <f t="shared" si="27"/>
        <v>1</v>
      </c>
      <c r="BZ45" s="195">
        <f t="shared" si="27"/>
        <v>0</v>
      </c>
      <c r="CA45" s="195">
        <f t="shared" si="27"/>
        <v>0</v>
      </c>
      <c r="CB45" s="195">
        <f t="shared" si="27"/>
        <v>0</v>
      </c>
      <c r="CC45" s="195">
        <f t="shared" si="27"/>
        <v>0</v>
      </c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95">
        <f t="shared" si="11"/>
        <v>0</v>
      </c>
      <c r="CR45" s="195">
        <f t="shared" si="12"/>
        <v>0</v>
      </c>
      <c r="CS45" s="195">
        <f t="shared" si="13"/>
        <v>0</v>
      </c>
      <c r="CT45" s="195">
        <f t="shared" si="14"/>
        <v>0</v>
      </c>
      <c r="CU45" s="195">
        <f t="shared" si="15"/>
        <v>0</v>
      </c>
      <c r="CV45" s="195">
        <f t="shared" si="4"/>
        <v>0</v>
      </c>
      <c r="CW45" s="195">
        <f t="shared" si="9"/>
        <v>0</v>
      </c>
      <c r="CX45" s="195">
        <f t="shared" si="10"/>
        <v>0</v>
      </c>
      <c r="CY45" s="10"/>
      <c r="CZ45" s="10"/>
      <c r="DA45" s="10"/>
      <c r="DB45" s="10"/>
      <c r="DC45" s="10"/>
      <c r="DD45" s="10"/>
      <c r="DF45" s="10"/>
      <c r="DG45" s="107">
        <f t="shared" ref="DG45:DG50" si="28">SUM(BD45:DD45)</f>
        <v>7</v>
      </c>
    </row>
    <row r="46" spans="1:111" x14ac:dyDescent="0.25">
      <c r="A46" s="18" t="s">
        <v>124</v>
      </c>
      <c r="K46" s="44"/>
      <c r="L46" s="44">
        <v>2</v>
      </c>
      <c r="M46" s="44">
        <v>3</v>
      </c>
      <c r="N46" s="44">
        <v>3</v>
      </c>
      <c r="O46" s="44">
        <v>3</v>
      </c>
      <c r="P46" s="44">
        <v>3</v>
      </c>
      <c r="Q46" s="44">
        <v>3</v>
      </c>
      <c r="R46" s="44">
        <v>3</v>
      </c>
      <c r="S46" s="73">
        <v>3</v>
      </c>
      <c r="T46" s="74">
        <v>3</v>
      </c>
      <c r="U46" s="44">
        <v>1</v>
      </c>
      <c r="V46" s="44">
        <v>2</v>
      </c>
      <c r="W46" s="44">
        <v>3</v>
      </c>
      <c r="X46" s="44">
        <v>3</v>
      </c>
      <c r="Y46" s="44">
        <v>3</v>
      </c>
      <c r="Z46" s="44">
        <v>3</v>
      </c>
      <c r="AA46" s="74">
        <v>3</v>
      </c>
      <c r="AB46" s="63"/>
      <c r="AC46" s="63"/>
      <c r="AD46" s="63"/>
      <c r="AF46" s="63"/>
      <c r="AG46" s="63"/>
      <c r="BM46" s="195">
        <f t="shared" si="26"/>
        <v>0</v>
      </c>
      <c r="BN46" s="195">
        <f t="shared" si="26"/>
        <v>4</v>
      </c>
      <c r="BO46" s="195">
        <f t="shared" si="26"/>
        <v>0</v>
      </c>
      <c r="BP46" s="195">
        <f t="shared" si="26"/>
        <v>0</v>
      </c>
      <c r="BQ46" s="195">
        <f t="shared" si="26"/>
        <v>0</v>
      </c>
      <c r="BR46" s="195">
        <f t="shared" si="26"/>
        <v>0</v>
      </c>
      <c r="BS46" s="195"/>
      <c r="BT46" s="195">
        <f t="shared" si="27"/>
        <v>0</v>
      </c>
      <c r="BU46" s="195">
        <f t="shared" si="27"/>
        <v>6</v>
      </c>
      <c r="BV46" s="195">
        <f t="shared" si="27"/>
        <v>6</v>
      </c>
      <c r="BW46" s="195">
        <f t="shared" si="27"/>
        <v>0</v>
      </c>
      <c r="BX46" s="195">
        <f t="shared" si="27"/>
        <v>0</v>
      </c>
      <c r="BY46" s="195">
        <f t="shared" si="27"/>
        <v>3</v>
      </c>
      <c r="BZ46" s="195">
        <f t="shared" si="27"/>
        <v>0</v>
      </c>
      <c r="CA46" s="195">
        <f t="shared" si="27"/>
        <v>0</v>
      </c>
      <c r="CB46" s="195">
        <f t="shared" si="27"/>
        <v>0</v>
      </c>
      <c r="CC46" s="195">
        <f t="shared" si="27"/>
        <v>0</v>
      </c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95">
        <f t="shared" si="11"/>
        <v>0</v>
      </c>
      <c r="CR46" s="195">
        <f t="shared" si="12"/>
        <v>0</v>
      </c>
      <c r="CS46" s="195">
        <f t="shared" si="13"/>
        <v>0</v>
      </c>
      <c r="CT46" s="195">
        <f t="shared" si="14"/>
        <v>0</v>
      </c>
      <c r="CU46" s="195">
        <f t="shared" si="15"/>
        <v>0</v>
      </c>
      <c r="CV46" s="195">
        <f t="shared" si="4"/>
        <v>0</v>
      </c>
      <c r="CW46" s="195">
        <f t="shared" si="9"/>
        <v>0</v>
      </c>
      <c r="CX46" s="195">
        <f t="shared" si="10"/>
        <v>0</v>
      </c>
      <c r="CY46" s="10"/>
      <c r="CZ46" s="10"/>
      <c r="DA46" s="10"/>
      <c r="DB46" s="10"/>
      <c r="DC46" s="10"/>
      <c r="DD46" s="10"/>
      <c r="DF46" s="10"/>
      <c r="DG46" s="107">
        <f t="shared" si="28"/>
        <v>19</v>
      </c>
    </row>
    <row r="47" spans="1:111" x14ac:dyDescent="0.25">
      <c r="A47" s="18" t="s">
        <v>60</v>
      </c>
      <c r="K47" s="44">
        <v>0</v>
      </c>
      <c r="L47" s="44">
        <v>0</v>
      </c>
      <c r="M47" s="44">
        <v>0</v>
      </c>
      <c r="N47" s="44">
        <v>0</v>
      </c>
      <c r="O47" s="44">
        <v>1</v>
      </c>
      <c r="P47" s="44">
        <v>1</v>
      </c>
      <c r="Q47" s="44">
        <v>1</v>
      </c>
      <c r="R47" s="44">
        <v>1</v>
      </c>
      <c r="S47" s="44">
        <v>1</v>
      </c>
      <c r="T47" s="44">
        <v>1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1</v>
      </c>
      <c r="AA47" s="74">
        <v>1</v>
      </c>
      <c r="AB47" s="63"/>
      <c r="AC47" s="63"/>
      <c r="AD47" s="63"/>
      <c r="AF47" s="63"/>
      <c r="AG47" s="63"/>
      <c r="BM47" s="195">
        <f t="shared" si="26"/>
        <v>0</v>
      </c>
      <c r="BN47" s="195">
        <f t="shared" si="26"/>
        <v>0</v>
      </c>
      <c r="BO47" s="195">
        <f t="shared" si="26"/>
        <v>0</v>
      </c>
      <c r="BP47" s="195">
        <f t="shared" si="26"/>
        <v>0</v>
      </c>
      <c r="BQ47" s="195">
        <f t="shared" si="26"/>
        <v>0</v>
      </c>
      <c r="BR47" s="195">
        <f t="shared" si="26"/>
        <v>0</v>
      </c>
      <c r="BS47" s="195"/>
      <c r="BT47" s="195">
        <f t="shared" si="27"/>
        <v>0</v>
      </c>
      <c r="BU47" s="195">
        <f t="shared" si="27"/>
        <v>2</v>
      </c>
      <c r="BV47" s="195">
        <f t="shared" si="27"/>
        <v>2</v>
      </c>
      <c r="BW47" s="195">
        <f t="shared" si="27"/>
        <v>0</v>
      </c>
      <c r="BX47" s="195">
        <f t="shared" si="27"/>
        <v>0</v>
      </c>
      <c r="BY47" s="195">
        <f t="shared" si="27"/>
        <v>0</v>
      </c>
      <c r="BZ47" s="195">
        <f t="shared" si="27"/>
        <v>0</v>
      </c>
      <c r="CA47" s="195">
        <f t="shared" si="27"/>
        <v>0</v>
      </c>
      <c r="CB47" s="195">
        <f t="shared" si="27"/>
        <v>0</v>
      </c>
      <c r="CC47" s="195">
        <f t="shared" si="27"/>
        <v>0</v>
      </c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95">
        <f t="shared" si="11"/>
        <v>0</v>
      </c>
      <c r="CR47" s="195">
        <f t="shared" si="12"/>
        <v>0</v>
      </c>
      <c r="CS47" s="195">
        <f t="shared" si="13"/>
        <v>0</v>
      </c>
      <c r="CT47" s="195">
        <f t="shared" si="14"/>
        <v>0</v>
      </c>
      <c r="CU47" s="195">
        <f t="shared" si="15"/>
        <v>0</v>
      </c>
      <c r="CV47" s="195">
        <f t="shared" si="4"/>
        <v>0</v>
      </c>
      <c r="CW47" s="195">
        <f t="shared" si="9"/>
        <v>0</v>
      </c>
      <c r="CX47" s="195">
        <f t="shared" si="10"/>
        <v>0</v>
      </c>
      <c r="CY47" s="10"/>
      <c r="CZ47" s="10"/>
      <c r="DA47" s="10"/>
      <c r="DB47" s="10"/>
      <c r="DC47" s="10"/>
      <c r="DD47" s="10"/>
      <c r="DF47" s="10"/>
      <c r="DG47" s="107">
        <f t="shared" si="28"/>
        <v>4</v>
      </c>
    </row>
    <row r="48" spans="1:111" x14ac:dyDescent="0.25">
      <c r="A48" s="18" t="s">
        <v>125</v>
      </c>
      <c r="K48" s="44"/>
      <c r="L48" s="44">
        <v>0</v>
      </c>
      <c r="M48" s="44">
        <v>0</v>
      </c>
      <c r="N48" s="44">
        <v>0</v>
      </c>
      <c r="O48" s="44">
        <v>1</v>
      </c>
      <c r="P48" s="44">
        <v>1</v>
      </c>
      <c r="Q48" s="44">
        <v>2</v>
      </c>
      <c r="R48" s="44">
        <v>2</v>
      </c>
      <c r="S48" s="73">
        <v>2</v>
      </c>
      <c r="T48" s="74">
        <v>2</v>
      </c>
      <c r="U48" s="44"/>
      <c r="V48" s="44">
        <v>0</v>
      </c>
      <c r="W48" s="44"/>
      <c r="X48" s="44"/>
      <c r="Y48" s="44"/>
      <c r="Z48" s="44">
        <v>1</v>
      </c>
      <c r="AA48" s="74">
        <v>2</v>
      </c>
      <c r="AB48" s="63"/>
      <c r="AC48" s="63"/>
      <c r="AD48" s="63"/>
      <c r="AF48" s="63"/>
      <c r="AG48" s="63"/>
      <c r="BM48" s="195">
        <f t="shared" si="26"/>
        <v>0</v>
      </c>
      <c r="BN48" s="195">
        <f t="shared" si="26"/>
        <v>0</v>
      </c>
      <c r="BO48" s="195">
        <f t="shared" si="26"/>
        <v>0</v>
      </c>
      <c r="BP48" s="195">
        <f t="shared" si="26"/>
        <v>0</v>
      </c>
      <c r="BQ48" s="195">
        <f t="shared" si="26"/>
        <v>0</v>
      </c>
      <c r="BR48" s="195">
        <f t="shared" si="26"/>
        <v>0</v>
      </c>
      <c r="BS48" s="195"/>
      <c r="BT48" s="195">
        <f t="shared" si="27"/>
        <v>0</v>
      </c>
      <c r="BU48" s="195">
        <f t="shared" si="27"/>
        <v>4</v>
      </c>
      <c r="BV48" s="195">
        <f t="shared" si="27"/>
        <v>4</v>
      </c>
      <c r="BW48" s="195">
        <f t="shared" si="27"/>
        <v>0</v>
      </c>
      <c r="BX48" s="195">
        <f t="shared" si="27"/>
        <v>0</v>
      </c>
      <c r="BY48" s="195">
        <f t="shared" si="27"/>
        <v>0</v>
      </c>
      <c r="BZ48" s="195">
        <f t="shared" si="27"/>
        <v>0</v>
      </c>
      <c r="CA48" s="195">
        <f t="shared" si="27"/>
        <v>0</v>
      </c>
      <c r="CB48" s="195">
        <f t="shared" si="27"/>
        <v>0</v>
      </c>
      <c r="CC48" s="195">
        <f t="shared" si="27"/>
        <v>0</v>
      </c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95">
        <f t="shared" si="11"/>
        <v>0</v>
      </c>
      <c r="CR48" s="195">
        <f t="shared" si="12"/>
        <v>0</v>
      </c>
      <c r="CS48" s="195">
        <f t="shared" si="13"/>
        <v>0</v>
      </c>
      <c r="CT48" s="195">
        <f t="shared" si="14"/>
        <v>0</v>
      </c>
      <c r="CU48" s="195">
        <f t="shared" si="15"/>
        <v>0</v>
      </c>
      <c r="CV48" s="195">
        <f t="shared" si="4"/>
        <v>0</v>
      </c>
      <c r="CW48" s="195">
        <f t="shared" si="9"/>
        <v>0</v>
      </c>
      <c r="CX48" s="195">
        <f t="shared" si="10"/>
        <v>0</v>
      </c>
      <c r="CY48" s="10"/>
      <c r="CZ48" s="10"/>
      <c r="DA48" s="10"/>
      <c r="DB48" s="10"/>
      <c r="DC48" s="10"/>
      <c r="DD48" s="10"/>
      <c r="DF48" s="10"/>
      <c r="DG48" s="107">
        <f t="shared" si="28"/>
        <v>8</v>
      </c>
    </row>
    <row r="49" spans="1:111" x14ac:dyDescent="0.25">
      <c r="A49" s="18" t="s">
        <v>61</v>
      </c>
      <c r="K49" s="44">
        <v>1</v>
      </c>
      <c r="L49" s="44">
        <v>1</v>
      </c>
      <c r="M49" s="44">
        <v>1</v>
      </c>
      <c r="N49" s="44">
        <v>1</v>
      </c>
      <c r="O49" s="44">
        <v>1</v>
      </c>
      <c r="P49" s="44">
        <v>1</v>
      </c>
      <c r="Q49" s="44">
        <v>1</v>
      </c>
      <c r="R49" s="44">
        <v>1</v>
      </c>
      <c r="S49" s="44">
        <v>1</v>
      </c>
      <c r="T49" s="44">
        <v>1</v>
      </c>
      <c r="U49" s="44">
        <v>1</v>
      </c>
      <c r="V49" s="44">
        <v>1</v>
      </c>
      <c r="W49" s="44">
        <v>1</v>
      </c>
      <c r="X49" s="44">
        <v>1</v>
      </c>
      <c r="Y49" s="44">
        <v>1</v>
      </c>
      <c r="Z49" s="44">
        <v>1</v>
      </c>
      <c r="AA49" s="74">
        <v>1</v>
      </c>
      <c r="AB49" s="63"/>
      <c r="AC49" s="63"/>
      <c r="AD49" s="63"/>
      <c r="AF49" s="63"/>
      <c r="AG49" s="63"/>
      <c r="BM49" s="195">
        <f t="shared" si="26"/>
        <v>0</v>
      </c>
      <c r="BN49" s="195">
        <f t="shared" si="26"/>
        <v>2</v>
      </c>
      <c r="BO49" s="195">
        <f t="shared" si="26"/>
        <v>0</v>
      </c>
      <c r="BP49" s="195">
        <f t="shared" si="26"/>
        <v>0</v>
      </c>
      <c r="BQ49" s="195">
        <f t="shared" si="26"/>
        <v>0</v>
      </c>
      <c r="BR49" s="195">
        <f t="shared" si="26"/>
        <v>0</v>
      </c>
      <c r="BS49" s="195"/>
      <c r="BT49" s="195">
        <f t="shared" si="27"/>
        <v>0</v>
      </c>
      <c r="BU49" s="195">
        <f t="shared" si="27"/>
        <v>2</v>
      </c>
      <c r="BV49" s="195">
        <f t="shared" si="27"/>
        <v>2</v>
      </c>
      <c r="BW49" s="195">
        <f t="shared" si="27"/>
        <v>0</v>
      </c>
      <c r="BX49" s="195">
        <f t="shared" si="27"/>
        <v>0</v>
      </c>
      <c r="BY49" s="195">
        <f t="shared" si="27"/>
        <v>1</v>
      </c>
      <c r="BZ49" s="195">
        <f t="shared" si="27"/>
        <v>0</v>
      </c>
      <c r="CA49" s="195">
        <f t="shared" si="27"/>
        <v>0</v>
      </c>
      <c r="CB49" s="195">
        <f t="shared" si="27"/>
        <v>0</v>
      </c>
      <c r="CC49" s="195">
        <f t="shared" si="27"/>
        <v>0</v>
      </c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95">
        <f t="shared" si="11"/>
        <v>0</v>
      </c>
      <c r="CR49" s="195">
        <f t="shared" si="12"/>
        <v>0</v>
      </c>
      <c r="CS49" s="195">
        <f t="shared" si="13"/>
        <v>0</v>
      </c>
      <c r="CT49" s="195">
        <f t="shared" si="14"/>
        <v>0</v>
      </c>
      <c r="CU49" s="195">
        <f t="shared" si="15"/>
        <v>0</v>
      </c>
      <c r="CV49" s="195">
        <f t="shared" si="4"/>
        <v>0</v>
      </c>
      <c r="CW49" s="195">
        <f t="shared" si="9"/>
        <v>0</v>
      </c>
      <c r="CX49" s="195">
        <f t="shared" si="10"/>
        <v>0</v>
      </c>
      <c r="CY49" s="10"/>
      <c r="CZ49" s="10"/>
      <c r="DA49" s="10"/>
      <c r="DB49" s="10"/>
      <c r="DC49" s="10"/>
      <c r="DD49" s="10"/>
      <c r="DF49" s="10"/>
      <c r="DG49" s="107">
        <f t="shared" si="28"/>
        <v>7</v>
      </c>
    </row>
    <row r="50" spans="1:111" x14ac:dyDescent="0.25">
      <c r="A50" s="18" t="s">
        <v>62</v>
      </c>
      <c r="K50" s="44">
        <v>1</v>
      </c>
      <c r="L50" s="44">
        <v>1</v>
      </c>
      <c r="M50" s="44">
        <v>1</v>
      </c>
      <c r="N50" s="44">
        <v>1</v>
      </c>
      <c r="O50" s="44">
        <v>1</v>
      </c>
      <c r="P50" s="44">
        <v>1</v>
      </c>
      <c r="Q50" s="44">
        <v>1</v>
      </c>
      <c r="R50" s="44">
        <v>1</v>
      </c>
      <c r="S50" s="44">
        <v>1</v>
      </c>
      <c r="T50" s="44">
        <v>1</v>
      </c>
      <c r="U50" s="44">
        <v>1</v>
      </c>
      <c r="V50" s="44">
        <v>1</v>
      </c>
      <c r="W50" s="44">
        <v>1</v>
      </c>
      <c r="X50" s="44">
        <v>1</v>
      </c>
      <c r="Y50" s="44">
        <v>1</v>
      </c>
      <c r="Z50" s="44">
        <v>1</v>
      </c>
      <c r="AA50" s="74">
        <v>1</v>
      </c>
      <c r="AB50" s="63"/>
      <c r="AC50" s="63"/>
      <c r="AD50" s="63"/>
      <c r="AF50" s="63"/>
      <c r="AG50" s="63"/>
      <c r="BM50" s="195">
        <f t="shared" si="26"/>
        <v>0</v>
      </c>
      <c r="BN50" s="195">
        <f t="shared" si="26"/>
        <v>2</v>
      </c>
      <c r="BO50" s="195">
        <f t="shared" si="26"/>
        <v>0</v>
      </c>
      <c r="BP50" s="195">
        <f t="shared" si="26"/>
        <v>0</v>
      </c>
      <c r="BQ50" s="195">
        <f t="shared" si="26"/>
        <v>0</v>
      </c>
      <c r="BR50" s="195">
        <f t="shared" si="26"/>
        <v>0</v>
      </c>
      <c r="BS50" s="195"/>
      <c r="BT50" s="195">
        <f t="shared" si="27"/>
        <v>0</v>
      </c>
      <c r="BU50" s="195">
        <f t="shared" si="27"/>
        <v>2</v>
      </c>
      <c r="BV50" s="195">
        <f t="shared" si="27"/>
        <v>2</v>
      </c>
      <c r="BW50" s="195">
        <f t="shared" si="27"/>
        <v>0</v>
      </c>
      <c r="BX50" s="195">
        <f t="shared" si="27"/>
        <v>0</v>
      </c>
      <c r="BY50" s="195">
        <f t="shared" si="27"/>
        <v>1</v>
      </c>
      <c r="BZ50" s="195">
        <f t="shared" si="27"/>
        <v>0</v>
      </c>
      <c r="CA50" s="195">
        <f t="shared" si="27"/>
        <v>0</v>
      </c>
      <c r="CB50" s="195">
        <f t="shared" si="27"/>
        <v>0</v>
      </c>
      <c r="CC50" s="195">
        <f t="shared" si="27"/>
        <v>0</v>
      </c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95">
        <f t="shared" si="11"/>
        <v>0</v>
      </c>
      <c r="CR50" s="195">
        <f t="shared" si="12"/>
        <v>0</v>
      </c>
      <c r="CS50" s="195">
        <f t="shared" si="13"/>
        <v>0</v>
      </c>
      <c r="CT50" s="195">
        <f t="shared" si="14"/>
        <v>0</v>
      </c>
      <c r="CU50" s="195">
        <f t="shared" si="15"/>
        <v>0</v>
      </c>
      <c r="CV50" s="195">
        <f t="shared" si="4"/>
        <v>0</v>
      </c>
      <c r="CW50" s="195">
        <f t="shared" si="9"/>
        <v>0</v>
      </c>
      <c r="CX50" s="195">
        <f t="shared" si="10"/>
        <v>0</v>
      </c>
      <c r="CY50" s="10"/>
      <c r="CZ50" s="10"/>
      <c r="DA50" s="10"/>
      <c r="DB50" s="10"/>
      <c r="DC50" s="10"/>
      <c r="DD50" s="10"/>
      <c r="DF50" s="10"/>
      <c r="DG50" s="107">
        <f t="shared" si="28"/>
        <v>7</v>
      </c>
    </row>
    <row r="51" spans="1:111" x14ac:dyDescent="0.25">
      <c r="A51" s="18"/>
      <c r="K51" s="44"/>
      <c r="L51" s="44"/>
      <c r="M51" s="44"/>
      <c r="N51" s="44"/>
      <c r="O51" s="44"/>
      <c r="P51" s="44"/>
      <c r="Q51" s="44"/>
      <c r="R51" s="44"/>
      <c r="S51" s="73"/>
      <c r="T51" s="74"/>
      <c r="U51" s="44"/>
      <c r="V51" s="44"/>
      <c r="W51" s="44"/>
      <c r="X51" s="44"/>
      <c r="Y51" s="44"/>
      <c r="Z51" s="44"/>
      <c r="AA51" s="74"/>
      <c r="AB51" s="63"/>
      <c r="AC51" s="63"/>
      <c r="AD51" s="63"/>
      <c r="AF51" s="63"/>
      <c r="AG51" s="63"/>
      <c r="CQ51" s="195">
        <f t="shared" si="11"/>
        <v>0</v>
      </c>
      <c r="CR51" s="195">
        <f t="shared" si="12"/>
        <v>0</v>
      </c>
      <c r="CS51" s="195">
        <f t="shared" si="13"/>
        <v>0</v>
      </c>
      <c r="CT51" s="195">
        <f t="shared" si="14"/>
        <v>0</v>
      </c>
      <c r="CU51" s="195">
        <f t="shared" si="15"/>
        <v>0</v>
      </c>
      <c r="CV51" s="195">
        <f t="shared" si="4"/>
        <v>0</v>
      </c>
      <c r="CW51" s="195">
        <f t="shared" si="9"/>
        <v>0</v>
      </c>
      <c r="CX51" s="195">
        <f t="shared" si="10"/>
        <v>0</v>
      </c>
    </row>
    <row r="52" spans="1:111" x14ac:dyDescent="0.25">
      <c r="A52" s="18" t="s">
        <v>112</v>
      </c>
      <c r="K52" s="44"/>
      <c r="L52" s="44"/>
      <c r="M52" s="44"/>
      <c r="N52" s="44"/>
      <c r="O52" s="44">
        <v>1</v>
      </c>
      <c r="P52" s="44"/>
      <c r="Q52" s="44">
        <v>1</v>
      </c>
      <c r="R52" s="44">
        <v>1</v>
      </c>
      <c r="S52" s="44"/>
      <c r="T52" s="44"/>
      <c r="U52" s="44">
        <v>1</v>
      </c>
      <c r="V52" s="44">
        <v>1</v>
      </c>
      <c r="W52" s="44">
        <v>1</v>
      </c>
      <c r="X52" s="44">
        <v>1</v>
      </c>
      <c r="Y52" s="44">
        <v>1</v>
      </c>
      <c r="Z52" s="44">
        <v>1</v>
      </c>
      <c r="AA52" s="74">
        <v>1</v>
      </c>
      <c r="AB52" s="63"/>
      <c r="AC52" s="63"/>
      <c r="AD52" s="63"/>
      <c r="AF52" s="63"/>
      <c r="AG52" s="63"/>
      <c r="BM52" s="195">
        <f t="shared" ref="BM52:BR52" si="29">K52*BM$3</f>
        <v>0</v>
      </c>
      <c r="BN52" s="195">
        <f t="shared" si="29"/>
        <v>0</v>
      </c>
      <c r="BO52" s="195">
        <f t="shared" si="29"/>
        <v>0</v>
      </c>
      <c r="BP52" s="195">
        <f t="shared" si="29"/>
        <v>0</v>
      </c>
      <c r="BQ52" s="195">
        <f t="shared" si="29"/>
        <v>0</v>
      </c>
      <c r="BR52" s="195">
        <f t="shared" si="29"/>
        <v>0</v>
      </c>
      <c r="BS52" s="195"/>
      <c r="BT52" s="195">
        <f t="shared" ref="BT52:CC52" si="30">R52*BT$3</f>
        <v>0</v>
      </c>
      <c r="BU52" s="195">
        <f t="shared" si="30"/>
        <v>0</v>
      </c>
      <c r="BV52" s="195">
        <f t="shared" si="30"/>
        <v>0</v>
      </c>
      <c r="BW52" s="195">
        <f t="shared" si="30"/>
        <v>0</v>
      </c>
      <c r="BX52" s="195">
        <f t="shared" si="30"/>
        <v>0</v>
      </c>
      <c r="BY52" s="195">
        <f t="shared" si="30"/>
        <v>1</v>
      </c>
      <c r="BZ52" s="195">
        <f t="shared" si="30"/>
        <v>0</v>
      </c>
      <c r="CA52" s="195">
        <f t="shared" si="30"/>
        <v>0</v>
      </c>
      <c r="CB52" s="195">
        <f t="shared" si="30"/>
        <v>0</v>
      </c>
      <c r="CC52" s="195">
        <f t="shared" si="30"/>
        <v>0</v>
      </c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95">
        <f t="shared" si="11"/>
        <v>0</v>
      </c>
      <c r="CR52" s="195">
        <f t="shared" si="12"/>
        <v>0</v>
      </c>
      <c r="CS52" s="195">
        <f t="shared" si="13"/>
        <v>0</v>
      </c>
      <c r="CT52" s="195">
        <f t="shared" si="14"/>
        <v>0</v>
      </c>
      <c r="CU52" s="195">
        <f t="shared" si="15"/>
        <v>0</v>
      </c>
      <c r="CV52" s="195">
        <f t="shared" si="4"/>
        <v>0</v>
      </c>
      <c r="CW52" s="195">
        <f t="shared" si="9"/>
        <v>0</v>
      </c>
      <c r="CX52" s="195">
        <f t="shared" si="10"/>
        <v>0</v>
      </c>
      <c r="CY52" s="10"/>
      <c r="CZ52" s="10"/>
      <c r="DA52" s="10"/>
      <c r="DB52" s="10"/>
      <c r="DC52" s="10"/>
      <c r="DD52" s="10"/>
      <c r="DF52" s="10"/>
    </row>
    <row r="53" spans="1:111" x14ac:dyDescent="0.25">
      <c r="A53" s="34" t="s">
        <v>97</v>
      </c>
      <c r="K53" s="44"/>
      <c r="L53" s="44"/>
      <c r="M53" s="44"/>
      <c r="N53" s="44"/>
      <c r="O53" s="44"/>
      <c r="P53" s="44"/>
      <c r="Q53" s="44"/>
      <c r="R53" s="44"/>
      <c r="S53" s="73"/>
      <c r="T53" s="74"/>
      <c r="U53" s="44"/>
      <c r="V53" s="44"/>
      <c r="W53" s="44"/>
      <c r="X53" s="44"/>
      <c r="Y53" s="44"/>
      <c r="Z53" s="44"/>
      <c r="AA53" s="74"/>
      <c r="AB53" s="63"/>
      <c r="AC53" s="63"/>
      <c r="AD53" s="63"/>
      <c r="AF53" s="63"/>
      <c r="AG53" s="63"/>
      <c r="CQ53" s="195">
        <f t="shared" si="11"/>
        <v>0</v>
      </c>
      <c r="CR53" s="195">
        <f t="shared" si="12"/>
        <v>0</v>
      </c>
      <c r="CS53" s="195">
        <f t="shared" si="13"/>
        <v>0</v>
      </c>
      <c r="CT53" s="195">
        <f t="shared" si="14"/>
        <v>0</v>
      </c>
      <c r="CU53" s="195">
        <f t="shared" si="15"/>
        <v>0</v>
      </c>
      <c r="CV53" s="195">
        <f t="shared" si="4"/>
        <v>0</v>
      </c>
      <c r="CW53" s="195">
        <f t="shared" si="9"/>
        <v>0</v>
      </c>
      <c r="CX53" s="195">
        <f t="shared" si="10"/>
        <v>0</v>
      </c>
    </row>
    <row r="54" spans="1:111" x14ac:dyDescent="0.25">
      <c r="A54" s="34" t="s">
        <v>63</v>
      </c>
      <c r="K54" s="44">
        <v>1</v>
      </c>
      <c r="L54" s="44">
        <v>1</v>
      </c>
      <c r="M54" s="44">
        <v>1</v>
      </c>
      <c r="N54" s="44">
        <v>1</v>
      </c>
      <c r="O54" s="44">
        <v>1</v>
      </c>
      <c r="P54" s="44">
        <v>1</v>
      </c>
      <c r="Q54" s="44">
        <v>1</v>
      </c>
      <c r="R54" s="44">
        <v>1</v>
      </c>
      <c r="S54" s="44">
        <v>1</v>
      </c>
      <c r="T54" s="44">
        <v>1</v>
      </c>
      <c r="U54" s="44">
        <v>1</v>
      </c>
      <c r="V54" s="44">
        <v>1</v>
      </c>
      <c r="W54" s="44">
        <v>1</v>
      </c>
      <c r="X54" s="44">
        <v>1</v>
      </c>
      <c r="Y54" s="44">
        <v>1</v>
      </c>
      <c r="Z54" s="44">
        <v>1</v>
      </c>
      <c r="AA54" s="74">
        <v>1</v>
      </c>
      <c r="AB54" s="63"/>
      <c r="AC54" s="63"/>
      <c r="AD54" s="63"/>
      <c r="AF54" s="63"/>
      <c r="AG54" s="63"/>
      <c r="BM54" s="195">
        <f t="shared" ref="BM54:BR54" si="31">K54*BM$3</f>
        <v>0</v>
      </c>
      <c r="BN54" s="195">
        <f t="shared" si="31"/>
        <v>2</v>
      </c>
      <c r="BO54" s="195">
        <f t="shared" si="31"/>
        <v>0</v>
      </c>
      <c r="BP54" s="195">
        <f t="shared" si="31"/>
        <v>0</v>
      </c>
      <c r="BQ54" s="195">
        <f t="shared" si="31"/>
        <v>0</v>
      </c>
      <c r="BR54" s="195">
        <f t="shared" si="31"/>
        <v>0</v>
      </c>
      <c r="BS54" s="195"/>
      <c r="BT54" s="195">
        <f t="shared" ref="BT54:CC54" si="32">R54*BT$3</f>
        <v>0</v>
      </c>
      <c r="BU54" s="195">
        <f t="shared" si="32"/>
        <v>2</v>
      </c>
      <c r="BV54" s="195">
        <f t="shared" si="32"/>
        <v>2</v>
      </c>
      <c r="BW54" s="195">
        <f t="shared" si="32"/>
        <v>0</v>
      </c>
      <c r="BX54" s="195">
        <f t="shared" si="32"/>
        <v>0</v>
      </c>
      <c r="BY54" s="195">
        <f t="shared" si="32"/>
        <v>1</v>
      </c>
      <c r="BZ54" s="195">
        <f t="shared" si="32"/>
        <v>0</v>
      </c>
      <c r="CA54" s="195">
        <f t="shared" si="32"/>
        <v>0</v>
      </c>
      <c r="CB54" s="195">
        <f t="shared" si="32"/>
        <v>0</v>
      </c>
      <c r="CC54" s="195">
        <f t="shared" si="32"/>
        <v>0</v>
      </c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95">
        <f t="shared" si="11"/>
        <v>0</v>
      </c>
      <c r="CR54" s="195">
        <f t="shared" si="12"/>
        <v>0</v>
      </c>
      <c r="CS54" s="195">
        <f t="shared" si="13"/>
        <v>0</v>
      </c>
      <c r="CT54" s="195">
        <f t="shared" si="14"/>
        <v>0</v>
      </c>
      <c r="CU54" s="195">
        <f t="shared" si="15"/>
        <v>0</v>
      </c>
      <c r="CV54" s="195">
        <f t="shared" si="4"/>
        <v>0</v>
      </c>
      <c r="CW54" s="195">
        <f t="shared" si="9"/>
        <v>0</v>
      </c>
      <c r="CX54" s="195">
        <f t="shared" si="10"/>
        <v>0</v>
      </c>
      <c r="CY54" s="10"/>
      <c r="CZ54" s="10"/>
      <c r="DA54" s="10"/>
      <c r="DB54" s="10"/>
      <c r="DC54" s="10"/>
      <c r="DD54" s="10"/>
      <c r="DF54" s="10"/>
      <c r="DG54" s="107">
        <f>SUM(BD54:DD54)</f>
        <v>7</v>
      </c>
    </row>
    <row r="55" spans="1:111" x14ac:dyDescent="0.25">
      <c r="A55" s="34"/>
      <c r="K55" s="44"/>
      <c r="L55" s="44"/>
      <c r="M55" s="44"/>
      <c r="N55" s="44"/>
      <c r="O55" s="44"/>
      <c r="P55" s="44"/>
      <c r="Q55" s="44"/>
      <c r="R55" s="44"/>
      <c r="S55" s="73"/>
      <c r="T55" s="74"/>
      <c r="U55" s="44"/>
      <c r="V55" s="44"/>
      <c r="W55" s="44"/>
      <c r="X55" s="44"/>
      <c r="Y55" s="44"/>
      <c r="Z55" s="44"/>
      <c r="AA55" s="74"/>
      <c r="AB55" s="63"/>
      <c r="AC55" s="63"/>
      <c r="AD55" s="63"/>
      <c r="AF55" s="63"/>
      <c r="AG55" s="63"/>
      <c r="CQ55" s="195">
        <f t="shared" si="11"/>
        <v>0</v>
      </c>
      <c r="CR55" s="195">
        <f t="shared" si="12"/>
        <v>0</v>
      </c>
      <c r="CS55" s="195">
        <f t="shared" si="13"/>
        <v>0</v>
      </c>
      <c r="CT55" s="195">
        <f t="shared" si="14"/>
        <v>0</v>
      </c>
      <c r="CU55" s="195">
        <f t="shared" si="15"/>
        <v>0</v>
      </c>
      <c r="CV55" s="195">
        <f t="shared" si="4"/>
        <v>0</v>
      </c>
      <c r="CW55" s="195">
        <f t="shared" si="9"/>
        <v>0</v>
      </c>
      <c r="CX55" s="195">
        <f t="shared" si="10"/>
        <v>0</v>
      </c>
    </row>
    <row r="56" spans="1:111" x14ac:dyDescent="0.25">
      <c r="A56" s="18" t="s">
        <v>113</v>
      </c>
      <c r="K56" s="44">
        <v>1</v>
      </c>
      <c r="L56" s="44">
        <v>1</v>
      </c>
      <c r="M56" s="44">
        <v>1</v>
      </c>
      <c r="N56" s="44">
        <v>1</v>
      </c>
      <c r="O56" s="44">
        <v>1</v>
      </c>
      <c r="P56" s="44">
        <v>1</v>
      </c>
      <c r="Q56" s="44">
        <v>1</v>
      </c>
      <c r="R56" s="44">
        <v>0</v>
      </c>
      <c r="S56" s="44">
        <v>0</v>
      </c>
      <c r="T56" s="44">
        <v>0</v>
      </c>
      <c r="U56" s="1">
        <v>0</v>
      </c>
      <c r="V56" s="44"/>
      <c r="W56" s="1">
        <v>0</v>
      </c>
      <c r="X56" s="1">
        <v>0</v>
      </c>
      <c r="Y56" s="44">
        <v>0</v>
      </c>
      <c r="Z56" s="1">
        <v>0</v>
      </c>
      <c r="AA56" s="74"/>
      <c r="AB56" s="7"/>
      <c r="AC56" s="7"/>
      <c r="AD56" s="7"/>
      <c r="AF56" s="7"/>
      <c r="AG56" s="7"/>
      <c r="BM56" s="195">
        <f t="shared" ref="BM56:BR56" si="33">K56*BM$3</f>
        <v>0</v>
      </c>
      <c r="BN56" s="195">
        <f t="shared" si="33"/>
        <v>2</v>
      </c>
      <c r="BO56" s="195">
        <f t="shared" si="33"/>
        <v>0</v>
      </c>
      <c r="BP56" s="195">
        <f t="shared" si="33"/>
        <v>0</v>
      </c>
      <c r="BQ56" s="195">
        <f t="shared" si="33"/>
        <v>0</v>
      </c>
      <c r="BR56" s="195">
        <f t="shared" si="33"/>
        <v>0</v>
      </c>
      <c r="BS56" s="195"/>
      <c r="BT56" s="195">
        <f t="shared" ref="BT56:CC56" si="34">R56*BT$3</f>
        <v>0</v>
      </c>
      <c r="BU56" s="195">
        <f t="shared" si="34"/>
        <v>0</v>
      </c>
      <c r="BV56" s="195">
        <f t="shared" si="34"/>
        <v>0</v>
      </c>
      <c r="BW56" s="195">
        <f t="shared" si="34"/>
        <v>0</v>
      </c>
      <c r="BX56" s="195">
        <f t="shared" si="34"/>
        <v>0</v>
      </c>
      <c r="BY56" s="195">
        <f t="shared" si="34"/>
        <v>0</v>
      </c>
      <c r="BZ56" s="195">
        <f t="shared" si="34"/>
        <v>0</v>
      </c>
      <c r="CA56" s="195">
        <f t="shared" si="34"/>
        <v>0</v>
      </c>
      <c r="CB56" s="195">
        <f t="shared" si="34"/>
        <v>0</v>
      </c>
      <c r="CC56" s="195">
        <f t="shared" si="34"/>
        <v>0</v>
      </c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95">
        <f t="shared" si="11"/>
        <v>0</v>
      </c>
      <c r="CR56" s="195">
        <f t="shared" si="12"/>
        <v>0</v>
      </c>
      <c r="CS56" s="195">
        <f t="shared" si="13"/>
        <v>0</v>
      </c>
      <c r="CT56" s="195">
        <f t="shared" si="14"/>
        <v>0</v>
      </c>
      <c r="CU56" s="195">
        <f t="shared" si="15"/>
        <v>0</v>
      </c>
      <c r="CV56" s="195">
        <f t="shared" si="4"/>
        <v>0</v>
      </c>
      <c r="CW56" s="195">
        <f t="shared" si="9"/>
        <v>0</v>
      </c>
      <c r="CX56" s="195">
        <f t="shared" si="10"/>
        <v>0</v>
      </c>
      <c r="CY56" s="10"/>
      <c r="CZ56" s="10"/>
      <c r="DA56" s="10"/>
      <c r="DB56" s="10"/>
      <c r="DC56" s="10"/>
      <c r="DD56" s="10"/>
      <c r="DF56" s="10"/>
      <c r="DG56" s="107">
        <f>SUM(BD56:DD56)</f>
        <v>2</v>
      </c>
    </row>
    <row r="57" spans="1:111" x14ac:dyDescent="0.25">
      <c r="A57" s="34"/>
      <c r="K57" s="44"/>
      <c r="L57" s="44"/>
      <c r="M57" s="44"/>
      <c r="N57" s="44"/>
      <c r="O57" s="44"/>
      <c r="P57" s="44"/>
      <c r="Q57" s="44"/>
      <c r="R57" s="44"/>
      <c r="S57" s="73"/>
      <c r="T57" s="74"/>
      <c r="V57" s="44"/>
      <c r="Y57" s="44"/>
      <c r="AA57" s="74"/>
      <c r="CQ57" s="195">
        <f t="shared" si="11"/>
        <v>0</v>
      </c>
      <c r="CR57" s="195">
        <f t="shared" si="12"/>
        <v>0</v>
      </c>
      <c r="CS57" s="195">
        <f t="shared" si="13"/>
        <v>0</v>
      </c>
      <c r="CT57" s="195">
        <f t="shared" si="14"/>
        <v>0</v>
      </c>
      <c r="CU57" s="195">
        <f t="shared" si="15"/>
        <v>0</v>
      </c>
      <c r="CV57" s="195">
        <f t="shared" si="4"/>
        <v>0</v>
      </c>
      <c r="CW57" s="195">
        <f t="shared" si="9"/>
        <v>0</v>
      </c>
      <c r="CX57" s="195">
        <f t="shared" si="10"/>
        <v>0</v>
      </c>
    </row>
    <row r="58" spans="1:111" x14ac:dyDescent="0.25">
      <c r="CQ58" s="195">
        <f t="shared" si="11"/>
        <v>0</v>
      </c>
      <c r="CR58" s="195">
        <f t="shared" si="12"/>
        <v>0</v>
      </c>
      <c r="CS58" s="195">
        <f t="shared" si="13"/>
        <v>0</v>
      </c>
      <c r="CT58" s="195">
        <f t="shared" si="14"/>
        <v>0</v>
      </c>
      <c r="CU58" s="195">
        <f t="shared" si="15"/>
        <v>0</v>
      </c>
      <c r="CV58" s="195">
        <f t="shared" si="4"/>
        <v>0</v>
      </c>
      <c r="CW58" s="195">
        <f t="shared" si="9"/>
        <v>0</v>
      </c>
      <c r="CX58" s="195">
        <f t="shared" si="10"/>
        <v>0</v>
      </c>
    </row>
    <row r="59" spans="1:111" x14ac:dyDescent="0.25">
      <c r="A59" s="34"/>
      <c r="K59" s="44"/>
      <c r="L59" s="44"/>
      <c r="M59" s="44"/>
      <c r="N59" s="44"/>
      <c r="O59" s="44"/>
      <c r="P59" s="44"/>
      <c r="Q59" s="44"/>
      <c r="R59" s="44"/>
      <c r="S59" s="49"/>
      <c r="T59" s="46"/>
      <c r="U59" s="44"/>
      <c r="V59" s="44"/>
      <c r="W59" s="44"/>
      <c r="X59" s="44"/>
      <c r="Y59" s="44"/>
      <c r="Z59" s="44"/>
      <c r="AA59" s="46"/>
      <c r="AB59" s="63"/>
      <c r="AC59" s="63"/>
      <c r="AD59" s="63"/>
      <c r="AF59" s="63"/>
      <c r="AG59" s="63"/>
      <c r="CQ59" s="195">
        <f t="shared" si="11"/>
        <v>0</v>
      </c>
      <c r="CR59" s="195">
        <f t="shared" ref="CR59:CR102" si="35">AO59*CR$3</f>
        <v>0</v>
      </c>
      <c r="CS59" s="195">
        <f t="shared" ref="CS59:CS102" si="36">AP59*CS$3</f>
        <v>0</v>
      </c>
      <c r="CT59" s="195">
        <f t="shared" ref="CT59:CT102" si="37">AQ59*CT$3</f>
        <v>0</v>
      </c>
      <c r="CU59" s="195">
        <f t="shared" ref="CU59:CU102" si="38">AR59*CU$3</f>
        <v>0</v>
      </c>
      <c r="CV59" s="195">
        <f t="shared" si="4"/>
        <v>0</v>
      </c>
      <c r="CW59" s="195">
        <f t="shared" ref="CW59:CX102" si="39">AT59*CW$3</f>
        <v>0</v>
      </c>
      <c r="CX59" s="195">
        <f t="shared" si="10"/>
        <v>0</v>
      </c>
    </row>
    <row r="60" spans="1:111" x14ac:dyDescent="0.25">
      <c r="A60" s="18" t="s">
        <v>118</v>
      </c>
      <c r="K60" s="44"/>
      <c r="L60" s="44"/>
      <c r="M60" s="44"/>
      <c r="N60" s="44"/>
      <c r="O60" s="44"/>
      <c r="P60" s="44"/>
      <c r="Q60" s="44"/>
      <c r="R60" s="44"/>
      <c r="S60" s="49"/>
      <c r="T60" s="49"/>
      <c r="U60" s="44"/>
      <c r="V60" s="44"/>
      <c r="W60" s="44"/>
      <c r="X60" s="44"/>
      <c r="Y60" s="44"/>
      <c r="Z60" s="44"/>
      <c r="AA60" s="49"/>
      <c r="AB60" s="63"/>
      <c r="AC60" s="63"/>
      <c r="AD60" s="63"/>
      <c r="AF60" s="63"/>
      <c r="AG60" s="63"/>
      <c r="CQ60" s="195">
        <f t="shared" si="11"/>
        <v>0</v>
      </c>
      <c r="CR60" s="195">
        <f t="shared" si="35"/>
        <v>0</v>
      </c>
      <c r="CS60" s="195">
        <f t="shared" si="36"/>
        <v>0</v>
      </c>
      <c r="CT60" s="195">
        <f t="shared" si="37"/>
        <v>0</v>
      </c>
      <c r="CU60" s="195">
        <f t="shared" si="38"/>
        <v>0</v>
      </c>
      <c r="CV60" s="195">
        <f t="shared" si="4"/>
        <v>0</v>
      </c>
      <c r="CW60" s="195">
        <f t="shared" si="39"/>
        <v>0</v>
      </c>
      <c r="CX60" s="195">
        <f t="shared" si="10"/>
        <v>0</v>
      </c>
    </row>
    <row r="61" spans="1:111" x14ac:dyDescent="0.25">
      <c r="A61" s="34" t="s">
        <v>97</v>
      </c>
      <c r="K61" s="44"/>
      <c r="L61" s="44"/>
      <c r="M61" s="44"/>
      <c r="N61" s="44"/>
      <c r="O61" s="44"/>
      <c r="P61" s="44"/>
      <c r="Q61" s="44"/>
      <c r="R61" s="44"/>
      <c r="S61" s="49"/>
      <c r="T61" s="49"/>
      <c r="U61" s="44"/>
      <c r="V61" s="44"/>
      <c r="W61" s="44"/>
      <c r="X61" s="44"/>
      <c r="Y61" s="44"/>
      <c r="Z61" s="44"/>
      <c r="AA61" s="49"/>
      <c r="AB61" s="63"/>
      <c r="AC61" s="63"/>
      <c r="AD61" s="63"/>
      <c r="AF61" s="63"/>
      <c r="AG61" s="63"/>
      <c r="BM61" s="195">
        <f>K61*BM$3</f>
        <v>0</v>
      </c>
      <c r="BN61" s="195">
        <f>L61*BN$3</f>
        <v>0</v>
      </c>
      <c r="BO61" s="195">
        <f>M61*BO$3</f>
        <v>0</v>
      </c>
      <c r="BP61" s="195">
        <f>N61*BP$3</f>
        <v>0</v>
      </c>
      <c r="BQ61" s="195"/>
      <c r="BR61" s="195">
        <f>P61*BR$3</f>
        <v>0</v>
      </c>
      <c r="BS61" s="195"/>
      <c r="BT61" s="195"/>
      <c r="BU61" s="195">
        <f>S61*BU$3</f>
        <v>0</v>
      </c>
      <c r="BV61" s="195">
        <f>T61*BV$3</f>
        <v>0</v>
      </c>
      <c r="BW61" s="195"/>
      <c r="BX61" s="195">
        <f>V61*BX$3</f>
        <v>0</v>
      </c>
      <c r="BY61" s="195"/>
      <c r="BZ61" s="195"/>
      <c r="CA61" s="195"/>
      <c r="CB61" s="195"/>
      <c r="CC61" s="195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95">
        <f t="shared" si="11"/>
        <v>0</v>
      </c>
      <c r="CR61" s="195">
        <f t="shared" si="35"/>
        <v>0</v>
      </c>
      <c r="CS61" s="195">
        <f t="shared" si="36"/>
        <v>0</v>
      </c>
      <c r="CT61" s="195">
        <f t="shared" si="37"/>
        <v>0</v>
      </c>
      <c r="CU61" s="195">
        <f t="shared" si="38"/>
        <v>0</v>
      </c>
      <c r="CV61" s="195">
        <f t="shared" si="4"/>
        <v>0</v>
      </c>
      <c r="CW61" s="195">
        <f t="shared" si="39"/>
        <v>0</v>
      </c>
      <c r="CX61" s="195">
        <f t="shared" si="10"/>
        <v>0</v>
      </c>
      <c r="CY61" s="10"/>
      <c r="CZ61" s="10"/>
      <c r="DA61" s="10"/>
      <c r="DB61" s="10"/>
      <c r="DC61" s="10"/>
      <c r="DD61" s="10"/>
      <c r="DF61" s="10"/>
    </row>
    <row r="62" spans="1:111" ht="22.5" x14ac:dyDescent="0.25">
      <c r="A62" s="41" t="s">
        <v>88</v>
      </c>
      <c r="K62" s="44"/>
      <c r="L62" s="44"/>
      <c r="M62" s="44"/>
      <c r="N62" s="44"/>
      <c r="O62" s="44"/>
      <c r="P62" s="44"/>
      <c r="Q62" s="44"/>
      <c r="R62" s="44"/>
      <c r="S62" s="49"/>
      <c r="T62" s="49"/>
      <c r="U62" s="44"/>
      <c r="V62" s="44"/>
      <c r="W62" s="44"/>
      <c r="X62" s="44"/>
      <c r="Y62" s="44"/>
      <c r="Z62" s="44"/>
      <c r="AA62" s="49"/>
      <c r="AB62" s="63"/>
      <c r="AC62" s="63"/>
      <c r="AD62" s="63"/>
      <c r="AF62" s="63"/>
      <c r="AG62" s="63"/>
      <c r="CQ62" s="195">
        <f t="shared" si="11"/>
        <v>0</v>
      </c>
      <c r="CR62" s="195">
        <f t="shared" si="35"/>
        <v>0</v>
      </c>
      <c r="CS62" s="195">
        <f t="shared" si="36"/>
        <v>0</v>
      </c>
      <c r="CT62" s="195">
        <f t="shared" si="37"/>
        <v>0</v>
      </c>
      <c r="CU62" s="195">
        <f t="shared" si="38"/>
        <v>0</v>
      </c>
      <c r="CV62" s="195">
        <f t="shared" si="4"/>
        <v>0</v>
      </c>
      <c r="CW62" s="195">
        <f t="shared" si="39"/>
        <v>0</v>
      </c>
      <c r="CX62" s="195">
        <f t="shared" si="10"/>
        <v>0</v>
      </c>
    </row>
    <row r="63" spans="1:111" ht="33.75" x14ac:dyDescent="0.25">
      <c r="A63" s="41" t="s">
        <v>119</v>
      </c>
      <c r="K63" s="44">
        <v>1</v>
      </c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5"/>
      <c r="W63" s="44"/>
      <c r="X63" s="44"/>
      <c r="Y63" s="44"/>
      <c r="Z63" s="44"/>
      <c r="AA63" s="73"/>
      <c r="AB63" s="63"/>
      <c r="AC63" s="63"/>
      <c r="AD63" s="63"/>
      <c r="AF63" s="63"/>
      <c r="AG63" s="63"/>
      <c r="BM63" s="195">
        <f t="shared" ref="BM63:BR63" si="40">K63*BM$3</f>
        <v>0</v>
      </c>
      <c r="BN63" s="195">
        <f t="shared" si="40"/>
        <v>0</v>
      </c>
      <c r="BO63" s="195">
        <f t="shared" si="40"/>
        <v>0</v>
      </c>
      <c r="BP63" s="195">
        <f t="shared" si="40"/>
        <v>0</v>
      </c>
      <c r="BQ63" s="195">
        <f t="shared" si="40"/>
        <v>0</v>
      </c>
      <c r="BR63" s="195">
        <f t="shared" si="40"/>
        <v>0</v>
      </c>
      <c r="BS63" s="195"/>
      <c r="BT63" s="195">
        <f t="shared" ref="BT63:CC63" si="41">R63*BT$3</f>
        <v>0</v>
      </c>
      <c r="BU63" s="195">
        <f t="shared" si="41"/>
        <v>0</v>
      </c>
      <c r="BV63" s="195">
        <f t="shared" si="41"/>
        <v>0</v>
      </c>
      <c r="BW63" s="195">
        <f t="shared" si="41"/>
        <v>0</v>
      </c>
      <c r="BX63" s="195">
        <f t="shared" si="41"/>
        <v>0</v>
      </c>
      <c r="BY63" s="195">
        <f t="shared" si="41"/>
        <v>0</v>
      </c>
      <c r="BZ63" s="195">
        <f t="shared" si="41"/>
        <v>0</v>
      </c>
      <c r="CA63" s="195">
        <f t="shared" si="41"/>
        <v>0</v>
      </c>
      <c r="CB63" s="195">
        <f t="shared" si="41"/>
        <v>0</v>
      </c>
      <c r="CC63" s="195">
        <f t="shared" si="41"/>
        <v>0</v>
      </c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95">
        <f t="shared" si="11"/>
        <v>0</v>
      </c>
      <c r="CR63" s="195">
        <f t="shared" si="35"/>
        <v>0</v>
      </c>
      <c r="CS63" s="195">
        <f t="shared" si="36"/>
        <v>0</v>
      </c>
      <c r="CT63" s="195">
        <f t="shared" si="37"/>
        <v>0</v>
      </c>
      <c r="CU63" s="195">
        <f t="shared" si="38"/>
        <v>0</v>
      </c>
      <c r="CV63" s="195">
        <f t="shared" si="4"/>
        <v>0</v>
      </c>
      <c r="CW63" s="195">
        <f t="shared" si="39"/>
        <v>0</v>
      </c>
      <c r="CX63" s="195">
        <f t="shared" si="10"/>
        <v>0</v>
      </c>
      <c r="CY63" s="10"/>
      <c r="CZ63" s="10"/>
      <c r="DA63" s="10"/>
      <c r="DB63" s="10"/>
      <c r="DC63" s="10"/>
      <c r="DD63" s="10"/>
      <c r="DF63" s="10"/>
    </row>
    <row r="64" spans="1:111" x14ac:dyDescent="0.25">
      <c r="A64" s="41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5"/>
      <c r="W64" s="44"/>
      <c r="X64" s="44"/>
      <c r="Y64" s="44"/>
      <c r="Z64" s="44"/>
      <c r="AA64" s="73"/>
      <c r="AB64" s="63"/>
      <c r="AC64" s="63"/>
      <c r="AD64" s="63"/>
      <c r="AF64" s="63"/>
      <c r="AG64" s="63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95">
        <f t="shared" si="11"/>
        <v>0</v>
      </c>
      <c r="CR64" s="195">
        <f t="shared" si="35"/>
        <v>0</v>
      </c>
      <c r="CS64" s="195">
        <f t="shared" si="36"/>
        <v>0</v>
      </c>
      <c r="CT64" s="195">
        <f t="shared" si="37"/>
        <v>0</v>
      </c>
      <c r="CU64" s="195">
        <f t="shared" si="38"/>
        <v>0</v>
      </c>
      <c r="CV64" s="195">
        <f t="shared" si="4"/>
        <v>0</v>
      </c>
      <c r="CW64" s="195">
        <f t="shared" si="39"/>
        <v>0</v>
      </c>
      <c r="CX64" s="195">
        <f t="shared" si="10"/>
        <v>0</v>
      </c>
      <c r="CY64" s="10"/>
      <c r="CZ64" s="10"/>
      <c r="DA64" s="10"/>
      <c r="DB64" s="10"/>
      <c r="DC64" s="10"/>
      <c r="DD64" s="10"/>
      <c r="DF64" s="10"/>
    </row>
    <row r="65" spans="1:112" x14ac:dyDescent="0.25">
      <c r="A65" s="199" t="s">
        <v>53</v>
      </c>
      <c r="B65" s="195"/>
      <c r="C65" s="195"/>
      <c r="D65" s="195"/>
      <c r="E65" s="195"/>
      <c r="F65" s="195"/>
      <c r="G65" s="195"/>
      <c r="H65" s="195"/>
      <c r="I65" s="195"/>
      <c r="J65" s="195"/>
      <c r="K65" s="10"/>
      <c r="L65" s="10"/>
      <c r="M65" s="10"/>
      <c r="N65" s="10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8"/>
      <c r="BD65" s="195"/>
      <c r="BE65" s="195"/>
      <c r="BF65" s="195"/>
      <c r="BG65" s="195"/>
      <c r="BH65" s="195"/>
      <c r="BI65" s="195"/>
      <c r="BJ65" s="195"/>
      <c r="BK65" s="195"/>
      <c r="BL65" s="195"/>
      <c r="BM65" s="10"/>
      <c r="BN65" s="10"/>
      <c r="BO65" s="10"/>
      <c r="BP65" s="10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5">
        <f t="shared" si="11"/>
        <v>0</v>
      </c>
      <c r="CR65" s="195">
        <f t="shared" si="35"/>
        <v>0</v>
      </c>
      <c r="CS65" s="195">
        <f t="shared" si="36"/>
        <v>0</v>
      </c>
      <c r="CT65" s="195">
        <f t="shared" si="37"/>
        <v>0</v>
      </c>
      <c r="CU65" s="195">
        <f t="shared" si="38"/>
        <v>0</v>
      </c>
      <c r="CV65" s="195">
        <f t="shared" si="4"/>
        <v>0</v>
      </c>
      <c r="CW65" s="195">
        <f t="shared" si="39"/>
        <v>0</v>
      </c>
      <c r="CX65" s="195">
        <f t="shared" si="10"/>
        <v>0</v>
      </c>
      <c r="CY65" s="196"/>
      <c r="CZ65" s="196"/>
      <c r="DA65" s="196"/>
      <c r="DB65" s="196"/>
      <c r="DC65" s="196"/>
      <c r="DD65" s="196"/>
      <c r="DE65" s="196"/>
      <c r="DF65" s="196"/>
    </row>
    <row r="66" spans="1:112" x14ac:dyDescent="0.25">
      <c r="A66" s="52" t="s">
        <v>97</v>
      </c>
      <c r="B66" s="195"/>
      <c r="C66" s="195"/>
      <c r="D66" s="195"/>
      <c r="E66" s="195"/>
      <c r="F66" s="195"/>
      <c r="G66" s="195"/>
      <c r="H66" s="195"/>
      <c r="I66" s="195"/>
      <c r="J66" s="195"/>
      <c r="K66" s="10"/>
      <c r="L66" s="10"/>
      <c r="M66" s="10"/>
      <c r="N66" s="10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8"/>
      <c r="BD66" s="195"/>
      <c r="BE66" s="195"/>
      <c r="BF66" s="195"/>
      <c r="BG66" s="195"/>
      <c r="BH66" s="195"/>
      <c r="BI66" s="195"/>
      <c r="BJ66" s="195"/>
      <c r="BK66" s="195"/>
      <c r="BL66" s="195"/>
      <c r="BM66" s="10"/>
      <c r="BN66" s="10"/>
      <c r="BO66" s="10"/>
      <c r="BP66" s="10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5">
        <f t="shared" si="11"/>
        <v>0</v>
      </c>
      <c r="CR66" s="195">
        <f t="shared" si="35"/>
        <v>0</v>
      </c>
      <c r="CS66" s="195">
        <f t="shared" si="36"/>
        <v>0</v>
      </c>
      <c r="CT66" s="195">
        <f t="shared" si="37"/>
        <v>0</v>
      </c>
      <c r="CU66" s="195">
        <f t="shared" si="38"/>
        <v>0</v>
      </c>
      <c r="CV66" s="195">
        <f t="shared" si="4"/>
        <v>0</v>
      </c>
      <c r="CW66" s="195">
        <f t="shared" si="39"/>
        <v>0</v>
      </c>
      <c r="CX66" s="195">
        <f t="shared" si="10"/>
        <v>0</v>
      </c>
      <c r="CY66" s="196"/>
      <c r="CZ66" s="196"/>
      <c r="DA66" s="196"/>
      <c r="DB66" s="196"/>
      <c r="DC66" s="196"/>
      <c r="DD66" s="196"/>
      <c r="DE66" s="196"/>
      <c r="DF66" s="196"/>
    </row>
    <row r="67" spans="1:112" ht="22.5" x14ac:dyDescent="0.25">
      <c r="A67" s="202" t="s">
        <v>98</v>
      </c>
      <c r="B67" s="195">
        <f>0.05*B3</f>
        <v>0.05</v>
      </c>
      <c r="C67" s="195">
        <f>0.05*C3</f>
        <v>0.05</v>
      </c>
      <c r="D67" s="195">
        <f>0.05*D3</f>
        <v>0.05</v>
      </c>
      <c r="E67" s="195">
        <f>0.05*E3</f>
        <v>0.05</v>
      </c>
      <c r="F67" s="195">
        <v>0.05</v>
      </c>
      <c r="G67" s="195">
        <f>0.05*G3</f>
        <v>0.05</v>
      </c>
      <c r="H67" s="195">
        <v>0.05</v>
      </c>
      <c r="I67" s="195">
        <f>0.05*I3</f>
        <v>0.05</v>
      </c>
      <c r="J67" s="195">
        <f>0.05*J3</f>
        <v>0.05</v>
      </c>
      <c r="K67" s="10"/>
      <c r="L67" s="10"/>
      <c r="M67" s="10"/>
      <c r="N67" s="10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8"/>
      <c r="BD67" s="195">
        <f t="shared" ref="BD67:BL67" si="42">B67*BD3</f>
        <v>2.7</v>
      </c>
      <c r="BE67" s="195">
        <f t="shared" si="42"/>
        <v>0.1</v>
      </c>
      <c r="BF67" s="195">
        <f t="shared" si="42"/>
        <v>0</v>
      </c>
      <c r="BG67" s="195">
        <f t="shared" si="42"/>
        <v>0</v>
      </c>
      <c r="BH67" s="195">
        <f t="shared" si="42"/>
        <v>0</v>
      </c>
      <c r="BI67" s="195">
        <f t="shared" si="42"/>
        <v>3.6</v>
      </c>
      <c r="BJ67" s="195">
        <f t="shared" si="42"/>
        <v>0</v>
      </c>
      <c r="BK67" s="195">
        <f t="shared" si="42"/>
        <v>0.1</v>
      </c>
      <c r="BL67" s="195">
        <f t="shared" si="42"/>
        <v>0</v>
      </c>
      <c r="BM67" s="10"/>
      <c r="BN67" s="10"/>
      <c r="BO67" s="10"/>
      <c r="BP67" s="10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5">
        <f t="shared" si="11"/>
        <v>0</v>
      </c>
      <c r="CR67" s="195">
        <f t="shared" si="35"/>
        <v>0</v>
      </c>
      <c r="CS67" s="195">
        <f t="shared" si="36"/>
        <v>0</v>
      </c>
      <c r="CT67" s="195">
        <f t="shared" si="37"/>
        <v>0</v>
      </c>
      <c r="CU67" s="195">
        <f t="shared" si="38"/>
        <v>0</v>
      </c>
      <c r="CV67" s="195">
        <f t="shared" si="4"/>
        <v>0</v>
      </c>
      <c r="CW67" s="195">
        <f t="shared" si="39"/>
        <v>0</v>
      </c>
      <c r="CX67" s="195">
        <f t="shared" si="10"/>
        <v>0</v>
      </c>
      <c r="CY67" s="196"/>
      <c r="CZ67" s="196"/>
      <c r="DA67" s="196"/>
      <c r="DB67" s="196"/>
      <c r="DC67" s="196"/>
      <c r="DD67" s="196"/>
      <c r="DE67" s="196"/>
      <c r="DF67" s="196"/>
      <c r="DG67" s="107">
        <f>SUM(BD67:DD67)</f>
        <v>6.5</v>
      </c>
      <c r="DH67" s="107" t="s">
        <v>0</v>
      </c>
    </row>
    <row r="68" spans="1:112" x14ac:dyDescent="0.25">
      <c r="A68" s="18" t="s">
        <v>53</v>
      </c>
      <c r="K68" s="44"/>
      <c r="L68" s="44"/>
      <c r="M68" s="44"/>
      <c r="N68" s="44"/>
      <c r="O68" s="44"/>
      <c r="P68" s="44"/>
      <c r="Q68" s="44"/>
      <c r="R68" s="44"/>
      <c r="S68" s="49"/>
      <c r="T68" s="49"/>
      <c r="U68" s="44"/>
      <c r="V68" s="44"/>
      <c r="W68" s="44"/>
      <c r="X68" s="44"/>
      <c r="Y68" s="44"/>
      <c r="Z68" s="44"/>
      <c r="AA68" s="49"/>
      <c r="AB68" s="63"/>
      <c r="AC68" s="63"/>
      <c r="AD68" s="63"/>
      <c r="AF68" s="63"/>
      <c r="AG68" s="63"/>
      <c r="CQ68" s="195">
        <f t="shared" si="11"/>
        <v>0</v>
      </c>
      <c r="CR68" s="195">
        <f t="shared" si="35"/>
        <v>0</v>
      </c>
      <c r="CS68" s="195">
        <f t="shared" si="36"/>
        <v>0</v>
      </c>
      <c r="CT68" s="195">
        <f t="shared" si="37"/>
        <v>0</v>
      </c>
      <c r="CU68" s="195">
        <f t="shared" si="38"/>
        <v>0</v>
      </c>
      <c r="CV68" s="195">
        <f t="shared" si="4"/>
        <v>0</v>
      </c>
      <c r="CW68" s="195">
        <f t="shared" si="39"/>
        <v>0</v>
      </c>
      <c r="CX68" s="195">
        <f t="shared" si="10"/>
        <v>0</v>
      </c>
    </row>
    <row r="69" spans="1:112" x14ac:dyDescent="0.25">
      <c r="A69" s="34" t="s">
        <v>97</v>
      </c>
      <c r="K69" s="44"/>
      <c r="L69" s="44"/>
      <c r="M69" s="44"/>
      <c r="N69" s="44"/>
      <c r="O69" s="44"/>
      <c r="P69" s="44"/>
      <c r="Q69" s="44"/>
      <c r="R69" s="44"/>
      <c r="S69" s="49"/>
      <c r="T69" s="49"/>
      <c r="U69" s="44"/>
      <c r="V69" s="44"/>
      <c r="W69" s="44"/>
      <c r="X69" s="44"/>
      <c r="Y69" s="44"/>
      <c r="Z69" s="44"/>
      <c r="AA69" s="49"/>
      <c r="AB69" s="63"/>
      <c r="AC69" s="63"/>
      <c r="AD69" s="63"/>
      <c r="AF69" s="63"/>
      <c r="AG69" s="63"/>
      <c r="BM69" s="195">
        <f>K69*BM$3</f>
        <v>0</v>
      </c>
      <c r="BN69" s="195">
        <f>L69*BN$3</f>
        <v>0</v>
      </c>
      <c r="BO69" s="195">
        <f>M69*BO$3</f>
        <v>0</v>
      </c>
      <c r="BP69" s="195">
        <f>N69*BP$3</f>
        <v>0</v>
      </c>
      <c r="BQ69" s="195"/>
      <c r="BR69" s="195">
        <f>P69*BR$3</f>
        <v>0</v>
      </c>
      <c r="BS69" s="195"/>
      <c r="BT69" s="195"/>
      <c r="BU69" s="195">
        <f>S69*BU$3</f>
        <v>0</v>
      </c>
      <c r="BV69" s="195">
        <f>T69*BV$3</f>
        <v>0</v>
      </c>
      <c r="BW69" s="195"/>
      <c r="BX69" s="195">
        <f>V69*BX$3</f>
        <v>0</v>
      </c>
      <c r="BY69" s="195"/>
      <c r="BZ69" s="195"/>
      <c r="CA69" s="195"/>
      <c r="CB69" s="195"/>
      <c r="CC69" s="195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95">
        <f t="shared" si="11"/>
        <v>0</v>
      </c>
      <c r="CR69" s="195">
        <f t="shared" si="35"/>
        <v>0</v>
      </c>
      <c r="CS69" s="195">
        <f t="shared" si="36"/>
        <v>0</v>
      </c>
      <c r="CT69" s="195">
        <f t="shared" si="37"/>
        <v>0</v>
      </c>
      <c r="CU69" s="195">
        <f t="shared" si="38"/>
        <v>0</v>
      </c>
      <c r="CV69" s="195">
        <f t="shared" si="4"/>
        <v>0</v>
      </c>
      <c r="CW69" s="195">
        <f t="shared" si="39"/>
        <v>0</v>
      </c>
      <c r="CX69" s="195">
        <f t="shared" si="10"/>
        <v>0</v>
      </c>
      <c r="CY69" s="10"/>
      <c r="CZ69" s="10"/>
      <c r="DA69" s="10"/>
      <c r="DB69" s="10"/>
      <c r="DC69" s="10"/>
      <c r="DD69" s="10"/>
      <c r="DF69" s="10"/>
    </row>
    <row r="70" spans="1:112" ht="22.5" x14ac:dyDescent="0.25">
      <c r="A70" s="41" t="s">
        <v>54</v>
      </c>
      <c r="K70" s="44"/>
      <c r="L70" s="44"/>
      <c r="M70" s="44"/>
      <c r="N70" s="44"/>
      <c r="O70" s="44"/>
      <c r="P70" s="44"/>
      <c r="Q70" s="44"/>
      <c r="R70" s="44"/>
      <c r="S70" s="49"/>
      <c r="T70" s="49"/>
      <c r="U70" s="44"/>
      <c r="V70" s="44"/>
      <c r="W70" s="44"/>
      <c r="X70" s="44"/>
      <c r="Y70" s="44"/>
      <c r="Z70" s="44"/>
      <c r="AA70" s="49"/>
      <c r="AB70" s="63"/>
      <c r="AC70" s="63"/>
      <c r="AD70" s="63"/>
      <c r="AF70" s="63"/>
      <c r="AG70" s="63"/>
      <c r="CQ70" s="195">
        <f t="shared" si="11"/>
        <v>0</v>
      </c>
      <c r="CR70" s="195">
        <f t="shared" si="35"/>
        <v>0</v>
      </c>
      <c r="CS70" s="195">
        <f t="shared" si="36"/>
        <v>0</v>
      </c>
      <c r="CT70" s="195">
        <f t="shared" si="37"/>
        <v>0</v>
      </c>
      <c r="CU70" s="195">
        <f t="shared" si="38"/>
        <v>0</v>
      </c>
      <c r="CV70" s="195">
        <f t="shared" si="4"/>
        <v>0</v>
      </c>
      <c r="CW70" s="195">
        <f t="shared" si="39"/>
        <v>0</v>
      </c>
      <c r="CX70" s="195">
        <f t="shared" si="10"/>
        <v>0</v>
      </c>
    </row>
    <row r="71" spans="1:112" ht="33.75" x14ac:dyDescent="0.25">
      <c r="A71" s="41" t="s">
        <v>119</v>
      </c>
      <c r="K71" s="44">
        <v>1</v>
      </c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73"/>
      <c r="AB71" s="63"/>
      <c r="AC71" s="63"/>
      <c r="AD71" s="63"/>
      <c r="AF71" s="63"/>
      <c r="AG71" s="63"/>
      <c r="BM71" s="195">
        <f t="shared" ref="BM71:BR71" si="43">K71*BM$3</f>
        <v>0</v>
      </c>
      <c r="BN71" s="195">
        <f t="shared" si="43"/>
        <v>0</v>
      </c>
      <c r="BO71" s="195">
        <f t="shared" si="43"/>
        <v>0</v>
      </c>
      <c r="BP71" s="195">
        <f t="shared" si="43"/>
        <v>0</v>
      </c>
      <c r="BQ71" s="195">
        <f t="shared" si="43"/>
        <v>0</v>
      </c>
      <c r="BR71" s="195">
        <f t="shared" si="43"/>
        <v>0</v>
      </c>
      <c r="BS71" s="195"/>
      <c r="BT71" s="195">
        <f t="shared" ref="BT71:CC71" si="44">R71*BT$3</f>
        <v>0</v>
      </c>
      <c r="BU71" s="195">
        <f t="shared" si="44"/>
        <v>0</v>
      </c>
      <c r="BV71" s="195">
        <f t="shared" si="44"/>
        <v>0</v>
      </c>
      <c r="BW71" s="195">
        <f t="shared" si="44"/>
        <v>0</v>
      </c>
      <c r="BX71" s="195">
        <f t="shared" si="44"/>
        <v>0</v>
      </c>
      <c r="BY71" s="195">
        <f t="shared" si="44"/>
        <v>0</v>
      </c>
      <c r="BZ71" s="195">
        <f t="shared" si="44"/>
        <v>0</v>
      </c>
      <c r="CA71" s="195">
        <f t="shared" si="44"/>
        <v>0</v>
      </c>
      <c r="CB71" s="195">
        <f t="shared" si="44"/>
        <v>0</v>
      </c>
      <c r="CC71" s="195">
        <f t="shared" si="44"/>
        <v>0</v>
      </c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95">
        <f t="shared" si="11"/>
        <v>0</v>
      </c>
      <c r="CR71" s="195">
        <f t="shared" si="35"/>
        <v>0</v>
      </c>
      <c r="CS71" s="195">
        <f t="shared" si="36"/>
        <v>0</v>
      </c>
      <c r="CT71" s="195">
        <f t="shared" si="37"/>
        <v>0</v>
      </c>
      <c r="CU71" s="195">
        <f t="shared" si="38"/>
        <v>0</v>
      </c>
      <c r="CV71" s="195">
        <f t="shared" si="4"/>
        <v>0</v>
      </c>
      <c r="CW71" s="195">
        <f t="shared" si="39"/>
        <v>0</v>
      </c>
      <c r="CX71" s="195">
        <f t="shared" si="10"/>
        <v>0</v>
      </c>
      <c r="CY71" s="10"/>
      <c r="CZ71" s="10"/>
      <c r="DA71" s="10"/>
      <c r="DB71" s="10"/>
      <c r="DC71" s="10"/>
      <c r="DD71" s="10"/>
      <c r="DF71" s="10"/>
    </row>
    <row r="72" spans="1:112" x14ac:dyDescent="0.25">
      <c r="A72" s="35"/>
      <c r="K72" s="44"/>
      <c r="L72" s="44"/>
      <c r="M72" s="44"/>
      <c r="N72" s="44"/>
      <c r="O72" s="44"/>
      <c r="P72" s="44"/>
      <c r="Q72" s="44"/>
      <c r="R72" s="44"/>
      <c r="S72" s="49"/>
      <c r="T72" s="49"/>
      <c r="U72" s="44"/>
      <c r="V72" s="44"/>
      <c r="W72" s="44"/>
      <c r="X72" s="44"/>
      <c r="Y72" s="44"/>
      <c r="Z72" s="44"/>
      <c r="AA72" s="49"/>
      <c r="AB72" s="63"/>
      <c r="AC72" s="63"/>
      <c r="AD72" s="63"/>
      <c r="AF72" s="63"/>
      <c r="AG72" s="63"/>
      <c r="CQ72" s="195">
        <f t="shared" si="11"/>
        <v>0</v>
      </c>
      <c r="CR72" s="195">
        <f t="shared" si="35"/>
        <v>0</v>
      </c>
      <c r="CS72" s="195">
        <f t="shared" si="36"/>
        <v>0</v>
      </c>
      <c r="CT72" s="195">
        <f t="shared" si="37"/>
        <v>0</v>
      </c>
      <c r="CU72" s="195">
        <f t="shared" si="38"/>
        <v>0</v>
      </c>
      <c r="CV72" s="195">
        <f t="shared" ref="CV72:CV102" si="45">AS72*CV$3</f>
        <v>0</v>
      </c>
      <c r="CW72" s="195">
        <f t="shared" si="39"/>
        <v>0</v>
      </c>
      <c r="CX72" s="195">
        <f t="shared" si="10"/>
        <v>0</v>
      </c>
    </row>
    <row r="73" spans="1:112" x14ac:dyDescent="0.25">
      <c r="A73" s="35"/>
      <c r="K73" s="44"/>
      <c r="L73" s="44"/>
      <c r="M73" s="44"/>
      <c r="N73" s="44"/>
      <c r="O73" s="44"/>
      <c r="P73" s="44"/>
      <c r="Q73" s="44"/>
      <c r="R73" s="44"/>
      <c r="S73" s="49"/>
      <c r="T73" s="49"/>
      <c r="U73" s="44"/>
      <c r="V73" s="44"/>
      <c r="W73" s="44"/>
      <c r="X73" s="44"/>
      <c r="Y73" s="44"/>
      <c r="Z73" s="44"/>
      <c r="AA73" s="49"/>
      <c r="AB73" s="63"/>
      <c r="AC73" s="63"/>
      <c r="AD73" s="63"/>
      <c r="AF73" s="63"/>
      <c r="AG73" s="63"/>
      <c r="CQ73" s="195">
        <f t="shared" si="11"/>
        <v>0</v>
      </c>
      <c r="CR73" s="195">
        <f t="shared" si="35"/>
        <v>0</v>
      </c>
      <c r="CS73" s="195">
        <f t="shared" si="36"/>
        <v>0</v>
      </c>
      <c r="CT73" s="195">
        <f t="shared" si="37"/>
        <v>0</v>
      </c>
      <c r="CU73" s="195">
        <f t="shared" si="38"/>
        <v>0</v>
      </c>
      <c r="CV73" s="195">
        <f t="shared" si="45"/>
        <v>0</v>
      </c>
      <c r="CW73" s="195">
        <f t="shared" si="39"/>
        <v>0</v>
      </c>
      <c r="CX73" s="195">
        <f t="shared" si="10"/>
        <v>0</v>
      </c>
    </row>
    <row r="74" spans="1:112" x14ac:dyDescent="0.25">
      <c r="A74" s="18" t="s">
        <v>120</v>
      </c>
      <c r="K74" s="46"/>
      <c r="L74" s="46"/>
      <c r="M74" s="46"/>
      <c r="N74" s="46"/>
      <c r="O74" s="46"/>
      <c r="P74" s="46"/>
      <c r="Q74" s="44"/>
      <c r="R74" s="44"/>
      <c r="S74" s="49"/>
      <c r="T74" s="46"/>
      <c r="U74" s="46"/>
      <c r="V74" s="46"/>
      <c r="W74" s="46"/>
      <c r="X74" s="46"/>
      <c r="Y74" s="46"/>
      <c r="Z74" s="46"/>
      <c r="AA74" s="46"/>
      <c r="AB74" s="65"/>
      <c r="AC74" s="65"/>
      <c r="AD74" s="65"/>
      <c r="AF74" s="65"/>
      <c r="AG74" s="65"/>
      <c r="BM74" s="195">
        <f>K74*BM$3</f>
        <v>0</v>
      </c>
      <c r="BN74" s="195">
        <f>L74*BN$3</f>
        <v>0</v>
      </c>
      <c r="BO74" s="195">
        <f>M74*BO$3</f>
        <v>0</v>
      </c>
      <c r="BP74" s="195">
        <f>N74*BP$3</f>
        <v>0</v>
      </c>
      <c r="BQ74" s="195"/>
      <c r="BR74" s="195">
        <f>P74*BR$3</f>
        <v>0</v>
      </c>
      <c r="BS74" s="195"/>
      <c r="BT74" s="195"/>
      <c r="BU74" s="195">
        <f>S74*BU$3</f>
        <v>0</v>
      </c>
      <c r="BV74" s="195">
        <f>T74*BV$3</f>
        <v>0</v>
      </c>
      <c r="BW74" s="195"/>
      <c r="BX74" s="195">
        <f>V74*BX$3</f>
        <v>0</v>
      </c>
      <c r="BY74" s="195"/>
      <c r="BZ74" s="195"/>
      <c r="CA74" s="195"/>
      <c r="CB74" s="195"/>
      <c r="CC74" s="195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95">
        <f t="shared" si="11"/>
        <v>0</v>
      </c>
      <c r="CR74" s="195">
        <f t="shared" si="35"/>
        <v>0</v>
      </c>
      <c r="CS74" s="195">
        <f t="shared" si="36"/>
        <v>0</v>
      </c>
      <c r="CT74" s="195">
        <f t="shared" si="37"/>
        <v>0</v>
      </c>
      <c r="CU74" s="195">
        <f t="shared" si="38"/>
        <v>0</v>
      </c>
      <c r="CV74" s="195">
        <f t="shared" si="45"/>
        <v>0</v>
      </c>
      <c r="CW74" s="195">
        <f t="shared" si="39"/>
        <v>0</v>
      </c>
      <c r="CX74" s="195">
        <f t="shared" si="10"/>
        <v>0</v>
      </c>
      <c r="CY74" s="10"/>
      <c r="CZ74" s="10"/>
      <c r="DA74" s="10"/>
      <c r="DB74" s="10"/>
      <c r="DC74" s="10"/>
      <c r="DD74" s="10"/>
      <c r="DF74" s="10"/>
    </row>
    <row r="75" spans="1:112" x14ac:dyDescent="0.25">
      <c r="A75" s="34" t="s">
        <v>97</v>
      </c>
      <c r="K75" s="44"/>
      <c r="L75" s="44"/>
      <c r="M75" s="44"/>
      <c r="N75" s="44"/>
      <c r="O75" s="44"/>
      <c r="P75" s="44"/>
      <c r="Q75" s="44"/>
      <c r="R75" s="44"/>
      <c r="S75" s="49"/>
      <c r="T75" s="46"/>
      <c r="U75" s="44"/>
      <c r="V75" s="44"/>
      <c r="W75" s="44"/>
      <c r="X75" s="44"/>
      <c r="Y75" s="44"/>
      <c r="Z75" s="44"/>
      <c r="AA75" s="77"/>
      <c r="AB75" s="63"/>
      <c r="AC75" s="63"/>
      <c r="AD75" s="63"/>
      <c r="AF75" s="63"/>
      <c r="AG75" s="63"/>
      <c r="CQ75" s="195">
        <f t="shared" si="11"/>
        <v>0</v>
      </c>
      <c r="CR75" s="195">
        <f t="shared" si="35"/>
        <v>0</v>
      </c>
      <c r="CS75" s="195">
        <f t="shared" si="36"/>
        <v>0</v>
      </c>
      <c r="CT75" s="195">
        <f t="shared" si="37"/>
        <v>0</v>
      </c>
      <c r="CU75" s="195">
        <f t="shared" si="38"/>
        <v>0</v>
      </c>
      <c r="CV75" s="195">
        <f t="shared" si="45"/>
        <v>0</v>
      </c>
      <c r="CW75" s="195">
        <f t="shared" si="39"/>
        <v>0</v>
      </c>
      <c r="CX75" s="195">
        <f t="shared" si="10"/>
        <v>0</v>
      </c>
    </row>
    <row r="76" spans="1:112" ht="22.5" x14ac:dyDescent="0.25">
      <c r="A76" s="41" t="s">
        <v>89</v>
      </c>
      <c r="K76" s="44">
        <v>0</v>
      </c>
      <c r="L76" s="44">
        <v>0</v>
      </c>
      <c r="M76" s="44">
        <v>0.36</v>
      </c>
      <c r="N76" s="44">
        <v>0.36</v>
      </c>
      <c r="O76" s="44">
        <v>0.62</v>
      </c>
      <c r="P76" s="44">
        <v>0.72</v>
      </c>
      <c r="Q76" s="44">
        <v>1.1000000000000001</v>
      </c>
      <c r="R76" s="44">
        <v>0.63</v>
      </c>
      <c r="S76" s="44">
        <v>0.63</v>
      </c>
      <c r="T76" s="44">
        <v>0.63</v>
      </c>
      <c r="U76" s="44">
        <v>0.41</v>
      </c>
      <c r="V76" s="45">
        <v>0.26</v>
      </c>
      <c r="W76" s="44">
        <v>0.76</v>
      </c>
      <c r="X76" s="49">
        <v>0</v>
      </c>
      <c r="Y76" s="49">
        <v>0</v>
      </c>
      <c r="Z76" s="49">
        <v>0</v>
      </c>
      <c r="AA76" s="49">
        <v>0.31</v>
      </c>
      <c r="AB76" s="66"/>
      <c r="AC76" s="66"/>
      <c r="AD76" s="66"/>
      <c r="AF76" s="66"/>
      <c r="AG76" s="66"/>
      <c r="BM76" s="195">
        <f t="shared" ref="BM76:BR76" si="46">K76*BM$3</f>
        <v>0</v>
      </c>
      <c r="BN76" s="195">
        <f t="shared" si="46"/>
        <v>0</v>
      </c>
      <c r="BO76" s="195">
        <f t="shared" si="46"/>
        <v>0</v>
      </c>
      <c r="BP76" s="195">
        <f t="shared" si="46"/>
        <v>0</v>
      </c>
      <c r="BQ76" s="195">
        <f t="shared" si="46"/>
        <v>0</v>
      </c>
      <c r="BR76" s="195">
        <f t="shared" si="46"/>
        <v>0</v>
      </c>
      <c r="BS76" s="195"/>
      <c r="BT76" s="195">
        <f t="shared" ref="BT76:CC76" si="47">R76*BT$3</f>
        <v>0</v>
      </c>
      <c r="BU76" s="195">
        <f t="shared" si="47"/>
        <v>1.26</v>
      </c>
      <c r="BV76" s="195">
        <f t="shared" si="47"/>
        <v>1.26</v>
      </c>
      <c r="BW76" s="195">
        <f t="shared" si="47"/>
        <v>0</v>
      </c>
      <c r="BX76" s="195">
        <f t="shared" si="47"/>
        <v>0</v>
      </c>
      <c r="BY76" s="195">
        <f t="shared" si="47"/>
        <v>0.76</v>
      </c>
      <c r="BZ76" s="195">
        <f t="shared" si="47"/>
        <v>0</v>
      </c>
      <c r="CA76" s="195">
        <f t="shared" si="47"/>
        <v>0</v>
      </c>
      <c r="CB76" s="195">
        <f t="shared" si="47"/>
        <v>0</v>
      </c>
      <c r="CC76" s="195">
        <f t="shared" si="47"/>
        <v>0</v>
      </c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95">
        <f t="shared" si="11"/>
        <v>0</v>
      </c>
      <c r="CR76" s="195">
        <f t="shared" si="35"/>
        <v>0</v>
      </c>
      <c r="CS76" s="195">
        <f t="shared" si="36"/>
        <v>0</v>
      </c>
      <c r="CT76" s="195">
        <f t="shared" si="37"/>
        <v>0</v>
      </c>
      <c r="CU76" s="195">
        <f t="shared" si="38"/>
        <v>0</v>
      </c>
      <c r="CV76" s="195">
        <f t="shared" si="45"/>
        <v>0</v>
      </c>
      <c r="CW76" s="195">
        <f t="shared" si="39"/>
        <v>0</v>
      </c>
      <c r="CX76" s="195">
        <f t="shared" si="10"/>
        <v>0</v>
      </c>
      <c r="CY76" s="10"/>
      <c r="CZ76" s="10"/>
      <c r="DA76" s="10"/>
      <c r="DB76" s="10"/>
      <c r="DC76" s="10"/>
      <c r="DD76" s="10"/>
      <c r="DF76" s="10"/>
      <c r="DG76" s="107">
        <f>SUM(BD76:DD76)</f>
        <v>3.2800000000000002</v>
      </c>
    </row>
    <row r="77" spans="1:112" x14ac:dyDescent="0.25">
      <c r="A77" s="41"/>
      <c r="K77" s="46"/>
      <c r="L77" s="46"/>
      <c r="M77" s="46"/>
      <c r="N77" s="46"/>
      <c r="O77" s="46"/>
      <c r="P77" s="46"/>
      <c r="Q77" s="44"/>
      <c r="R77" s="44"/>
      <c r="S77" s="49"/>
      <c r="T77" s="46"/>
      <c r="U77" s="46"/>
      <c r="V77" s="46"/>
      <c r="W77" s="46"/>
      <c r="X77" s="46"/>
      <c r="Y77" s="46"/>
      <c r="Z77" s="46"/>
      <c r="AA77" s="46"/>
      <c r="AB77" s="65"/>
      <c r="AC77" s="65"/>
      <c r="AD77" s="65"/>
      <c r="AF77" s="65"/>
      <c r="AG77" s="65"/>
      <c r="CQ77" s="195">
        <f t="shared" si="11"/>
        <v>0</v>
      </c>
      <c r="CR77" s="195">
        <f t="shared" si="35"/>
        <v>0</v>
      </c>
      <c r="CS77" s="195">
        <f t="shared" si="36"/>
        <v>0</v>
      </c>
      <c r="CT77" s="195">
        <f t="shared" si="37"/>
        <v>0</v>
      </c>
      <c r="CU77" s="195">
        <f t="shared" si="38"/>
        <v>0</v>
      </c>
      <c r="CV77" s="195">
        <f t="shared" si="45"/>
        <v>0</v>
      </c>
      <c r="CW77" s="195">
        <f t="shared" si="39"/>
        <v>0</v>
      </c>
      <c r="CX77" s="195">
        <f t="shared" si="10"/>
        <v>0</v>
      </c>
    </row>
    <row r="78" spans="1:112" x14ac:dyDescent="0.25">
      <c r="A78" s="18" t="s">
        <v>121</v>
      </c>
      <c r="K78" s="44"/>
      <c r="L78" s="44"/>
      <c r="M78" s="44"/>
      <c r="N78" s="44"/>
      <c r="O78" s="44"/>
      <c r="P78" s="44"/>
      <c r="Q78" s="44"/>
      <c r="R78" s="44"/>
      <c r="S78" s="49"/>
      <c r="T78" s="46"/>
      <c r="U78" s="44"/>
      <c r="V78" s="44"/>
      <c r="W78" s="44"/>
      <c r="X78" s="44"/>
      <c r="Y78" s="44"/>
      <c r="Z78" s="44"/>
      <c r="AA78" s="46"/>
      <c r="AB78" s="63"/>
      <c r="AC78" s="63"/>
      <c r="AD78" s="63"/>
      <c r="AF78" s="63"/>
      <c r="AG78" s="63"/>
      <c r="BM78" s="195">
        <f>K78*BM$3</f>
        <v>0</v>
      </c>
      <c r="BN78" s="195">
        <f>L78*BN$3</f>
        <v>0</v>
      </c>
      <c r="BO78" s="195">
        <f>M78*BO$3</f>
        <v>0</v>
      </c>
      <c r="BP78" s="195">
        <f>N78*BP$3</f>
        <v>0</v>
      </c>
      <c r="BQ78" s="195"/>
      <c r="BR78" s="195">
        <f>P78*BR$3</f>
        <v>0</v>
      </c>
      <c r="BS78" s="195"/>
      <c r="BT78" s="195"/>
      <c r="BU78" s="195">
        <f>S78*BU$3</f>
        <v>0</v>
      </c>
      <c r="BV78" s="195">
        <f>T78*BV$3</f>
        <v>0</v>
      </c>
      <c r="BW78" s="195"/>
      <c r="BX78" s="195">
        <f>V78*BX$3</f>
        <v>0</v>
      </c>
      <c r="BY78" s="195"/>
      <c r="BZ78" s="195"/>
      <c r="CA78" s="195"/>
      <c r="CB78" s="195"/>
      <c r="CC78" s="195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95">
        <f t="shared" si="11"/>
        <v>0</v>
      </c>
      <c r="CR78" s="195">
        <f t="shared" si="35"/>
        <v>0</v>
      </c>
      <c r="CS78" s="195">
        <f t="shared" si="36"/>
        <v>0</v>
      </c>
      <c r="CT78" s="195">
        <f t="shared" si="37"/>
        <v>0</v>
      </c>
      <c r="CU78" s="195">
        <f t="shared" si="38"/>
        <v>0</v>
      </c>
      <c r="CV78" s="195">
        <f t="shared" si="45"/>
        <v>0</v>
      </c>
      <c r="CW78" s="195">
        <f t="shared" si="39"/>
        <v>0</v>
      </c>
      <c r="CX78" s="195">
        <f t="shared" si="10"/>
        <v>0</v>
      </c>
      <c r="CY78" s="10"/>
      <c r="CZ78" s="10"/>
      <c r="DA78" s="10"/>
      <c r="DB78" s="10"/>
      <c r="DC78" s="10"/>
      <c r="DD78" s="10"/>
      <c r="DF78" s="10"/>
    </row>
    <row r="79" spans="1:112" x14ac:dyDescent="0.25">
      <c r="A79" s="34" t="s">
        <v>97</v>
      </c>
      <c r="K79" s="44"/>
      <c r="L79" s="44"/>
      <c r="M79" s="44"/>
      <c r="N79" s="44"/>
      <c r="O79" s="44"/>
      <c r="P79" s="44"/>
      <c r="Q79" s="44"/>
      <c r="R79" s="44"/>
      <c r="S79" s="49"/>
      <c r="T79" s="46"/>
      <c r="U79" s="44"/>
      <c r="V79" s="44"/>
      <c r="W79" s="44"/>
      <c r="X79" s="44"/>
      <c r="Y79" s="44"/>
      <c r="Z79" s="44"/>
      <c r="AA79" s="77"/>
      <c r="AB79" s="63"/>
      <c r="AC79" s="63"/>
      <c r="AD79" s="63"/>
      <c r="AF79" s="63"/>
      <c r="AG79" s="63"/>
      <c r="CQ79" s="195">
        <f t="shared" si="11"/>
        <v>0</v>
      </c>
      <c r="CR79" s="195">
        <f t="shared" si="35"/>
        <v>0</v>
      </c>
      <c r="CS79" s="195">
        <f t="shared" si="36"/>
        <v>0</v>
      </c>
      <c r="CT79" s="195">
        <f t="shared" si="37"/>
        <v>0</v>
      </c>
      <c r="CU79" s="195">
        <f t="shared" si="38"/>
        <v>0</v>
      </c>
      <c r="CV79" s="195">
        <f t="shared" si="45"/>
        <v>0</v>
      </c>
      <c r="CW79" s="195">
        <f t="shared" si="39"/>
        <v>0</v>
      </c>
      <c r="CX79" s="195">
        <f t="shared" si="39"/>
        <v>0</v>
      </c>
    </row>
    <row r="80" spans="1:112" ht="22.5" x14ac:dyDescent="0.25">
      <c r="A80" s="41" t="s">
        <v>90</v>
      </c>
      <c r="K80" s="44">
        <v>0.31</v>
      </c>
      <c r="L80" s="44">
        <v>0.31</v>
      </c>
      <c r="M80" s="44">
        <v>0.31</v>
      </c>
      <c r="N80" s="44">
        <v>0.31</v>
      </c>
      <c r="O80" s="44">
        <v>0.31</v>
      </c>
      <c r="P80" s="44">
        <v>0.31</v>
      </c>
      <c r="Q80" s="44">
        <v>0.31</v>
      </c>
      <c r="R80" s="44">
        <v>0.21</v>
      </c>
      <c r="S80" s="44">
        <v>0.31</v>
      </c>
      <c r="T80" s="44">
        <v>0.31</v>
      </c>
      <c r="U80" s="44"/>
      <c r="V80" s="44"/>
      <c r="W80" s="44"/>
      <c r="X80" s="44">
        <v>0.81</v>
      </c>
      <c r="Y80" s="44">
        <v>1.01</v>
      </c>
      <c r="Z80" s="44">
        <v>0.81</v>
      </c>
      <c r="AA80" s="49">
        <v>0.91</v>
      </c>
      <c r="AB80" s="63"/>
      <c r="AC80" s="63"/>
      <c r="AD80" s="63"/>
      <c r="AF80" s="63"/>
      <c r="AG80" s="63"/>
      <c r="BM80" s="195">
        <f t="shared" ref="BM80:BR80" si="48">K80*BM$3</f>
        <v>0</v>
      </c>
      <c r="BN80" s="195">
        <f t="shared" si="48"/>
        <v>0.62</v>
      </c>
      <c r="BO80" s="195">
        <f t="shared" si="48"/>
        <v>0</v>
      </c>
      <c r="BP80" s="195">
        <f t="shared" si="48"/>
        <v>0</v>
      </c>
      <c r="BQ80" s="195">
        <f t="shared" si="48"/>
        <v>0</v>
      </c>
      <c r="BR80" s="195">
        <f t="shared" si="48"/>
        <v>0</v>
      </c>
      <c r="BS80" s="195"/>
      <c r="BT80" s="195">
        <f t="shared" ref="BT80:CC80" si="49">R80*BT$3</f>
        <v>0</v>
      </c>
      <c r="BU80" s="195">
        <f t="shared" si="49"/>
        <v>0.62</v>
      </c>
      <c r="BV80" s="195">
        <f t="shared" si="49"/>
        <v>0.62</v>
      </c>
      <c r="BW80" s="195">
        <f t="shared" si="49"/>
        <v>0</v>
      </c>
      <c r="BX80" s="195">
        <f t="shared" si="49"/>
        <v>0</v>
      </c>
      <c r="BY80" s="195">
        <f t="shared" si="49"/>
        <v>0</v>
      </c>
      <c r="BZ80" s="195">
        <f t="shared" si="49"/>
        <v>0</v>
      </c>
      <c r="CA80" s="195">
        <f t="shared" si="49"/>
        <v>0</v>
      </c>
      <c r="CB80" s="195">
        <f t="shared" si="49"/>
        <v>0</v>
      </c>
      <c r="CC80" s="195">
        <f t="shared" si="49"/>
        <v>0</v>
      </c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95">
        <f t="shared" ref="CQ80:CQ102" si="50">AN80*CQ$3</f>
        <v>0</v>
      </c>
      <c r="CR80" s="195">
        <f t="shared" si="35"/>
        <v>0</v>
      </c>
      <c r="CS80" s="195">
        <f t="shared" si="36"/>
        <v>0</v>
      </c>
      <c r="CT80" s="195">
        <f t="shared" si="37"/>
        <v>0</v>
      </c>
      <c r="CU80" s="195">
        <f t="shared" si="38"/>
        <v>0</v>
      </c>
      <c r="CV80" s="195">
        <f t="shared" si="45"/>
        <v>0</v>
      </c>
      <c r="CW80" s="195">
        <f t="shared" si="39"/>
        <v>0</v>
      </c>
      <c r="CX80" s="195">
        <f t="shared" si="39"/>
        <v>0</v>
      </c>
      <c r="CY80" s="10"/>
      <c r="CZ80" s="10"/>
      <c r="DA80" s="10"/>
      <c r="DB80" s="10"/>
      <c r="DC80" s="10"/>
      <c r="DD80" s="10"/>
      <c r="DF80" s="10"/>
      <c r="DG80" s="107">
        <f>SUM(BD80:DD80)</f>
        <v>1.8599999999999999</v>
      </c>
    </row>
    <row r="81" spans="1:111" ht="25.5" x14ac:dyDescent="0.25">
      <c r="A81" s="86" t="s">
        <v>397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>
        <v>0.05</v>
      </c>
      <c r="AQ81" s="195"/>
      <c r="AR81" s="195">
        <v>0.05</v>
      </c>
      <c r="AS81" s="195"/>
      <c r="AT81" s="195">
        <v>0.05</v>
      </c>
      <c r="AU81" s="195">
        <v>0.04</v>
      </c>
      <c r="AV81" s="195"/>
      <c r="AW81" s="195"/>
      <c r="AX81" s="195"/>
      <c r="AY81" s="195"/>
      <c r="AZ81" s="195"/>
      <c r="BA81" s="195"/>
      <c r="BB81" s="195"/>
      <c r="BC81" s="198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D81" s="195"/>
      <c r="CE81" s="195"/>
      <c r="CF81" s="195"/>
      <c r="CG81" s="195"/>
      <c r="CH81" s="195"/>
      <c r="CI81" s="195"/>
      <c r="CJ81" s="195"/>
      <c r="CK81" s="195"/>
      <c r="CL81" s="195"/>
      <c r="CM81" s="195"/>
      <c r="CN81" s="195"/>
      <c r="CO81" s="195"/>
      <c r="CP81" s="195"/>
      <c r="CQ81" s="195">
        <f t="shared" si="50"/>
        <v>0</v>
      </c>
      <c r="CR81" s="195">
        <f t="shared" si="35"/>
        <v>0</v>
      </c>
      <c r="CS81" s="195">
        <f t="shared" si="36"/>
        <v>0.45</v>
      </c>
      <c r="CT81" s="195">
        <f t="shared" si="37"/>
        <v>0</v>
      </c>
      <c r="CU81" s="195">
        <f t="shared" si="38"/>
        <v>0.45</v>
      </c>
      <c r="CV81" s="195">
        <f t="shared" si="45"/>
        <v>0</v>
      </c>
      <c r="CW81" s="195">
        <f t="shared" si="39"/>
        <v>0.45</v>
      </c>
      <c r="CX81" s="195">
        <f t="shared" si="39"/>
        <v>0</v>
      </c>
      <c r="CY81" s="195">
        <f t="shared" ref="CY81:DE81" si="51">AV81*CY$3</f>
        <v>0</v>
      </c>
      <c r="CZ81" s="195">
        <f t="shared" si="51"/>
        <v>0</v>
      </c>
      <c r="DA81" s="195">
        <f t="shared" si="51"/>
        <v>0</v>
      </c>
      <c r="DB81" s="195">
        <f t="shared" si="51"/>
        <v>0</v>
      </c>
      <c r="DC81" s="195">
        <f t="shared" si="51"/>
        <v>0</v>
      </c>
      <c r="DD81" s="195">
        <f t="shared" si="51"/>
        <v>0</v>
      </c>
      <c r="DE81" s="195">
        <f t="shared" si="51"/>
        <v>0</v>
      </c>
      <c r="DF81" s="195"/>
      <c r="DG81" s="107">
        <f>SUM(BD81:DD81)</f>
        <v>1.35</v>
      </c>
    </row>
    <row r="82" spans="1:111" x14ac:dyDescent="0.25">
      <c r="A82" s="41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9"/>
      <c r="AB82" s="63"/>
      <c r="AC82" s="63"/>
      <c r="AD82" s="63"/>
      <c r="AF82" s="63"/>
      <c r="AG82" s="63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95">
        <f t="shared" si="50"/>
        <v>0</v>
      </c>
      <c r="CR82" s="195">
        <f t="shared" si="35"/>
        <v>0</v>
      </c>
      <c r="CS82" s="195">
        <f t="shared" si="36"/>
        <v>0</v>
      </c>
      <c r="CT82" s="195">
        <f t="shared" si="37"/>
        <v>0</v>
      </c>
      <c r="CU82" s="195">
        <f t="shared" si="38"/>
        <v>0</v>
      </c>
      <c r="CV82" s="195">
        <f t="shared" si="45"/>
        <v>0</v>
      </c>
      <c r="CW82" s="195">
        <f t="shared" si="39"/>
        <v>0</v>
      </c>
      <c r="CX82" s="195">
        <f t="shared" si="39"/>
        <v>0</v>
      </c>
      <c r="CY82" s="10"/>
      <c r="CZ82" s="10"/>
      <c r="DA82" s="10"/>
      <c r="DB82" s="10"/>
      <c r="DC82" s="10"/>
      <c r="DD82" s="10"/>
      <c r="DF82" s="10"/>
    </row>
    <row r="83" spans="1:111" ht="25.5" x14ac:dyDescent="0.25">
      <c r="A83" s="86" t="s">
        <v>151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5">
        <v>0.1</v>
      </c>
      <c r="AC83" s="195">
        <v>0.1</v>
      </c>
      <c r="AD83" s="195">
        <v>0.1</v>
      </c>
      <c r="AE83" s="195">
        <v>0.1</v>
      </c>
      <c r="AF83" s="195">
        <v>0.1</v>
      </c>
      <c r="AG83" s="195">
        <v>0.15</v>
      </c>
      <c r="AH83" s="195">
        <v>0.15</v>
      </c>
      <c r="AI83" s="195"/>
      <c r="AJ83" s="195">
        <v>0.1</v>
      </c>
      <c r="AK83" s="195">
        <v>0.1</v>
      </c>
      <c r="AL83" s="195">
        <v>0.1</v>
      </c>
      <c r="AM83" s="195">
        <v>0.1</v>
      </c>
      <c r="AN83" s="195"/>
      <c r="AO83" s="195"/>
      <c r="AP83" s="195"/>
      <c r="AQ83" s="195"/>
      <c r="AR83" s="195"/>
      <c r="AS83" s="195"/>
      <c r="AT83" s="195"/>
      <c r="AU83" s="1"/>
      <c r="AV83" s="195"/>
      <c r="AW83" s="195"/>
      <c r="AX83" s="195"/>
      <c r="AY83" s="195">
        <v>0.05</v>
      </c>
      <c r="AZ83" s="195"/>
      <c r="BA83" s="195"/>
      <c r="BB83" s="195">
        <v>0.05</v>
      </c>
      <c r="BC83" s="198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D83" s="195">
        <f t="shared" ref="CD83:CO83" si="52">AB83*CD$3</f>
        <v>0</v>
      </c>
      <c r="CE83" s="195">
        <f t="shared" si="52"/>
        <v>0</v>
      </c>
      <c r="CF83" s="195">
        <f t="shared" si="52"/>
        <v>0</v>
      </c>
      <c r="CG83" s="195">
        <f t="shared" si="52"/>
        <v>0</v>
      </c>
      <c r="CH83" s="195">
        <f t="shared" si="52"/>
        <v>0</v>
      </c>
      <c r="CI83" s="195">
        <f t="shared" si="52"/>
        <v>0</v>
      </c>
      <c r="CJ83" s="195">
        <f t="shared" si="52"/>
        <v>0</v>
      </c>
      <c r="CK83" s="195">
        <f t="shared" si="52"/>
        <v>0</v>
      </c>
      <c r="CL83" s="195">
        <f t="shared" si="52"/>
        <v>0</v>
      </c>
      <c r="CM83" s="195">
        <f t="shared" si="52"/>
        <v>0.4</v>
      </c>
      <c r="CN83" s="195">
        <f t="shared" si="52"/>
        <v>0</v>
      </c>
      <c r="CO83" s="195">
        <f t="shared" si="52"/>
        <v>0.4</v>
      </c>
      <c r="CP83" s="195"/>
      <c r="CQ83" s="195">
        <f t="shared" si="50"/>
        <v>0</v>
      </c>
      <c r="CR83" s="195">
        <f t="shared" si="35"/>
        <v>0</v>
      </c>
      <c r="CS83" s="195">
        <f t="shared" si="36"/>
        <v>0</v>
      </c>
      <c r="CT83" s="195">
        <f t="shared" si="37"/>
        <v>0</v>
      </c>
      <c r="CU83" s="195">
        <f t="shared" si="38"/>
        <v>0</v>
      </c>
      <c r="CV83" s="195">
        <f t="shared" si="45"/>
        <v>0</v>
      </c>
      <c r="CW83" s="195">
        <f t="shared" si="39"/>
        <v>0</v>
      </c>
      <c r="CX83" s="195">
        <f t="shared" si="39"/>
        <v>0</v>
      </c>
      <c r="CY83" s="195">
        <f t="shared" ref="CY83:DE83" si="53">AV83*CY$3</f>
        <v>0</v>
      </c>
      <c r="CZ83" s="195">
        <f t="shared" si="53"/>
        <v>0</v>
      </c>
      <c r="DA83" s="195">
        <f t="shared" si="53"/>
        <v>0</v>
      </c>
      <c r="DB83" s="195">
        <f t="shared" si="53"/>
        <v>0</v>
      </c>
      <c r="DC83" s="195">
        <f t="shared" si="53"/>
        <v>0</v>
      </c>
      <c r="DD83" s="195">
        <f t="shared" si="53"/>
        <v>0</v>
      </c>
      <c r="DE83" s="195">
        <f t="shared" si="53"/>
        <v>0</v>
      </c>
      <c r="DF83" s="195"/>
      <c r="DG83" s="107">
        <f>SUM(BD83:DD83)</f>
        <v>0.8</v>
      </c>
    </row>
    <row r="84" spans="1:111" x14ac:dyDescent="0.25">
      <c r="CQ84" s="195">
        <f t="shared" si="50"/>
        <v>0</v>
      </c>
      <c r="CR84" s="195">
        <f t="shared" si="35"/>
        <v>0</v>
      </c>
      <c r="CS84" s="195">
        <f t="shared" si="36"/>
        <v>0</v>
      </c>
      <c r="CT84" s="195">
        <f t="shared" si="37"/>
        <v>0</v>
      </c>
      <c r="CU84" s="195">
        <f t="shared" si="38"/>
        <v>0</v>
      </c>
      <c r="CV84" s="195">
        <f t="shared" si="45"/>
        <v>0</v>
      </c>
      <c r="CW84" s="195">
        <f t="shared" si="39"/>
        <v>0</v>
      </c>
      <c r="CX84" s="195">
        <f t="shared" si="39"/>
        <v>0</v>
      </c>
    </row>
    <row r="85" spans="1:111" x14ac:dyDescent="0.25">
      <c r="A85" s="18" t="s">
        <v>44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8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D85" s="195">
        <f t="shared" ref="CD85:CO85" si="54">AB85*CD$3</f>
        <v>0</v>
      </c>
      <c r="CE85" s="195">
        <f t="shared" si="54"/>
        <v>0</v>
      </c>
      <c r="CF85" s="195">
        <f t="shared" si="54"/>
        <v>0</v>
      </c>
      <c r="CG85" s="195">
        <f t="shared" si="54"/>
        <v>0</v>
      </c>
      <c r="CH85" s="195">
        <f t="shared" si="54"/>
        <v>0</v>
      </c>
      <c r="CI85" s="195">
        <f t="shared" si="54"/>
        <v>0</v>
      </c>
      <c r="CJ85" s="195">
        <f t="shared" si="54"/>
        <v>0</v>
      </c>
      <c r="CK85" s="195">
        <f t="shared" si="54"/>
        <v>0</v>
      </c>
      <c r="CL85" s="195">
        <f t="shared" si="54"/>
        <v>0</v>
      </c>
      <c r="CM85" s="195">
        <f t="shared" si="54"/>
        <v>0</v>
      </c>
      <c r="CN85" s="195">
        <f t="shared" si="54"/>
        <v>0</v>
      </c>
      <c r="CO85" s="195">
        <f t="shared" si="54"/>
        <v>0</v>
      </c>
      <c r="CP85" s="195"/>
      <c r="CQ85" s="195">
        <f t="shared" si="50"/>
        <v>0</v>
      </c>
      <c r="CR85" s="195">
        <f t="shared" si="35"/>
        <v>0</v>
      </c>
      <c r="CS85" s="195">
        <f t="shared" si="36"/>
        <v>0</v>
      </c>
      <c r="CT85" s="195">
        <f t="shared" si="37"/>
        <v>0</v>
      </c>
      <c r="CU85" s="195">
        <f t="shared" si="38"/>
        <v>0</v>
      </c>
      <c r="CV85" s="195">
        <f t="shared" si="45"/>
        <v>0</v>
      </c>
      <c r="CW85" s="195">
        <f t="shared" si="39"/>
        <v>0</v>
      </c>
      <c r="CX85" s="195">
        <f t="shared" si="39"/>
        <v>0</v>
      </c>
      <c r="CY85" s="195">
        <f t="shared" ref="CY85:DE85" si="55">AV85*CY$3</f>
        <v>0</v>
      </c>
      <c r="CZ85" s="195">
        <f t="shared" si="55"/>
        <v>0</v>
      </c>
      <c r="DA85" s="195">
        <f t="shared" si="55"/>
        <v>0</v>
      </c>
      <c r="DB85" s="195">
        <f t="shared" si="55"/>
        <v>0</v>
      </c>
      <c r="DC85" s="195">
        <f t="shared" si="55"/>
        <v>0</v>
      </c>
      <c r="DD85" s="195">
        <f t="shared" si="55"/>
        <v>0</v>
      </c>
      <c r="DE85" s="195">
        <f t="shared" si="55"/>
        <v>0</v>
      </c>
      <c r="DF85" s="195"/>
      <c r="DG85" s="107">
        <f>SUM(BD85:DD85)</f>
        <v>0</v>
      </c>
    </row>
    <row r="86" spans="1:111" x14ac:dyDescent="0.25">
      <c r="A86" s="1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98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95">
        <f t="shared" si="50"/>
        <v>0</v>
      </c>
      <c r="CR86" s="195">
        <f t="shared" si="35"/>
        <v>0</v>
      </c>
      <c r="CS86" s="195">
        <f t="shared" si="36"/>
        <v>0</v>
      </c>
      <c r="CT86" s="195">
        <f t="shared" si="37"/>
        <v>0</v>
      </c>
      <c r="CU86" s="195">
        <f t="shared" si="38"/>
        <v>0</v>
      </c>
      <c r="CV86" s="195">
        <f t="shared" si="45"/>
        <v>0</v>
      </c>
      <c r="CW86" s="195">
        <f t="shared" si="39"/>
        <v>0</v>
      </c>
      <c r="CX86" s="195">
        <f t="shared" si="39"/>
        <v>0</v>
      </c>
      <c r="CY86" s="10"/>
      <c r="CZ86" s="10"/>
      <c r="DA86" s="10"/>
      <c r="DB86" s="10"/>
      <c r="DC86" s="10"/>
      <c r="DD86" s="10"/>
      <c r="DE86" s="10"/>
      <c r="DF86" s="10"/>
    </row>
    <row r="87" spans="1:111" x14ac:dyDescent="0.25">
      <c r="A87" s="18" t="s">
        <v>56</v>
      </c>
      <c r="K87" s="44"/>
      <c r="L87" s="44"/>
      <c r="M87" s="44"/>
      <c r="N87" s="44"/>
      <c r="O87" s="44"/>
      <c r="P87" s="44"/>
      <c r="Q87" s="44"/>
      <c r="R87" s="44"/>
      <c r="S87" s="73"/>
      <c r="T87" s="74"/>
      <c r="U87" s="44"/>
      <c r="V87" s="44"/>
      <c r="W87" s="44"/>
      <c r="X87" s="44"/>
      <c r="Y87" s="44"/>
      <c r="Z87" s="44"/>
      <c r="AA87" s="74"/>
      <c r="AB87" s="63"/>
      <c r="AC87" s="63"/>
      <c r="AD87" s="63"/>
      <c r="AF87" s="63"/>
      <c r="AG87" s="63"/>
      <c r="CQ87" s="195">
        <f t="shared" si="50"/>
        <v>0</v>
      </c>
      <c r="CR87" s="195">
        <f t="shared" si="35"/>
        <v>0</v>
      </c>
      <c r="CS87" s="195">
        <f t="shared" si="36"/>
        <v>0</v>
      </c>
      <c r="CT87" s="195">
        <f t="shared" si="37"/>
        <v>0</v>
      </c>
      <c r="CU87" s="195">
        <f t="shared" si="38"/>
        <v>0</v>
      </c>
      <c r="CV87" s="195">
        <f t="shared" si="45"/>
        <v>0</v>
      </c>
      <c r="CW87" s="195">
        <f t="shared" si="39"/>
        <v>0</v>
      </c>
      <c r="CX87" s="195">
        <f t="shared" si="39"/>
        <v>0</v>
      </c>
    </row>
    <row r="88" spans="1:111" x14ac:dyDescent="0.25">
      <c r="A88" s="34" t="s">
        <v>97</v>
      </c>
      <c r="K88" s="44"/>
      <c r="L88" s="44"/>
      <c r="M88" s="44"/>
      <c r="N88" s="44"/>
      <c r="O88" s="44"/>
      <c r="P88" s="44"/>
      <c r="Q88" s="44"/>
      <c r="R88" s="44"/>
      <c r="S88" s="49"/>
      <c r="T88" s="46"/>
      <c r="U88" s="44"/>
      <c r="V88" s="44"/>
      <c r="W88" s="44"/>
      <c r="X88" s="44"/>
      <c r="Y88" s="44"/>
      <c r="Z88" s="44"/>
      <c r="AA88" s="77"/>
      <c r="AB88" s="63"/>
      <c r="AC88" s="63"/>
      <c r="AD88" s="63"/>
      <c r="AF88" s="63"/>
      <c r="AG88" s="63"/>
      <c r="CQ88" s="195">
        <f t="shared" si="50"/>
        <v>0</v>
      </c>
      <c r="CR88" s="195">
        <f t="shared" si="35"/>
        <v>0</v>
      </c>
      <c r="CS88" s="195">
        <f t="shared" si="36"/>
        <v>0</v>
      </c>
      <c r="CT88" s="195">
        <f t="shared" si="37"/>
        <v>0</v>
      </c>
      <c r="CU88" s="195">
        <f t="shared" si="38"/>
        <v>0</v>
      </c>
      <c r="CV88" s="195">
        <f t="shared" si="45"/>
        <v>0</v>
      </c>
      <c r="CW88" s="195">
        <f t="shared" si="39"/>
        <v>0</v>
      </c>
      <c r="CX88" s="195">
        <f t="shared" si="39"/>
        <v>0</v>
      </c>
    </row>
    <row r="89" spans="1:111" x14ac:dyDescent="0.25">
      <c r="A89" s="41" t="s">
        <v>57</v>
      </c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63"/>
      <c r="AC89" s="63"/>
      <c r="AD89" s="63"/>
      <c r="AF89" s="63"/>
      <c r="AG89" s="63"/>
      <c r="CQ89" s="195">
        <f t="shared" si="50"/>
        <v>0</v>
      </c>
      <c r="CR89" s="195">
        <f t="shared" si="35"/>
        <v>0</v>
      </c>
      <c r="CS89" s="195">
        <f t="shared" si="36"/>
        <v>0</v>
      </c>
      <c r="CT89" s="195">
        <f t="shared" si="37"/>
        <v>0</v>
      </c>
      <c r="CU89" s="195">
        <f t="shared" si="38"/>
        <v>0</v>
      </c>
      <c r="CV89" s="195">
        <f t="shared" si="45"/>
        <v>0</v>
      </c>
      <c r="CW89" s="195">
        <f t="shared" si="39"/>
        <v>0</v>
      </c>
      <c r="CX89" s="195">
        <f t="shared" si="39"/>
        <v>0</v>
      </c>
    </row>
    <row r="90" spans="1:111" x14ac:dyDescent="0.25">
      <c r="A90" s="41" t="s">
        <v>58</v>
      </c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63"/>
      <c r="AC90" s="63"/>
      <c r="AD90" s="63"/>
      <c r="AF90" s="63"/>
      <c r="AG90" s="63"/>
      <c r="CQ90" s="195">
        <f t="shared" si="50"/>
        <v>0</v>
      </c>
      <c r="CR90" s="195">
        <f t="shared" si="35"/>
        <v>0</v>
      </c>
      <c r="CS90" s="195">
        <f t="shared" si="36"/>
        <v>0</v>
      </c>
      <c r="CT90" s="195">
        <f t="shared" si="37"/>
        <v>0</v>
      </c>
      <c r="CU90" s="195">
        <f t="shared" si="38"/>
        <v>0</v>
      </c>
      <c r="CV90" s="195">
        <f t="shared" si="45"/>
        <v>0</v>
      </c>
      <c r="CW90" s="195">
        <f t="shared" si="39"/>
        <v>0</v>
      </c>
      <c r="CX90" s="195">
        <f t="shared" si="39"/>
        <v>0</v>
      </c>
    </row>
    <row r="91" spans="1:111" x14ac:dyDescent="0.25">
      <c r="A91" s="1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98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95">
        <f t="shared" si="50"/>
        <v>0</v>
      </c>
      <c r="CR91" s="195">
        <f t="shared" si="35"/>
        <v>0</v>
      </c>
      <c r="CS91" s="195">
        <f t="shared" si="36"/>
        <v>0</v>
      </c>
      <c r="CT91" s="195">
        <f t="shared" si="37"/>
        <v>0</v>
      </c>
      <c r="CU91" s="195">
        <f t="shared" si="38"/>
        <v>0</v>
      </c>
      <c r="CV91" s="195">
        <f t="shared" si="45"/>
        <v>0</v>
      </c>
      <c r="CW91" s="195">
        <f t="shared" si="39"/>
        <v>0</v>
      </c>
      <c r="CX91" s="195">
        <f t="shared" si="39"/>
        <v>0</v>
      </c>
      <c r="CY91" s="10"/>
      <c r="CZ91" s="10"/>
      <c r="DA91" s="10"/>
      <c r="DB91" s="10"/>
      <c r="DC91" s="10"/>
      <c r="DD91" s="10"/>
      <c r="DE91" s="10"/>
      <c r="DF91" s="10"/>
    </row>
    <row r="92" spans="1:111" x14ac:dyDescent="0.25">
      <c r="A92" s="43" t="s">
        <v>122</v>
      </c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67"/>
      <c r="AC92" s="67"/>
      <c r="AD92" s="67"/>
      <c r="AF92" s="67"/>
      <c r="AG92" s="67"/>
      <c r="BM92" s="195">
        <f t="shared" ref="BM92:BR92" si="56">K92*BM$3</f>
        <v>0</v>
      </c>
      <c r="BN92" s="195">
        <f t="shared" si="56"/>
        <v>0</v>
      </c>
      <c r="BO92" s="195">
        <f t="shared" si="56"/>
        <v>0</v>
      </c>
      <c r="BP92" s="195">
        <f t="shared" si="56"/>
        <v>0</v>
      </c>
      <c r="BQ92" s="195">
        <f t="shared" si="56"/>
        <v>0</v>
      </c>
      <c r="BR92" s="195">
        <f t="shared" si="56"/>
        <v>0</v>
      </c>
      <c r="BS92" s="195"/>
      <c r="BT92" s="195">
        <f t="shared" ref="BT92:CC92" si="57">R92*BT$3</f>
        <v>0</v>
      </c>
      <c r="BU92" s="195">
        <f t="shared" si="57"/>
        <v>0</v>
      </c>
      <c r="BV92" s="195">
        <f t="shared" si="57"/>
        <v>0</v>
      </c>
      <c r="BW92" s="195">
        <f t="shared" si="57"/>
        <v>0</v>
      </c>
      <c r="BX92" s="195">
        <f t="shared" si="57"/>
        <v>0</v>
      </c>
      <c r="BY92" s="195">
        <f t="shared" si="57"/>
        <v>0</v>
      </c>
      <c r="BZ92" s="195">
        <f t="shared" si="57"/>
        <v>0</v>
      </c>
      <c r="CA92" s="195">
        <f t="shared" si="57"/>
        <v>0</v>
      </c>
      <c r="CB92" s="195">
        <f t="shared" si="57"/>
        <v>0</v>
      </c>
      <c r="CC92" s="195">
        <f t="shared" si="57"/>
        <v>0</v>
      </c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95">
        <f t="shared" si="50"/>
        <v>0</v>
      </c>
      <c r="CR92" s="195">
        <f t="shared" si="35"/>
        <v>0</v>
      </c>
      <c r="CS92" s="195">
        <f t="shared" si="36"/>
        <v>0</v>
      </c>
      <c r="CT92" s="195">
        <f t="shared" si="37"/>
        <v>0</v>
      </c>
      <c r="CU92" s="195">
        <f t="shared" si="38"/>
        <v>0</v>
      </c>
      <c r="CV92" s="195">
        <f t="shared" si="45"/>
        <v>0</v>
      </c>
      <c r="CW92" s="195">
        <f t="shared" si="39"/>
        <v>0</v>
      </c>
      <c r="CX92" s="195">
        <f t="shared" si="39"/>
        <v>0</v>
      </c>
      <c r="CY92" s="10"/>
      <c r="CZ92" s="10"/>
      <c r="DA92" s="10"/>
      <c r="DB92" s="10"/>
      <c r="DC92" s="10"/>
      <c r="DD92" s="10"/>
      <c r="DF92" s="10"/>
      <c r="DG92" s="107">
        <f>SUM(BD92:DD92)</f>
        <v>0</v>
      </c>
    </row>
    <row r="93" spans="1:111" x14ac:dyDescent="0.25">
      <c r="A93" s="34" t="s">
        <v>97</v>
      </c>
      <c r="K93" s="48"/>
      <c r="L93" s="48"/>
      <c r="M93" s="48"/>
      <c r="N93" s="48"/>
      <c r="O93" s="48"/>
      <c r="P93" s="48"/>
      <c r="Q93" s="48"/>
      <c r="R93" s="48"/>
      <c r="S93" s="76"/>
      <c r="T93" s="76"/>
      <c r="U93" s="48"/>
      <c r="V93" s="48"/>
      <c r="W93" s="48"/>
      <c r="X93" s="48"/>
      <c r="Y93" s="48"/>
      <c r="Z93" s="48"/>
      <c r="AA93" s="76"/>
      <c r="AB93" s="68"/>
      <c r="AC93" s="68"/>
      <c r="AD93" s="68"/>
      <c r="AF93" s="68"/>
      <c r="AG93" s="68"/>
      <c r="BM93" s="195">
        <f>K93*BM$3</f>
        <v>0</v>
      </c>
      <c r="BN93" s="195">
        <f>L93*BN$3</f>
        <v>0</v>
      </c>
      <c r="BO93" s="195">
        <f>M93*BO$3</f>
        <v>0</v>
      </c>
      <c r="BP93" s="195">
        <f>N93*BP$3</f>
        <v>0</v>
      </c>
      <c r="BQ93" s="195"/>
      <c r="BR93" s="195">
        <f>P93*BR$3</f>
        <v>0</v>
      </c>
      <c r="BS93" s="195"/>
      <c r="BT93" s="195"/>
      <c r="BU93" s="195">
        <f>S93*BU$3</f>
        <v>0</v>
      </c>
      <c r="BV93" s="195">
        <f>T93*BV$3</f>
        <v>0</v>
      </c>
      <c r="BW93" s="195"/>
      <c r="BX93" s="195">
        <f>V93*BX$3</f>
        <v>0</v>
      </c>
      <c r="BY93" s="195"/>
      <c r="BZ93" s="195"/>
      <c r="CA93" s="195"/>
      <c r="CB93" s="195"/>
      <c r="CC93" s="195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95">
        <f t="shared" si="50"/>
        <v>0</v>
      </c>
      <c r="CR93" s="195">
        <f t="shared" si="35"/>
        <v>0</v>
      </c>
      <c r="CS93" s="195">
        <f t="shared" si="36"/>
        <v>0</v>
      </c>
      <c r="CT93" s="195">
        <f t="shared" si="37"/>
        <v>0</v>
      </c>
      <c r="CU93" s="195">
        <f t="shared" si="38"/>
        <v>0</v>
      </c>
      <c r="CV93" s="195">
        <f t="shared" si="45"/>
        <v>0</v>
      </c>
      <c r="CW93" s="195">
        <f t="shared" si="39"/>
        <v>0</v>
      </c>
      <c r="CX93" s="195">
        <f t="shared" si="39"/>
        <v>0</v>
      </c>
      <c r="CY93" s="10"/>
      <c r="CZ93" s="10"/>
      <c r="DA93" s="10"/>
      <c r="DB93" s="10"/>
      <c r="DC93" s="10"/>
      <c r="DD93" s="10"/>
      <c r="DF93" s="10"/>
    </row>
    <row r="94" spans="1:111" x14ac:dyDescent="0.25">
      <c r="A94" s="41" t="s">
        <v>48</v>
      </c>
      <c r="K94" s="44"/>
      <c r="L94" s="44"/>
      <c r="M94" s="44"/>
      <c r="N94" s="44"/>
      <c r="O94" s="44"/>
      <c r="P94" s="44"/>
      <c r="Q94" s="44"/>
      <c r="R94" s="44"/>
      <c r="S94" s="49"/>
      <c r="T94" s="49"/>
      <c r="U94" s="44"/>
      <c r="V94" s="44"/>
      <c r="W94" s="44"/>
      <c r="X94" s="44"/>
      <c r="Y94" s="44"/>
      <c r="Z94" s="44"/>
      <c r="AA94" s="49"/>
      <c r="AB94" s="63"/>
      <c r="AC94" s="63"/>
      <c r="AD94" s="63"/>
      <c r="AF94" s="63"/>
      <c r="AG94" s="63"/>
      <c r="CQ94" s="195">
        <f t="shared" si="50"/>
        <v>0</v>
      </c>
      <c r="CR94" s="195">
        <f t="shared" si="35"/>
        <v>0</v>
      </c>
      <c r="CS94" s="195">
        <f t="shared" si="36"/>
        <v>0</v>
      </c>
      <c r="CT94" s="195">
        <f t="shared" si="37"/>
        <v>0</v>
      </c>
      <c r="CU94" s="195">
        <f t="shared" si="38"/>
        <v>0</v>
      </c>
      <c r="CV94" s="195">
        <f t="shared" si="45"/>
        <v>0</v>
      </c>
      <c r="CW94" s="195">
        <f t="shared" si="39"/>
        <v>0</v>
      </c>
      <c r="CX94" s="195">
        <f t="shared" si="39"/>
        <v>0</v>
      </c>
    </row>
    <row r="95" spans="1:111" x14ac:dyDescent="0.25">
      <c r="A95" s="34" t="s">
        <v>123</v>
      </c>
      <c r="K95" s="47">
        <v>1</v>
      </c>
      <c r="L95" s="47">
        <v>1</v>
      </c>
      <c r="M95" s="47">
        <v>1</v>
      </c>
      <c r="N95" s="47">
        <v>1</v>
      </c>
      <c r="O95" s="47">
        <v>1</v>
      </c>
      <c r="P95" s="47">
        <v>1</v>
      </c>
      <c r="Q95" s="44">
        <v>1</v>
      </c>
      <c r="R95" s="47">
        <v>1</v>
      </c>
      <c r="S95" s="47">
        <v>1</v>
      </c>
      <c r="T95" s="47">
        <v>1</v>
      </c>
      <c r="U95" s="47">
        <v>1</v>
      </c>
      <c r="V95" s="47">
        <v>1</v>
      </c>
      <c r="W95" s="47">
        <v>1</v>
      </c>
      <c r="X95" s="47">
        <v>1</v>
      </c>
      <c r="Y95" s="44">
        <v>1</v>
      </c>
      <c r="Z95" s="47">
        <v>1</v>
      </c>
      <c r="AA95" s="47">
        <v>1</v>
      </c>
      <c r="AB95" s="63"/>
      <c r="AC95" s="63"/>
      <c r="AD95" s="63"/>
      <c r="AF95" s="63"/>
      <c r="AG95" s="63"/>
      <c r="BM95" s="195">
        <f t="shared" ref="BM95:BR95" si="58">K95*BM$3</f>
        <v>0</v>
      </c>
      <c r="BN95" s="195">
        <f t="shared" si="58"/>
        <v>2</v>
      </c>
      <c r="BO95" s="195">
        <f t="shared" si="58"/>
        <v>0</v>
      </c>
      <c r="BP95" s="195">
        <f t="shared" si="58"/>
        <v>0</v>
      </c>
      <c r="BQ95" s="195">
        <f t="shared" si="58"/>
        <v>0</v>
      </c>
      <c r="BR95" s="195">
        <f t="shared" si="58"/>
        <v>0</v>
      </c>
      <c r="BS95" s="195"/>
      <c r="BT95" s="195">
        <f t="shared" ref="BT95:CC95" si="59">R95*BT$3</f>
        <v>0</v>
      </c>
      <c r="BU95" s="195">
        <f t="shared" si="59"/>
        <v>2</v>
      </c>
      <c r="BV95" s="195">
        <f t="shared" si="59"/>
        <v>2</v>
      </c>
      <c r="BW95" s="195">
        <f t="shared" si="59"/>
        <v>0</v>
      </c>
      <c r="BX95" s="195">
        <f t="shared" si="59"/>
        <v>0</v>
      </c>
      <c r="BY95" s="195">
        <f t="shared" si="59"/>
        <v>1</v>
      </c>
      <c r="BZ95" s="195">
        <f t="shared" si="59"/>
        <v>0</v>
      </c>
      <c r="CA95" s="195">
        <f t="shared" si="59"/>
        <v>0</v>
      </c>
      <c r="CB95" s="195">
        <f t="shared" si="59"/>
        <v>0</v>
      </c>
      <c r="CC95" s="195">
        <f t="shared" si="59"/>
        <v>0</v>
      </c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95">
        <f t="shared" si="50"/>
        <v>0</v>
      </c>
      <c r="CR95" s="195">
        <f t="shared" si="35"/>
        <v>0</v>
      </c>
      <c r="CS95" s="195">
        <f t="shared" si="36"/>
        <v>0</v>
      </c>
      <c r="CT95" s="195">
        <f t="shared" si="37"/>
        <v>0</v>
      </c>
      <c r="CU95" s="195">
        <f t="shared" si="38"/>
        <v>0</v>
      </c>
      <c r="CV95" s="195">
        <f t="shared" si="45"/>
        <v>0</v>
      </c>
      <c r="CW95" s="195">
        <f t="shared" si="39"/>
        <v>0</v>
      </c>
      <c r="CX95" s="195">
        <f t="shared" si="39"/>
        <v>0</v>
      </c>
      <c r="CY95" s="10"/>
      <c r="CZ95" s="10"/>
      <c r="DA95" s="10"/>
      <c r="DB95" s="10"/>
      <c r="DC95" s="10"/>
      <c r="DD95" s="10"/>
      <c r="DF95" s="10"/>
      <c r="DG95" s="107">
        <f>SUM(BD95:DD95)</f>
        <v>7</v>
      </c>
    </row>
    <row r="96" spans="1:111" x14ac:dyDescent="0.25">
      <c r="A96" s="18" t="s">
        <v>45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5">
        <v>1</v>
      </c>
      <c r="AC96" s="195">
        <v>1</v>
      </c>
      <c r="AD96" s="195">
        <v>1</v>
      </c>
      <c r="AE96" s="195">
        <v>1</v>
      </c>
      <c r="AF96" s="195">
        <v>1</v>
      </c>
      <c r="AG96" s="195">
        <v>1</v>
      </c>
      <c r="AH96" s="195">
        <v>1</v>
      </c>
      <c r="AI96" s="195">
        <v>1</v>
      </c>
      <c r="AJ96" s="195">
        <v>1</v>
      </c>
      <c r="AK96" s="195">
        <v>1</v>
      </c>
      <c r="AL96" s="195">
        <v>1</v>
      </c>
      <c r="AM96" s="195">
        <v>1</v>
      </c>
      <c r="AN96" s="195">
        <v>1</v>
      </c>
      <c r="AO96" s="195">
        <v>1</v>
      </c>
      <c r="AP96" s="195">
        <v>1</v>
      </c>
      <c r="AQ96" s="195"/>
      <c r="AR96" s="195">
        <v>1</v>
      </c>
      <c r="AS96" s="195">
        <v>1</v>
      </c>
      <c r="AT96" s="195">
        <v>1</v>
      </c>
      <c r="AU96" s="195">
        <v>1</v>
      </c>
      <c r="AV96" s="195">
        <v>1</v>
      </c>
      <c r="AW96" s="195">
        <v>1</v>
      </c>
      <c r="AX96" s="195">
        <v>1</v>
      </c>
      <c r="AY96" s="195">
        <v>1</v>
      </c>
      <c r="AZ96" s="195">
        <v>1</v>
      </c>
      <c r="BA96" s="195">
        <v>1</v>
      </c>
      <c r="BB96" s="195">
        <v>1</v>
      </c>
      <c r="BC96" s="198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D96" s="195">
        <f t="shared" ref="CD96:CO96" si="60">AB96*CD$3</f>
        <v>0</v>
      </c>
      <c r="CE96" s="195">
        <f t="shared" si="60"/>
        <v>0</v>
      </c>
      <c r="CF96" s="195">
        <f t="shared" si="60"/>
        <v>0</v>
      </c>
      <c r="CG96" s="195">
        <f t="shared" si="60"/>
        <v>0</v>
      </c>
      <c r="CH96" s="195">
        <f t="shared" si="60"/>
        <v>0</v>
      </c>
      <c r="CI96" s="195">
        <f t="shared" si="60"/>
        <v>0</v>
      </c>
      <c r="CJ96" s="195">
        <f t="shared" si="60"/>
        <v>0</v>
      </c>
      <c r="CK96" s="195">
        <f t="shared" si="60"/>
        <v>0</v>
      </c>
      <c r="CL96" s="195">
        <f t="shared" si="60"/>
        <v>0</v>
      </c>
      <c r="CM96" s="195">
        <f t="shared" si="60"/>
        <v>4</v>
      </c>
      <c r="CN96" s="195">
        <f t="shared" si="60"/>
        <v>0</v>
      </c>
      <c r="CO96" s="195">
        <f t="shared" si="60"/>
        <v>4</v>
      </c>
      <c r="CP96" s="195"/>
      <c r="CQ96" s="195">
        <f t="shared" si="50"/>
        <v>9</v>
      </c>
      <c r="CR96" s="195">
        <f t="shared" si="35"/>
        <v>9</v>
      </c>
      <c r="CS96" s="195">
        <f t="shared" si="36"/>
        <v>9</v>
      </c>
      <c r="CT96" s="195">
        <f t="shared" si="37"/>
        <v>0</v>
      </c>
      <c r="CU96" s="195">
        <f t="shared" si="38"/>
        <v>9</v>
      </c>
      <c r="CV96" s="195">
        <f t="shared" si="45"/>
        <v>9</v>
      </c>
      <c r="CW96" s="195">
        <f t="shared" si="39"/>
        <v>9</v>
      </c>
      <c r="CX96" s="195">
        <f t="shared" si="39"/>
        <v>0</v>
      </c>
      <c r="CY96" s="195">
        <f t="shared" ref="CY96:DE96" si="61">AV96*CY$3</f>
        <v>0</v>
      </c>
      <c r="CZ96" s="195">
        <f t="shared" si="61"/>
        <v>0</v>
      </c>
      <c r="DA96" s="195">
        <f t="shared" si="61"/>
        <v>0</v>
      </c>
      <c r="DB96" s="195">
        <f t="shared" si="61"/>
        <v>0</v>
      </c>
      <c r="DC96" s="195">
        <f t="shared" si="61"/>
        <v>0</v>
      </c>
      <c r="DD96" s="195">
        <f t="shared" si="61"/>
        <v>0</v>
      </c>
      <c r="DE96" s="195">
        <f t="shared" si="61"/>
        <v>0</v>
      </c>
      <c r="DF96" s="195"/>
      <c r="DG96" s="107">
        <f>SUM(BD96:DD96)</f>
        <v>62</v>
      </c>
    </row>
    <row r="97" spans="1:111" ht="39" customHeight="1" x14ac:dyDescent="0.25">
      <c r="A97" s="21" t="s">
        <v>77</v>
      </c>
      <c r="K97" s="197">
        <v>1</v>
      </c>
      <c r="L97" s="197">
        <v>1</v>
      </c>
      <c r="M97" s="197">
        <v>1</v>
      </c>
      <c r="N97" s="197">
        <v>1</v>
      </c>
      <c r="O97" s="197">
        <v>1</v>
      </c>
      <c r="P97" s="197">
        <v>1</v>
      </c>
      <c r="Q97" s="197">
        <v>1</v>
      </c>
      <c r="R97" s="197">
        <v>1</v>
      </c>
      <c r="S97" s="197">
        <v>1</v>
      </c>
      <c r="T97" s="197">
        <v>1</v>
      </c>
      <c r="U97" s="197">
        <v>1</v>
      </c>
      <c r="V97" s="197">
        <v>1</v>
      </c>
      <c r="W97" s="197">
        <v>1</v>
      </c>
      <c r="X97" s="197">
        <v>1</v>
      </c>
      <c r="Y97" s="197">
        <v>1</v>
      </c>
      <c r="Z97" s="197">
        <v>1</v>
      </c>
      <c r="AA97" s="44">
        <v>1</v>
      </c>
      <c r="AB97" s="69"/>
      <c r="AC97" s="69"/>
      <c r="AD97" s="69"/>
      <c r="AF97" s="69"/>
      <c r="AG97" s="69"/>
      <c r="BM97" s="195">
        <f t="shared" ref="BM97:BR102" si="62">K97*BM$3</f>
        <v>0</v>
      </c>
      <c r="BN97" s="195">
        <f t="shared" si="62"/>
        <v>2</v>
      </c>
      <c r="BO97" s="195">
        <f t="shared" si="62"/>
        <v>0</v>
      </c>
      <c r="BP97" s="195">
        <f t="shared" si="62"/>
        <v>0</v>
      </c>
      <c r="BQ97" s="195">
        <f t="shared" si="62"/>
        <v>0</v>
      </c>
      <c r="BR97" s="195">
        <f t="shared" si="62"/>
        <v>0</v>
      </c>
      <c r="BS97" s="195"/>
      <c r="BT97" s="195">
        <f t="shared" ref="BT97:CC102" si="63">R97*BT$3</f>
        <v>0</v>
      </c>
      <c r="BU97" s="195">
        <f t="shared" si="63"/>
        <v>2</v>
      </c>
      <c r="BV97" s="195">
        <f t="shared" si="63"/>
        <v>2</v>
      </c>
      <c r="BW97" s="195">
        <f t="shared" si="63"/>
        <v>0</v>
      </c>
      <c r="BX97" s="195">
        <f t="shared" si="63"/>
        <v>0</v>
      </c>
      <c r="BY97" s="195">
        <f t="shared" si="63"/>
        <v>1</v>
      </c>
      <c r="BZ97" s="195">
        <f t="shared" si="63"/>
        <v>0</v>
      </c>
      <c r="CA97" s="195">
        <f t="shared" si="63"/>
        <v>0</v>
      </c>
      <c r="CB97" s="195">
        <f t="shared" si="63"/>
        <v>0</v>
      </c>
      <c r="CC97" s="195">
        <f t="shared" si="63"/>
        <v>0</v>
      </c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95">
        <f t="shared" si="50"/>
        <v>0</v>
      </c>
      <c r="CR97" s="195">
        <f t="shared" si="35"/>
        <v>0</v>
      </c>
      <c r="CS97" s="195">
        <f t="shared" si="36"/>
        <v>0</v>
      </c>
      <c r="CT97" s="195">
        <f t="shared" si="37"/>
        <v>0</v>
      </c>
      <c r="CU97" s="195">
        <f t="shared" si="38"/>
        <v>0</v>
      </c>
      <c r="CV97" s="195">
        <f t="shared" si="45"/>
        <v>0</v>
      </c>
      <c r="CW97" s="195">
        <f t="shared" si="39"/>
        <v>0</v>
      </c>
      <c r="CX97" s="195">
        <f t="shared" si="39"/>
        <v>0</v>
      </c>
      <c r="CY97" s="10"/>
      <c r="CZ97" s="10"/>
      <c r="DA97" s="10"/>
      <c r="DB97" s="10"/>
      <c r="DC97" s="10"/>
      <c r="DD97" s="10"/>
      <c r="DF97" s="10"/>
      <c r="DG97" s="107">
        <f t="shared" ref="DG97:DG102" si="64">SUM(BD97:DD97)</f>
        <v>7</v>
      </c>
    </row>
    <row r="98" spans="1:111" ht="40.5" customHeight="1" x14ac:dyDescent="0.25">
      <c r="A98" s="21" t="s">
        <v>78</v>
      </c>
      <c r="K98" s="197"/>
      <c r="L98" s="197">
        <v>1</v>
      </c>
      <c r="M98" s="197">
        <v>1</v>
      </c>
      <c r="N98" s="197">
        <v>1</v>
      </c>
      <c r="O98" s="197">
        <v>1</v>
      </c>
      <c r="P98" s="197">
        <v>1</v>
      </c>
      <c r="Q98" s="197">
        <v>1</v>
      </c>
      <c r="R98" s="197">
        <v>1</v>
      </c>
      <c r="S98" s="197">
        <v>1</v>
      </c>
      <c r="T98" s="197">
        <v>1</v>
      </c>
      <c r="U98" s="197"/>
      <c r="V98" s="197">
        <v>1</v>
      </c>
      <c r="W98" s="197">
        <v>1</v>
      </c>
      <c r="X98" s="197">
        <v>1</v>
      </c>
      <c r="Y98" s="197">
        <v>1</v>
      </c>
      <c r="Z98" s="197">
        <v>1</v>
      </c>
      <c r="AA98" s="197">
        <v>1</v>
      </c>
      <c r="AB98" s="69"/>
      <c r="AC98" s="69"/>
      <c r="AD98" s="69"/>
      <c r="AF98" s="69"/>
      <c r="AG98" s="69"/>
      <c r="BM98" s="195">
        <f t="shared" si="62"/>
        <v>0</v>
      </c>
      <c r="BN98" s="195">
        <f t="shared" si="62"/>
        <v>2</v>
      </c>
      <c r="BO98" s="195">
        <f t="shared" si="62"/>
        <v>0</v>
      </c>
      <c r="BP98" s="195">
        <f t="shared" si="62"/>
        <v>0</v>
      </c>
      <c r="BQ98" s="195">
        <f t="shared" si="62"/>
        <v>0</v>
      </c>
      <c r="BR98" s="195">
        <f t="shared" si="62"/>
        <v>0</v>
      </c>
      <c r="BS98" s="195"/>
      <c r="BT98" s="195">
        <f t="shared" si="63"/>
        <v>0</v>
      </c>
      <c r="BU98" s="195">
        <f t="shared" si="63"/>
        <v>2</v>
      </c>
      <c r="BV98" s="195">
        <f t="shared" si="63"/>
        <v>2</v>
      </c>
      <c r="BW98" s="195">
        <f t="shared" si="63"/>
        <v>0</v>
      </c>
      <c r="BX98" s="195">
        <f t="shared" si="63"/>
        <v>0</v>
      </c>
      <c r="BY98" s="195">
        <f t="shared" si="63"/>
        <v>1</v>
      </c>
      <c r="BZ98" s="195">
        <f t="shared" si="63"/>
        <v>0</v>
      </c>
      <c r="CA98" s="195">
        <f t="shared" si="63"/>
        <v>0</v>
      </c>
      <c r="CB98" s="195">
        <f t="shared" si="63"/>
        <v>0</v>
      </c>
      <c r="CC98" s="195">
        <f t="shared" si="63"/>
        <v>0</v>
      </c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95">
        <f t="shared" si="50"/>
        <v>0</v>
      </c>
      <c r="CR98" s="195">
        <f t="shared" si="35"/>
        <v>0</v>
      </c>
      <c r="CS98" s="195">
        <f t="shared" si="36"/>
        <v>0</v>
      </c>
      <c r="CT98" s="195">
        <f t="shared" si="37"/>
        <v>0</v>
      </c>
      <c r="CU98" s="195">
        <f t="shared" si="38"/>
        <v>0</v>
      </c>
      <c r="CV98" s="195">
        <f t="shared" si="45"/>
        <v>0</v>
      </c>
      <c r="CW98" s="195">
        <f t="shared" si="39"/>
        <v>0</v>
      </c>
      <c r="CX98" s="195">
        <f t="shared" si="39"/>
        <v>0</v>
      </c>
      <c r="CY98" s="10"/>
      <c r="CZ98" s="10"/>
      <c r="DA98" s="10"/>
      <c r="DB98" s="10"/>
      <c r="DC98" s="10"/>
      <c r="DD98" s="10"/>
      <c r="DF98" s="10"/>
      <c r="DG98" s="107">
        <f t="shared" si="64"/>
        <v>7</v>
      </c>
    </row>
    <row r="99" spans="1:111" ht="43.5" customHeight="1" x14ac:dyDescent="0.25">
      <c r="A99" s="21" t="s">
        <v>79</v>
      </c>
      <c r="K99" s="1"/>
      <c r="L99" s="1"/>
      <c r="M99" s="197">
        <v>1</v>
      </c>
      <c r="N99" s="197">
        <v>1</v>
      </c>
      <c r="O99" s="197">
        <v>1</v>
      </c>
      <c r="P99" s="197">
        <v>1</v>
      </c>
      <c r="Q99" s="197">
        <v>1</v>
      </c>
      <c r="R99" s="197">
        <v>1</v>
      </c>
      <c r="S99" s="197">
        <v>1</v>
      </c>
      <c r="T99" s="197">
        <v>1</v>
      </c>
      <c r="U99" s="197"/>
      <c r="V99" s="197"/>
      <c r="W99" s="197">
        <v>1</v>
      </c>
      <c r="X99" s="197">
        <v>1</v>
      </c>
      <c r="Y99" s="197">
        <v>1</v>
      </c>
      <c r="Z99" s="197">
        <v>1</v>
      </c>
      <c r="AA99" s="197">
        <v>1</v>
      </c>
      <c r="AB99" s="69"/>
      <c r="AC99" s="69"/>
      <c r="AD99" s="69"/>
      <c r="AF99" s="69"/>
      <c r="AG99" s="69"/>
      <c r="BM99" s="195">
        <f t="shared" si="62"/>
        <v>0</v>
      </c>
      <c r="BN99" s="195">
        <f t="shared" si="62"/>
        <v>0</v>
      </c>
      <c r="BO99" s="195">
        <f t="shared" si="62"/>
        <v>0</v>
      </c>
      <c r="BP99" s="195">
        <f t="shared" si="62"/>
        <v>0</v>
      </c>
      <c r="BQ99" s="195">
        <f t="shared" si="62"/>
        <v>0</v>
      </c>
      <c r="BR99" s="195">
        <f t="shared" si="62"/>
        <v>0</v>
      </c>
      <c r="BS99" s="195"/>
      <c r="BT99" s="195">
        <f t="shared" si="63"/>
        <v>0</v>
      </c>
      <c r="BU99" s="195">
        <f t="shared" si="63"/>
        <v>2</v>
      </c>
      <c r="BV99" s="195">
        <f t="shared" si="63"/>
        <v>2</v>
      </c>
      <c r="BW99" s="195">
        <f t="shared" si="63"/>
        <v>0</v>
      </c>
      <c r="BX99" s="195">
        <f t="shared" si="63"/>
        <v>0</v>
      </c>
      <c r="BY99" s="195">
        <f t="shared" si="63"/>
        <v>1</v>
      </c>
      <c r="BZ99" s="195">
        <f t="shared" si="63"/>
        <v>0</v>
      </c>
      <c r="CA99" s="195">
        <f t="shared" si="63"/>
        <v>0</v>
      </c>
      <c r="CB99" s="195">
        <f t="shared" si="63"/>
        <v>0</v>
      </c>
      <c r="CC99" s="195">
        <f t="shared" si="63"/>
        <v>0</v>
      </c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95">
        <f t="shared" si="50"/>
        <v>0</v>
      </c>
      <c r="CR99" s="195">
        <f t="shared" si="35"/>
        <v>0</v>
      </c>
      <c r="CS99" s="195">
        <f t="shared" si="36"/>
        <v>0</v>
      </c>
      <c r="CT99" s="195">
        <f t="shared" si="37"/>
        <v>0</v>
      </c>
      <c r="CU99" s="195">
        <f t="shared" si="38"/>
        <v>0</v>
      </c>
      <c r="CV99" s="195">
        <f t="shared" si="45"/>
        <v>0</v>
      </c>
      <c r="CW99" s="195">
        <f t="shared" si="39"/>
        <v>0</v>
      </c>
      <c r="CX99" s="195">
        <f t="shared" si="39"/>
        <v>0</v>
      </c>
      <c r="CY99" s="10"/>
      <c r="CZ99" s="10"/>
      <c r="DA99" s="10"/>
      <c r="DB99" s="10"/>
      <c r="DC99" s="10"/>
      <c r="DD99" s="10"/>
      <c r="DF99" s="10"/>
      <c r="DG99" s="107">
        <f t="shared" si="64"/>
        <v>5</v>
      </c>
    </row>
    <row r="100" spans="1:111" ht="39" customHeight="1" x14ac:dyDescent="0.25">
      <c r="A100" s="21" t="s">
        <v>80</v>
      </c>
      <c r="K100" s="1"/>
      <c r="L100" s="1"/>
      <c r="M100" s="1"/>
      <c r="N100" s="197"/>
      <c r="O100" s="197">
        <v>1</v>
      </c>
      <c r="P100" s="197">
        <v>1</v>
      </c>
      <c r="Q100" s="197">
        <v>1</v>
      </c>
      <c r="R100" s="197">
        <v>1</v>
      </c>
      <c r="S100" s="197">
        <v>1</v>
      </c>
      <c r="T100" s="197">
        <v>1</v>
      </c>
      <c r="U100" s="197"/>
      <c r="V100" s="197"/>
      <c r="W100" s="197"/>
      <c r="X100" s="197"/>
      <c r="Y100" s="197"/>
      <c r="Z100" s="197">
        <v>1</v>
      </c>
      <c r="AA100" s="197">
        <v>1</v>
      </c>
      <c r="AB100" s="69"/>
      <c r="AC100" s="69"/>
      <c r="AD100" s="69"/>
      <c r="AF100" s="69"/>
      <c r="AG100" s="69"/>
      <c r="BM100" s="195">
        <f t="shared" si="62"/>
        <v>0</v>
      </c>
      <c r="BN100" s="195">
        <f t="shared" si="62"/>
        <v>0</v>
      </c>
      <c r="BO100" s="195">
        <f t="shared" si="62"/>
        <v>0</v>
      </c>
      <c r="BP100" s="195">
        <f t="shared" si="62"/>
        <v>0</v>
      </c>
      <c r="BQ100" s="195">
        <f t="shared" si="62"/>
        <v>0</v>
      </c>
      <c r="BR100" s="195">
        <f t="shared" si="62"/>
        <v>0</v>
      </c>
      <c r="BS100" s="195"/>
      <c r="BT100" s="195">
        <f t="shared" si="63"/>
        <v>0</v>
      </c>
      <c r="BU100" s="195">
        <f t="shared" si="63"/>
        <v>2</v>
      </c>
      <c r="BV100" s="195">
        <f t="shared" si="63"/>
        <v>2</v>
      </c>
      <c r="BW100" s="195">
        <f t="shared" si="63"/>
        <v>0</v>
      </c>
      <c r="BX100" s="195">
        <f t="shared" si="63"/>
        <v>0</v>
      </c>
      <c r="BY100" s="195">
        <f t="shared" si="63"/>
        <v>0</v>
      </c>
      <c r="BZ100" s="195">
        <f t="shared" si="63"/>
        <v>0</v>
      </c>
      <c r="CA100" s="195">
        <f t="shared" si="63"/>
        <v>0</v>
      </c>
      <c r="CB100" s="195">
        <f t="shared" si="63"/>
        <v>0</v>
      </c>
      <c r="CC100" s="195">
        <f t="shared" si="63"/>
        <v>0</v>
      </c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95">
        <f t="shared" si="50"/>
        <v>0</v>
      </c>
      <c r="CR100" s="195">
        <f t="shared" si="35"/>
        <v>0</v>
      </c>
      <c r="CS100" s="195">
        <f t="shared" si="36"/>
        <v>0</v>
      </c>
      <c r="CT100" s="195">
        <f t="shared" si="37"/>
        <v>0</v>
      </c>
      <c r="CU100" s="195">
        <f t="shared" si="38"/>
        <v>0</v>
      </c>
      <c r="CV100" s="195">
        <f t="shared" si="45"/>
        <v>0</v>
      </c>
      <c r="CW100" s="195">
        <f t="shared" si="39"/>
        <v>0</v>
      </c>
      <c r="CX100" s="195">
        <f t="shared" si="39"/>
        <v>0</v>
      </c>
      <c r="CY100" s="10"/>
      <c r="CZ100" s="10"/>
      <c r="DA100" s="10"/>
      <c r="DB100" s="10"/>
      <c r="DC100" s="10"/>
      <c r="DD100" s="10"/>
      <c r="DF100" s="10"/>
      <c r="DG100" s="107">
        <f t="shared" si="64"/>
        <v>4</v>
      </c>
    </row>
    <row r="101" spans="1:111" ht="40.5" customHeight="1" x14ac:dyDescent="0.25">
      <c r="A101" s="21" t="s">
        <v>81</v>
      </c>
      <c r="K101" s="1"/>
      <c r="L101" s="1"/>
      <c r="M101" s="1"/>
      <c r="N101" s="197"/>
      <c r="O101" s="197"/>
      <c r="P101" s="197"/>
      <c r="Q101" s="197">
        <v>1</v>
      </c>
      <c r="R101" s="197">
        <v>1</v>
      </c>
      <c r="S101" s="197">
        <v>1</v>
      </c>
      <c r="T101" s="197">
        <v>1</v>
      </c>
      <c r="U101" s="197"/>
      <c r="V101" s="197"/>
      <c r="W101" s="197"/>
      <c r="X101" s="197"/>
      <c r="Y101" s="197"/>
      <c r="Z101" s="197"/>
      <c r="AA101" s="197">
        <v>1</v>
      </c>
      <c r="AB101" s="69"/>
      <c r="AC101" s="69"/>
      <c r="AD101" s="69"/>
      <c r="AF101" s="69"/>
      <c r="AG101" s="69"/>
      <c r="BM101" s="195">
        <f t="shared" si="62"/>
        <v>0</v>
      </c>
      <c r="BN101" s="195">
        <f t="shared" si="62"/>
        <v>0</v>
      </c>
      <c r="BO101" s="195">
        <f t="shared" si="62"/>
        <v>0</v>
      </c>
      <c r="BP101" s="195">
        <f t="shared" si="62"/>
        <v>0</v>
      </c>
      <c r="BQ101" s="195">
        <f t="shared" si="62"/>
        <v>0</v>
      </c>
      <c r="BR101" s="195">
        <f t="shared" si="62"/>
        <v>0</v>
      </c>
      <c r="BS101" s="195"/>
      <c r="BT101" s="195">
        <f t="shared" si="63"/>
        <v>0</v>
      </c>
      <c r="BU101" s="195">
        <f t="shared" si="63"/>
        <v>2</v>
      </c>
      <c r="BV101" s="195">
        <f t="shared" si="63"/>
        <v>2</v>
      </c>
      <c r="BW101" s="195">
        <f t="shared" si="63"/>
        <v>0</v>
      </c>
      <c r="BX101" s="195">
        <f t="shared" si="63"/>
        <v>0</v>
      </c>
      <c r="BY101" s="195">
        <f t="shared" si="63"/>
        <v>0</v>
      </c>
      <c r="BZ101" s="195">
        <f t="shared" si="63"/>
        <v>0</v>
      </c>
      <c r="CA101" s="195">
        <f t="shared" si="63"/>
        <v>0</v>
      </c>
      <c r="CB101" s="195">
        <f t="shared" si="63"/>
        <v>0</v>
      </c>
      <c r="CC101" s="195">
        <f t="shared" si="63"/>
        <v>0</v>
      </c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95">
        <f t="shared" si="50"/>
        <v>0</v>
      </c>
      <c r="CR101" s="195">
        <f t="shared" si="35"/>
        <v>0</v>
      </c>
      <c r="CS101" s="195">
        <f t="shared" si="36"/>
        <v>0</v>
      </c>
      <c r="CT101" s="195">
        <f t="shared" si="37"/>
        <v>0</v>
      </c>
      <c r="CU101" s="195">
        <f t="shared" si="38"/>
        <v>0</v>
      </c>
      <c r="CV101" s="195">
        <f t="shared" si="45"/>
        <v>0</v>
      </c>
      <c r="CW101" s="195">
        <f t="shared" si="39"/>
        <v>0</v>
      </c>
      <c r="CX101" s="195">
        <f t="shared" si="39"/>
        <v>0</v>
      </c>
      <c r="CY101" s="10"/>
      <c r="CZ101" s="10"/>
      <c r="DA101" s="10"/>
      <c r="DB101" s="10"/>
      <c r="DC101" s="10"/>
      <c r="DD101" s="10"/>
      <c r="DF101" s="10"/>
      <c r="DG101" s="107">
        <f t="shared" si="64"/>
        <v>4</v>
      </c>
    </row>
    <row r="102" spans="1:111" ht="40.5" customHeight="1" x14ac:dyDescent="0.25">
      <c r="A102" s="21" t="s">
        <v>82</v>
      </c>
      <c r="K102" s="197">
        <v>1</v>
      </c>
      <c r="L102" s="197">
        <v>1</v>
      </c>
      <c r="M102" s="197">
        <v>1</v>
      </c>
      <c r="N102" s="197">
        <v>1</v>
      </c>
      <c r="O102" s="197">
        <v>1</v>
      </c>
      <c r="P102" s="197">
        <v>1</v>
      </c>
      <c r="Q102" s="197">
        <v>1</v>
      </c>
      <c r="R102" s="197">
        <v>1</v>
      </c>
      <c r="S102" s="197">
        <v>1</v>
      </c>
      <c r="T102" s="197">
        <v>1</v>
      </c>
      <c r="U102" s="197">
        <v>1</v>
      </c>
      <c r="V102" s="197">
        <v>1</v>
      </c>
      <c r="W102" s="197">
        <v>1</v>
      </c>
      <c r="X102" s="197">
        <v>1</v>
      </c>
      <c r="Y102" s="197">
        <v>1</v>
      </c>
      <c r="Z102" s="197">
        <v>1</v>
      </c>
      <c r="AA102" s="197">
        <v>1</v>
      </c>
      <c r="AB102" s="69"/>
      <c r="AC102" s="69"/>
      <c r="AD102" s="69"/>
      <c r="AF102" s="69"/>
      <c r="AG102" s="69"/>
      <c r="BM102" s="195">
        <f t="shared" si="62"/>
        <v>0</v>
      </c>
      <c r="BN102" s="195">
        <f t="shared" si="62"/>
        <v>2</v>
      </c>
      <c r="BO102" s="195">
        <f t="shared" si="62"/>
        <v>0</v>
      </c>
      <c r="BP102" s="195">
        <f t="shared" si="62"/>
        <v>0</v>
      </c>
      <c r="BQ102" s="195">
        <f t="shared" si="62"/>
        <v>0</v>
      </c>
      <c r="BR102" s="195">
        <f t="shared" si="62"/>
        <v>0</v>
      </c>
      <c r="BS102" s="195"/>
      <c r="BT102" s="195">
        <f t="shared" si="63"/>
        <v>0</v>
      </c>
      <c r="BU102" s="195">
        <f t="shared" si="63"/>
        <v>2</v>
      </c>
      <c r="BV102" s="195">
        <f t="shared" si="63"/>
        <v>2</v>
      </c>
      <c r="BW102" s="195">
        <f t="shared" si="63"/>
        <v>0</v>
      </c>
      <c r="BX102" s="195">
        <f t="shared" si="63"/>
        <v>0</v>
      </c>
      <c r="BY102" s="195">
        <f t="shared" si="63"/>
        <v>1</v>
      </c>
      <c r="BZ102" s="195">
        <f t="shared" si="63"/>
        <v>0</v>
      </c>
      <c r="CA102" s="195">
        <f t="shared" si="63"/>
        <v>0</v>
      </c>
      <c r="CB102" s="195">
        <f t="shared" si="63"/>
        <v>0</v>
      </c>
      <c r="CC102" s="195">
        <f t="shared" si="63"/>
        <v>0</v>
      </c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95">
        <f t="shared" si="50"/>
        <v>0</v>
      </c>
      <c r="CR102" s="195">
        <f t="shared" si="35"/>
        <v>0</v>
      </c>
      <c r="CS102" s="195">
        <f t="shared" si="36"/>
        <v>0</v>
      </c>
      <c r="CT102" s="195">
        <f t="shared" si="37"/>
        <v>0</v>
      </c>
      <c r="CU102" s="195">
        <f t="shared" si="38"/>
        <v>0</v>
      </c>
      <c r="CV102" s="195">
        <f t="shared" si="45"/>
        <v>0</v>
      </c>
      <c r="CW102" s="195">
        <f t="shared" si="39"/>
        <v>0</v>
      </c>
      <c r="CX102" s="195">
        <f t="shared" si="39"/>
        <v>0</v>
      </c>
      <c r="CY102" s="10"/>
      <c r="CZ102" s="10"/>
      <c r="DA102" s="10"/>
      <c r="DB102" s="10"/>
      <c r="DC102" s="10"/>
      <c r="DD102" s="10"/>
      <c r="DF102" s="10"/>
      <c r="DG102" s="107">
        <f t="shared" si="64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2"/>
  <sheetViews>
    <sheetView workbookViewId="0">
      <pane xSplit="1" ySplit="3" topLeftCell="CQ85" activePane="bottomRight" state="frozen"/>
      <selection pane="topRight" activeCell="B1" sqref="B1"/>
      <selection pane="bottomLeft" activeCell="A4" sqref="A4"/>
      <selection pane="bottomRight" activeCell="A98" sqref="A98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4" width="11.42578125" style="107" customWidth="1"/>
    <col min="15" max="17" width="13.140625" style="107" customWidth="1"/>
    <col min="18" max="20" width="11.42578125" style="107" customWidth="1"/>
    <col min="21" max="22" width="10.7109375" style="107" customWidth="1"/>
    <col min="23" max="48" width="11.42578125" style="107" customWidth="1"/>
    <col min="49" max="49" width="11.7109375" style="107" customWidth="1"/>
    <col min="50" max="53" width="12.140625" style="107" customWidth="1"/>
    <col min="54" max="56" width="10.7109375" style="107" customWidth="1"/>
    <col min="57" max="93" width="10.85546875" style="107" customWidth="1"/>
    <col min="94" max="94" width="11.42578125" style="107" customWidth="1"/>
    <col min="95" max="95" width="3.28515625" style="107" customWidth="1"/>
    <col min="96" max="97" width="9.140625" style="107"/>
    <col min="98" max="98" width="9.140625" style="108"/>
    <col min="99" max="16384" width="9.140625" style="107"/>
  </cols>
  <sheetData>
    <row r="1" spans="1:98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/>
      <c r="N1" s="37" t="s">
        <v>94</v>
      </c>
      <c r="O1" s="37" t="s">
        <v>94</v>
      </c>
      <c r="P1" s="37" t="s">
        <v>94</v>
      </c>
      <c r="Q1" s="37"/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 t="s">
        <v>94</v>
      </c>
      <c r="AI1" s="37" t="s">
        <v>94</v>
      </c>
      <c r="AJ1" s="37" t="s">
        <v>94</v>
      </c>
      <c r="AK1" s="37" t="s">
        <v>94</v>
      </c>
      <c r="AL1" s="37" t="s">
        <v>94</v>
      </c>
      <c r="AM1" s="37" t="s">
        <v>94</v>
      </c>
      <c r="AN1" s="37" t="s">
        <v>94</v>
      </c>
      <c r="AO1" s="37" t="s">
        <v>94</v>
      </c>
      <c r="AP1" s="37" t="s">
        <v>94</v>
      </c>
      <c r="AQ1" s="37" t="s">
        <v>94</v>
      </c>
      <c r="AR1" s="37" t="s">
        <v>94</v>
      </c>
      <c r="AS1" s="37" t="s">
        <v>94</v>
      </c>
      <c r="AT1" s="37" t="s">
        <v>94</v>
      </c>
      <c r="AU1" s="37" t="s">
        <v>94</v>
      </c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T1" s="54"/>
    </row>
    <row r="2" spans="1:98" s="39" customFormat="1" ht="72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240</v>
      </c>
      <c r="L2" s="71" t="s">
        <v>142</v>
      </c>
      <c r="M2" s="71" t="s">
        <v>351</v>
      </c>
      <c r="N2" s="71" t="s">
        <v>146</v>
      </c>
      <c r="O2" s="71" t="s">
        <v>102</v>
      </c>
      <c r="P2" s="71" t="s">
        <v>147</v>
      </c>
      <c r="Q2" s="71" t="s">
        <v>400</v>
      </c>
      <c r="R2" s="71" t="s">
        <v>103</v>
      </c>
      <c r="S2" s="71" t="s">
        <v>149</v>
      </c>
      <c r="T2" s="71" t="s">
        <v>150</v>
      </c>
      <c r="U2" s="72" t="s">
        <v>101</v>
      </c>
      <c r="V2" s="72" t="s">
        <v>145</v>
      </c>
      <c r="W2" s="72" t="s">
        <v>106</v>
      </c>
      <c r="X2" s="38" t="s">
        <v>104</v>
      </c>
      <c r="Y2" s="38" t="s">
        <v>401</v>
      </c>
      <c r="Z2" s="38" t="s">
        <v>105</v>
      </c>
      <c r="AA2" s="38" t="s">
        <v>148</v>
      </c>
      <c r="AB2" s="38" t="s">
        <v>140</v>
      </c>
      <c r="AC2" s="38" t="s">
        <v>143</v>
      </c>
      <c r="AD2" s="38" t="s">
        <v>141</v>
      </c>
      <c r="AE2" s="38" t="s">
        <v>144</v>
      </c>
      <c r="AF2" s="70" t="s">
        <v>387</v>
      </c>
      <c r="AG2" s="70" t="s">
        <v>388</v>
      </c>
      <c r="AH2" s="110" t="s">
        <v>213</v>
      </c>
      <c r="AI2" s="110" t="s">
        <v>214</v>
      </c>
      <c r="AJ2" s="111" t="s">
        <v>215</v>
      </c>
      <c r="AK2" s="111" t="s">
        <v>216</v>
      </c>
      <c r="AL2" s="111" t="s">
        <v>217</v>
      </c>
      <c r="AM2" s="111" t="s">
        <v>218</v>
      </c>
      <c r="AN2" s="71" t="s">
        <v>389</v>
      </c>
      <c r="AO2" s="71" t="s">
        <v>390</v>
      </c>
      <c r="AP2" s="71" t="s">
        <v>391</v>
      </c>
      <c r="AQ2" s="71" t="s">
        <v>392</v>
      </c>
      <c r="AR2" s="71" t="s">
        <v>393</v>
      </c>
      <c r="AS2" s="71" t="s">
        <v>394</v>
      </c>
      <c r="AT2" s="71" t="s">
        <v>395</v>
      </c>
      <c r="AU2" s="71" t="s">
        <v>450</v>
      </c>
      <c r="AV2" s="38"/>
      <c r="AW2" s="70" t="s">
        <v>107</v>
      </c>
      <c r="AX2" s="70" t="s">
        <v>108</v>
      </c>
      <c r="AY2" s="70" t="s">
        <v>212</v>
      </c>
      <c r="AZ2" s="70" t="s">
        <v>211</v>
      </c>
      <c r="BA2" s="70" t="s">
        <v>138</v>
      </c>
      <c r="BB2" s="38" t="s">
        <v>109</v>
      </c>
      <c r="BC2" s="38" t="s">
        <v>139</v>
      </c>
      <c r="BD2" s="38" t="s">
        <v>137</v>
      </c>
      <c r="BE2" s="38" t="s">
        <v>110</v>
      </c>
      <c r="BF2" s="71" t="s">
        <v>240</v>
      </c>
      <c r="BG2" s="71" t="s">
        <v>142</v>
      </c>
      <c r="BH2" s="71" t="s">
        <v>351</v>
      </c>
      <c r="BI2" s="71" t="s">
        <v>146</v>
      </c>
      <c r="BJ2" s="71" t="s">
        <v>102</v>
      </c>
      <c r="BK2" s="71" t="s">
        <v>147</v>
      </c>
      <c r="BL2" s="71" t="s">
        <v>400</v>
      </c>
      <c r="BM2" s="71" t="s">
        <v>103</v>
      </c>
      <c r="BN2" s="71" t="s">
        <v>149</v>
      </c>
      <c r="BO2" s="71" t="s">
        <v>150</v>
      </c>
      <c r="BP2" s="72" t="s">
        <v>101</v>
      </c>
      <c r="BQ2" s="72" t="s">
        <v>145</v>
      </c>
      <c r="BR2" s="72" t="s">
        <v>106</v>
      </c>
      <c r="BS2" s="38" t="s">
        <v>104</v>
      </c>
      <c r="BT2" s="38" t="s">
        <v>401</v>
      </c>
      <c r="BU2" s="38" t="s">
        <v>105</v>
      </c>
      <c r="BV2" s="38" t="s">
        <v>148</v>
      </c>
      <c r="BW2" s="38" t="s">
        <v>140</v>
      </c>
      <c r="BX2" s="38" t="s">
        <v>143</v>
      </c>
      <c r="BY2" s="38" t="s">
        <v>141</v>
      </c>
      <c r="BZ2" s="38" t="s">
        <v>144</v>
      </c>
      <c r="CA2" s="70" t="s">
        <v>387</v>
      </c>
      <c r="CB2" s="70" t="s">
        <v>388</v>
      </c>
      <c r="CC2" s="110" t="s">
        <v>213</v>
      </c>
      <c r="CD2" s="110" t="s">
        <v>214</v>
      </c>
      <c r="CE2" s="111" t="s">
        <v>215</v>
      </c>
      <c r="CF2" s="111" t="s">
        <v>216</v>
      </c>
      <c r="CG2" s="111" t="s">
        <v>217</v>
      </c>
      <c r="CH2" s="111" t="s">
        <v>218</v>
      </c>
      <c r="CI2" s="71" t="s">
        <v>389</v>
      </c>
      <c r="CJ2" s="71" t="s">
        <v>390</v>
      </c>
      <c r="CK2" s="71" t="s">
        <v>391</v>
      </c>
      <c r="CL2" s="71" t="s">
        <v>392</v>
      </c>
      <c r="CM2" s="71" t="s">
        <v>393</v>
      </c>
      <c r="CN2" s="71" t="s">
        <v>394</v>
      </c>
      <c r="CO2" s="71" t="s">
        <v>395</v>
      </c>
      <c r="CP2" s="71" t="s">
        <v>450</v>
      </c>
      <c r="CQ2" s="38"/>
      <c r="CR2" s="38" t="s">
        <v>95</v>
      </c>
      <c r="CS2" s="40"/>
      <c r="CT2" s="55" t="s">
        <v>96</v>
      </c>
    </row>
    <row r="3" spans="1:98" x14ac:dyDescent="0.25">
      <c r="A3" s="107" t="s">
        <v>100</v>
      </c>
      <c r="B3" s="192">
        <v>1</v>
      </c>
      <c r="C3" s="192">
        <v>1</v>
      </c>
      <c r="D3" s="192">
        <v>1</v>
      </c>
      <c r="E3" s="192">
        <v>1</v>
      </c>
      <c r="F3" s="192">
        <v>1</v>
      </c>
      <c r="G3" s="192">
        <v>1</v>
      </c>
      <c r="H3" s="192">
        <v>1</v>
      </c>
      <c r="I3" s="192">
        <v>1</v>
      </c>
      <c r="J3" s="192">
        <v>1</v>
      </c>
      <c r="K3" s="192">
        <v>1</v>
      </c>
      <c r="L3" s="192">
        <v>1</v>
      </c>
      <c r="M3" s="192">
        <v>1</v>
      </c>
      <c r="N3" s="192">
        <v>1</v>
      </c>
      <c r="O3" s="192">
        <v>1</v>
      </c>
      <c r="P3" s="192">
        <v>1</v>
      </c>
      <c r="Q3" s="192"/>
      <c r="R3" s="192">
        <v>1</v>
      </c>
      <c r="S3" s="192">
        <v>1</v>
      </c>
      <c r="T3" s="192">
        <v>1</v>
      </c>
      <c r="U3" s="192">
        <v>1</v>
      </c>
      <c r="V3" s="192">
        <v>1</v>
      </c>
      <c r="W3" s="192">
        <v>1</v>
      </c>
      <c r="X3" s="192">
        <v>1</v>
      </c>
      <c r="Y3" s="192">
        <v>1</v>
      </c>
      <c r="Z3" s="192">
        <v>1</v>
      </c>
      <c r="AA3" s="192">
        <v>1</v>
      </c>
      <c r="AB3" s="192">
        <v>1</v>
      </c>
      <c r="AC3" s="192">
        <v>1</v>
      </c>
      <c r="AD3" s="192">
        <v>1</v>
      </c>
      <c r="AE3" s="192">
        <v>1</v>
      </c>
      <c r="AF3" s="192">
        <v>1</v>
      </c>
      <c r="AG3" s="192">
        <v>1</v>
      </c>
      <c r="AH3" s="10">
        <v>1</v>
      </c>
      <c r="AI3" s="10">
        <v>1</v>
      </c>
      <c r="AJ3" s="193">
        <v>1</v>
      </c>
      <c r="AK3" s="193">
        <v>1</v>
      </c>
      <c r="AL3" s="193">
        <v>1</v>
      </c>
      <c r="AM3" s="193">
        <v>1</v>
      </c>
      <c r="AN3" s="193">
        <v>1</v>
      </c>
      <c r="AO3" s="193">
        <v>1</v>
      </c>
      <c r="AP3" s="193">
        <v>1</v>
      </c>
      <c r="AQ3" s="193">
        <v>1</v>
      </c>
      <c r="AR3" s="193">
        <v>1</v>
      </c>
      <c r="AS3" s="193">
        <v>1</v>
      </c>
      <c r="AT3" s="193">
        <v>1</v>
      </c>
      <c r="AU3" s="193">
        <v>1</v>
      </c>
      <c r="AV3" s="193"/>
      <c r="AW3" s="192">
        <v>147</v>
      </c>
      <c r="AX3" s="192">
        <v>168</v>
      </c>
      <c r="AY3" s="192"/>
      <c r="AZ3" s="192"/>
      <c r="BA3" s="192">
        <v>180</v>
      </c>
      <c r="BB3" s="192"/>
      <c r="BC3" s="192"/>
      <c r="BD3" s="192">
        <v>12</v>
      </c>
      <c r="BE3" s="192"/>
      <c r="BF3" s="192"/>
      <c r="BG3" s="192">
        <v>25</v>
      </c>
      <c r="BH3" s="192"/>
      <c r="BI3" s="192"/>
      <c r="BJ3" s="192"/>
      <c r="BK3" s="192">
        <v>12</v>
      </c>
      <c r="BL3" s="192">
        <v>1</v>
      </c>
      <c r="BM3" s="192"/>
      <c r="BN3" s="192">
        <v>25</v>
      </c>
      <c r="BO3" s="192">
        <v>25</v>
      </c>
      <c r="BP3" s="192"/>
      <c r="BQ3" s="192">
        <v>5</v>
      </c>
      <c r="BR3" s="192">
        <v>1</v>
      </c>
      <c r="BS3" s="192"/>
      <c r="BT3" s="192">
        <v>2</v>
      </c>
      <c r="BU3" s="192">
        <v>8</v>
      </c>
      <c r="BV3" s="192"/>
      <c r="BW3" s="192"/>
      <c r="BX3" s="192">
        <v>50</v>
      </c>
      <c r="BY3" s="192"/>
      <c r="BZ3" s="192">
        <v>50</v>
      </c>
      <c r="CA3" s="192"/>
      <c r="CB3" s="192"/>
      <c r="CC3" s="192"/>
      <c r="CD3" s="192"/>
      <c r="CE3" s="192"/>
      <c r="CF3" s="192"/>
      <c r="CG3" s="192"/>
      <c r="CH3" s="192"/>
      <c r="CI3" s="192"/>
      <c r="CJ3" s="192"/>
      <c r="CK3" s="192"/>
      <c r="CL3" s="192"/>
      <c r="CM3" s="192"/>
      <c r="CN3" s="192"/>
      <c r="CO3" s="192"/>
      <c r="CP3" s="193"/>
      <c r="CQ3" s="10"/>
    </row>
    <row r="4" spans="1:98" x14ac:dyDescent="0.25"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3"/>
      <c r="CN4" s="193"/>
      <c r="CO4" s="193"/>
      <c r="CP4" s="193"/>
      <c r="CQ4" s="193"/>
    </row>
    <row r="5" spans="1:98" x14ac:dyDescent="0.25"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3"/>
      <c r="BG5" s="193"/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3"/>
      <c r="BV5" s="193"/>
      <c r="BW5" s="193"/>
      <c r="BX5" s="193"/>
      <c r="BY5" s="193"/>
      <c r="BZ5" s="193"/>
      <c r="CA5" s="193"/>
      <c r="CB5" s="193"/>
      <c r="CC5" s="193"/>
      <c r="CD5" s="193"/>
      <c r="CE5" s="193"/>
      <c r="CF5" s="193"/>
      <c r="CG5" s="193"/>
      <c r="CH5" s="193"/>
      <c r="CI5" s="193"/>
      <c r="CJ5" s="193"/>
      <c r="CK5" s="193"/>
      <c r="CL5" s="193"/>
      <c r="CM5" s="193"/>
      <c r="CN5" s="193"/>
      <c r="CO5" s="193"/>
      <c r="CP5" s="193"/>
      <c r="CQ5" s="193"/>
    </row>
    <row r="6" spans="1:98" x14ac:dyDescent="0.25"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3"/>
      <c r="BH6" s="193"/>
      <c r="BI6" s="193"/>
      <c r="BJ6" s="193"/>
      <c r="BK6" s="193"/>
      <c r="BL6" s="193"/>
      <c r="BM6" s="193"/>
      <c r="BN6" s="193"/>
      <c r="BO6" s="193"/>
      <c r="BP6" s="193"/>
      <c r="BQ6" s="193"/>
      <c r="BR6" s="193"/>
      <c r="BS6" s="193"/>
      <c r="BT6" s="193"/>
      <c r="BU6" s="193"/>
      <c r="BV6" s="193"/>
      <c r="BW6" s="193"/>
      <c r="BX6" s="193"/>
      <c r="BY6" s="193"/>
      <c r="BZ6" s="193"/>
      <c r="CA6" s="193"/>
      <c r="CB6" s="193"/>
      <c r="CC6" s="193"/>
      <c r="CD6" s="193"/>
      <c r="CE6" s="193"/>
      <c r="CF6" s="193"/>
      <c r="CG6" s="193"/>
      <c r="CH6" s="193"/>
      <c r="CI6" s="193"/>
      <c r="CJ6" s="193"/>
      <c r="CK6" s="193"/>
      <c r="CL6" s="193"/>
      <c r="CM6" s="193"/>
      <c r="CN6" s="193"/>
      <c r="CO6" s="193"/>
      <c r="CP6" s="193"/>
      <c r="CQ6" s="193"/>
    </row>
    <row r="7" spans="1:98" x14ac:dyDescent="0.25">
      <c r="A7" s="50" t="s">
        <v>52</v>
      </c>
      <c r="B7" s="192">
        <f>2*B3</f>
        <v>2</v>
      </c>
      <c r="C7" s="192">
        <f>2*C3</f>
        <v>2</v>
      </c>
      <c r="D7" s="192">
        <f>2*D3</f>
        <v>2</v>
      </c>
      <c r="E7" s="192">
        <f>2*E3</f>
        <v>2</v>
      </c>
      <c r="F7" s="192">
        <v>2</v>
      </c>
      <c r="G7" s="192">
        <f>2*G3</f>
        <v>2</v>
      </c>
      <c r="H7" s="192">
        <v>2</v>
      </c>
      <c r="I7" s="192">
        <v>2</v>
      </c>
      <c r="J7" s="192">
        <f>2*J3</f>
        <v>2</v>
      </c>
      <c r="K7" s="10"/>
      <c r="L7" s="10"/>
      <c r="M7" s="10"/>
      <c r="N7" s="10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2">
        <f t="shared" ref="AW7:BE7" si="0">B7*AW3</f>
        <v>294</v>
      </c>
      <c r="AX7" s="192">
        <f t="shared" si="0"/>
        <v>336</v>
      </c>
      <c r="AY7" s="192">
        <f t="shared" si="0"/>
        <v>0</v>
      </c>
      <c r="AZ7" s="192">
        <f t="shared" si="0"/>
        <v>0</v>
      </c>
      <c r="BA7" s="192">
        <f t="shared" si="0"/>
        <v>360</v>
      </c>
      <c r="BB7" s="192">
        <f t="shared" si="0"/>
        <v>0</v>
      </c>
      <c r="BC7" s="192">
        <f t="shared" si="0"/>
        <v>0</v>
      </c>
      <c r="BD7" s="192">
        <f t="shared" si="0"/>
        <v>24</v>
      </c>
      <c r="BE7" s="192">
        <f t="shared" si="0"/>
        <v>0</v>
      </c>
      <c r="BF7" s="10"/>
      <c r="BG7" s="10"/>
      <c r="BH7" s="10"/>
      <c r="BI7" s="10"/>
      <c r="BJ7" s="193"/>
      <c r="BK7" s="193"/>
      <c r="BL7" s="193"/>
      <c r="BM7" s="193"/>
      <c r="BN7" s="193"/>
      <c r="BO7" s="193"/>
      <c r="BP7" s="193"/>
      <c r="BQ7" s="193"/>
      <c r="BR7" s="193"/>
      <c r="BS7" s="193"/>
      <c r="BT7" s="193"/>
      <c r="BU7" s="193"/>
      <c r="BV7" s="193"/>
      <c r="BW7" s="193"/>
      <c r="BX7" s="193"/>
      <c r="BY7" s="193"/>
      <c r="BZ7" s="193"/>
      <c r="CA7" s="193"/>
      <c r="CB7" s="193"/>
      <c r="CC7" s="193"/>
      <c r="CD7" s="193"/>
      <c r="CE7" s="193"/>
      <c r="CF7" s="193"/>
      <c r="CG7" s="193"/>
      <c r="CH7" s="193"/>
      <c r="CI7" s="193"/>
      <c r="CJ7" s="193"/>
      <c r="CK7" s="193"/>
      <c r="CL7" s="193"/>
      <c r="CM7" s="193"/>
      <c r="CN7" s="193"/>
      <c r="CO7" s="193"/>
      <c r="CP7" s="193"/>
      <c r="CQ7" s="193"/>
      <c r="CR7" s="107">
        <f>SUM(AW7:BZ7)</f>
        <v>1014</v>
      </c>
      <c r="CS7" s="107" t="s">
        <v>1</v>
      </c>
    </row>
    <row r="8" spans="1:98" x14ac:dyDescent="0.25">
      <c r="A8" s="50"/>
      <c r="B8" s="192"/>
      <c r="C8" s="192"/>
      <c r="D8" s="192"/>
      <c r="E8" s="192"/>
      <c r="F8" s="192"/>
      <c r="G8" s="192"/>
      <c r="H8" s="192"/>
      <c r="I8" s="192"/>
      <c r="J8" s="192"/>
      <c r="K8" s="10"/>
      <c r="L8" s="10"/>
      <c r="M8" s="10"/>
      <c r="N8" s="10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2"/>
      <c r="AX8" s="192"/>
      <c r="AY8" s="192"/>
      <c r="AZ8" s="192"/>
      <c r="BA8" s="192"/>
      <c r="BB8" s="192"/>
      <c r="BC8" s="192"/>
      <c r="BD8" s="192"/>
      <c r="BE8" s="192"/>
      <c r="BF8" s="10"/>
      <c r="BG8" s="10"/>
      <c r="BH8" s="10"/>
      <c r="BI8" s="10"/>
      <c r="BJ8" s="193"/>
      <c r="BK8" s="193"/>
      <c r="BL8" s="193"/>
      <c r="BM8" s="193"/>
      <c r="BN8" s="193"/>
      <c r="BO8" s="193"/>
      <c r="BP8" s="193"/>
      <c r="BQ8" s="193"/>
      <c r="BR8" s="193"/>
      <c r="BS8" s="193"/>
      <c r="BT8" s="193"/>
      <c r="BU8" s="193"/>
      <c r="BV8" s="193"/>
      <c r="BW8" s="193"/>
      <c r="BX8" s="193"/>
      <c r="BY8" s="193"/>
      <c r="BZ8" s="193"/>
      <c r="CA8" s="193"/>
      <c r="CB8" s="193"/>
      <c r="CC8" s="193"/>
      <c r="CD8" s="193"/>
      <c r="CE8" s="193"/>
      <c r="CF8" s="193"/>
      <c r="CG8" s="193"/>
      <c r="CH8" s="193"/>
      <c r="CI8" s="193"/>
      <c r="CJ8" s="193"/>
      <c r="CK8" s="193"/>
      <c r="CL8" s="193"/>
      <c r="CM8" s="193"/>
      <c r="CN8" s="193"/>
      <c r="CO8" s="193"/>
      <c r="CP8" s="193"/>
      <c r="CQ8" s="193"/>
    </row>
    <row r="9" spans="1:98" x14ac:dyDescent="0.25">
      <c r="A9" s="50" t="s">
        <v>51</v>
      </c>
      <c r="B9" s="192">
        <f>0.61*B3</f>
        <v>0.61</v>
      </c>
      <c r="C9" s="192">
        <f>1.11*C3</f>
        <v>1.1100000000000001</v>
      </c>
      <c r="D9" s="192">
        <v>1.41</v>
      </c>
      <c r="E9" s="192">
        <v>0.31</v>
      </c>
      <c r="F9" s="192">
        <v>0.46</v>
      </c>
      <c r="G9" s="192"/>
      <c r="H9" s="192"/>
      <c r="I9" s="192"/>
      <c r="J9" s="192"/>
      <c r="K9" s="10"/>
      <c r="L9" s="10"/>
      <c r="M9" s="10"/>
      <c r="N9" s="10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2">
        <f>B9*AW3</f>
        <v>89.67</v>
      </c>
      <c r="AX9" s="192">
        <f>C9*AX3</f>
        <v>186.48000000000002</v>
      </c>
      <c r="AY9" s="192">
        <f>D9*AY3</f>
        <v>0</v>
      </c>
      <c r="AZ9" s="192">
        <f>E9*AZ3</f>
        <v>0</v>
      </c>
      <c r="BA9" s="192">
        <f>F9*BA3</f>
        <v>82.8</v>
      </c>
      <c r="BB9" s="192"/>
      <c r="BC9" s="192"/>
      <c r="BD9" s="192"/>
      <c r="BE9" s="192"/>
      <c r="BF9" s="10"/>
      <c r="BG9" s="10"/>
      <c r="BH9" s="10"/>
      <c r="BI9" s="10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3"/>
      <c r="BU9" s="193"/>
      <c r="BV9" s="193"/>
      <c r="BW9" s="193"/>
      <c r="BX9" s="193"/>
      <c r="BY9" s="193"/>
      <c r="BZ9" s="193"/>
      <c r="CA9" s="193"/>
      <c r="CB9" s="193"/>
      <c r="CC9" s="193"/>
      <c r="CD9" s="193"/>
      <c r="CE9" s="193"/>
      <c r="CF9" s="193"/>
      <c r="CG9" s="193"/>
      <c r="CH9" s="193"/>
      <c r="CI9" s="193"/>
      <c r="CJ9" s="193"/>
      <c r="CK9" s="193"/>
      <c r="CL9" s="193"/>
      <c r="CM9" s="193"/>
      <c r="CN9" s="193"/>
      <c r="CO9" s="193"/>
      <c r="CP9" s="193"/>
      <c r="CQ9" s="193"/>
      <c r="CR9" s="107">
        <f>SUM(AW9:BZ9)</f>
        <v>358.95000000000005</v>
      </c>
      <c r="CS9" s="107" t="s">
        <v>0</v>
      </c>
      <c r="CT9" s="91"/>
    </row>
    <row r="10" spans="1:98" x14ac:dyDescent="0.25">
      <c r="A10" s="51" t="s">
        <v>53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0"/>
      <c r="L10" s="10"/>
      <c r="M10" s="10"/>
      <c r="N10" s="10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2"/>
      <c r="AX10" s="192"/>
      <c r="AY10" s="192"/>
      <c r="AZ10" s="192"/>
      <c r="BA10" s="192"/>
      <c r="BB10" s="192"/>
      <c r="BC10" s="192"/>
      <c r="BD10" s="192"/>
      <c r="BE10" s="192"/>
      <c r="BF10" s="10"/>
      <c r="BG10" s="10"/>
      <c r="BH10" s="10"/>
      <c r="BI10" s="10"/>
      <c r="BJ10" s="193"/>
      <c r="BK10" s="193"/>
      <c r="BL10" s="193"/>
      <c r="BM10" s="193"/>
      <c r="BN10" s="193"/>
      <c r="BO10" s="193"/>
      <c r="BP10" s="193"/>
      <c r="BQ10" s="193"/>
      <c r="BR10" s="193"/>
      <c r="BS10" s="193"/>
      <c r="BT10" s="193"/>
      <c r="BU10" s="193"/>
      <c r="BV10" s="193"/>
      <c r="BW10" s="193"/>
      <c r="BX10" s="193"/>
      <c r="BY10" s="193"/>
      <c r="BZ10" s="193"/>
      <c r="CA10" s="193"/>
      <c r="CB10" s="193"/>
      <c r="CC10" s="193"/>
      <c r="CD10" s="193"/>
      <c r="CE10" s="193"/>
      <c r="CF10" s="193"/>
      <c r="CG10" s="193"/>
      <c r="CH10" s="193"/>
      <c r="CI10" s="193"/>
      <c r="CJ10" s="193"/>
      <c r="CK10" s="193"/>
      <c r="CL10" s="193"/>
      <c r="CM10" s="193"/>
      <c r="CN10" s="193"/>
      <c r="CO10" s="193"/>
      <c r="CP10" s="193"/>
      <c r="CQ10" s="193"/>
    </row>
    <row r="11" spans="1:98" x14ac:dyDescent="0.25">
      <c r="A11" s="52" t="s">
        <v>97</v>
      </c>
      <c r="B11" s="192"/>
      <c r="C11" s="192"/>
      <c r="D11" s="192"/>
      <c r="E11" s="192"/>
      <c r="F11" s="192"/>
      <c r="G11" s="192"/>
      <c r="H11" s="192"/>
      <c r="I11" s="192"/>
      <c r="J11" s="192"/>
      <c r="K11" s="10"/>
      <c r="L11" s="10"/>
      <c r="M11" s="10"/>
      <c r="N11" s="10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2"/>
      <c r="AX11" s="192"/>
      <c r="AY11" s="192"/>
      <c r="AZ11" s="192"/>
      <c r="BA11" s="192"/>
      <c r="BB11" s="192"/>
      <c r="BC11" s="192"/>
      <c r="BD11" s="192"/>
      <c r="BE11" s="192"/>
      <c r="BF11" s="10"/>
      <c r="BG11" s="10"/>
      <c r="BH11" s="10"/>
      <c r="BI11" s="10"/>
      <c r="BJ11" s="193"/>
      <c r="BK11" s="193"/>
      <c r="BL11" s="193"/>
      <c r="BM11" s="193"/>
      <c r="BN11" s="193"/>
      <c r="BO11" s="193"/>
      <c r="BP11" s="193"/>
      <c r="BQ11" s="193"/>
      <c r="BR11" s="193"/>
      <c r="BS11" s="193"/>
      <c r="BT11" s="193"/>
      <c r="BU11" s="193"/>
      <c r="BV11" s="193"/>
      <c r="BW11" s="193"/>
      <c r="BX11" s="193"/>
      <c r="BY11" s="193"/>
      <c r="BZ11" s="193"/>
      <c r="CA11" s="193"/>
      <c r="CB11" s="193"/>
      <c r="CC11" s="193"/>
      <c r="CD11" s="193"/>
      <c r="CE11" s="193"/>
      <c r="CF11" s="193"/>
      <c r="CG11" s="193"/>
      <c r="CH11" s="193"/>
      <c r="CI11" s="193"/>
      <c r="CJ11" s="193"/>
      <c r="CK11" s="193"/>
      <c r="CL11" s="193"/>
      <c r="CM11" s="193"/>
      <c r="CN11" s="193"/>
      <c r="CO11" s="193"/>
      <c r="CP11" s="193"/>
      <c r="CQ11" s="193"/>
    </row>
    <row r="12" spans="1:98" ht="22.5" x14ac:dyDescent="0.25">
      <c r="A12" s="53" t="s">
        <v>98</v>
      </c>
      <c r="B12" s="192">
        <f>0.05*B3</f>
        <v>0.05</v>
      </c>
      <c r="C12" s="192">
        <f>0.05*C3</f>
        <v>0.05</v>
      </c>
      <c r="D12" s="192">
        <f>0.05*D3</f>
        <v>0.05</v>
      </c>
      <c r="E12" s="192">
        <f>0.05*E3</f>
        <v>0.05</v>
      </c>
      <c r="F12" s="192">
        <v>0.05</v>
      </c>
      <c r="G12" s="192">
        <f>0.05*G3</f>
        <v>0.05</v>
      </c>
      <c r="H12" s="192">
        <v>0.05</v>
      </c>
      <c r="I12" s="192">
        <f>0.05*I3</f>
        <v>0.05</v>
      </c>
      <c r="J12" s="192">
        <f>0.05*J3</f>
        <v>0.05</v>
      </c>
      <c r="K12" s="10"/>
      <c r="L12" s="10"/>
      <c r="M12" s="10"/>
      <c r="N12" s="10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2">
        <f t="shared" ref="AW12:BE12" si="1">B12*AW3</f>
        <v>7.3500000000000005</v>
      </c>
      <c r="AX12" s="192">
        <f t="shared" si="1"/>
        <v>8.4</v>
      </c>
      <c r="AY12" s="192">
        <f t="shared" si="1"/>
        <v>0</v>
      </c>
      <c r="AZ12" s="192">
        <f t="shared" si="1"/>
        <v>0</v>
      </c>
      <c r="BA12" s="192">
        <f t="shared" si="1"/>
        <v>9</v>
      </c>
      <c r="BB12" s="192">
        <f t="shared" si="1"/>
        <v>0</v>
      </c>
      <c r="BC12" s="192">
        <f t="shared" si="1"/>
        <v>0</v>
      </c>
      <c r="BD12" s="192">
        <f t="shared" si="1"/>
        <v>0.60000000000000009</v>
      </c>
      <c r="BE12" s="192">
        <f t="shared" si="1"/>
        <v>0</v>
      </c>
      <c r="BF12" s="10"/>
      <c r="BG12" s="10"/>
      <c r="BH12" s="10"/>
      <c r="BI12" s="10"/>
      <c r="BJ12" s="193"/>
      <c r="BK12" s="193"/>
      <c r="BL12" s="193"/>
      <c r="BM12" s="193"/>
      <c r="BN12" s="193"/>
      <c r="BO12" s="193"/>
      <c r="BP12" s="193"/>
      <c r="BQ12" s="193"/>
      <c r="BR12" s="193"/>
      <c r="BS12" s="193"/>
      <c r="BT12" s="193"/>
      <c r="BU12" s="193"/>
      <c r="BV12" s="193"/>
      <c r="BW12" s="193"/>
      <c r="BX12" s="193"/>
      <c r="BY12" s="193"/>
      <c r="BZ12" s="193"/>
      <c r="CA12" s="193"/>
      <c r="CB12" s="193"/>
      <c r="CC12" s="193"/>
      <c r="CD12" s="193"/>
      <c r="CE12" s="193"/>
      <c r="CF12" s="193"/>
      <c r="CG12" s="193"/>
      <c r="CH12" s="193"/>
      <c r="CI12" s="193"/>
      <c r="CJ12" s="193"/>
      <c r="CK12" s="193"/>
      <c r="CL12" s="193"/>
      <c r="CM12" s="193"/>
      <c r="CN12" s="193"/>
      <c r="CO12" s="193"/>
      <c r="CP12" s="193"/>
      <c r="CQ12" s="193"/>
      <c r="CR12" s="107">
        <f>SUM(AW12:CO12)</f>
        <v>25.35</v>
      </c>
      <c r="CS12" s="107" t="s">
        <v>0</v>
      </c>
    </row>
    <row r="13" spans="1:98" x14ac:dyDescent="0.25">
      <c r="B13" s="192"/>
      <c r="C13" s="192"/>
      <c r="D13" s="192"/>
      <c r="E13" s="192"/>
      <c r="F13" s="192"/>
      <c r="G13" s="192"/>
      <c r="H13" s="192"/>
      <c r="I13" s="192"/>
      <c r="J13" s="192"/>
      <c r="K13" s="10"/>
      <c r="L13" s="10"/>
      <c r="M13" s="10"/>
      <c r="N13" s="10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2"/>
      <c r="AX13" s="192"/>
      <c r="AY13" s="192"/>
      <c r="AZ13" s="192"/>
      <c r="BA13" s="192"/>
      <c r="BB13" s="192"/>
      <c r="BC13" s="192"/>
      <c r="BD13" s="192"/>
      <c r="BE13" s="192"/>
      <c r="BF13" s="10"/>
      <c r="BG13" s="10"/>
      <c r="BH13" s="10"/>
      <c r="BI13" s="10"/>
      <c r="BJ13" s="193"/>
      <c r="BK13" s="193"/>
      <c r="BL13" s="193"/>
      <c r="BM13" s="193"/>
      <c r="BN13" s="193"/>
      <c r="BO13" s="193"/>
      <c r="BP13" s="193"/>
      <c r="BQ13" s="193"/>
      <c r="BR13" s="193"/>
      <c r="BS13" s="193"/>
      <c r="BT13" s="193"/>
      <c r="BU13" s="193"/>
      <c r="BV13" s="193"/>
      <c r="BW13" s="193"/>
      <c r="BX13" s="193"/>
      <c r="BY13" s="193"/>
      <c r="BZ13" s="193"/>
      <c r="CA13" s="193"/>
      <c r="CB13" s="193"/>
      <c r="CC13" s="193"/>
      <c r="CD13" s="193"/>
      <c r="CE13" s="193"/>
      <c r="CF13" s="193"/>
      <c r="CG13" s="193"/>
      <c r="CH13" s="193"/>
      <c r="CI13" s="193"/>
      <c r="CJ13" s="193"/>
      <c r="CK13" s="193"/>
      <c r="CL13" s="193"/>
      <c r="CM13" s="193"/>
      <c r="CN13" s="193"/>
      <c r="CO13" s="193"/>
      <c r="CP13" s="193"/>
      <c r="CQ13" s="193"/>
    </row>
    <row r="14" spans="1:98" x14ac:dyDescent="0.25">
      <c r="B14" s="192"/>
      <c r="C14" s="192"/>
      <c r="D14" s="192"/>
      <c r="E14" s="192"/>
      <c r="F14" s="192"/>
      <c r="G14" s="192"/>
      <c r="H14" s="192"/>
      <c r="I14" s="192"/>
      <c r="J14" s="192"/>
      <c r="K14" s="10"/>
      <c r="L14" s="10"/>
      <c r="M14" s="10"/>
      <c r="N14" s="10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2"/>
      <c r="AX14" s="192"/>
      <c r="AY14" s="192"/>
      <c r="AZ14" s="192"/>
      <c r="BA14" s="192"/>
      <c r="BB14" s="192"/>
      <c r="BC14" s="192"/>
      <c r="BD14" s="192"/>
      <c r="BE14" s="192"/>
      <c r="BF14" s="10"/>
      <c r="BG14" s="10"/>
      <c r="BH14" s="10"/>
      <c r="BI14" s="10"/>
      <c r="BJ14" s="193"/>
      <c r="BK14" s="193"/>
      <c r="BL14" s="193"/>
      <c r="BM14" s="193"/>
      <c r="BN14" s="193"/>
      <c r="BO14" s="193"/>
      <c r="BP14" s="193"/>
      <c r="BQ14" s="193"/>
      <c r="BR14" s="193"/>
      <c r="BS14" s="193"/>
      <c r="BT14" s="193"/>
      <c r="BU14" s="193"/>
      <c r="BV14" s="193"/>
      <c r="BW14" s="193"/>
      <c r="BX14" s="193"/>
      <c r="BY14" s="193"/>
      <c r="BZ14" s="193"/>
      <c r="CA14" s="193"/>
      <c r="CB14" s="193"/>
      <c r="CC14" s="193"/>
      <c r="CD14" s="193"/>
      <c r="CE14" s="193"/>
      <c r="CF14" s="193"/>
      <c r="CG14" s="193"/>
      <c r="CH14" s="193"/>
      <c r="CI14" s="193"/>
      <c r="CJ14" s="193"/>
      <c r="CK14" s="193"/>
      <c r="CL14" s="193"/>
      <c r="CM14" s="193"/>
      <c r="CN14" s="193"/>
      <c r="CO14" s="193"/>
      <c r="CP14" s="193"/>
      <c r="CQ14" s="193"/>
    </row>
    <row r="15" spans="1:98" x14ac:dyDescent="0.25">
      <c r="A15" s="50"/>
      <c r="B15" s="192"/>
      <c r="C15" s="192"/>
      <c r="D15" s="192"/>
      <c r="E15" s="192"/>
      <c r="F15" s="192"/>
      <c r="G15" s="192"/>
      <c r="H15" s="192"/>
      <c r="I15" s="192"/>
      <c r="J15" s="192"/>
      <c r="K15" s="10"/>
      <c r="L15" s="10"/>
      <c r="M15" s="10"/>
      <c r="N15" s="10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2"/>
      <c r="AX15" s="192"/>
      <c r="AY15" s="192"/>
      <c r="AZ15" s="192"/>
      <c r="BA15" s="192"/>
      <c r="BB15" s="192"/>
      <c r="BC15" s="192"/>
      <c r="BD15" s="192"/>
      <c r="BE15" s="192"/>
      <c r="BF15" s="10"/>
      <c r="BG15" s="10"/>
      <c r="BH15" s="10"/>
      <c r="BI15" s="10"/>
      <c r="BJ15" s="193"/>
      <c r="BK15" s="193"/>
      <c r="BL15" s="193"/>
      <c r="BM15" s="193"/>
      <c r="BN15" s="193"/>
      <c r="BO15" s="193"/>
      <c r="BP15" s="193"/>
      <c r="BQ15" s="193"/>
      <c r="BR15" s="193"/>
      <c r="BS15" s="193"/>
      <c r="BT15" s="193"/>
      <c r="BU15" s="193"/>
      <c r="BV15" s="193"/>
      <c r="BW15" s="193"/>
      <c r="BX15" s="193"/>
      <c r="BY15" s="193"/>
      <c r="BZ15" s="193"/>
      <c r="CA15" s="193"/>
      <c r="CB15" s="193"/>
      <c r="CC15" s="193"/>
      <c r="CD15" s="193"/>
      <c r="CE15" s="193"/>
      <c r="CF15" s="193"/>
      <c r="CG15" s="193"/>
      <c r="CH15" s="193"/>
      <c r="CI15" s="193"/>
      <c r="CJ15" s="193"/>
      <c r="CK15" s="193"/>
      <c r="CL15" s="193"/>
      <c r="CM15" s="193"/>
      <c r="CN15" s="193"/>
      <c r="CO15" s="193"/>
      <c r="CP15" s="193"/>
      <c r="CQ15" s="193"/>
    </row>
    <row r="16" spans="1:98" x14ac:dyDescent="0.25">
      <c r="A16" s="50" t="s">
        <v>68</v>
      </c>
      <c r="B16" s="192"/>
      <c r="C16" s="192"/>
      <c r="D16" s="192"/>
      <c r="E16" s="192"/>
      <c r="F16" s="192"/>
      <c r="G16" s="192">
        <v>0.71</v>
      </c>
      <c r="H16" s="192">
        <v>0.33</v>
      </c>
      <c r="I16" s="192">
        <v>0.09</v>
      </c>
      <c r="J16" s="192">
        <f>0.51*J3</f>
        <v>0.51</v>
      </c>
      <c r="K16" s="10"/>
      <c r="L16" s="10"/>
      <c r="M16" s="10"/>
      <c r="N16" s="10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2"/>
      <c r="AX16" s="192"/>
      <c r="AY16" s="192"/>
      <c r="AZ16" s="192"/>
      <c r="BA16" s="192"/>
      <c r="BB16" s="192">
        <f>G16*BB3</f>
        <v>0</v>
      </c>
      <c r="BC16" s="192">
        <f>H16*BC3</f>
        <v>0</v>
      </c>
      <c r="BD16" s="192">
        <f>I16*BD3</f>
        <v>1.08</v>
      </c>
      <c r="BE16" s="192">
        <f>J16*BE3</f>
        <v>0</v>
      </c>
      <c r="BF16" s="10"/>
      <c r="BG16" s="10"/>
      <c r="BH16" s="10"/>
      <c r="BI16" s="10"/>
      <c r="BJ16" s="193"/>
      <c r="BK16" s="193"/>
      <c r="BL16" s="193"/>
      <c r="BM16" s="193"/>
      <c r="BN16" s="193"/>
      <c r="BO16" s="193"/>
      <c r="BP16" s="193"/>
      <c r="BQ16" s="193"/>
      <c r="BR16" s="193"/>
      <c r="BS16" s="193"/>
      <c r="BT16" s="193"/>
      <c r="BU16" s="193"/>
      <c r="BV16" s="193"/>
      <c r="BW16" s="193"/>
      <c r="BX16" s="193"/>
      <c r="BY16" s="193"/>
      <c r="BZ16" s="193"/>
      <c r="CA16" s="193"/>
      <c r="CB16" s="193"/>
      <c r="CC16" s="193"/>
      <c r="CD16" s="193"/>
      <c r="CE16" s="193"/>
      <c r="CF16" s="193"/>
      <c r="CG16" s="193"/>
      <c r="CH16" s="193"/>
      <c r="CI16" s="193"/>
      <c r="CJ16" s="193"/>
      <c r="CK16" s="193"/>
      <c r="CL16" s="193"/>
      <c r="CM16" s="193"/>
      <c r="CN16" s="193"/>
      <c r="CO16" s="193"/>
      <c r="CP16" s="193"/>
      <c r="CQ16" s="193"/>
      <c r="CR16" s="107">
        <f>SUM(AW16:CO16)</f>
        <v>1.08</v>
      </c>
      <c r="CS16" s="107" t="s">
        <v>0</v>
      </c>
    </row>
    <row r="17" spans="1:98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93"/>
      <c r="BK17" s="193"/>
      <c r="BL17" s="193"/>
      <c r="BM17" s="193"/>
      <c r="BN17" s="193"/>
      <c r="BO17" s="193"/>
      <c r="BP17" s="193"/>
      <c r="BQ17" s="193"/>
      <c r="BR17" s="193"/>
      <c r="BS17" s="193"/>
      <c r="BT17" s="193"/>
      <c r="BU17" s="193"/>
      <c r="BV17" s="193"/>
      <c r="BW17" s="193"/>
      <c r="BX17" s="193"/>
      <c r="BY17" s="193"/>
      <c r="BZ17" s="193"/>
      <c r="CA17" s="193"/>
      <c r="CB17" s="193"/>
      <c r="CC17" s="193"/>
      <c r="CD17" s="193"/>
      <c r="CE17" s="193"/>
      <c r="CF17" s="193"/>
      <c r="CG17" s="193"/>
      <c r="CH17" s="193"/>
      <c r="CI17" s="193"/>
      <c r="CJ17" s="193"/>
      <c r="CK17" s="193"/>
      <c r="CL17" s="193"/>
      <c r="CM17" s="193"/>
      <c r="CN17" s="193"/>
      <c r="CO17" s="193"/>
      <c r="CP17" s="193"/>
      <c r="CQ17" s="193"/>
    </row>
    <row r="18" spans="1:98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T18" s="108"/>
    </row>
    <row r="19" spans="1:98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93"/>
      <c r="BK19" s="193"/>
      <c r="BL19" s="193"/>
      <c r="BM19" s="193"/>
      <c r="BN19" s="193"/>
      <c r="BO19" s="193"/>
      <c r="BP19" s="193"/>
      <c r="BQ19" s="193"/>
      <c r="BR19" s="193"/>
      <c r="BS19" s="193"/>
      <c r="BT19" s="193"/>
      <c r="BU19" s="193"/>
      <c r="BV19" s="193"/>
      <c r="BW19" s="193"/>
      <c r="BX19" s="193"/>
      <c r="BY19" s="193"/>
      <c r="BZ19" s="193"/>
      <c r="CA19" s="193"/>
      <c r="CB19" s="193"/>
      <c r="CC19" s="193"/>
      <c r="CD19" s="193"/>
      <c r="CE19" s="193"/>
      <c r="CF19" s="193"/>
      <c r="CG19" s="193"/>
      <c r="CH19" s="193"/>
      <c r="CI19" s="193"/>
      <c r="CJ19" s="193"/>
      <c r="CK19" s="193"/>
      <c r="CL19" s="193"/>
      <c r="CM19" s="193"/>
      <c r="CN19" s="193"/>
      <c r="CO19" s="193"/>
      <c r="CP19" s="193"/>
      <c r="CQ19" s="193"/>
    </row>
    <row r="20" spans="1:98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2"/>
      <c r="AC20" s="192"/>
      <c r="AD20" s="192"/>
      <c r="AE20" s="192"/>
      <c r="AF20" s="192"/>
      <c r="AG20" s="192"/>
      <c r="AH20" s="192"/>
      <c r="AI20" s="192">
        <v>4</v>
      </c>
      <c r="AJ20" s="192"/>
      <c r="AK20" s="192"/>
      <c r="AL20" s="192"/>
      <c r="AM20" s="192"/>
      <c r="AN20" s="10"/>
      <c r="AO20" s="10"/>
      <c r="AP20" s="10"/>
      <c r="AQ20" s="10"/>
      <c r="AR20" s="10"/>
      <c r="AS20" s="10"/>
      <c r="AT20" s="10"/>
      <c r="AU20" s="10"/>
      <c r="AV20" s="193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93"/>
      <c r="BK20" s="193"/>
      <c r="BL20" s="193"/>
      <c r="BM20" s="193"/>
      <c r="BN20" s="193"/>
      <c r="BO20" s="193"/>
      <c r="BP20" s="193"/>
      <c r="BQ20" s="193"/>
      <c r="BR20" s="193"/>
      <c r="BS20" s="193"/>
      <c r="BT20" s="193"/>
      <c r="BU20" s="193"/>
      <c r="BW20" s="192">
        <f t="shared" ref="BW20:CP35" si="2">AB20*BW$3</f>
        <v>0</v>
      </c>
      <c r="BX20" s="192">
        <f t="shared" si="2"/>
        <v>0</v>
      </c>
      <c r="BY20" s="192">
        <f t="shared" si="2"/>
        <v>0</v>
      </c>
      <c r="BZ20" s="192">
        <f t="shared" si="2"/>
        <v>0</v>
      </c>
      <c r="CA20" s="192">
        <f t="shared" si="2"/>
        <v>0</v>
      </c>
      <c r="CB20" s="192">
        <f t="shared" si="2"/>
        <v>0</v>
      </c>
      <c r="CC20" s="192">
        <f t="shared" si="2"/>
        <v>0</v>
      </c>
      <c r="CD20" s="192">
        <f t="shared" si="2"/>
        <v>0</v>
      </c>
      <c r="CE20" s="192">
        <f t="shared" si="2"/>
        <v>0</v>
      </c>
      <c r="CF20" s="192">
        <f t="shared" si="2"/>
        <v>0</v>
      </c>
      <c r="CG20" s="192">
        <f t="shared" si="2"/>
        <v>0</v>
      </c>
      <c r="CH20" s="192">
        <f t="shared" si="2"/>
        <v>0</v>
      </c>
      <c r="CI20" s="192">
        <f t="shared" si="2"/>
        <v>0</v>
      </c>
      <c r="CJ20" s="192">
        <f t="shared" si="2"/>
        <v>0</v>
      </c>
      <c r="CK20" s="192">
        <f t="shared" si="2"/>
        <v>0</v>
      </c>
      <c r="CL20" s="192">
        <f t="shared" si="2"/>
        <v>0</v>
      </c>
      <c r="CM20" s="192">
        <f t="shared" si="2"/>
        <v>0</v>
      </c>
      <c r="CN20" s="192">
        <f t="shared" si="2"/>
        <v>0</v>
      </c>
      <c r="CO20" s="192">
        <f t="shared" si="2"/>
        <v>0</v>
      </c>
      <c r="CP20" s="192">
        <f t="shared" si="2"/>
        <v>0</v>
      </c>
      <c r="CQ20" s="192"/>
      <c r="CR20" s="107">
        <f>SUM(AW20:CO20)</f>
        <v>0</v>
      </c>
    </row>
    <row r="21" spans="1:98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0"/>
      <c r="AO21" s="10"/>
      <c r="AP21" s="10"/>
      <c r="AQ21" s="10"/>
      <c r="AR21" s="10"/>
      <c r="AS21" s="10"/>
      <c r="AT21" s="10"/>
      <c r="AU21" s="10"/>
      <c r="AV21" s="193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93"/>
      <c r="BK21" s="193"/>
      <c r="BL21" s="193"/>
      <c r="BM21" s="193"/>
      <c r="BN21" s="193"/>
      <c r="BO21" s="193"/>
      <c r="BP21" s="193"/>
      <c r="BQ21" s="193"/>
      <c r="BR21" s="193"/>
      <c r="BS21" s="193"/>
      <c r="BT21" s="193"/>
      <c r="BU21" s="193"/>
      <c r="BW21" s="192">
        <f t="shared" si="2"/>
        <v>0</v>
      </c>
      <c r="BX21" s="192">
        <f t="shared" si="2"/>
        <v>0</v>
      </c>
      <c r="BY21" s="192">
        <f t="shared" si="2"/>
        <v>0</v>
      </c>
      <c r="BZ21" s="192">
        <f t="shared" si="2"/>
        <v>0</v>
      </c>
      <c r="CA21" s="192">
        <f t="shared" si="2"/>
        <v>0</v>
      </c>
      <c r="CB21" s="192">
        <f t="shared" si="2"/>
        <v>0</v>
      </c>
      <c r="CC21" s="192">
        <f t="shared" si="2"/>
        <v>0</v>
      </c>
      <c r="CD21" s="192">
        <f t="shared" si="2"/>
        <v>0</v>
      </c>
      <c r="CE21" s="192">
        <f t="shared" si="2"/>
        <v>0</v>
      </c>
      <c r="CF21" s="192">
        <f t="shared" si="2"/>
        <v>0</v>
      </c>
      <c r="CG21" s="192">
        <f t="shared" si="2"/>
        <v>0</v>
      </c>
      <c r="CH21" s="192">
        <f t="shared" si="2"/>
        <v>0</v>
      </c>
      <c r="CI21" s="192">
        <f t="shared" si="2"/>
        <v>0</v>
      </c>
      <c r="CJ21" s="192">
        <f t="shared" si="2"/>
        <v>0</v>
      </c>
      <c r="CK21" s="192">
        <f t="shared" si="2"/>
        <v>0</v>
      </c>
      <c r="CL21" s="192">
        <f t="shared" si="2"/>
        <v>0</v>
      </c>
      <c r="CM21" s="192">
        <f t="shared" si="2"/>
        <v>0</v>
      </c>
      <c r="CN21" s="192">
        <f t="shared" si="2"/>
        <v>0</v>
      </c>
      <c r="CO21" s="192">
        <f t="shared" si="2"/>
        <v>0</v>
      </c>
      <c r="CP21" s="192">
        <f t="shared" si="2"/>
        <v>0</v>
      </c>
      <c r="CQ21" s="192"/>
    </row>
    <row r="22" spans="1:98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>
        <v>4</v>
      </c>
      <c r="AO22" s="192"/>
      <c r="AP22" s="192"/>
      <c r="AQ22" s="192"/>
      <c r="AR22" s="192"/>
      <c r="AS22" s="192"/>
      <c r="AT22" s="192"/>
      <c r="AU22" s="192"/>
      <c r="AV22" s="193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93"/>
      <c r="BK22" s="193"/>
      <c r="BL22" s="193"/>
      <c r="BM22" s="193"/>
      <c r="BN22" s="193"/>
      <c r="BO22" s="193"/>
      <c r="BP22" s="193"/>
      <c r="BQ22" s="193"/>
      <c r="BR22" s="193"/>
      <c r="BS22" s="193"/>
      <c r="BT22" s="193"/>
      <c r="BU22" s="193"/>
      <c r="BW22" s="192">
        <f t="shared" si="2"/>
        <v>0</v>
      </c>
      <c r="BX22" s="192">
        <f t="shared" si="2"/>
        <v>0</v>
      </c>
      <c r="BY22" s="192">
        <f t="shared" si="2"/>
        <v>0</v>
      </c>
      <c r="BZ22" s="192">
        <f t="shared" si="2"/>
        <v>0</v>
      </c>
      <c r="CA22" s="192">
        <f t="shared" si="2"/>
        <v>0</v>
      </c>
      <c r="CB22" s="192">
        <f t="shared" si="2"/>
        <v>0</v>
      </c>
      <c r="CC22" s="192">
        <f t="shared" si="2"/>
        <v>0</v>
      </c>
      <c r="CD22" s="192">
        <f t="shared" si="2"/>
        <v>0</v>
      </c>
      <c r="CE22" s="192">
        <f t="shared" si="2"/>
        <v>0</v>
      </c>
      <c r="CF22" s="192">
        <f t="shared" si="2"/>
        <v>0</v>
      </c>
      <c r="CG22" s="192">
        <f t="shared" si="2"/>
        <v>0</v>
      </c>
      <c r="CH22" s="192">
        <f t="shared" si="2"/>
        <v>0</v>
      </c>
      <c r="CI22" s="192">
        <f t="shared" si="2"/>
        <v>0</v>
      </c>
      <c r="CJ22" s="192">
        <f t="shared" si="2"/>
        <v>0</v>
      </c>
      <c r="CK22" s="192">
        <f t="shared" si="2"/>
        <v>0</v>
      </c>
      <c r="CL22" s="192">
        <f t="shared" si="2"/>
        <v>0</v>
      </c>
      <c r="CM22" s="192">
        <f t="shared" si="2"/>
        <v>0</v>
      </c>
      <c r="CN22" s="192">
        <f t="shared" si="2"/>
        <v>0</v>
      </c>
      <c r="CO22" s="192">
        <f t="shared" si="2"/>
        <v>0</v>
      </c>
      <c r="CP22" s="192">
        <f t="shared" si="2"/>
        <v>0</v>
      </c>
      <c r="CQ22" s="192"/>
      <c r="CR22" s="107">
        <f t="shared" ref="CR22:CR35" si="3">SUM(AW22:CO22)</f>
        <v>0</v>
      </c>
    </row>
    <row r="23" spans="1:98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2">
        <v>4</v>
      </c>
      <c r="AC23" s="192">
        <v>4</v>
      </c>
      <c r="AD23" s="192"/>
      <c r="AE23" s="192"/>
      <c r="AF23" s="192">
        <v>4</v>
      </c>
      <c r="AG23" s="192"/>
      <c r="AH23" s="192">
        <v>4</v>
      </c>
      <c r="AI23" s="192"/>
      <c r="AJ23" s="192">
        <v>4</v>
      </c>
      <c r="AK23" s="192">
        <v>4</v>
      </c>
      <c r="AL23" s="192"/>
      <c r="AM23" s="192"/>
      <c r="AN23" s="192"/>
      <c r="AO23" s="192">
        <v>2</v>
      </c>
      <c r="AP23" s="192">
        <v>2</v>
      </c>
      <c r="AQ23" s="192">
        <v>2</v>
      </c>
      <c r="AR23" s="192">
        <v>4</v>
      </c>
      <c r="AS23" s="192">
        <v>2</v>
      </c>
      <c r="AT23" s="192">
        <v>2</v>
      </c>
      <c r="AU23" s="192">
        <v>6</v>
      </c>
      <c r="AV23" s="193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93"/>
      <c r="BK23" s="193"/>
      <c r="BL23" s="193"/>
      <c r="BM23" s="193"/>
      <c r="BN23" s="193"/>
      <c r="BO23" s="193"/>
      <c r="BP23" s="193"/>
      <c r="BQ23" s="193"/>
      <c r="BR23" s="193"/>
      <c r="BS23" s="193"/>
      <c r="BT23" s="193"/>
      <c r="BU23" s="193"/>
      <c r="BW23" s="192">
        <f t="shared" si="2"/>
        <v>0</v>
      </c>
      <c r="BX23" s="192">
        <f t="shared" si="2"/>
        <v>200</v>
      </c>
      <c r="BY23" s="192">
        <f t="shared" si="2"/>
        <v>0</v>
      </c>
      <c r="BZ23" s="192">
        <f t="shared" si="2"/>
        <v>0</v>
      </c>
      <c r="CA23" s="192">
        <f t="shared" si="2"/>
        <v>0</v>
      </c>
      <c r="CB23" s="192">
        <f t="shared" si="2"/>
        <v>0</v>
      </c>
      <c r="CC23" s="192">
        <f t="shared" si="2"/>
        <v>0</v>
      </c>
      <c r="CD23" s="192">
        <f t="shared" si="2"/>
        <v>0</v>
      </c>
      <c r="CE23" s="192">
        <f t="shared" si="2"/>
        <v>0</v>
      </c>
      <c r="CF23" s="192">
        <f t="shared" si="2"/>
        <v>0</v>
      </c>
      <c r="CG23" s="192">
        <f t="shared" si="2"/>
        <v>0</v>
      </c>
      <c r="CH23" s="192">
        <f t="shared" si="2"/>
        <v>0</v>
      </c>
      <c r="CI23" s="192">
        <f t="shared" si="2"/>
        <v>0</v>
      </c>
      <c r="CJ23" s="192">
        <f t="shared" si="2"/>
        <v>0</v>
      </c>
      <c r="CK23" s="192">
        <f t="shared" si="2"/>
        <v>0</v>
      </c>
      <c r="CL23" s="192">
        <f t="shared" si="2"/>
        <v>0</v>
      </c>
      <c r="CM23" s="192">
        <f t="shared" si="2"/>
        <v>0</v>
      </c>
      <c r="CN23" s="192">
        <f t="shared" si="2"/>
        <v>0</v>
      </c>
      <c r="CO23" s="192">
        <f t="shared" si="2"/>
        <v>0</v>
      </c>
      <c r="CP23" s="192">
        <f t="shared" si="2"/>
        <v>0</v>
      </c>
      <c r="CQ23" s="192"/>
      <c r="CR23" s="107">
        <f t="shared" si="3"/>
        <v>200</v>
      </c>
    </row>
    <row r="24" spans="1:98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4"/>
      <c r="AP24" s="194"/>
      <c r="AQ24" s="194"/>
      <c r="AR24" s="192"/>
      <c r="AS24" s="192"/>
      <c r="AT24" s="192"/>
      <c r="AU24" s="192"/>
      <c r="AV24" s="193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93"/>
      <c r="BK24" s="193"/>
      <c r="BL24" s="193"/>
      <c r="BM24" s="193"/>
      <c r="BN24" s="193"/>
      <c r="BO24" s="193"/>
      <c r="BP24" s="193"/>
      <c r="BQ24" s="193"/>
      <c r="BR24" s="193"/>
      <c r="BS24" s="193"/>
      <c r="BT24" s="193"/>
      <c r="BU24" s="193"/>
      <c r="BW24" s="192">
        <f t="shared" si="2"/>
        <v>0</v>
      </c>
      <c r="BX24" s="192">
        <f t="shared" si="2"/>
        <v>0</v>
      </c>
      <c r="BY24" s="192">
        <f t="shared" si="2"/>
        <v>0</v>
      </c>
      <c r="BZ24" s="192">
        <f t="shared" si="2"/>
        <v>0</v>
      </c>
      <c r="CA24" s="192">
        <f t="shared" si="2"/>
        <v>0</v>
      </c>
      <c r="CB24" s="192">
        <f t="shared" si="2"/>
        <v>0</v>
      </c>
      <c r="CC24" s="192">
        <f t="shared" si="2"/>
        <v>0</v>
      </c>
      <c r="CD24" s="192">
        <f t="shared" si="2"/>
        <v>0</v>
      </c>
      <c r="CE24" s="192">
        <f t="shared" si="2"/>
        <v>0</v>
      </c>
      <c r="CF24" s="192">
        <f t="shared" si="2"/>
        <v>0</v>
      </c>
      <c r="CG24" s="192">
        <f t="shared" si="2"/>
        <v>0</v>
      </c>
      <c r="CH24" s="192">
        <f t="shared" si="2"/>
        <v>0</v>
      </c>
      <c r="CI24" s="192">
        <f t="shared" si="2"/>
        <v>0</v>
      </c>
      <c r="CJ24" s="192">
        <f t="shared" si="2"/>
        <v>0</v>
      </c>
      <c r="CK24" s="192">
        <f t="shared" si="2"/>
        <v>0</v>
      </c>
      <c r="CL24" s="192">
        <f t="shared" si="2"/>
        <v>0</v>
      </c>
      <c r="CM24" s="192">
        <f t="shared" si="2"/>
        <v>0</v>
      </c>
      <c r="CN24" s="192">
        <f t="shared" si="2"/>
        <v>0</v>
      </c>
      <c r="CO24" s="192">
        <f t="shared" si="2"/>
        <v>0</v>
      </c>
      <c r="CP24" s="192">
        <f t="shared" si="2"/>
        <v>0</v>
      </c>
      <c r="CQ24" s="192"/>
    </row>
    <row r="25" spans="1:98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2"/>
      <c r="AC25" s="192"/>
      <c r="AD25" s="192">
        <v>1.7</v>
      </c>
      <c r="AE25" s="192">
        <v>0.4</v>
      </c>
      <c r="AF25" s="192"/>
      <c r="AG25" s="192">
        <v>2.9</v>
      </c>
      <c r="AH25" s="192"/>
      <c r="AI25" s="192">
        <v>0.2</v>
      </c>
      <c r="AJ25" s="192"/>
      <c r="AK25" s="192"/>
      <c r="AL25" s="192">
        <v>2.2000000000000002</v>
      </c>
      <c r="AM25" s="192"/>
      <c r="AN25" s="192"/>
      <c r="AO25" s="194"/>
      <c r="AP25" s="194"/>
      <c r="AQ25" s="194"/>
      <c r="AR25" s="192"/>
      <c r="AS25" s="192"/>
      <c r="AT25" s="192"/>
      <c r="AU25" s="192"/>
      <c r="AV25" s="193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93"/>
      <c r="BK25" s="193"/>
      <c r="BL25" s="193"/>
      <c r="BM25" s="193"/>
      <c r="BN25" s="193"/>
      <c r="BO25" s="193"/>
      <c r="BP25" s="193"/>
      <c r="BQ25" s="193"/>
      <c r="BR25" s="193"/>
      <c r="BS25" s="193"/>
      <c r="BT25" s="193"/>
      <c r="BU25" s="193"/>
      <c r="BW25" s="192">
        <f t="shared" si="2"/>
        <v>0</v>
      </c>
      <c r="BX25" s="192">
        <f t="shared" si="2"/>
        <v>0</v>
      </c>
      <c r="BY25" s="192">
        <f t="shared" si="2"/>
        <v>0</v>
      </c>
      <c r="BZ25" s="192">
        <f t="shared" si="2"/>
        <v>20</v>
      </c>
      <c r="CA25" s="192">
        <f t="shared" si="2"/>
        <v>0</v>
      </c>
      <c r="CB25" s="192">
        <f t="shared" si="2"/>
        <v>0</v>
      </c>
      <c r="CC25" s="192">
        <f t="shared" si="2"/>
        <v>0</v>
      </c>
      <c r="CD25" s="192">
        <f t="shared" si="2"/>
        <v>0</v>
      </c>
      <c r="CE25" s="192">
        <f t="shared" si="2"/>
        <v>0</v>
      </c>
      <c r="CF25" s="192">
        <f t="shared" si="2"/>
        <v>0</v>
      </c>
      <c r="CG25" s="192">
        <f t="shared" si="2"/>
        <v>0</v>
      </c>
      <c r="CH25" s="192">
        <f t="shared" si="2"/>
        <v>0</v>
      </c>
      <c r="CI25" s="192">
        <f t="shared" si="2"/>
        <v>0</v>
      </c>
      <c r="CJ25" s="192">
        <f t="shared" si="2"/>
        <v>0</v>
      </c>
      <c r="CK25" s="192">
        <f t="shared" si="2"/>
        <v>0</v>
      </c>
      <c r="CL25" s="192">
        <f t="shared" si="2"/>
        <v>0</v>
      </c>
      <c r="CM25" s="192">
        <f t="shared" si="2"/>
        <v>0</v>
      </c>
      <c r="CN25" s="192">
        <f t="shared" si="2"/>
        <v>0</v>
      </c>
      <c r="CO25" s="192">
        <f t="shared" si="2"/>
        <v>0</v>
      </c>
      <c r="CP25" s="192">
        <f t="shared" si="2"/>
        <v>0</v>
      </c>
      <c r="CQ25" s="192"/>
      <c r="CR25" s="107">
        <f t="shared" si="3"/>
        <v>20</v>
      </c>
    </row>
    <row r="26" spans="1:98" x14ac:dyDescent="0.25">
      <c r="A26" s="18" t="s">
        <v>396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>
        <v>0.8</v>
      </c>
      <c r="AO26" s="194"/>
      <c r="AP26" s="194"/>
      <c r="AQ26" s="194"/>
      <c r="AR26" s="192"/>
      <c r="AS26" s="192"/>
      <c r="AT26" s="192"/>
      <c r="AU26" s="192"/>
      <c r="AV26" s="193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93"/>
      <c r="BK26" s="193"/>
      <c r="BL26" s="193"/>
      <c r="BM26" s="193"/>
      <c r="BN26" s="193"/>
      <c r="BO26" s="193"/>
      <c r="BP26" s="193"/>
      <c r="BQ26" s="193"/>
      <c r="BR26" s="193"/>
      <c r="BS26" s="193"/>
      <c r="BT26" s="193"/>
      <c r="BU26" s="193"/>
      <c r="BW26" s="192"/>
      <c r="BX26" s="192"/>
      <c r="BY26" s="192"/>
      <c r="BZ26" s="192"/>
      <c r="CA26" s="192"/>
      <c r="CB26" s="192"/>
      <c r="CC26" s="192"/>
      <c r="CD26" s="192"/>
      <c r="CE26" s="192"/>
      <c r="CF26" s="192"/>
      <c r="CG26" s="192"/>
      <c r="CH26" s="192"/>
      <c r="CI26" s="192">
        <f t="shared" si="2"/>
        <v>0</v>
      </c>
      <c r="CJ26" s="192">
        <f t="shared" si="2"/>
        <v>0</v>
      </c>
      <c r="CK26" s="192">
        <f t="shared" si="2"/>
        <v>0</v>
      </c>
      <c r="CL26" s="192">
        <f t="shared" si="2"/>
        <v>0</v>
      </c>
      <c r="CM26" s="192">
        <f t="shared" si="2"/>
        <v>0</v>
      </c>
      <c r="CN26" s="192">
        <f t="shared" si="2"/>
        <v>0</v>
      </c>
      <c r="CO26" s="192">
        <f t="shared" si="2"/>
        <v>0</v>
      </c>
      <c r="CP26" s="192">
        <f t="shared" si="2"/>
        <v>0</v>
      </c>
      <c r="CQ26" s="192"/>
      <c r="CR26" s="107">
        <f t="shared" si="3"/>
        <v>0</v>
      </c>
    </row>
    <row r="27" spans="1:98" x14ac:dyDescent="0.25">
      <c r="A27" s="18" t="s">
        <v>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2">
        <v>1.7</v>
      </c>
      <c r="AC27" s="192">
        <v>0.4</v>
      </c>
      <c r="AD27" s="192"/>
      <c r="AE27" s="192"/>
      <c r="AF27" s="192">
        <v>2.9</v>
      </c>
      <c r="AG27" s="192"/>
      <c r="AH27" s="192">
        <v>0.2</v>
      </c>
      <c r="AI27" s="192"/>
      <c r="AJ27" s="192">
        <v>0.2</v>
      </c>
      <c r="AK27" s="192">
        <v>2.2000000000000002</v>
      </c>
      <c r="AL27" s="192"/>
      <c r="AM27" s="192">
        <v>0.2</v>
      </c>
      <c r="AN27" s="192"/>
      <c r="AO27" s="194"/>
      <c r="AP27" s="194"/>
      <c r="AQ27" s="194"/>
      <c r="AR27" s="192"/>
      <c r="AS27" s="192"/>
      <c r="AT27" s="192"/>
      <c r="AU27" s="192"/>
      <c r="AV27" s="193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93"/>
      <c r="BK27" s="193"/>
      <c r="BL27" s="193"/>
      <c r="BM27" s="193"/>
      <c r="BN27" s="193"/>
      <c r="BO27" s="193"/>
      <c r="BP27" s="193"/>
      <c r="BQ27" s="193"/>
      <c r="BR27" s="193"/>
      <c r="BS27" s="193"/>
      <c r="BT27" s="193"/>
      <c r="BU27" s="193"/>
      <c r="BW27" s="192">
        <f t="shared" ref="BW27:CH27" si="4">AB27*BW$3</f>
        <v>0</v>
      </c>
      <c r="BX27" s="192">
        <f t="shared" si="4"/>
        <v>20</v>
      </c>
      <c r="BY27" s="192">
        <f t="shared" si="4"/>
        <v>0</v>
      </c>
      <c r="BZ27" s="192">
        <f t="shared" si="4"/>
        <v>0</v>
      </c>
      <c r="CA27" s="192">
        <f t="shared" si="4"/>
        <v>0</v>
      </c>
      <c r="CB27" s="192">
        <f t="shared" si="4"/>
        <v>0</v>
      </c>
      <c r="CC27" s="192">
        <f t="shared" si="4"/>
        <v>0</v>
      </c>
      <c r="CD27" s="192">
        <f t="shared" si="4"/>
        <v>0</v>
      </c>
      <c r="CE27" s="192">
        <f t="shared" si="4"/>
        <v>0</v>
      </c>
      <c r="CF27" s="192">
        <f t="shared" si="4"/>
        <v>0</v>
      </c>
      <c r="CG27" s="192">
        <f t="shared" si="4"/>
        <v>0</v>
      </c>
      <c r="CH27" s="192">
        <f t="shared" si="4"/>
        <v>0</v>
      </c>
      <c r="CI27" s="192">
        <f t="shared" si="2"/>
        <v>0</v>
      </c>
      <c r="CJ27" s="192">
        <f t="shared" si="2"/>
        <v>0</v>
      </c>
      <c r="CK27" s="192">
        <f t="shared" si="2"/>
        <v>0</v>
      </c>
      <c r="CL27" s="192">
        <f t="shared" si="2"/>
        <v>0</v>
      </c>
      <c r="CM27" s="192">
        <f t="shared" si="2"/>
        <v>0</v>
      </c>
      <c r="CN27" s="192">
        <f t="shared" si="2"/>
        <v>0</v>
      </c>
      <c r="CO27" s="192">
        <f t="shared" si="2"/>
        <v>0</v>
      </c>
      <c r="CP27" s="192">
        <f t="shared" si="2"/>
        <v>0</v>
      </c>
      <c r="CQ27" s="192"/>
      <c r="CR27" s="107">
        <f t="shared" si="3"/>
        <v>20</v>
      </c>
    </row>
    <row r="28" spans="1:98" x14ac:dyDescent="0.25">
      <c r="A28" s="18" t="s">
        <v>83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4"/>
      <c r="AP28" s="194"/>
      <c r="AQ28" s="194"/>
      <c r="AR28" s="192">
        <v>0.9</v>
      </c>
      <c r="AS28" s="192"/>
      <c r="AT28" s="192"/>
      <c r="AU28" s="192"/>
      <c r="AV28" s="193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93"/>
      <c r="BK28" s="193"/>
      <c r="BL28" s="193"/>
      <c r="BM28" s="193"/>
      <c r="BN28" s="193"/>
      <c r="BO28" s="193"/>
      <c r="BP28" s="193"/>
      <c r="BQ28" s="193"/>
      <c r="BR28" s="193"/>
      <c r="BS28" s="193"/>
      <c r="BT28" s="193"/>
      <c r="BU28" s="193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>
        <f t="shared" si="2"/>
        <v>0</v>
      </c>
      <c r="CJ28" s="192">
        <f t="shared" si="2"/>
        <v>0</v>
      </c>
      <c r="CK28" s="192">
        <f t="shared" si="2"/>
        <v>0</v>
      </c>
      <c r="CL28" s="192">
        <f t="shared" si="2"/>
        <v>0</v>
      </c>
      <c r="CM28" s="192">
        <f t="shared" si="2"/>
        <v>0</v>
      </c>
      <c r="CN28" s="192">
        <f t="shared" si="2"/>
        <v>0</v>
      </c>
      <c r="CO28" s="192">
        <f t="shared" si="2"/>
        <v>0</v>
      </c>
      <c r="CP28" s="192">
        <f t="shared" si="2"/>
        <v>0</v>
      </c>
      <c r="CQ28" s="192"/>
      <c r="CR28" s="107">
        <f t="shared" si="3"/>
        <v>0</v>
      </c>
    </row>
    <row r="29" spans="1:98" x14ac:dyDescent="0.25">
      <c r="A29" s="18" t="s">
        <v>451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4"/>
      <c r="AP29" s="194"/>
      <c r="AQ29" s="194"/>
      <c r="AR29" s="192"/>
      <c r="AS29" s="192"/>
      <c r="AT29" s="192"/>
      <c r="AU29" s="192">
        <v>1.1000000000000001</v>
      </c>
      <c r="AV29" s="193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93"/>
      <c r="BK29" s="193"/>
      <c r="BL29" s="193"/>
      <c r="BM29" s="193"/>
      <c r="BN29" s="193"/>
      <c r="BO29" s="193"/>
      <c r="BP29" s="193"/>
      <c r="BQ29" s="193"/>
      <c r="BR29" s="193"/>
      <c r="BS29" s="193"/>
      <c r="BT29" s="193"/>
      <c r="BU29" s="193"/>
      <c r="BW29" s="192"/>
      <c r="BX29" s="192"/>
      <c r="BY29" s="192"/>
      <c r="BZ29" s="192"/>
      <c r="CA29" s="192"/>
      <c r="CB29" s="192"/>
      <c r="CC29" s="192"/>
      <c r="CD29" s="192"/>
      <c r="CE29" s="192"/>
      <c r="CF29" s="192"/>
      <c r="CG29" s="192"/>
      <c r="CH29" s="192"/>
      <c r="CI29" s="192"/>
      <c r="CJ29" s="192"/>
      <c r="CK29" s="192"/>
      <c r="CL29" s="192"/>
      <c r="CM29" s="192"/>
      <c r="CN29" s="192"/>
      <c r="CO29" s="192"/>
      <c r="CP29" s="192">
        <f t="shared" si="2"/>
        <v>0</v>
      </c>
      <c r="CQ29" s="192"/>
    </row>
    <row r="30" spans="1:98" x14ac:dyDescent="0.25">
      <c r="A30" s="18" t="s">
        <v>398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4"/>
      <c r="AP30" s="194"/>
      <c r="AQ30" s="194"/>
      <c r="AR30" s="192"/>
      <c r="AS30" s="192">
        <v>0.2</v>
      </c>
      <c r="AT30" s="192">
        <v>1</v>
      </c>
      <c r="AU30" s="192"/>
      <c r="AV30" s="193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3"/>
      <c r="BW30" s="192"/>
      <c r="BX30" s="192"/>
      <c r="BY30" s="192"/>
      <c r="BZ30" s="192"/>
      <c r="CA30" s="192"/>
      <c r="CB30" s="192"/>
      <c r="CC30" s="192"/>
      <c r="CD30" s="192"/>
      <c r="CE30" s="192"/>
      <c r="CF30" s="192"/>
      <c r="CG30" s="192"/>
      <c r="CH30" s="192"/>
      <c r="CI30" s="192">
        <f t="shared" si="2"/>
        <v>0</v>
      </c>
      <c r="CJ30" s="192">
        <f t="shared" si="2"/>
        <v>0</v>
      </c>
      <c r="CK30" s="192">
        <f t="shared" si="2"/>
        <v>0</v>
      </c>
      <c r="CL30" s="192">
        <f t="shared" si="2"/>
        <v>0</v>
      </c>
      <c r="CM30" s="192">
        <f t="shared" si="2"/>
        <v>0</v>
      </c>
      <c r="CN30" s="192">
        <f t="shared" si="2"/>
        <v>0</v>
      </c>
      <c r="CO30" s="192">
        <f t="shared" si="2"/>
        <v>0</v>
      </c>
      <c r="CP30" s="192">
        <f t="shared" si="2"/>
        <v>0</v>
      </c>
      <c r="CQ30" s="192"/>
      <c r="CR30" s="107">
        <f t="shared" si="3"/>
        <v>0</v>
      </c>
    </row>
    <row r="31" spans="1:98" x14ac:dyDescent="0.25">
      <c r="A31" s="18" t="s">
        <v>399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4">
        <v>0.6</v>
      </c>
      <c r="AP31" s="194">
        <v>0.4</v>
      </c>
      <c r="AQ31" s="194">
        <v>1.1000000000000001</v>
      </c>
      <c r="AR31" s="192"/>
      <c r="AS31" s="192"/>
      <c r="AT31" s="192"/>
      <c r="AU31" s="192"/>
      <c r="AV31" s="193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93"/>
      <c r="BK31" s="193"/>
      <c r="BL31" s="193"/>
      <c r="BM31" s="193"/>
      <c r="BN31" s="193"/>
      <c r="BO31" s="193"/>
      <c r="BP31" s="193"/>
      <c r="BQ31" s="193"/>
      <c r="BR31" s="193"/>
      <c r="BS31" s="193"/>
      <c r="BT31" s="193"/>
      <c r="BU31" s="193"/>
      <c r="BW31" s="192"/>
      <c r="BX31" s="192"/>
      <c r="BY31" s="192"/>
      <c r="BZ31" s="192"/>
      <c r="CA31" s="192"/>
      <c r="CB31" s="192"/>
      <c r="CC31" s="192"/>
      <c r="CD31" s="192"/>
      <c r="CE31" s="192"/>
      <c r="CF31" s="192"/>
      <c r="CG31" s="192"/>
      <c r="CH31" s="192"/>
      <c r="CI31" s="192">
        <f t="shared" si="2"/>
        <v>0</v>
      </c>
      <c r="CJ31" s="192">
        <f t="shared" si="2"/>
        <v>0</v>
      </c>
      <c r="CK31" s="192">
        <f t="shared" si="2"/>
        <v>0</v>
      </c>
      <c r="CL31" s="192">
        <f t="shared" si="2"/>
        <v>0</v>
      </c>
      <c r="CM31" s="192">
        <f t="shared" si="2"/>
        <v>0</v>
      </c>
      <c r="CN31" s="192">
        <f t="shared" si="2"/>
        <v>0</v>
      </c>
      <c r="CO31" s="192">
        <f t="shared" si="2"/>
        <v>0</v>
      </c>
      <c r="CP31" s="192">
        <f t="shared" si="2"/>
        <v>0</v>
      </c>
      <c r="CQ31" s="192"/>
      <c r="CR31" s="107">
        <f t="shared" si="3"/>
        <v>0</v>
      </c>
    </row>
    <row r="32" spans="1:98" x14ac:dyDescent="0.25">
      <c r="A32" s="18" t="s">
        <v>44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3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93"/>
      <c r="BK32" s="193"/>
      <c r="BL32" s="193"/>
      <c r="BM32" s="193"/>
      <c r="BN32" s="193"/>
      <c r="BO32" s="193"/>
      <c r="BP32" s="193"/>
      <c r="BQ32" s="193"/>
      <c r="BR32" s="193"/>
      <c r="BS32" s="193"/>
      <c r="BT32" s="193"/>
      <c r="BU32" s="193"/>
      <c r="BW32" s="192">
        <f t="shared" ref="BW32:CH33" si="5">AB32*BW$3</f>
        <v>0</v>
      </c>
      <c r="BX32" s="192">
        <f t="shared" si="5"/>
        <v>0</v>
      </c>
      <c r="BY32" s="192">
        <f t="shared" si="5"/>
        <v>0</v>
      </c>
      <c r="BZ32" s="192">
        <f t="shared" si="5"/>
        <v>0</v>
      </c>
      <c r="CA32" s="192">
        <f t="shared" si="5"/>
        <v>0</v>
      </c>
      <c r="CB32" s="192">
        <f t="shared" si="5"/>
        <v>0</v>
      </c>
      <c r="CC32" s="192">
        <f t="shared" si="5"/>
        <v>0</v>
      </c>
      <c r="CD32" s="192">
        <f t="shared" si="5"/>
        <v>0</v>
      </c>
      <c r="CE32" s="192">
        <f t="shared" si="5"/>
        <v>0</v>
      </c>
      <c r="CF32" s="192">
        <f t="shared" si="5"/>
        <v>0</v>
      </c>
      <c r="CG32" s="192">
        <f t="shared" si="5"/>
        <v>0</v>
      </c>
      <c r="CH32" s="192">
        <f t="shared" si="5"/>
        <v>0</v>
      </c>
      <c r="CI32" s="192">
        <f t="shared" si="2"/>
        <v>0</v>
      </c>
      <c r="CJ32" s="192">
        <f t="shared" si="2"/>
        <v>0</v>
      </c>
      <c r="CK32" s="192">
        <f t="shared" si="2"/>
        <v>0</v>
      </c>
      <c r="CL32" s="192">
        <f t="shared" si="2"/>
        <v>0</v>
      </c>
      <c r="CM32" s="192">
        <f t="shared" si="2"/>
        <v>0</v>
      </c>
      <c r="CN32" s="192">
        <f t="shared" si="2"/>
        <v>0</v>
      </c>
      <c r="CO32" s="192">
        <f t="shared" si="2"/>
        <v>0</v>
      </c>
      <c r="CP32" s="192">
        <f t="shared" si="2"/>
        <v>0</v>
      </c>
      <c r="CQ32" s="192"/>
      <c r="CR32" s="107">
        <f t="shared" si="3"/>
        <v>0</v>
      </c>
    </row>
    <row r="33" spans="1:98" ht="25.5" x14ac:dyDescent="0.25">
      <c r="A33" s="86" t="s">
        <v>151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2">
        <v>0.1</v>
      </c>
      <c r="AC33" s="192">
        <v>0.1</v>
      </c>
      <c r="AD33" s="192">
        <v>0.1</v>
      </c>
      <c r="AE33" s="192">
        <v>0.1</v>
      </c>
      <c r="AF33" s="192">
        <v>0.1</v>
      </c>
      <c r="AG33" s="192">
        <v>0.15</v>
      </c>
      <c r="AH33" s="192">
        <v>0.15</v>
      </c>
      <c r="AI33" s="192"/>
      <c r="AJ33" s="192">
        <v>0.1</v>
      </c>
      <c r="AK33" s="192">
        <v>0.1</v>
      </c>
      <c r="AL33" s="192">
        <v>0.1</v>
      </c>
      <c r="AM33" s="192">
        <v>0.1</v>
      </c>
      <c r="AN33" s="1"/>
      <c r="AO33" s="192"/>
      <c r="AP33" s="192"/>
      <c r="AQ33" s="192"/>
      <c r="AR33" s="192">
        <v>0.05</v>
      </c>
      <c r="AS33" s="192"/>
      <c r="AT33" s="192"/>
      <c r="AU33" s="192">
        <v>0.05</v>
      </c>
      <c r="AV33" s="193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93"/>
      <c r="BK33" s="193"/>
      <c r="BL33" s="193"/>
      <c r="BM33" s="193"/>
      <c r="BN33" s="193"/>
      <c r="BO33" s="193"/>
      <c r="BP33" s="193"/>
      <c r="BQ33" s="193"/>
      <c r="BR33" s="193"/>
      <c r="BS33" s="193"/>
      <c r="BT33" s="193"/>
      <c r="BU33" s="193"/>
      <c r="BW33" s="192">
        <f t="shared" si="5"/>
        <v>0</v>
      </c>
      <c r="BX33" s="192">
        <f t="shared" si="5"/>
        <v>5</v>
      </c>
      <c r="BY33" s="192">
        <f t="shared" si="5"/>
        <v>0</v>
      </c>
      <c r="BZ33" s="192">
        <f t="shared" si="5"/>
        <v>5</v>
      </c>
      <c r="CA33" s="192">
        <f t="shared" si="5"/>
        <v>0</v>
      </c>
      <c r="CB33" s="192">
        <f t="shared" si="5"/>
        <v>0</v>
      </c>
      <c r="CC33" s="192">
        <f t="shared" si="5"/>
        <v>0</v>
      </c>
      <c r="CD33" s="192">
        <f t="shared" si="5"/>
        <v>0</v>
      </c>
      <c r="CE33" s="192">
        <f t="shared" si="5"/>
        <v>0</v>
      </c>
      <c r="CF33" s="192">
        <f t="shared" si="5"/>
        <v>0</v>
      </c>
      <c r="CG33" s="192">
        <f t="shared" si="5"/>
        <v>0</v>
      </c>
      <c r="CH33" s="192">
        <f t="shared" si="5"/>
        <v>0</v>
      </c>
      <c r="CI33" s="192">
        <f t="shared" si="2"/>
        <v>0</v>
      </c>
      <c r="CJ33" s="192">
        <f t="shared" si="2"/>
        <v>0</v>
      </c>
      <c r="CK33" s="192">
        <f t="shared" si="2"/>
        <v>0</v>
      </c>
      <c r="CL33" s="192">
        <f t="shared" si="2"/>
        <v>0</v>
      </c>
      <c r="CM33" s="192">
        <f t="shared" si="2"/>
        <v>0</v>
      </c>
      <c r="CN33" s="192">
        <f t="shared" si="2"/>
        <v>0</v>
      </c>
      <c r="CO33" s="192">
        <f t="shared" si="2"/>
        <v>0</v>
      </c>
      <c r="CP33" s="192">
        <f t="shared" si="2"/>
        <v>0</v>
      </c>
      <c r="CQ33" s="192"/>
      <c r="CR33" s="107">
        <f t="shared" si="3"/>
        <v>10</v>
      </c>
    </row>
    <row r="34" spans="1:98" ht="25.5" x14ac:dyDescent="0.25">
      <c r="A34" s="86" t="s">
        <v>397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>
        <v>0.04</v>
      </c>
      <c r="AO34" s="192"/>
      <c r="AP34" s="192"/>
      <c r="AQ34" s="192"/>
      <c r="AR34" s="192"/>
      <c r="AS34" s="192"/>
      <c r="AT34" s="192"/>
      <c r="AU34" s="192"/>
      <c r="AV34" s="193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93"/>
      <c r="BK34" s="193"/>
      <c r="BL34" s="193"/>
      <c r="BM34" s="193"/>
      <c r="BN34" s="193"/>
      <c r="BO34" s="193"/>
      <c r="BP34" s="193"/>
      <c r="BQ34" s="193"/>
      <c r="BR34" s="193"/>
      <c r="BS34" s="193"/>
      <c r="BT34" s="193"/>
      <c r="BU34" s="193"/>
      <c r="BW34" s="192"/>
      <c r="BX34" s="192"/>
      <c r="BY34" s="192"/>
      <c r="BZ34" s="192"/>
      <c r="CA34" s="192"/>
      <c r="CB34" s="192"/>
      <c r="CC34" s="192"/>
      <c r="CD34" s="192"/>
      <c r="CE34" s="192"/>
      <c r="CF34" s="192"/>
      <c r="CG34" s="192"/>
      <c r="CH34" s="192"/>
      <c r="CI34" s="192">
        <f t="shared" si="2"/>
        <v>0</v>
      </c>
      <c r="CJ34" s="192">
        <f t="shared" si="2"/>
        <v>0</v>
      </c>
      <c r="CK34" s="192">
        <f t="shared" si="2"/>
        <v>0</v>
      </c>
      <c r="CL34" s="192">
        <f t="shared" si="2"/>
        <v>0</v>
      </c>
      <c r="CM34" s="192">
        <f t="shared" si="2"/>
        <v>0</v>
      </c>
      <c r="CN34" s="192">
        <f t="shared" si="2"/>
        <v>0</v>
      </c>
      <c r="CO34" s="192">
        <f t="shared" si="2"/>
        <v>0</v>
      </c>
      <c r="CP34" s="192">
        <f t="shared" si="2"/>
        <v>0</v>
      </c>
      <c r="CQ34" s="192"/>
      <c r="CR34" s="107">
        <f t="shared" si="3"/>
        <v>0</v>
      </c>
    </row>
    <row r="35" spans="1:98" x14ac:dyDescent="0.25">
      <c r="A35" s="18" t="s">
        <v>45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2">
        <v>1</v>
      </c>
      <c r="AC35" s="192">
        <v>1</v>
      </c>
      <c r="AD35" s="192">
        <v>1</v>
      </c>
      <c r="AE35" s="192">
        <v>1</v>
      </c>
      <c r="AF35" s="192">
        <v>1</v>
      </c>
      <c r="AG35" s="192">
        <v>1</v>
      </c>
      <c r="AH35" s="192">
        <v>1</v>
      </c>
      <c r="AI35" s="192">
        <v>1</v>
      </c>
      <c r="AJ35" s="192">
        <v>1</v>
      </c>
      <c r="AK35" s="192">
        <v>1</v>
      </c>
      <c r="AL35" s="192">
        <v>1</v>
      </c>
      <c r="AM35" s="192">
        <v>1</v>
      </c>
      <c r="AN35" s="192">
        <v>1</v>
      </c>
      <c r="AO35" s="192">
        <v>1</v>
      </c>
      <c r="AP35" s="192">
        <v>1</v>
      </c>
      <c r="AQ35" s="192">
        <v>1</v>
      </c>
      <c r="AR35" s="192">
        <v>1</v>
      </c>
      <c r="AS35" s="192">
        <v>1</v>
      </c>
      <c r="AT35" s="192">
        <v>1</v>
      </c>
      <c r="AU35" s="192">
        <v>1</v>
      </c>
      <c r="AV35" s="193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93"/>
      <c r="BK35" s="193"/>
      <c r="BL35" s="193"/>
      <c r="BM35" s="193"/>
      <c r="BN35" s="193"/>
      <c r="BO35" s="193"/>
      <c r="BP35" s="193"/>
      <c r="BQ35" s="193"/>
      <c r="BR35" s="193"/>
      <c r="BS35" s="193"/>
      <c r="BT35" s="193"/>
      <c r="BU35" s="193"/>
      <c r="BW35" s="192">
        <f t="shared" ref="BW35:CH35" si="6">AB35*BW$3</f>
        <v>0</v>
      </c>
      <c r="BX35" s="192">
        <f t="shared" si="6"/>
        <v>50</v>
      </c>
      <c r="BY35" s="192">
        <f t="shared" si="6"/>
        <v>0</v>
      </c>
      <c r="BZ35" s="192">
        <f t="shared" si="6"/>
        <v>50</v>
      </c>
      <c r="CA35" s="192">
        <f t="shared" si="6"/>
        <v>0</v>
      </c>
      <c r="CB35" s="192">
        <f t="shared" si="6"/>
        <v>0</v>
      </c>
      <c r="CC35" s="192">
        <f t="shared" si="6"/>
        <v>0</v>
      </c>
      <c r="CD35" s="192">
        <f t="shared" si="6"/>
        <v>0</v>
      </c>
      <c r="CE35" s="192">
        <f t="shared" si="6"/>
        <v>0</v>
      </c>
      <c r="CF35" s="192">
        <f t="shared" si="6"/>
        <v>0</v>
      </c>
      <c r="CG35" s="192">
        <f t="shared" si="6"/>
        <v>0</v>
      </c>
      <c r="CH35" s="192">
        <f t="shared" si="6"/>
        <v>0</v>
      </c>
      <c r="CI35" s="192">
        <f t="shared" si="2"/>
        <v>0</v>
      </c>
      <c r="CJ35" s="192">
        <f t="shared" si="2"/>
        <v>0</v>
      </c>
      <c r="CK35" s="192">
        <f t="shared" si="2"/>
        <v>0</v>
      </c>
      <c r="CL35" s="192">
        <f t="shared" si="2"/>
        <v>0</v>
      </c>
      <c r="CM35" s="192">
        <f t="shared" si="2"/>
        <v>0</v>
      </c>
      <c r="CN35" s="192">
        <f t="shared" si="2"/>
        <v>0</v>
      </c>
      <c r="CO35" s="192">
        <f t="shared" si="2"/>
        <v>0</v>
      </c>
      <c r="CP35" s="192">
        <f t="shared" si="2"/>
        <v>0</v>
      </c>
      <c r="CQ35" s="192"/>
      <c r="CR35" s="107">
        <f t="shared" si="3"/>
        <v>100</v>
      </c>
    </row>
    <row r="36" spans="1:98" x14ac:dyDescent="0.25">
      <c r="A36" s="5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93"/>
      <c r="BK36" s="193"/>
      <c r="BL36" s="193"/>
      <c r="BM36" s="193"/>
      <c r="BN36" s="193"/>
      <c r="BO36" s="193"/>
      <c r="BP36" s="193"/>
      <c r="BQ36" s="193"/>
      <c r="BR36" s="193"/>
      <c r="BS36" s="193"/>
      <c r="BT36" s="193"/>
      <c r="BU36" s="193"/>
      <c r="BV36" s="193"/>
      <c r="BW36" s="193"/>
      <c r="BX36" s="193"/>
      <c r="BY36" s="193"/>
      <c r="BZ36" s="193"/>
      <c r="CA36" s="193"/>
      <c r="CB36" s="193"/>
      <c r="CC36" s="193"/>
      <c r="CD36" s="193"/>
      <c r="CE36" s="193"/>
      <c r="CF36" s="193"/>
      <c r="CG36" s="193"/>
      <c r="CH36" s="193"/>
      <c r="CI36" s="193"/>
      <c r="CJ36" s="193"/>
      <c r="CK36" s="193"/>
      <c r="CL36" s="193"/>
      <c r="CM36" s="193"/>
      <c r="CN36" s="193"/>
      <c r="CO36" s="193"/>
      <c r="CP36" s="193"/>
      <c r="CQ36" s="193"/>
    </row>
    <row r="37" spans="1:98" s="85" customFormat="1" x14ac:dyDescent="0.25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T37" s="108"/>
    </row>
    <row r="38" spans="1:98" x14ac:dyDescent="0.25">
      <c r="A38" s="34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3"/>
      <c r="BF38" s="193"/>
      <c r="BG38" s="193"/>
      <c r="BH38" s="193"/>
      <c r="BI38" s="193"/>
      <c r="BJ38" s="193"/>
      <c r="BK38" s="193"/>
      <c r="BL38" s="193"/>
      <c r="BM38" s="193"/>
      <c r="BN38" s="193"/>
      <c r="BO38" s="193"/>
      <c r="BP38" s="193"/>
      <c r="BQ38" s="193"/>
      <c r="BR38" s="193"/>
      <c r="BS38" s="193"/>
      <c r="BT38" s="193"/>
      <c r="BU38" s="193"/>
      <c r="BV38" s="193"/>
      <c r="BW38" s="193"/>
      <c r="BX38" s="193"/>
      <c r="BY38" s="193"/>
      <c r="BZ38" s="193"/>
      <c r="CA38" s="193"/>
      <c r="CB38" s="193"/>
      <c r="CC38" s="193"/>
      <c r="CD38" s="193"/>
      <c r="CE38" s="193"/>
      <c r="CF38" s="193"/>
      <c r="CG38" s="193"/>
      <c r="CH38" s="193"/>
      <c r="CI38" s="193"/>
      <c r="CJ38" s="193"/>
      <c r="CK38" s="193"/>
      <c r="CL38" s="193"/>
      <c r="CM38" s="193"/>
      <c r="CN38" s="193"/>
      <c r="CO38" s="193"/>
      <c r="CP38" s="193"/>
      <c r="CQ38" s="193"/>
    </row>
    <row r="39" spans="1:98" x14ac:dyDescent="0.25">
      <c r="A39" s="33"/>
      <c r="B39" s="193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/>
      <c r="BD39" s="193"/>
      <c r="BE39" s="193"/>
      <c r="BF39" s="193"/>
      <c r="BG39" s="193"/>
      <c r="BH39" s="193"/>
      <c r="BI39" s="193"/>
      <c r="BJ39" s="193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193"/>
      <c r="CA39" s="193"/>
      <c r="CB39" s="193"/>
      <c r="CC39" s="193"/>
      <c r="CD39" s="193"/>
      <c r="CE39" s="193"/>
      <c r="CF39" s="193"/>
      <c r="CG39" s="193"/>
      <c r="CH39" s="193"/>
      <c r="CI39" s="193"/>
      <c r="CJ39" s="193"/>
      <c r="CK39" s="193"/>
      <c r="CL39" s="193"/>
      <c r="CM39" s="193"/>
      <c r="CN39" s="193"/>
      <c r="CO39" s="193"/>
      <c r="CP39" s="193"/>
      <c r="CQ39" s="193"/>
    </row>
    <row r="40" spans="1:98" x14ac:dyDescent="0.25">
      <c r="A40" s="18" t="s">
        <v>55</v>
      </c>
      <c r="B40" s="193"/>
      <c r="C40" s="193"/>
      <c r="D40" s="193"/>
      <c r="E40" s="193"/>
      <c r="F40" s="193"/>
      <c r="G40" s="193"/>
      <c r="H40" s="193"/>
      <c r="I40" s="193"/>
      <c r="J40" s="193"/>
      <c r="K40" s="44">
        <v>1</v>
      </c>
      <c r="L40" s="44">
        <v>2</v>
      </c>
      <c r="M40" s="44">
        <v>3</v>
      </c>
      <c r="N40" s="44">
        <v>3</v>
      </c>
      <c r="O40" s="44">
        <v>4</v>
      </c>
      <c r="P40" s="44">
        <v>4</v>
      </c>
      <c r="Q40" s="44">
        <v>5</v>
      </c>
      <c r="R40" s="44">
        <v>5</v>
      </c>
      <c r="S40" s="44">
        <v>5</v>
      </c>
      <c r="T40" s="44">
        <v>5</v>
      </c>
      <c r="U40" s="44">
        <v>1</v>
      </c>
      <c r="V40" s="45">
        <v>2</v>
      </c>
      <c r="W40" s="44">
        <v>3</v>
      </c>
      <c r="X40" s="44">
        <v>3</v>
      </c>
      <c r="Y40" s="44">
        <v>3</v>
      </c>
      <c r="Z40" s="44">
        <v>4</v>
      </c>
      <c r="AA40" s="74">
        <v>5</v>
      </c>
      <c r="AB40" s="63"/>
      <c r="AC40" s="63"/>
      <c r="AD40" s="63"/>
      <c r="AE40" s="193"/>
      <c r="AF40" s="63"/>
      <c r="AG40" s="6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2">
        <f t="shared" ref="BF40:BK40" si="7">K40*BF$3</f>
        <v>0</v>
      </c>
      <c r="BG40" s="192">
        <f t="shared" si="7"/>
        <v>50</v>
      </c>
      <c r="BH40" s="192">
        <f t="shared" si="7"/>
        <v>0</v>
      </c>
      <c r="BI40" s="192">
        <f t="shared" si="7"/>
        <v>0</v>
      </c>
      <c r="BJ40" s="192">
        <f t="shared" si="7"/>
        <v>0</v>
      </c>
      <c r="BK40" s="192">
        <f t="shared" si="7"/>
        <v>48</v>
      </c>
      <c r="BL40" s="192"/>
      <c r="BM40" s="192">
        <f t="shared" ref="BM40:BV40" si="8">R40*BM$3</f>
        <v>0</v>
      </c>
      <c r="BN40" s="192">
        <f t="shared" si="8"/>
        <v>125</v>
      </c>
      <c r="BO40" s="192">
        <f t="shared" si="8"/>
        <v>125</v>
      </c>
      <c r="BP40" s="192">
        <f t="shared" si="8"/>
        <v>0</v>
      </c>
      <c r="BQ40" s="192">
        <f t="shared" si="8"/>
        <v>10</v>
      </c>
      <c r="BR40" s="192">
        <f t="shared" si="8"/>
        <v>3</v>
      </c>
      <c r="BS40" s="192">
        <f t="shared" si="8"/>
        <v>0</v>
      </c>
      <c r="BT40" s="192">
        <f t="shared" si="8"/>
        <v>6</v>
      </c>
      <c r="BU40" s="192">
        <f t="shared" si="8"/>
        <v>32</v>
      </c>
      <c r="BV40" s="192">
        <f t="shared" si="8"/>
        <v>0</v>
      </c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93"/>
      <c r="CQ40" s="10"/>
      <c r="CR40" s="107">
        <f>SUM(AW40:CO40)</f>
        <v>399</v>
      </c>
    </row>
    <row r="41" spans="1:98" x14ac:dyDescent="0.25">
      <c r="A41" s="34" t="s">
        <v>97</v>
      </c>
      <c r="B41" s="193"/>
      <c r="C41" s="193"/>
      <c r="D41" s="193"/>
      <c r="E41" s="193"/>
      <c r="F41" s="193"/>
      <c r="G41" s="193"/>
      <c r="H41" s="193"/>
      <c r="I41" s="193"/>
      <c r="J41" s="193"/>
      <c r="K41" s="44"/>
      <c r="L41" s="44"/>
      <c r="M41" s="44"/>
      <c r="N41" s="44"/>
      <c r="O41" s="44"/>
      <c r="P41" s="44"/>
      <c r="Q41" s="44"/>
      <c r="R41" s="44"/>
      <c r="S41" s="73"/>
      <c r="T41" s="74"/>
      <c r="U41" s="44"/>
      <c r="V41" s="44"/>
      <c r="W41" s="44"/>
      <c r="X41" s="44"/>
      <c r="Y41" s="44"/>
      <c r="Z41" s="44"/>
      <c r="AA41" s="74"/>
      <c r="AB41" s="63"/>
      <c r="AC41" s="63"/>
      <c r="AD41" s="63"/>
      <c r="AE41" s="193"/>
      <c r="AF41" s="63"/>
      <c r="AG41" s="6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/>
      <c r="BD41" s="193"/>
      <c r="BE41" s="193"/>
      <c r="BF41" s="193"/>
      <c r="BG41" s="193"/>
      <c r="BH41" s="193"/>
      <c r="BI41" s="193"/>
      <c r="BJ41" s="193"/>
      <c r="BK41" s="193"/>
      <c r="BL41" s="193"/>
      <c r="BM41" s="193"/>
      <c r="BN41" s="193"/>
      <c r="BO41" s="193"/>
      <c r="BP41" s="193"/>
      <c r="BQ41" s="193"/>
      <c r="BR41" s="193"/>
      <c r="BS41" s="193"/>
      <c r="BT41" s="193"/>
      <c r="BU41" s="193"/>
      <c r="BV41" s="193"/>
      <c r="BW41" s="193"/>
      <c r="BX41" s="193"/>
      <c r="BY41" s="193"/>
      <c r="BZ41" s="193"/>
      <c r="CA41" s="193"/>
      <c r="CB41" s="193"/>
      <c r="CC41" s="193"/>
      <c r="CD41" s="193"/>
      <c r="CE41" s="193"/>
      <c r="CF41" s="193"/>
      <c r="CG41" s="193"/>
      <c r="CH41" s="193"/>
      <c r="CI41" s="193"/>
      <c r="CJ41" s="193"/>
      <c r="CK41" s="193"/>
      <c r="CL41" s="193"/>
      <c r="CM41" s="193"/>
      <c r="CN41" s="193"/>
      <c r="CO41" s="193"/>
      <c r="CP41" s="193"/>
      <c r="CQ41" s="193"/>
    </row>
    <row r="42" spans="1:98" x14ac:dyDescent="0.25">
      <c r="A42" s="34" t="s">
        <v>111</v>
      </c>
      <c r="B42" s="193"/>
      <c r="C42" s="193"/>
      <c r="D42" s="193"/>
      <c r="E42" s="193"/>
      <c r="F42" s="193"/>
      <c r="G42" s="193"/>
      <c r="H42" s="193"/>
      <c r="I42" s="193"/>
      <c r="J42" s="193"/>
      <c r="K42" s="44">
        <v>0.01</v>
      </c>
      <c r="L42" s="44">
        <v>0.01</v>
      </c>
      <c r="M42" s="44">
        <v>0.03</v>
      </c>
      <c r="N42" s="44">
        <v>0.03</v>
      </c>
      <c r="O42" s="44">
        <v>0.04</v>
      </c>
      <c r="P42" s="44">
        <v>0.04</v>
      </c>
      <c r="Q42" s="44">
        <v>0.05</v>
      </c>
      <c r="R42" s="44">
        <v>0.05</v>
      </c>
      <c r="S42" s="44">
        <v>0.05</v>
      </c>
      <c r="T42" s="44">
        <v>0.05</v>
      </c>
      <c r="U42" s="44">
        <v>0.01</v>
      </c>
      <c r="V42" s="44">
        <v>0.02</v>
      </c>
      <c r="W42" s="44">
        <v>0.03</v>
      </c>
      <c r="X42" s="44">
        <v>0.03</v>
      </c>
      <c r="Y42" s="44">
        <v>0.03</v>
      </c>
      <c r="Z42" s="44">
        <v>0.04</v>
      </c>
      <c r="AA42" s="46">
        <v>0.05</v>
      </c>
      <c r="AB42" s="63"/>
      <c r="AC42" s="63"/>
      <c r="AD42" s="63"/>
      <c r="AE42" s="193"/>
      <c r="AF42" s="63"/>
      <c r="AG42" s="6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/>
      <c r="BD42" s="193"/>
      <c r="BE42" s="193"/>
      <c r="BF42" s="192">
        <f t="shared" ref="BF42:BK42" si="9">K42*BF$3</f>
        <v>0</v>
      </c>
      <c r="BG42" s="192">
        <f t="shared" si="9"/>
        <v>0.25</v>
      </c>
      <c r="BH42" s="192">
        <f t="shared" si="9"/>
        <v>0</v>
      </c>
      <c r="BI42" s="192">
        <f t="shared" si="9"/>
        <v>0</v>
      </c>
      <c r="BJ42" s="192">
        <f t="shared" si="9"/>
        <v>0</v>
      </c>
      <c r="BK42" s="192">
        <f t="shared" si="9"/>
        <v>0.48</v>
      </c>
      <c r="BL42" s="192"/>
      <c r="BM42" s="192">
        <f t="shared" ref="BM42:BV42" si="10">R42*BM$3</f>
        <v>0</v>
      </c>
      <c r="BN42" s="192">
        <f t="shared" si="10"/>
        <v>1.25</v>
      </c>
      <c r="BO42" s="192">
        <f t="shared" si="10"/>
        <v>1.25</v>
      </c>
      <c r="BP42" s="192">
        <f t="shared" si="10"/>
        <v>0</v>
      </c>
      <c r="BQ42" s="192">
        <f t="shared" si="10"/>
        <v>0.1</v>
      </c>
      <c r="BR42" s="192">
        <f t="shared" si="10"/>
        <v>0.03</v>
      </c>
      <c r="BS42" s="192">
        <f t="shared" si="10"/>
        <v>0</v>
      </c>
      <c r="BT42" s="192">
        <f t="shared" si="10"/>
        <v>0.06</v>
      </c>
      <c r="BU42" s="192">
        <f t="shared" si="10"/>
        <v>0.32</v>
      </c>
      <c r="BV42" s="192">
        <f t="shared" si="10"/>
        <v>0</v>
      </c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93"/>
      <c r="CQ42" s="10"/>
    </row>
    <row r="43" spans="1:98" x14ac:dyDescent="0.25">
      <c r="A43" s="34"/>
      <c r="B43" s="193"/>
      <c r="C43" s="193"/>
      <c r="D43" s="193"/>
      <c r="E43" s="193"/>
      <c r="F43" s="193"/>
      <c r="G43" s="193"/>
      <c r="H43" s="193"/>
      <c r="I43" s="193"/>
      <c r="J43" s="193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6"/>
      <c r="AB43" s="63"/>
      <c r="AC43" s="63"/>
      <c r="AD43" s="63"/>
      <c r="AE43" s="193"/>
      <c r="AF43" s="63"/>
      <c r="AG43" s="6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/>
      <c r="BD43" s="193"/>
      <c r="BE43" s="193"/>
      <c r="BF43" s="193"/>
      <c r="BG43" s="193"/>
      <c r="BH43" s="193"/>
      <c r="BI43" s="193"/>
      <c r="BJ43" s="193"/>
      <c r="BK43" s="193"/>
      <c r="BL43" s="193"/>
      <c r="BM43" s="193"/>
      <c r="BN43" s="193"/>
      <c r="BO43" s="193"/>
      <c r="BP43" s="193"/>
      <c r="BQ43" s="193"/>
      <c r="BR43" s="193"/>
      <c r="BS43" s="193"/>
      <c r="BT43" s="193"/>
      <c r="BU43" s="193"/>
      <c r="BV43" s="193"/>
      <c r="BW43" s="193"/>
      <c r="BX43" s="193"/>
      <c r="BY43" s="193"/>
      <c r="BZ43" s="193"/>
      <c r="CA43" s="193"/>
      <c r="CB43" s="193"/>
      <c r="CC43" s="193"/>
      <c r="CD43" s="193"/>
      <c r="CE43" s="193"/>
      <c r="CF43" s="193"/>
      <c r="CG43" s="193"/>
      <c r="CH43" s="193"/>
      <c r="CI43" s="193"/>
      <c r="CJ43" s="193"/>
      <c r="CK43" s="193"/>
      <c r="CL43" s="193"/>
      <c r="CM43" s="193"/>
      <c r="CN43" s="193"/>
      <c r="CO43" s="193"/>
      <c r="CP43" s="193"/>
      <c r="CQ43" s="193"/>
    </row>
    <row r="44" spans="1:98" x14ac:dyDescent="0.25">
      <c r="A44" s="18" t="s">
        <v>52</v>
      </c>
      <c r="B44" s="193"/>
      <c r="C44" s="193"/>
      <c r="D44" s="193"/>
      <c r="E44" s="193"/>
      <c r="F44" s="193"/>
      <c r="G44" s="193"/>
      <c r="H44" s="193"/>
      <c r="I44" s="193"/>
      <c r="J44" s="193"/>
      <c r="K44" s="44">
        <v>1</v>
      </c>
      <c r="L44" s="44">
        <v>1</v>
      </c>
      <c r="M44" s="44">
        <v>1</v>
      </c>
      <c r="N44" s="44">
        <v>1</v>
      </c>
      <c r="O44" s="44">
        <v>1</v>
      </c>
      <c r="P44" s="44">
        <v>1</v>
      </c>
      <c r="Q44" s="44">
        <v>1</v>
      </c>
      <c r="R44" s="44">
        <v>1</v>
      </c>
      <c r="S44" s="44">
        <v>1</v>
      </c>
      <c r="T44" s="44">
        <v>1</v>
      </c>
      <c r="U44" s="44">
        <v>1</v>
      </c>
      <c r="V44" s="44">
        <v>1</v>
      </c>
      <c r="W44" s="44">
        <v>1</v>
      </c>
      <c r="X44" s="44">
        <v>1</v>
      </c>
      <c r="Y44" s="44">
        <v>1</v>
      </c>
      <c r="Z44" s="44">
        <v>1</v>
      </c>
      <c r="AA44" s="74">
        <v>1</v>
      </c>
      <c r="AB44" s="63"/>
      <c r="AC44" s="63"/>
      <c r="AD44" s="63"/>
      <c r="AE44" s="193"/>
      <c r="AF44" s="63"/>
      <c r="AG44" s="6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  <c r="BD44" s="193"/>
      <c r="BE44" s="193"/>
      <c r="BF44" s="192">
        <f t="shared" ref="BF44:BK44" si="11">K44*BF$3</f>
        <v>0</v>
      </c>
      <c r="BG44" s="192">
        <f t="shared" si="11"/>
        <v>25</v>
      </c>
      <c r="BH44" s="192">
        <f t="shared" si="11"/>
        <v>0</v>
      </c>
      <c r="BI44" s="192">
        <f t="shared" si="11"/>
        <v>0</v>
      </c>
      <c r="BJ44" s="192">
        <f t="shared" si="11"/>
        <v>0</v>
      </c>
      <c r="BK44" s="192">
        <f t="shared" si="11"/>
        <v>12</v>
      </c>
      <c r="BL44" s="192"/>
      <c r="BM44" s="192">
        <f t="shared" ref="BM44:BV44" si="12">R44*BM$3</f>
        <v>0</v>
      </c>
      <c r="BN44" s="192">
        <f t="shared" si="12"/>
        <v>25</v>
      </c>
      <c r="BO44" s="192">
        <f t="shared" si="12"/>
        <v>25</v>
      </c>
      <c r="BP44" s="192">
        <f t="shared" si="12"/>
        <v>0</v>
      </c>
      <c r="BQ44" s="192">
        <f t="shared" si="12"/>
        <v>5</v>
      </c>
      <c r="BR44" s="192">
        <f t="shared" si="12"/>
        <v>1</v>
      </c>
      <c r="BS44" s="192">
        <f t="shared" si="12"/>
        <v>0</v>
      </c>
      <c r="BT44" s="192">
        <f t="shared" si="12"/>
        <v>2</v>
      </c>
      <c r="BU44" s="192">
        <f t="shared" si="12"/>
        <v>8</v>
      </c>
      <c r="BV44" s="192">
        <f t="shared" si="12"/>
        <v>0</v>
      </c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93"/>
      <c r="CQ44" s="10"/>
      <c r="CR44" s="107">
        <f>SUM(AW44:CO44)</f>
        <v>103</v>
      </c>
    </row>
    <row r="45" spans="1:98" x14ac:dyDescent="0.25">
      <c r="A45" s="18"/>
      <c r="K45" s="44"/>
      <c r="L45" s="44"/>
      <c r="M45" s="44"/>
      <c r="N45" s="44"/>
      <c r="O45" s="44"/>
      <c r="P45" s="44"/>
      <c r="Q45" s="44"/>
      <c r="R45" s="44"/>
      <c r="S45" s="73"/>
      <c r="T45" s="74"/>
      <c r="U45" s="44"/>
      <c r="V45" s="44"/>
      <c r="W45" s="44"/>
      <c r="X45" s="44"/>
      <c r="Y45" s="44"/>
      <c r="Z45" s="44"/>
      <c r="AA45" s="74"/>
      <c r="AB45" s="63"/>
      <c r="AC45" s="63"/>
      <c r="AD45" s="63"/>
      <c r="AF45" s="63"/>
      <c r="AG45" s="63"/>
    </row>
    <row r="46" spans="1:98" x14ac:dyDescent="0.25">
      <c r="A46" s="18" t="s">
        <v>56</v>
      </c>
      <c r="K46" s="44"/>
      <c r="L46" s="44"/>
      <c r="M46" s="44"/>
      <c r="N46" s="44"/>
      <c r="O46" s="44"/>
      <c r="P46" s="44"/>
      <c r="Q46" s="44"/>
      <c r="R46" s="44"/>
      <c r="S46" s="73"/>
      <c r="T46" s="74"/>
      <c r="U46" s="44"/>
      <c r="V46" s="44"/>
      <c r="W46" s="44"/>
      <c r="X46" s="44"/>
      <c r="Y46" s="44"/>
      <c r="Z46" s="44"/>
      <c r="AA46" s="74"/>
      <c r="AB46" s="63"/>
      <c r="AC46" s="63"/>
      <c r="AD46" s="63"/>
      <c r="AF46" s="63"/>
      <c r="AG46" s="63"/>
    </row>
    <row r="47" spans="1:98" x14ac:dyDescent="0.25">
      <c r="A47" s="34" t="s">
        <v>97</v>
      </c>
      <c r="K47" s="44"/>
      <c r="L47" s="44"/>
      <c r="M47" s="44"/>
      <c r="N47" s="44"/>
      <c r="O47" s="44"/>
      <c r="P47" s="44"/>
      <c r="Q47" s="44"/>
      <c r="R47" s="44"/>
      <c r="S47" s="49"/>
      <c r="T47" s="46"/>
      <c r="U47" s="44"/>
      <c r="V47" s="44"/>
      <c r="W47" s="44"/>
      <c r="X47" s="44"/>
      <c r="Y47" s="44"/>
      <c r="Z47" s="44"/>
      <c r="AA47" s="77"/>
      <c r="AB47" s="63"/>
      <c r="AC47" s="63"/>
      <c r="AD47" s="63"/>
      <c r="AF47" s="63"/>
      <c r="AG47" s="63"/>
    </row>
    <row r="48" spans="1:98" x14ac:dyDescent="0.25">
      <c r="A48" s="41" t="s">
        <v>57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63"/>
      <c r="AC48" s="63"/>
      <c r="AD48" s="63"/>
      <c r="AF48" s="63"/>
      <c r="AG48" s="63"/>
    </row>
    <row r="49" spans="1:96" x14ac:dyDescent="0.25">
      <c r="A49" s="41" t="s">
        <v>58</v>
      </c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63"/>
      <c r="AC49" s="63"/>
      <c r="AD49" s="63"/>
      <c r="AF49" s="63"/>
      <c r="AG49" s="63"/>
    </row>
    <row r="50" spans="1:96" x14ac:dyDescent="0.25">
      <c r="A50" s="41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63"/>
      <c r="AC50" s="63"/>
      <c r="AD50" s="63"/>
      <c r="AF50" s="63"/>
      <c r="AG50" s="63"/>
    </row>
    <row r="51" spans="1:96" x14ac:dyDescent="0.25">
      <c r="A51" s="18" t="s">
        <v>59</v>
      </c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44">
        <v>1</v>
      </c>
      <c r="Q51" s="44">
        <v>1</v>
      </c>
      <c r="R51" s="44">
        <v>1</v>
      </c>
      <c r="S51" s="44">
        <v>1</v>
      </c>
      <c r="T51" s="44">
        <v>1</v>
      </c>
      <c r="U51" s="44">
        <v>1</v>
      </c>
      <c r="V51" s="44">
        <v>1</v>
      </c>
      <c r="W51" s="44">
        <v>1</v>
      </c>
      <c r="X51" s="44">
        <v>1</v>
      </c>
      <c r="Y51" s="44">
        <v>1</v>
      </c>
      <c r="Z51" s="44">
        <v>1</v>
      </c>
      <c r="AA51" s="74">
        <v>1</v>
      </c>
      <c r="AB51" s="63"/>
      <c r="AC51" s="63"/>
      <c r="AD51" s="63"/>
      <c r="AF51" s="63"/>
      <c r="AG51" s="63"/>
      <c r="BF51" s="192">
        <f t="shared" ref="BF51:BK55" si="13">K51*BF$3</f>
        <v>0</v>
      </c>
      <c r="BG51" s="192">
        <f t="shared" si="13"/>
        <v>25</v>
      </c>
      <c r="BH51" s="192">
        <f t="shared" si="13"/>
        <v>0</v>
      </c>
      <c r="BI51" s="192">
        <f t="shared" si="13"/>
        <v>0</v>
      </c>
      <c r="BJ51" s="192">
        <f t="shared" si="13"/>
        <v>0</v>
      </c>
      <c r="BK51" s="192">
        <f t="shared" si="13"/>
        <v>12</v>
      </c>
      <c r="BL51" s="192"/>
      <c r="BM51" s="192">
        <f t="shared" ref="BM51:BV55" si="14">R51*BM$3</f>
        <v>0</v>
      </c>
      <c r="BN51" s="192">
        <f t="shared" si="14"/>
        <v>25</v>
      </c>
      <c r="BO51" s="192">
        <f t="shared" si="14"/>
        <v>25</v>
      </c>
      <c r="BP51" s="192">
        <f t="shared" si="14"/>
        <v>0</v>
      </c>
      <c r="BQ51" s="192">
        <f t="shared" si="14"/>
        <v>5</v>
      </c>
      <c r="BR51" s="192">
        <f t="shared" si="14"/>
        <v>1</v>
      </c>
      <c r="BS51" s="192">
        <f t="shared" si="14"/>
        <v>0</v>
      </c>
      <c r="BT51" s="192">
        <f t="shared" si="14"/>
        <v>2</v>
      </c>
      <c r="BU51" s="192">
        <f t="shared" si="14"/>
        <v>8</v>
      </c>
      <c r="BV51" s="192">
        <f t="shared" si="14"/>
        <v>0</v>
      </c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Q51" s="10"/>
      <c r="CR51" s="107">
        <f>SUM(AW51:CO51)</f>
        <v>103</v>
      </c>
    </row>
    <row r="52" spans="1:96" x14ac:dyDescent="0.25">
      <c r="A52" s="18" t="s">
        <v>124</v>
      </c>
      <c r="K52" s="44"/>
      <c r="L52" s="44">
        <v>2</v>
      </c>
      <c r="M52" s="44">
        <v>3</v>
      </c>
      <c r="N52" s="44">
        <v>3</v>
      </c>
      <c r="O52" s="44">
        <v>3</v>
      </c>
      <c r="P52" s="44">
        <v>3</v>
      </c>
      <c r="Q52" s="44">
        <v>3</v>
      </c>
      <c r="R52" s="44">
        <v>3</v>
      </c>
      <c r="S52" s="73">
        <v>3</v>
      </c>
      <c r="T52" s="74">
        <v>3</v>
      </c>
      <c r="U52" s="44">
        <v>1</v>
      </c>
      <c r="V52" s="44">
        <v>2</v>
      </c>
      <c r="W52" s="44">
        <v>3</v>
      </c>
      <c r="X52" s="44">
        <v>3</v>
      </c>
      <c r="Y52" s="44">
        <v>3</v>
      </c>
      <c r="Z52" s="44">
        <v>3</v>
      </c>
      <c r="AA52" s="74">
        <v>3</v>
      </c>
      <c r="AB52" s="63"/>
      <c r="AC52" s="63"/>
      <c r="AD52" s="63"/>
      <c r="AF52" s="63"/>
      <c r="AG52" s="63"/>
      <c r="BF52" s="192">
        <f t="shared" si="13"/>
        <v>0</v>
      </c>
      <c r="BG52" s="192">
        <f t="shared" si="13"/>
        <v>50</v>
      </c>
      <c r="BH52" s="192">
        <f t="shared" si="13"/>
        <v>0</v>
      </c>
      <c r="BI52" s="192">
        <f t="shared" si="13"/>
        <v>0</v>
      </c>
      <c r="BJ52" s="192">
        <f t="shared" si="13"/>
        <v>0</v>
      </c>
      <c r="BK52" s="192">
        <f t="shared" si="13"/>
        <v>36</v>
      </c>
      <c r="BL52" s="192"/>
      <c r="BM52" s="192">
        <f t="shared" si="14"/>
        <v>0</v>
      </c>
      <c r="BN52" s="192">
        <f t="shared" si="14"/>
        <v>75</v>
      </c>
      <c r="BO52" s="192">
        <f t="shared" si="14"/>
        <v>75</v>
      </c>
      <c r="BP52" s="192">
        <f t="shared" si="14"/>
        <v>0</v>
      </c>
      <c r="BQ52" s="192">
        <f t="shared" si="14"/>
        <v>10</v>
      </c>
      <c r="BR52" s="192">
        <f t="shared" si="14"/>
        <v>3</v>
      </c>
      <c r="BS52" s="192">
        <f t="shared" si="14"/>
        <v>0</v>
      </c>
      <c r="BT52" s="192">
        <f t="shared" si="14"/>
        <v>6</v>
      </c>
      <c r="BU52" s="192">
        <f t="shared" si="14"/>
        <v>24</v>
      </c>
      <c r="BV52" s="192">
        <f t="shared" si="14"/>
        <v>0</v>
      </c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Q52" s="10"/>
      <c r="CR52" s="107">
        <f t="shared" ref="CR52:CR57" si="15">SUM(AW52:CO52)</f>
        <v>279</v>
      </c>
    </row>
    <row r="53" spans="1:96" x14ac:dyDescent="0.25">
      <c r="A53" s="18" t="s">
        <v>60</v>
      </c>
      <c r="K53" s="44">
        <v>0</v>
      </c>
      <c r="L53" s="44">
        <v>0</v>
      </c>
      <c r="M53" s="44">
        <v>0</v>
      </c>
      <c r="N53" s="44">
        <v>0</v>
      </c>
      <c r="O53" s="44">
        <v>1</v>
      </c>
      <c r="P53" s="44">
        <v>1</v>
      </c>
      <c r="Q53" s="44">
        <v>1</v>
      </c>
      <c r="R53" s="44">
        <v>1</v>
      </c>
      <c r="S53" s="44">
        <v>1</v>
      </c>
      <c r="T53" s="44">
        <v>1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1</v>
      </c>
      <c r="AA53" s="74">
        <v>1</v>
      </c>
      <c r="AB53" s="63"/>
      <c r="AC53" s="63"/>
      <c r="AD53" s="63"/>
      <c r="AF53" s="63"/>
      <c r="AG53" s="63"/>
      <c r="BF53" s="192">
        <f t="shared" si="13"/>
        <v>0</v>
      </c>
      <c r="BG53" s="192">
        <f t="shared" si="13"/>
        <v>0</v>
      </c>
      <c r="BH53" s="192">
        <f t="shared" si="13"/>
        <v>0</v>
      </c>
      <c r="BI53" s="192">
        <f t="shared" si="13"/>
        <v>0</v>
      </c>
      <c r="BJ53" s="192">
        <f t="shared" si="13"/>
        <v>0</v>
      </c>
      <c r="BK53" s="192">
        <f t="shared" si="13"/>
        <v>12</v>
      </c>
      <c r="BL53" s="192"/>
      <c r="BM53" s="192">
        <f t="shared" si="14"/>
        <v>0</v>
      </c>
      <c r="BN53" s="192">
        <f t="shared" si="14"/>
        <v>25</v>
      </c>
      <c r="BO53" s="192">
        <f t="shared" si="14"/>
        <v>25</v>
      </c>
      <c r="BP53" s="192">
        <f t="shared" si="14"/>
        <v>0</v>
      </c>
      <c r="BQ53" s="192">
        <f t="shared" si="14"/>
        <v>0</v>
      </c>
      <c r="BR53" s="192">
        <f t="shared" si="14"/>
        <v>0</v>
      </c>
      <c r="BS53" s="192">
        <f t="shared" si="14"/>
        <v>0</v>
      </c>
      <c r="BT53" s="192">
        <f t="shared" si="14"/>
        <v>0</v>
      </c>
      <c r="BU53" s="192">
        <f t="shared" si="14"/>
        <v>8</v>
      </c>
      <c r="BV53" s="192">
        <f t="shared" si="14"/>
        <v>0</v>
      </c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Q53" s="10"/>
      <c r="CR53" s="107">
        <f t="shared" si="15"/>
        <v>70</v>
      </c>
    </row>
    <row r="54" spans="1:96" x14ac:dyDescent="0.25">
      <c r="A54" s="18" t="s">
        <v>125</v>
      </c>
      <c r="K54" s="44"/>
      <c r="L54" s="44">
        <v>0</v>
      </c>
      <c r="M54" s="44">
        <v>0</v>
      </c>
      <c r="N54" s="44">
        <v>0</v>
      </c>
      <c r="O54" s="44">
        <v>1</v>
      </c>
      <c r="P54" s="44">
        <v>1</v>
      </c>
      <c r="Q54" s="44">
        <v>2</v>
      </c>
      <c r="R54" s="44">
        <v>2</v>
      </c>
      <c r="S54" s="73">
        <v>2</v>
      </c>
      <c r="T54" s="74">
        <v>2</v>
      </c>
      <c r="U54" s="44"/>
      <c r="V54" s="44">
        <v>0</v>
      </c>
      <c r="W54" s="44"/>
      <c r="X54" s="44"/>
      <c r="Y54" s="44"/>
      <c r="Z54" s="44">
        <v>1</v>
      </c>
      <c r="AA54" s="74">
        <v>2</v>
      </c>
      <c r="AB54" s="63"/>
      <c r="AC54" s="63"/>
      <c r="AD54" s="63"/>
      <c r="AF54" s="63"/>
      <c r="AG54" s="63"/>
      <c r="BF54" s="192">
        <f t="shared" si="13"/>
        <v>0</v>
      </c>
      <c r="BG54" s="192">
        <f t="shared" si="13"/>
        <v>0</v>
      </c>
      <c r="BH54" s="192">
        <f t="shared" si="13"/>
        <v>0</v>
      </c>
      <c r="BI54" s="192">
        <f t="shared" si="13"/>
        <v>0</v>
      </c>
      <c r="BJ54" s="192">
        <f t="shared" si="13"/>
        <v>0</v>
      </c>
      <c r="BK54" s="192">
        <f t="shared" si="13"/>
        <v>12</v>
      </c>
      <c r="BL54" s="192"/>
      <c r="BM54" s="192">
        <f t="shared" si="14"/>
        <v>0</v>
      </c>
      <c r="BN54" s="192">
        <f t="shared" si="14"/>
        <v>50</v>
      </c>
      <c r="BO54" s="192">
        <f t="shared" si="14"/>
        <v>50</v>
      </c>
      <c r="BP54" s="192">
        <f t="shared" si="14"/>
        <v>0</v>
      </c>
      <c r="BQ54" s="192">
        <f t="shared" si="14"/>
        <v>0</v>
      </c>
      <c r="BR54" s="192">
        <f t="shared" si="14"/>
        <v>0</v>
      </c>
      <c r="BS54" s="192">
        <f t="shared" si="14"/>
        <v>0</v>
      </c>
      <c r="BT54" s="192">
        <f t="shared" si="14"/>
        <v>0</v>
      </c>
      <c r="BU54" s="192">
        <f t="shared" si="14"/>
        <v>8</v>
      </c>
      <c r="BV54" s="192">
        <f t="shared" si="14"/>
        <v>0</v>
      </c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Q54" s="10"/>
      <c r="CR54" s="107">
        <f t="shared" si="15"/>
        <v>120</v>
      </c>
    </row>
    <row r="55" spans="1:96" x14ac:dyDescent="0.25">
      <c r="A55" s="18" t="s">
        <v>61</v>
      </c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44">
        <v>1</v>
      </c>
      <c r="Q55" s="44">
        <v>1</v>
      </c>
      <c r="R55" s="44">
        <v>1</v>
      </c>
      <c r="S55" s="44">
        <v>1</v>
      </c>
      <c r="T55" s="44">
        <v>1</v>
      </c>
      <c r="U55" s="44">
        <v>1</v>
      </c>
      <c r="V55" s="44">
        <v>1</v>
      </c>
      <c r="W55" s="44">
        <v>1</v>
      </c>
      <c r="X55" s="44">
        <v>1</v>
      </c>
      <c r="Y55" s="44">
        <v>1</v>
      </c>
      <c r="Z55" s="44">
        <v>1</v>
      </c>
      <c r="AA55" s="74">
        <v>1</v>
      </c>
      <c r="AB55" s="63"/>
      <c r="AC55" s="63"/>
      <c r="AD55" s="63"/>
      <c r="AF55" s="63"/>
      <c r="AG55" s="63"/>
      <c r="BF55" s="192">
        <f t="shared" si="13"/>
        <v>0</v>
      </c>
      <c r="BG55" s="192">
        <f t="shared" si="13"/>
        <v>25</v>
      </c>
      <c r="BH55" s="192">
        <f t="shared" si="13"/>
        <v>0</v>
      </c>
      <c r="BI55" s="192">
        <f t="shared" si="13"/>
        <v>0</v>
      </c>
      <c r="BJ55" s="192">
        <f t="shared" si="13"/>
        <v>0</v>
      </c>
      <c r="BK55" s="192">
        <f t="shared" si="13"/>
        <v>12</v>
      </c>
      <c r="BL55" s="192"/>
      <c r="BM55" s="192">
        <f t="shared" si="14"/>
        <v>0</v>
      </c>
      <c r="BN55" s="192">
        <f t="shared" si="14"/>
        <v>25</v>
      </c>
      <c r="BO55" s="192">
        <f t="shared" si="14"/>
        <v>25</v>
      </c>
      <c r="BP55" s="192">
        <f t="shared" si="14"/>
        <v>0</v>
      </c>
      <c r="BQ55" s="192">
        <f t="shared" si="14"/>
        <v>5</v>
      </c>
      <c r="BR55" s="192">
        <f t="shared" si="14"/>
        <v>1</v>
      </c>
      <c r="BS55" s="192">
        <f t="shared" si="14"/>
        <v>0</v>
      </c>
      <c r="BT55" s="192">
        <f t="shared" si="14"/>
        <v>2</v>
      </c>
      <c r="BU55" s="192">
        <f t="shared" si="14"/>
        <v>8</v>
      </c>
      <c r="BV55" s="192">
        <f t="shared" si="14"/>
        <v>0</v>
      </c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Q55" s="10"/>
      <c r="CR55" s="107">
        <f t="shared" si="15"/>
        <v>103</v>
      </c>
    </row>
    <row r="56" spans="1:96" x14ac:dyDescent="0.25">
      <c r="A56" s="18"/>
      <c r="K56" s="44"/>
      <c r="L56" s="44"/>
      <c r="M56" s="44"/>
      <c r="N56" s="44"/>
      <c r="O56" s="44"/>
      <c r="P56" s="44"/>
      <c r="Q56" s="44"/>
      <c r="R56" s="44"/>
      <c r="S56" s="73"/>
      <c r="T56" s="74"/>
      <c r="U56" s="44"/>
      <c r="V56" s="44"/>
      <c r="W56" s="44"/>
      <c r="X56" s="44"/>
      <c r="Y56" s="44"/>
      <c r="Z56" s="44"/>
      <c r="AA56" s="74"/>
      <c r="AB56" s="63"/>
      <c r="AC56" s="63"/>
      <c r="AD56" s="63"/>
      <c r="AF56" s="63"/>
      <c r="AG56" s="63"/>
    </row>
    <row r="57" spans="1:96" x14ac:dyDescent="0.25">
      <c r="A57" s="18" t="s">
        <v>62</v>
      </c>
      <c r="K57" s="44">
        <v>1</v>
      </c>
      <c r="L57" s="44">
        <v>1</v>
      </c>
      <c r="M57" s="44">
        <v>1</v>
      </c>
      <c r="N57" s="44">
        <v>1</v>
      </c>
      <c r="O57" s="44">
        <v>1</v>
      </c>
      <c r="P57" s="44">
        <v>1</v>
      </c>
      <c r="Q57" s="44">
        <v>1</v>
      </c>
      <c r="R57" s="44">
        <v>1</v>
      </c>
      <c r="S57" s="44">
        <v>1</v>
      </c>
      <c r="T57" s="44">
        <v>1</v>
      </c>
      <c r="U57" s="44">
        <v>1</v>
      </c>
      <c r="V57" s="44">
        <v>1</v>
      </c>
      <c r="W57" s="44">
        <v>1</v>
      </c>
      <c r="X57" s="44">
        <v>1</v>
      </c>
      <c r="Y57" s="44">
        <v>1</v>
      </c>
      <c r="Z57" s="44">
        <v>1</v>
      </c>
      <c r="AA57" s="74">
        <v>1</v>
      </c>
      <c r="AB57" s="63"/>
      <c r="AC57" s="63"/>
      <c r="AD57" s="63"/>
      <c r="AF57" s="63"/>
      <c r="AG57" s="63"/>
      <c r="BF57" s="192">
        <f t="shared" ref="BF57:BK57" si="16">K57*BF$3</f>
        <v>0</v>
      </c>
      <c r="BG57" s="192">
        <f t="shared" si="16"/>
        <v>25</v>
      </c>
      <c r="BH57" s="192">
        <f t="shared" si="16"/>
        <v>0</v>
      </c>
      <c r="BI57" s="192">
        <f t="shared" si="16"/>
        <v>0</v>
      </c>
      <c r="BJ57" s="192">
        <f t="shared" si="16"/>
        <v>0</v>
      </c>
      <c r="BK57" s="192">
        <f t="shared" si="16"/>
        <v>12</v>
      </c>
      <c r="BL57" s="192"/>
      <c r="BM57" s="192">
        <f t="shared" ref="BM57:BV57" si="17">R57*BM$3</f>
        <v>0</v>
      </c>
      <c r="BN57" s="192">
        <f t="shared" si="17"/>
        <v>25</v>
      </c>
      <c r="BO57" s="192">
        <f t="shared" si="17"/>
        <v>25</v>
      </c>
      <c r="BP57" s="192">
        <f t="shared" si="17"/>
        <v>0</v>
      </c>
      <c r="BQ57" s="192">
        <f t="shared" si="17"/>
        <v>5</v>
      </c>
      <c r="BR57" s="192">
        <f t="shared" si="17"/>
        <v>1</v>
      </c>
      <c r="BS57" s="192">
        <f t="shared" si="17"/>
        <v>0</v>
      </c>
      <c r="BT57" s="192">
        <f t="shared" si="17"/>
        <v>2</v>
      </c>
      <c r="BU57" s="192">
        <f t="shared" si="17"/>
        <v>8</v>
      </c>
      <c r="BV57" s="192">
        <f t="shared" si="17"/>
        <v>0</v>
      </c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Q57" s="10"/>
      <c r="CR57" s="107">
        <f t="shared" si="15"/>
        <v>103</v>
      </c>
    </row>
    <row r="58" spans="1:96" x14ac:dyDescent="0.25">
      <c r="A58" s="18"/>
      <c r="K58" s="44"/>
      <c r="L58" s="44"/>
      <c r="M58" s="44"/>
      <c r="N58" s="44"/>
      <c r="O58" s="44"/>
      <c r="P58" s="44"/>
      <c r="Q58" s="44"/>
      <c r="R58" s="44"/>
      <c r="S58" s="73"/>
      <c r="T58" s="74"/>
      <c r="U58" s="44"/>
      <c r="V58" s="44"/>
      <c r="W58" s="44"/>
      <c r="X58" s="44"/>
      <c r="Y58" s="44"/>
      <c r="Z58" s="44"/>
      <c r="AA58" s="74"/>
      <c r="AB58" s="63"/>
      <c r="AC58" s="63"/>
      <c r="AD58" s="63"/>
      <c r="AF58" s="63"/>
      <c r="AG58" s="63"/>
    </row>
    <row r="59" spans="1:96" x14ac:dyDescent="0.25">
      <c r="A59" s="18" t="s">
        <v>112</v>
      </c>
      <c r="K59" s="44"/>
      <c r="L59" s="44"/>
      <c r="M59" s="44"/>
      <c r="N59" s="44"/>
      <c r="O59" s="44">
        <v>1</v>
      </c>
      <c r="P59" s="44"/>
      <c r="Q59" s="44">
        <v>1</v>
      </c>
      <c r="R59" s="44">
        <v>1</v>
      </c>
      <c r="S59" s="44"/>
      <c r="T59" s="44"/>
      <c r="U59" s="44">
        <v>1</v>
      </c>
      <c r="V59" s="44">
        <v>1</v>
      </c>
      <c r="W59" s="44">
        <v>1</v>
      </c>
      <c r="X59" s="44">
        <v>1</v>
      </c>
      <c r="Y59" s="44">
        <v>1</v>
      </c>
      <c r="Z59" s="44">
        <v>1</v>
      </c>
      <c r="AA59" s="74">
        <v>1</v>
      </c>
      <c r="AB59" s="63"/>
      <c r="AC59" s="63"/>
      <c r="AD59" s="63"/>
      <c r="AF59" s="63"/>
      <c r="AG59" s="63"/>
      <c r="BF59" s="192">
        <f t="shared" ref="BF59:BK59" si="18">K59*BF$3</f>
        <v>0</v>
      </c>
      <c r="BG59" s="192">
        <f t="shared" si="18"/>
        <v>0</v>
      </c>
      <c r="BH59" s="192">
        <f t="shared" si="18"/>
        <v>0</v>
      </c>
      <c r="BI59" s="192">
        <f t="shared" si="18"/>
        <v>0</v>
      </c>
      <c r="BJ59" s="192">
        <f t="shared" si="18"/>
        <v>0</v>
      </c>
      <c r="BK59" s="192">
        <f t="shared" si="18"/>
        <v>0</v>
      </c>
      <c r="BL59" s="192"/>
      <c r="BM59" s="192">
        <f t="shared" ref="BM59:BV59" si="19">R59*BM$3</f>
        <v>0</v>
      </c>
      <c r="BN59" s="192">
        <f t="shared" si="19"/>
        <v>0</v>
      </c>
      <c r="BO59" s="192">
        <f t="shared" si="19"/>
        <v>0</v>
      </c>
      <c r="BP59" s="192">
        <f t="shared" si="19"/>
        <v>0</v>
      </c>
      <c r="BQ59" s="192">
        <f t="shared" si="19"/>
        <v>5</v>
      </c>
      <c r="BR59" s="192">
        <f t="shared" si="19"/>
        <v>1</v>
      </c>
      <c r="BS59" s="192">
        <f t="shared" si="19"/>
        <v>0</v>
      </c>
      <c r="BT59" s="192">
        <f t="shared" si="19"/>
        <v>2</v>
      </c>
      <c r="BU59" s="192">
        <f t="shared" si="19"/>
        <v>8</v>
      </c>
      <c r="BV59" s="192">
        <f t="shared" si="19"/>
        <v>0</v>
      </c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Q59" s="10"/>
    </row>
    <row r="60" spans="1:96" x14ac:dyDescent="0.25">
      <c r="A60" s="34" t="s">
        <v>97</v>
      </c>
      <c r="K60" s="44"/>
      <c r="L60" s="44"/>
      <c r="M60" s="44"/>
      <c r="N60" s="44"/>
      <c r="O60" s="44"/>
      <c r="P60" s="44"/>
      <c r="Q60" s="44"/>
      <c r="R60" s="44"/>
      <c r="S60" s="73"/>
      <c r="T60" s="74"/>
      <c r="U60" s="44"/>
      <c r="V60" s="44"/>
      <c r="W60" s="44"/>
      <c r="X60" s="44"/>
      <c r="Y60" s="44"/>
      <c r="Z60" s="44"/>
      <c r="AA60" s="74"/>
      <c r="AB60" s="63"/>
      <c r="AC60" s="63"/>
      <c r="AD60" s="63"/>
      <c r="AF60" s="63"/>
      <c r="AG60" s="63"/>
    </row>
    <row r="61" spans="1:96" x14ac:dyDescent="0.25">
      <c r="A61" s="34" t="s">
        <v>63</v>
      </c>
      <c r="K61" s="44">
        <v>1</v>
      </c>
      <c r="L61" s="44">
        <v>1</v>
      </c>
      <c r="M61" s="44">
        <v>1</v>
      </c>
      <c r="N61" s="44">
        <v>1</v>
      </c>
      <c r="O61" s="44">
        <v>1</v>
      </c>
      <c r="P61" s="44">
        <v>1</v>
      </c>
      <c r="Q61" s="44">
        <v>1</v>
      </c>
      <c r="R61" s="44">
        <v>1</v>
      </c>
      <c r="S61" s="44">
        <v>1</v>
      </c>
      <c r="T61" s="44">
        <v>1</v>
      </c>
      <c r="U61" s="44">
        <v>1</v>
      </c>
      <c r="V61" s="44">
        <v>1</v>
      </c>
      <c r="W61" s="44">
        <v>1</v>
      </c>
      <c r="X61" s="44">
        <v>1</v>
      </c>
      <c r="Y61" s="44">
        <v>1</v>
      </c>
      <c r="Z61" s="44">
        <v>1</v>
      </c>
      <c r="AA61" s="74">
        <v>1</v>
      </c>
      <c r="AB61" s="63"/>
      <c r="AC61" s="63"/>
      <c r="AD61" s="63"/>
      <c r="AF61" s="63"/>
      <c r="AG61" s="63"/>
      <c r="BF61" s="192">
        <f t="shared" ref="BF61:BK61" si="20">K61*BF$3</f>
        <v>0</v>
      </c>
      <c r="BG61" s="192">
        <f t="shared" si="20"/>
        <v>25</v>
      </c>
      <c r="BH61" s="192">
        <f t="shared" si="20"/>
        <v>0</v>
      </c>
      <c r="BI61" s="192">
        <f t="shared" si="20"/>
        <v>0</v>
      </c>
      <c r="BJ61" s="192">
        <f t="shared" si="20"/>
        <v>0</v>
      </c>
      <c r="BK61" s="192">
        <f t="shared" si="20"/>
        <v>12</v>
      </c>
      <c r="BL61" s="192"/>
      <c r="BM61" s="192">
        <f t="shared" ref="BM61:BV61" si="21">R61*BM$3</f>
        <v>0</v>
      </c>
      <c r="BN61" s="192">
        <f t="shared" si="21"/>
        <v>25</v>
      </c>
      <c r="BO61" s="192">
        <f t="shared" si="21"/>
        <v>25</v>
      </c>
      <c r="BP61" s="192">
        <f t="shared" si="21"/>
        <v>0</v>
      </c>
      <c r="BQ61" s="192">
        <f t="shared" si="21"/>
        <v>5</v>
      </c>
      <c r="BR61" s="192">
        <f t="shared" si="21"/>
        <v>1</v>
      </c>
      <c r="BS61" s="192">
        <f t="shared" si="21"/>
        <v>0</v>
      </c>
      <c r="BT61" s="192">
        <f t="shared" si="21"/>
        <v>2</v>
      </c>
      <c r="BU61" s="192">
        <f t="shared" si="21"/>
        <v>8</v>
      </c>
      <c r="BV61" s="192">
        <f t="shared" si="21"/>
        <v>0</v>
      </c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Q61" s="10"/>
      <c r="CR61" s="107">
        <f>SUM(AW61:CO61)</f>
        <v>103</v>
      </c>
    </row>
    <row r="62" spans="1:96" x14ac:dyDescent="0.25">
      <c r="A62" s="34"/>
      <c r="K62" s="44"/>
      <c r="L62" s="44"/>
      <c r="M62" s="44"/>
      <c r="N62" s="44"/>
      <c r="O62" s="44"/>
      <c r="P62" s="44"/>
      <c r="Q62" s="44"/>
      <c r="R62" s="44"/>
      <c r="S62" s="73"/>
      <c r="T62" s="74"/>
      <c r="U62" s="44"/>
      <c r="V62" s="44"/>
      <c r="W62" s="44"/>
      <c r="X62" s="44"/>
      <c r="Y62" s="44"/>
      <c r="Z62" s="44"/>
      <c r="AA62" s="74"/>
      <c r="AB62" s="63"/>
      <c r="AC62" s="63"/>
      <c r="AD62" s="63"/>
      <c r="AF62" s="63"/>
      <c r="AG62" s="63"/>
    </row>
    <row r="63" spans="1:96" x14ac:dyDescent="0.25">
      <c r="A63" s="18" t="s">
        <v>113</v>
      </c>
      <c r="K63" s="44">
        <v>1</v>
      </c>
      <c r="L63" s="44">
        <v>1</v>
      </c>
      <c r="M63" s="44">
        <v>1</v>
      </c>
      <c r="N63" s="44">
        <v>1</v>
      </c>
      <c r="O63" s="44">
        <v>1</v>
      </c>
      <c r="P63" s="44">
        <v>1</v>
      </c>
      <c r="Q63" s="44">
        <v>1</v>
      </c>
      <c r="R63" s="44">
        <v>0</v>
      </c>
      <c r="S63" s="44">
        <v>0</v>
      </c>
      <c r="T63" s="44">
        <v>0</v>
      </c>
      <c r="U63" s="1">
        <v>0</v>
      </c>
      <c r="V63" s="44"/>
      <c r="W63" s="1">
        <v>0</v>
      </c>
      <c r="X63" s="1">
        <v>0</v>
      </c>
      <c r="Y63" s="44">
        <v>0</v>
      </c>
      <c r="Z63" s="1">
        <v>0</v>
      </c>
      <c r="AA63" s="74"/>
      <c r="AB63" s="7"/>
      <c r="AC63" s="7"/>
      <c r="AD63" s="7"/>
      <c r="AF63" s="7"/>
      <c r="AG63" s="7"/>
      <c r="BF63" s="192">
        <f t="shared" ref="BF63:BK63" si="22">K63*BF$3</f>
        <v>0</v>
      </c>
      <c r="BG63" s="192">
        <f t="shared" si="22"/>
        <v>25</v>
      </c>
      <c r="BH63" s="192">
        <f t="shared" si="22"/>
        <v>0</v>
      </c>
      <c r="BI63" s="192">
        <f t="shared" si="22"/>
        <v>0</v>
      </c>
      <c r="BJ63" s="192">
        <f t="shared" si="22"/>
        <v>0</v>
      </c>
      <c r="BK63" s="192">
        <f t="shared" si="22"/>
        <v>12</v>
      </c>
      <c r="BL63" s="192"/>
      <c r="BM63" s="192">
        <f t="shared" ref="BM63:BV63" si="23">R63*BM$3</f>
        <v>0</v>
      </c>
      <c r="BN63" s="192">
        <f t="shared" si="23"/>
        <v>0</v>
      </c>
      <c r="BO63" s="192">
        <f t="shared" si="23"/>
        <v>0</v>
      </c>
      <c r="BP63" s="192">
        <f t="shared" si="23"/>
        <v>0</v>
      </c>
      <c r="BQ63" s="192">
        <f t="shared" si="23"/>
        <v>0</v>
      </c>
      <c r="BR63" s="192">
        <f t="shared" si="23"/>
        <v>0</v>
      </c>
      <c r="BS63" s="192">
        <f t="shared" si="23"/>
        <v>0</v>
      </c>
      <c r="BT63" s="192">
        <f t="shared" si="23"/>
        <v>0</v>
      </c>
      <c r="BU63" s="192">
        <f t="shared" si="23"/>
        <v>0</v>
      </c>
      <c r="BV63" s="192">
        <f t="shared" si="23"/>
        <v>0</v>
      </c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Q63" s="10"/>
      <c r="CR63" s="107">
        <f>SUM(AW63:CO63)</f>
        <v>37</v>
      </c>
    </row>
    <row r="64" spans="1:96" x14ac:dyDescent="0.25">
      <c r="A64" s="34"/>
      <c r="K64" s="44"/>
      <c r="L64" s="44"/>
      <c r="M64" s="44"/>
      <c r="N64" s="44"/>
      <c r="O64" s="44"/>
      <c r="P64" s="44"/>
      <c r="Q64" s="44"/>
      <c r="R64" s="44"/>
      <c r="S64" s="73"/>
      <c r="T64" s="74"/>
      <c r="V64" s="44"/>
      <c r="Y64" s="44"/>
      <c r="AA64" s="74"/>
    </row>
    <row r="65" spans="1:96" x14ac:dyDescent="0.25">
      <c r="A65" s="18" t="s">
        <v>51</v>
      </c>
      <c r="K65" s="45">
        <v>0.8</v>
      </c>
      <c r="L65" s="45">
        <v>0.8</v>
      </c>
      <c r="M65" s="45">
        <v>0.8</v>
      </c>
      <c r="N65" s="45">
        <v>0.9</v>
      </c>
      <c r="O65" s="45">
        <v>0.8</v>
      </c>
      <c r="P65" s="45">
        <v>0.9</v>
      </c>
      <c r="Q65" s="45">
        <v>0.9</v>
      </c>
      <c r="R65" s="45">
        <v>0.7</v>
      </c>
      <c r="S65" s="44">
        <v>1.35</v>
      </c>
      <c r="T65" s="44">
        <v>1.45</v>
      </c>
      <c r="U65" s="45">
        <v>0.75</v>
      </c>
      <c r="V65" s="45">
        <v>0.55000000000000004</v>
      </c>
      <c r="W65" s="45">
        <v>0.55000000000000004</v>
      </c>
      <c r="X65" s="45">
        <v>1.4</v>
      </c>
      <c r="Y65" s="45">
        <v>1.5</v>
      </c>
      <c r="Z65" s="45">
        <v>1.4</v>
      </c>
      <c r="AA65" s="46">
        <v>1.85</v>
      </c>
      <c r="AB65" s="64"/>
      <c r="AC65" s="64"/>
      <c r="AD65" s="64"/>
      <c r="AF65" s="64"/>
      <c r="AG65" s="64"/>
      <c r="BF65" s="192">
        <f t="shared" ref="BF65:BK65" si="24">K65*BF$3</f>
        <v>0</v>
      </c>
      <c r="BG65" s="192">
        <f t="shared" si="24"/>
        <v>20</v>
      </c>
      <c r="BH65" s="192">
        <f t="shared" si="24"/>
        <v>0</v>
      </c>
      <c r="BI65" s="192">
        <f t="shared" si="24"/>
        <v>0</v>
      </c>
      <c r="BJ65" s="192">
        <f t="shared" si="24"/>
        <v>0</v>
      </c>
      <c r="BK65" s="192">
        <f t="shared" si="24"/>
        <v>10.8</v>
      </c>
      <c r="BL65" s="192"/>
      <c r="BM65" s="192">
        <f t="shared" ref="BM65:BV65" si="25">R65*BM$3</f>
        <v>0</v>
      </c>
      <c r="BN65" s="192">
        <f t="shared" si="25"/>
        <v>33.75</v>
      </c>
      <c r="BO65" s="192">
        <f t="shared" si="25"/>
        <v>36.25</v>
      </c>
      <c r="BP65" s="192">
        <f t="shared" si="25"/>
        <v>0</v>
      </c>
      <c r="BQ65" s="192">
        <f t="shared" si="25"/>
        <v>2.75</v>
      </c>
      <c r="BR65" s="192">
        <f t="shared" si="25"/>
        <v>0.55000000000000004</v>
      </c>
      <c r="BS65" s="192">
        <f t="shared" si="25"/>
        <v>0</v>
      </c>
      <c r="BT65" s="192">
        <f t="shared" si="25"/>
        <v>3</v>
      </c>
      <c r="BU65" s="192">
        <f t="shared" si="25"/>
        <v>11.2</v>
      </c>
      <c r="BV65" s="192">
        <f t="shared" si="25"/>
        <v>0</v>
      </c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Q65" s="10"/>
      <c r="CR65" s="107">
        <f>SUM(AW65:CO65)</f>
        <v>118.3</v>
      </c>
    </row>
    <row r="66" spans="1:96" x14ac:dyDescent="0.25">
      <c r="A66" s="34" t="s">
        <v>97</v>
      </c>
      <c r="K66" s="45"/>
      <c r="L66" s="45"/>
      <c r="M66" s="45"/>
      <c r="N66" s="45"/>
      <c r="O66" s="45"/>
      <c r="P66" s="45"/>
      <c r="Q66" s="45"/>
      <c r="R66" s="45"/>
      <c r="S66" s="75"/>
      <c r="T66" s="46"/>
      <c r="U66" s="45"/>
      <c r="V66" s="45"/>
      <c r="W66" s="45"/>
      <c r="X66" s="45"/>
      <c r="Y66" s="45"/>
      <c r="Z66" s="45"/>
      <c r="AA66" s="46"/>
      <c r="AB66" s="64"/>
      <c r="AC66" s="64"/>
      <c r="AD66" s="64"/>
      <c r="AF66" s="64"/>
      <c r="AG66" s="64"/>
    </row>
    <row r="67" spans="1:96" x14ac:dyDescent="0.25">
      <c r="A67" s="34" t="s">
        <v>114</v>
      </c>
      <c r="K67" s="45"/>
      <c r="L67" s="45"/>
      <c r="M67" s="45"/>
      <c r="N67" s="45"/>
      <c r="O67" s="45"/>
      <c r="P67" s="45"/>
      <c r="Q67" s="45"/>
      <c r="R67" s="45"/>
      <c r="S67" s="75"/>
      <c r="T67" s="46"/>
      <c r="U67" s="45"/>
      <c r="V67" s="45"/>
      <c r="W67" s="45"/>
      <c r="X67" s="45"/>
      <c r="Y67" s="45"/>
      <c r="Z67" s="45"/>
      <c r="AA67" s="46"/>
      <c r="AB67" s="64"/>
      <c r="AC67" s="64"/>
      <c r="AD67" s="64"/>
      <c r="AF67" s="64"/>
      <c r="AG67" s="64"/>
      <c r="BF67" s="192">
        <f>K67*BF$3</f>
        <v>0</v>
      </c>
      <c r="BG67" s="192">
        <f>L67*BG$3</f>
        <v>0</v>
      </c>
      <c r="BH67" s="192">
        <f>M67*BH$3</f>
        <v>0</v>
      </c>
      <c r="BI67" s="192">
        <f>N67*BI$3</f>
        <v>0</v>
      </c>
      <c r="BJ67" s="192"/>
      <c r="BK67" s="192">
        <f>P67*BK$3</f>
        <v>0</v>
      </c>
      <c r="BL67" s="192"/>
      <c r="BM67" s="192"/>
      <c r="BN67" s="192">
        <f>S67*BN$3</f>
        <v>0</v>
      </c>
      <c r="BO67" s="192">
        <f>T67*BO$3</f>
        <v>0</v>
      </c>
      <c r="BP67" s="192"/>
      <c r="BQ67" s="192">
        <f>V67*BQ$3</f>
        <v>0</v>
      </c>
      <c r="BR67" s="192"/>
      <c r="BS67" s="192"/>
      <c r="BT67" s="192"/>
      <c r="BU67" s="192"/>
      <c r="BV67" s="192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Q67" s="10"/>
    </row>
    <row r="68" spans="1:96" x14ac:dyDescent="0.25">
      <c r="A68" s="34"/>
      <c r="K68" s="45"/>
      <c r="L68" s="45"/>
      <c r="M68" s="45"/>
      <c r="N68" s="45"/>
      <c r="O68" s="45"/>
      <c r="P68" s="45"/>
      <c r="Q68" s="45"/>
      <c r="R68" s="45"/>
      <c r="S68" s="75"/>
      <c r="T68" s="46"/>
      <c r="U68" s="45"/>
      <c r="V68" s="45"/>
      <c r="W68" s="45"/>
      <c r="X68" s="45"/>
      <c r="Y68" s="45"/>
      <c r="Z68" s="45"/>
      <c r="AA68" s="46"/>
      <c r="AB68" s="64"/>
      <c r="AC68" s="64"/>
      <c r="AD68" s="64"/>
      <c r="AF68" s="64"/>
      <c r="AG68" s="64"/>
    </row>
    <row r="69" spans="1:96" x14ac:dyDescent="0.25">
      <c r="A69" s="18" t="s">
        <v>115</v>
      </c>
      <c r="K69" s="44">
        <v>0.55000000000000004</v>
      </c>
      <c r="L69" s="44">
        <v>1.35</v>
      </c>
      <c r="M69" s="44">
        <v>2.5</v>
      </c>
      <c r="N69" s="44">
        <v>2.6</v>
      </c>
      <c r="O69" s="44">
        <v>3.9</v>
      </c>
      <c r="P69" s="44">
        <v>4.0999999999999996</v>
      </c>
      <c r="Q69" s="44">
        <v>5.9</v>
      </c>
      <c r="R69" s="44">
        <v>3.9</v>
      </c>
      <c r="S69" s="44">
        <v>8.9</v>
      </c>
      <c r="T69" s="44">
        <v>7.8</v>
      </c>
      <c r="U69" s="44">
        <v>1.2</v>
      </c>
      <c r="V69" s="45">
        <v>2.1</v>
      </c>
      <c r="W69" s="44">
        <v>3.7</v>
      </c>
      <c r="X69" s="44">
        <v>5.2</v>
      </c>
      <c r="Y69" s="44">
        <v>4.9000000000000004</v>
      </c>
      <c r="Z69" s="44">
        <v>7.1</v>
      </c>
      <c r="AA69" s="46">
        <v>9.5</v>
      </c>
      <c r="AB69" s="63"/>
      <c r="AC69" s="63"/>
      <c r="AD69" s="63"/>
      <c r="AF69" s="63"/>
      <c r="AG69" s="63"/>
      <c r="BF69" s="192">
        <f t="shared" ref="BF69:BK69" si="26">K69*BF$3</f>
        <v>0</v>
      </c>
      <c r="BG69" s="192">
        <f t="shared" si="26"/>
        <v>33.75</v>
      </c>
      <c r="BH69" s="192">
        <f t="shared" si="26"/>
        <v>0</v>
      </c>
      <c r="BI69" s="192">
        <f t="shared" si="26"/>
        <v>0</v>
      </c>
      <c r="BJ69" s="192">
        <f t="shared" si="26"/>
        <v>0</v>
      </c>
      <c r="BK69" s="192">
        <f t="shared" si="26"/>
        <v>49.199999999999996</v>
      </c>
      <c r="BL69" s="192"/>
      <c r="BM69" s="192">
        <f t="shared" ref="BM69:BV69" si="27">R69*BM$3</f>
        <v>0</v>
      </c>
      <c r="BN69" s="192">
        <f t="shared" si="27"/>
        <v>222.5</v>
      </c>
      <c r="BO69" s="192">
        <f t="shared" si="27"/>
        <v>195</v>
      </c>
      <c r="BP69" s="192">
        <f t="shared" si="27"/>
        <v>0</v>
      </c>
      <c r="BQ69" s="192">
        <f t="shared" si="27"/>
        <v>10.5</v>
      </c>
      <c r="BR69" s="192">
        <f t="shared" si="27"/>
        <v>3.7</v>
      </c>
      <c r="BS69" s="192">
        <f t="shared" si="27"/>
        <v>0</v>
      </c>
      <c r="BT69" s="192">
        <f t="shared" si="27"/>
        <v>9.8000000000000007</v>
      </c>
      <c r="BU69" s="192">
        <f t="shared" si="27"/>
        <v>56.8</v>
      </c>
      <c r="BV69" s="192">
        <f t="shared" si="27"/>
        <v>0</v>
      </c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Q69" s="10"/>
      <c r="CR69" s="107">
        <f>SUM(AW69:CO69)</f>
        <v>581.24999999999989</v>
      </c>
    </row>
    <row r="70" spans="1:96" x14ac:dyDescent="0.25">
      <c r="A70" s="34" t="s">
        <v>97</v>
      </c>
      <c r="K70" s="44"/>
      <c r="L70" s="44"/>
      <c r="M70" s="44"/>
      <c r="N70" s="44"/>
      <c r="O70" s="44"/>
      <c r="P70" s="44"/>
      <c r="Q70" s="44"/>
      <c r="R70" s="44"/>
      <c r="S70" s="49"/>
      <c r="T70" s="46"/>
      <c r="U70" s="44"/>
      <c r="V70" s="44"/>
      <c r="W70" s="44"/>
      <c r="X70" s="44"/>
      <c r="Y70" s="44"/>
      <c r="Z70" s="44"/>
      <c r="AA70" s="46"/>
      <c r="AB70" s="63"/>
      <c r="AC70" s="63"/>
      <c r="AD70" s="63"/>
      <c r="AF70" s="63"/>
      <c r="AG70" s="63"/>
    </row>
    <row r="71" spans="1:96" x14ac:dyDescent="0.25">
      <c r="A71" s="34" t="s">
        <v>116</v>
      </c>
      <c r="K71" s="44"/>
      <c r="L71" s="44"/>
      <c r="M71" s="44"/>
      <c r="N71" s="44"/>
      <c r="O71" s="44"/>
      <c r="P71" s="44"/>
      <c r="Q71" s="44"/>
      <c r="R71" s="44"/>
      <c r="S71" s="49"/>
      <c r="T71" s="46"/>
      <c r="U71" s="44"/>
      <c r="V71" s="44"/>
      <c r="W71" s="44"/>
      <c r="X71" s="44"/>
      <c r="Y71" s="44"/>
      <c r="Z71" s="44"/>
      <c r="AA71" s="46"/>
      <c r="AB71" s="63"/>
      <c r="AC71" s="63"/>
      <c r="AD71" s="63"/>
      <c r="AF71" s="63"/>
      <c r="AG71" s="63"/>
    </row>
    <row r="72" spans="1:96" x14ac:dyDescent="0.25">
      <c r="A72" s="34" t="s">
        <v>117</v>
      </c>
      <c r="K72" s="44"/>
      <c r="L72" s="44"/>
      <c r="M72" s="44"/>
      <c r="N72" s="44"/>
      <c r="O72" s="44"/>
      <c r="P72" s="44"/>
      <c r="Q72" s="44"/>
      <c r="R72" s="44"/>
      <c r="S72" s="49"/>
      <c r="T72" s="46"/>
      <c r="U72" s="44"/>
      <c r="V72" s="44"/>
      <c r="W72" s="44"/>
      <c r="X72" s="44"/>
      <c r="Y72" s="44"/>
      <c r="Z72" s="44"/>
      <c r="AA72" s="46"/>
      <c r="AB72" s="63"/>
      <c r="AC72" s="63"/>
      <c r="AD72" s="63"/>
      <c r="AF72" s="63"/>
      <c r="AG72" s="63"/>
    </row>
    <row r="73" spans="1:96" x14ac:dyDescent="0.25">
      <c r="A73" s="34"/>
      <c r="K73" s="44"/>
      <c r="L73" s="44"/>
      <c r="M73" s="44"/>
      <c r="N73" s="44"/>
      <c r="O73" s="44"/>
      <c r="P73" s="44"/>
      <c r="Q73" s="44"/>
      <c r="R73" s="44"/>
      <c r="S73" s="49"/>
      <c r="T73" s="46"/>
      <c r="U73" s="44"/>
      <c r="V73" s="44"/>
      <c r="W73" s="44"/>
      <c r="X73" s="44"/>
      <c r="Y73" s="44"/>
      <c r="Z73" s="44"/>
      <c r="AA73" s="46"/>
      <c r="AB73" s="63"/>
      <c r="AC73" s="63"/>
      <c r="AD73" s="63"/>
      <c r="AF73" s="63"/>
      <c r="AG73" s="63"/>
    </row>
    <row r="74" spans="1:96" x14ac:dyDescent="0.25">
      <c r="A74" s="42" t="s">
        <v>118</v>
      </c>
      <c r="K74" s="44"/>
      <c r="L74" s="44"/>
      <c r="M74" s="44"/>
      <c r="N74" s="44"/>
      <c r="O74" s="44"/>
      <c r="P74" s="44"/>
      <c r="Q74" s="44"/>
      <c r="R74" s="44"/>
      <c r="S74" s="49"/>
      <c r="T74" s="49"/>
      <c r="U74" s="44"/>
      <c r="V74" s="44"/>
      <c r="W74" s="44"/>
      <c r="X74" s="44"/>
      <c r="Y74" s="44"/>
      <c r="Z74" s="44"/>
      <c r="AA74" s="49"/>
      <c r="AB74" s="63"/>
      <c r="AC74" s="63"/>
      <c r="AD74" s="63"/>
      <c r="AF74" s="63"/>
      <c r="AG74" s="63"/>
    </row>
    <row r="75" spans="1:96" x14ac:dyDescent="0.25">
      <c r="A75" s="34" t="s">
        <v>97</v>
      </c>
      <c r="K75" s="44"/>
      <c r="L75" s="44"/>
      <c r="M75" s="44"/>
      <c r="N75" s="44"/>
      <c r="O75" s="44"/>
      <c r="P75" s="44"/>
      <c r="Q75" s="44"/>
      <c r="R75" s="44"/>
      <c r="S75" s="49"/>
      <c r="T75" s="49"/>
      <c r="U75" s="44"/>
      <c r="V75" s="44"/>
      <c r="W75" s="44"/>
      <c r="X75" s="44"/>
      <c r="Y75" s="44"/>
      <c r="Z75" s="44"/>
      <c r="AA75" s="49"/>
      <c r="AB75" s="63"/>
      <c r="AC75" s="63"/>
      <c r="AD75" s="63"/>
      <c r="AF75" s="63"/>
      <c r="AG75" s="63"/>
      <c r="BF75" s="192">
        <f>K75*BF$3</f>
        <v>0</v>
      </c>
      <c r="BG75" s="192">
        <f>L75*BG$3</f>
        <v>0</v>
      </c>
      <c r="BH75" s="192">
        <f>M75*BH$3</f>
        <v>0</v>
      </c>
      <c r="BI75" s="192">
        <f>N75*BI$3</f>
        <v>0</v>
      </c>
      <c r="BJ75" s="192"/>
      <c r="BK75" s="192">
        <f>P75*BK$3</f>
        <v>0</v>
      </c>
      <c r="BL75" s="192"/>
      <c r="BM75" s="192"/>
      <c r="BN75" s="192">
        <f>S75*BN$3</f>
        <v>0</v>
      </c>
      <c r="BO75" s="192">
        <f>T75*BO$3</f>
        <v>0</v>
      </c>
      <c r="BP75" s="192"/>
      <c r="BQ75" s="192">
        <f>V75*BQ$3</f>
        <v>0</v>
      </c>
      <c r="BR75" s="192"/>
      <c r="BS75" s="192"/>
      <c r="BT75" s="192"/>
      <c r="BU75" s="192"/>
      <c r="BV75" s="192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Q75" s="10"/>
    </row>
    <row r="76" spans="1:96" ht="22.5" x14ac:dyDescent="0.25">
      <c r="A76" s="35" t="s">
        <v>88</v>
      </c>
      <c r="K76" s="44"/>
      <c r="L76" s="44"/>
      <c r="M76" s="44"/>
      <c r="N76" s="44"/>
      <c r="O76" s="44"/>
      <c r="P76" s="44"/>
      <c r="Q76" s="44"/>
      <c r="R76" s="44"/>
      <c r="S76" s="49"/>
      <c r="T76" s="49"/>
      <c r="U76" s="44"/>
      <c r="V76" s="44"/>
      <c r="W76" s="44"/>
      <c r="X76" s="44"/>
      <c r="Y76" s="44"/>
      <c r="Z76" s="44"/>
      <c r="AA76" s="49"/>
      <c r="AB76" s="63"/>
      <c r="AC76" s="63"/>
      <c r="AD76" s="63"/>
      <c r="AF76" s="63"/>
      <c r="AG76" s="63"/>
    </row>
    <row r="77" spans="1:96" ht="33.75" x14ac:dyDescent="0.25">
      <c r="A77" s="35" t="s">
        <v>119</v>
      </c>
      <c r="K77" s="44">
        <v>1</v>
      </c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5"/>
      <c r="W77" s="44"/>
      <c r="X77" s="44"/>
      <c r="Y77" s="44"/>
      <c r="Z77" s="44"/>
      <c r="AA77" s="73"/>
      <c r="AB77" s="63"/>
      <c r="AC77" s="63"/>
      <c r="AD77" s="63"/>
      <c r="AF77" s="63"/>
      <c r="AG77" s="63"/>
      <c r="BF77" s="192">
        <f t="shared" ref="BF77:BK77" si="28">K77*BF$3</f>
        <v>0</v>
      </c>
      <c r="BG77" s="192">
        <f t="shared" si="28"/>
        <v>0</v>
      </c>
      <c r="BH77" s="192">
        <f t="shared" si="28"/>
        <v>0</v>
      </c>
      <c r="BI77" s="192">
        <f t="shared" si="28"/>
        <v>0</v>
      </c>
      <c r="BJ77" s="192">
        <f t="shared" si="28"/>
        <v>0</v>
      </c>
      <c r="BK77" s="192">
        <f t="shared" si="28"/>
        <v>0</v>
      </c>
      <c r="BL77" s="192"/>
      <c r="BM77" s="192">
        <f t="shared" ref="BM77:BV77" si="29">R77*BM$3</f>
        <v>0</v>
      </c>
      <c r="BN77" s="192">
        <f t="shared" si="29"/>
        <v>0</v>
      </c>
      <c r="BO77" s="192">
        <f t="shared" si="29"/>
        <v>0</v>
      </c>
      <c r="BP77" s="192">
        <f t="shared" si="29"/>
        <v>0</v>
      </c>
      <c r="BQ77" s="192">
        <f t="shared" si="29"/>
        <v>0</v>
      </c>
      <c r="BR77" s="192">
        <f t="shared" si="29"/>
        <v>0</v>
      </c>
      <c r="BS77" s="192">
        <f t="shared" si="29"/>
        <v>0</v>
      </c>
      <c r="BT77" s="192">
        <f t="shared" si="29"/>
        <v>0</v>
      </c>
      <c r="BU77" s="192">
        <f t="shared" si="29"/>
        <v>0</v>
      </c>
      <c r="BV77" s="192">
        <f t="shared" si="29"/>
        <v>0</v>
      </c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Q77" s="10"/>
    </row>
    <row r="78" spans="1:96" x14ac:dyDescent="0.25">
      <c r="A78" s="42" t="s">
        <v>53</v>
      </c>
      <c r="K78" s="44"/>
      <c r="L78" s="44"/>
      <c r="M78" s="44"/>
      <c r="N78" s="44"/>
      <c r="O78" s="44"/>
      <c r="P78" s="44"/>
      <c r="Q78" s="44"/>
      <c r="R78" s="44"/>
      <c r="S78" s="49"/>
      <c r="T78" s="49"/>
      <c r="U78" s="44"/>
      <c r="V78" s="44"/>
      <c r="W78" s="44"/>
      <c r="X78" s="44"/>
      <c r="Y78" s="44"/>
      <c r="Z78" s="44"/>
      <c r="AA78" s="49"/>
      <c r="AB78" s="63"/>
      <c r="AC78" s="63"/>
      <c r="AD78" s="63"/>
      <c r="AF78" s="63"/>
      <c r="AG78" s="63"/>
    </row>
    <row r="79" spans="1:96" x14ac:dyDescent="0.25">
      <c r="A79" s="34" t="s">
        <v>97</v>
      </c>
      <c r="K79" s="44"/>
      <c r="L79" s="44"/>
      <c r="M79" s="44"/>
      <c r="N79" s="44"/>
      <c r="O79" s="44"/>
      <c r="P79" s="44"/>
      <c r="Q79" s="44"/>
      <c r="R79" s="44"/>
      <c r="S79" s="49"/>
      <c r="T79" s="49"/>
      <c r="U79" s="44"/>
      <c r="V79" s="44"/>
      <c r="W79" s="44"/>
      <c r="X79" s="44"/>
      <c r="Y79" s="44"/>
      <c r="Z79" s="44"/>
      <c r="AA79" s="49"/>
      <c r="AB79" s="63"/>
      <c r="AC79" s="63"/>
      <c r="AD79" s="63"/>
      <c r="AF79" s="63"/>
      <c r="AG79" s="63"/>
      <c r="BF79" s="192">
        <f>K79*BF$3</f>
        <v>0</v>
      </c>
      <c r="BG79" s="192">
        <f>L79*BG$3</f>
        <v>0</v>
      </c>
      <c r="BH79" s="192">
        <f>M79*BH$3</f>
        <v>0</v>
      </c>
      <c r="BI79" s="192">
        <f>N79*BI$3</f>
        <v>0</v>
      </c>
      <c r="BJ79" s="192"/>
      <c r="BK79" s="192">
        <f>P79*BK$3</f>
        <v>0</v>
      </c>
      <c r="BL79" s="192"/>
      <c r="BM79" s="192"/>
      <c r="BN79" s="192">
        <f>S79*BN$3</f>
        <v>0</v>
      </c>
      <c r="BO79" s="192">
        <f>T79*BO$3</f>
        <v>0</v>
      </c>
      <c r="BP79" s="192"/>
      <c r="BQ79" s="192">
        <f>V79*BQ$3</f>
        <v>0</v>
      </c>
      <c r="BR79" s="192"/>
      <c r="BS79" s="192"/>
      <c r="BT79" s="192"/>
      <c r="BU79" s="192"/>
      <c r="BV79" s="192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Q79" s="10"/>
    </row>
    <row r="80" spans="1:96" ht="22.5" x14ac:dyDescent="0.25">
      <c r="A80" s="35" t="s">
        <v>54</v>
      </c>
      <c r="K80" s="44"/>
      <c r="L80" s="44"/>
      <c r="M80" s="44"/>
      <c r="N80" s="44"/>
      <c r="O80" s="44"/>
      <c r="P80" s="44"/>
      <c r="Q80" s="44"/>
      <c r="R80" s="44"/>
      <c r="S80" s="49"/>
      <c r="T80" s="49"/>
      <c r="U80" s="44"/>
      <c r="V80" s="44"/>
      <c r="W80" s="44"/>
      <c r="X80" s="44"/>
      <c r="Y80" s="44"/>
      <c r="Z80" s="44"/>
      <c r="AA80" s="49"/>
      <c r="AB80" s="63"/>
      <c r="AC80" s="63"/>
      <c r="AD80" s="63"/>
      <c r="AF80" s="63"/>
      <c r="AG80" s="63"/>
    </row>
    <row r="81" spans="1:96" ht="33.75" x14ac:dyDescent="0.25">
      <c r="A81" s="35" t="s">
        <v>119</v>
      </c>
      <c r="K81" s="44">
        <v>1</v>
      </c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73"/>
      <c r="AB81" s="63"/>
      <c r="AC81" s="63"/>
      <c r="AD81" s="63"/>
      <c r="AF81" s="63"/>
      <c r="AG81" s="63"/>
      <c r="BF81" s="192">
        <f t="shared" ref="BF81:BK81" si="30">K81*BF$3</f>
        <v>0</v>
      </c>
      <c r="BG81" s="192">
        <f t="shared" si="30"/>
        <v>0</v>
      </c>
      <c r="BH81" s="192">
        <f t="shared" si="30"/>
        <v>0</v>
      </c>
      <c r="BI81" s="192">
        <f t="shared" si="30"/>
        <v>0</v>
      </c>
      <c r="BJ81" s="192">
        <f t="shared" si="30"/>
        <v>0</v>
      </c>
      <c r="BK81" s="192">
        <f t="shared" si="30"/>
        <v>0</v>
      </c>
      <c r="BL81" s="192"/>
      <c r="BM81" s="192">
        <f t="shared" ref="BM81:BV81" si="31">R81*BM$3</f>
        <v>0</v>
      </c>
      <c r="BN81" s="192">
        <f t="shared" si="31"/>
        <v>0</v>
      </c>
      <c r="BO81" s="192">
        <f t="shared" si="31"/>
        <v>0</v>
      </c>
      <c r="BP81" s="192">
        <f t="shared" si="31"/>
        <v>0</v>
      </c>
      <c r="BQ81" s="192">
        <f t="shared" si="31"/>
        <v>0</v>
      </c>
      <c r="BR81" s="192">
        <f t="shared" si="31"/>
        <v>0</v>
      </c>
      <c r="BS81" s="192">
        <f t="shared" si="31"/>
        <v>0</v>
      </c>
      <c r="BT81" s="192">
        <f t="shared" si="31"/>
        <v>0</v>
      </c>
      <c r="BU81" s="192">
        <f t="shared" si="31"/>
        <v>0</v>
      </c>
      <c r="BV81" s="192">
        <f t="shared" si="31"/>
        <v>0</v>
      </c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Q81" s="10"/>
    </row>
    <row r="82" spans="1:96" x14ac:dyDescent="0.25">
      <c r="A82" s="35"/>
      <c r="K82" s="44"/>
      <c r="L82" s="44"/>
      <c r="M82" s="44"/>
      <c r="N82" s="44"/>
      <c r="O82" s="44"/>
      <c r="P82" s="44"/>
      <c r="Q82" s="44"/>
      <c r="R82" s="44"/>
      <c r="S82" s="49"/>
      <c r="T82" s="49"/>
      <c r="U82" s="44"/>
      <c r="V82" s="44"/>
      <c r="W82" s="44"/>
      <c r="X82" s="44"/>
      <c r="Y82" s="44"/>
      <c r="Z82" s="44"/>
      <c r="AA82" s="49"/>
      <c r="AB82" s="63"/>
      <c r="AC82" s="63"/>
      <c r="AD82" s="63"/>
      <c r="AF82" s="63"/>
      <c r="AG82" s="63"/>
    </row>
    <row r="83" spans="1:96" x14ac:dyDescent="0.25">
      <c r="A83" s="35"/>
      <c r="K83" s="44"/>
      <c r="L83" s="44"/>
      <c r="M83" s="44"/>
      <c r="N83" s="44"/>
      <c r="O83" s="44"/>
      <c r="P83" s="44"/>
      <c r="Q83" s="44"/>
      <c r="R83" s="44"/>
      <c r="S83" s="49"/>
      <c r="T83" s="49"/>
      <c r="U83" s="44"/>
      <c r="V83" s="44"/>
      <c r="W83" s="44"/>
      <c r="X83" s="44"/>
      <c r="Y83" s="44"/>
      <c r="Z83" s="44"/>
      <c r="AA83" s="49"/>
      <c r="AB83" s="63"/>
      <c r="AC83" s="63"/>
      <c r="AD83" s="63"/>
      <c r="AF83" s="63"/>
      <c r="AG83" s="63"/>
    </row>
    <row r="84" spans="1:96" x14ac:dyDescent="0.25">
      <c r="A84" s="18" t="s">
        <v>120</v>
      </c>
      <c r="K84" s="46"/>
      <c r="L84" s="46"/>
      <c r="M84" s="46"/>
      <c r="N84" s="46"/>
      <c r="O84" s="46"/>
      <c r="P84" s="46"/>
      <c r="Q84" s="44"/>
      <c r="R84" s="44"/>
      <c r="S84" s="49"/>
      <c r="T84" s="46"/>
      <c r="U84" s="46"/>
      <c r="V84" s="46"/>
      <c r="W84" s="46"/>
      <c r="X84" s="46"/>
      <c r="Y84" s="46"/>
      <c r="Z84" s="46"/>
      <c r="AA84" s="46"/>
      <c r="AB84" s="65"/>
      <c r="AC84" s="65"/>
      <c r="AD84" s="65"/>
      <c r="AF84" s="65"/>
      <c r="AG84" s="65"/>
      <c r="BF84" s="192">
        <f>K84*BF$3</f>
        <v>0</v>
      </c>
      <c r="BG84" s="192">
        <f>L84*BG$3</f>
        <v>0</v>
      </c>
      <c r="BH84" s="192">
        <f>M84*BH$3</f>
        <v>0</v>
      </c>
      <c r="BI84" s="192">
        <f>N84*BI$3</f>
        <v>0</v>
      </c>
      <c r="BJ84" s="192"/>
      <c r="BK84" s="192">
        <f>P84*BK$3</f>
        <v>0</v>
      </c>
      <c r="BL84" s="192"/>
      <c r="BM84" s="192"/>
      <c r="BN84" s="192">
        <f>S84*BN$3</f>
        <v>0</v>
      </c>
      <c r="BO84" s="192">
        <f>T84*BO$3</f>
        <v>0</v>
      </c>
      <c r="BP84" s="192"/>
      <c r="BQ84" s="192">
        <f>V84*BQ$3</f>
        <v>0</v>
      </c>
      <c r="BR84" s="192"/>
      <c r="BS84" s="192"/>
      <c r="BT84" s="192"/>
      <c r="BU84" s="192"/>
      <c r="BV84" s="192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Q84" s="10"/>
    </row>
    <row r="85" spans="1:96" x14ac:dyDescent="0.25">
      <c r="A85" s="34" t="s">
        <v>97</v>
      </c>
      <c r="K85" s="44"/>
      <c r="L85" s="44"/>
      <c r="M85" s="44"/>
      <c r="N85" s="44"/>
      <c r="O85" s="44"/>
      <c r="P85" s="44"/>
      <c r="Q85" s="44"/>
      <c r="R85" s="44"/>
      <c r="S85" s="49"/>
      <c r="T85" s="46"/>
      <c r="U85" s="44"/>
      <c r="V85" s="44"/>
      <c r="W85" s="44"/>
      <c r="X85" s="44"/>
      <c r="Y85" s="44"/>
      <c r="Z85" s="44"/>
      <c r="AA85" s="77"/>
      <c r="AB85" s="63"/>
      <c r="AC85" s="63"/>
      <c r="AD85" s="63"/>
      <c r="AF85" s="63"/>
      <c r="AG85" s="63"/>
    </row>
    <row r="86" spans="1:96" ht="22.5" x14ac:dyDescent="0.25">
      <c r="A86" s="41" t="s">
        <v>89</v>
      </c>
      <c r="K86" s="44">
        <v>0</v>
      </c>
      <c r="L86" s="44">
        <v>0</v>
      </c>
      <c r="M86" s="44">
        <v>0.36</v>
      </c>
      <c r="N86" s="44">
        <v>0.36</v>
      </c>
      <c r="O86" s="44">
        <v>0.62</v>
      </c>
      <c r="P86" s="44">
        <v>0.72</v>
      </c>
      <c r="Q86" s="44">
        <v>1.1000000000000001</v>
      </c>
      <c r="R86" s="44">
        <v>0.63</v>
      </c>
      <c r="S86" s="44">
        <v>0.63</v>
      </c>
      <c r="T86" s="44">
        <v>0.63</v>
      </c>
      <c r="U86" s="44">
        <v>0.41</v>
      </c>
      <c r="V86" s="45">
        <v>0.26</v>
      </c>
      <c r="W86" s="44">
        <v>0.76</v>
      </c>
      <c r="X86" s="49">
        <v>0</v>
      </c>
      <c r="Y86" s="49">
        <v>0</v>
      </c>
      <c r="Z86" s="49">
        <v>0</v>
      </c>
      <c r="AA86" s="49">
        <v>0.31</v>
      </c>
      <c r="AB86" s="66"/>
      <c r="AC86" s="66"/>
      <c r="AD86" s="66"/>
      <c r="AF86" s="66"/>
      <c r="AG86" s="66"/>
      <c r="BF86" s="192">
        <f t="shared" ref="BF86:BK86" si="32">K86*BF$3</f>
        <v>0</v>
      </c>
      <c r="BG86" s="192">
        <f t="shared" si="32"/>
        <v>0</v>
      </c>
      <c r="BH86" s="192">
        <f t="shared" si="32"/>
        <v>0</v>
      </c>
      <c r="BI86" s="192">
        <f t="shared" si="32"/>
        <v>0</v>
      </c>
      <c r="BJ86" s="192">
        <f t="shared" si="32"/>
        <v>0</v>
      </c>
      <c r="BK86" s="192">
        <f t="shared" si="32"/>
        <v>8.64</v>
      </c>
      <c r="BL86" s="192"/>
      <c r="BM86" s="192">
        <f t="shared" ref="BM86:BV86" si="33">R86*BM$3</f>
        <v>0</v>
      </c>
      <c r="BN86" s="192">
        <f t="shared" si="33"/>
        <v>15.75</v>
      </c>
      <c r="BO86" s="192">
        <f t="shared" si="33"/>
        <v>15.75</v>
      </c>
      <c r="BP86" s="192">
        <f t="shared" si="33"/>
        <v>0</v>
      </c>
      <c r="BQ86" s="192">
        <f t="shared" si="33"/>
        <v>1.3</v>
      </c>
      <c r="BR86" s="192">
        <f t="shared" si="33"/>
        <v>0.76</v>
      </c>
      <c r="BS86" s="192">
        <f t="shared" si="33"/>
        <v>0</v>
      </c>
      <c r="BT86" s="192">
        <f t="shared" si="33"/>
        <v>0</v>
      </c>
      <c r="BU86" s="192">
        <f t="shared" si="33"/>
        <v>0</v>
      </c>
      <c r="BV86" s="192">
        <f t="shared" si="33"/>
        <v>0</v>
      </c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Q86" s="10"/>
      <c r="CR86" s="107">
        <f>SUM(AW86:CO86)</f>
        <v>42.199999999999996</v>
      </c>
    </row>
    <row r="87" spans="1:96" x14ac:dyDescent="0.25">
      <c r="A87" s="41"/>
      <c r="K87" s="46"/>
      <c r="L87" s="46"/>
      <c r="M87" s="46"/>
      <c r="N87" s="46"/>
      <c r="O87" s="46"/>
      <c r="P87" s="46"/>
      <c r="Q87" s="44"/>
      <c r="R87" s="44"/>
      <c r="S87" s="49"/>
      <c r="T87" s="46"/>
      <c r="U87" s="46"/>
      <c r="V87" s="46"/>
      <c r="W87" s="46"/>
      <c r="X87" s="46"/>
      <c r="Y87" s="46"/>
      <c r="Z87" s="46"/>
      <c r="AA87" s="46"/>
      <c r="AB87" s="65"/>
      <c r="AC87" s="65"/>
      <c r="AD87" s="65"/>
      <c r="AF87" s="65"/>
      <c r="AG87" s="65"/>
    </row>
    <row r="88" spans="1:96" x14ac:dyDescent="0.25">
      <c r="A88" s="18" t="s">
        <v>121</v>
      </c>
      <c r="K88" s="44"/>
      <c r="L88" s="44"/>
      <c r="M88" s="44"/>
      <c r="N88" s="44"/>
      <c r="O88" s="44"/>
      <c r="P88" s="44"/>
      <c r="Q88" s="44"/>
      <c r="R88" s="44"/>
      <c r="S88" s="49"/>
      <c r="T88" s="46"/>
      <c r="U88" s="44"/>
      <c r="V88" s="44"/>
      <c r="W88" s="44"/>
      <c r="X88" s="44"/>
      <c r="Y88" s="44"/>
      <c r="Z88" s="44"/>
      <c r="AA88" s="46"/>
      <c r="AB88" s="63"/>
      <c r="AC88" s="63"/>
      <c r="AD88" s="63"/>
      <c r="AF88" s="63"/>
      <c r="AG88" s="63"/>
      <c r="BF88" s="192">
        <f>K88*BF$3</f>
        <v>0</v>
      </c>
      <c r="BG88" s="192">
        <f>L88*BG$3</f>
        <v>0</v>
      </c>
      <c r="BH88" s="192">
        <f>M88*BH$3</f>
        <v>0</v>
      </c>
      <c r="BI88" s="192">
        <f>N88*BI$3</f>
        <v>0</v>
      </c>
      <c r="BJ88" s="192"/>
      <c r="BK88" s="192">
        <f>P88*BK$3</f>
        <v>0</v>
      </c>
      <c r="BL88" s="192"/>
      <c r="BM88" s="192"/>
      <c r="BN88" s="192">
        <f>S88*BN$3</f>
        <v>0</v>
      </c>
      <c r="BO88" s="192">
        <f>T88*BO$3</f>
        <v>0</v>
      </c>
      <c r="BP88" s="192"/>
      <c r="BQ88" s="192">
        <f>V88*BQ$3</f>
        <v>0</v>
      </c>
      <c r="BR88" s="192"/>
      <c r="BS88" s="192"/>
      <c r="BT88" s="192"/>
      <c r="BU88" s="192"/>
      <c r="BV88" s="192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Q88" s="10"/>
    </row>
    <row r="89" spans="1:96" x14ac:dyDescent="0.25">
      <c r="A89" s="34" t="s">
        <v>97</v>
      </c>
      <c r="K89" s="44"/>
      <c r="L89" s="44"/>
      <c r="M89" s="44"/>
      <c r="N89" s="44"/>
      <c r="O89" s="44"/>
      <c r="P89" s="44"/>
      <c r="Q89" s="44"/>
      <c r="R89" s="44"/>
      <c r="S89" s="49"/>
      <c r="T89" s="46"/>
      <c r="U89" s="44"/>
      <c r="V89" s="44"/>
      <c r="W89" s="44"/>
      <c r="X89" s="44"/>
      <c r="Y89" s="44"/>
      <c r="Z89" s="44"/>
      <c r="AA89" s="77"/>
      <c r="AB89" s="63"/>
      <c r="AC89" s="63"/>
      <c r="AD89" s="63"/>
      <c r="AF89" s="63"/>
      <c r="AG89" s="63"/>
    </row>
    <row r="90" spans="1:96" ht="22.5" x14ac:dyDescent="0.25">
      <c r="A90" s="41" t="s">
        <v>90</v>
      </c>
      <c r="K90" s="44">
        <v>0.31</v>
      </c>
      <c r="L90" s="44">
        <v>0.31</v>
      </c>
      <c r="M90" s="44">
        <v>0.31</v>
      </c>
      <c r="N90" s="44">
        <v>0.31</v>
      </c>
      <c r="O90" s="44">
        <v>0.31</v>
      </c>
      <c r="P90" s="44">
        <v>0.31</v>
      </c>
      <c r="Q90" s="44">
        <v>0.31</v>
      </c>
      <c r="R90" s="44">
        <v>0.21</v>
      </c>
      <c r="S90" s="44">
        <v>0.31</v>
      </c>
      <c r="T90" s="44">
        <v>0.31</v>
      </c>
      <c r="U90" s="44"/>
      <c r="V90" s="44"/>
      <c r="W90" s="44"/>
      <c r="X90" s="44">
        <v>0.81</v>
      </c>
      <c r="Y90" s="44">
        <v>1.01</v>
      </c>
      <c r="Z90" s="44">
        <v>0.81</v>
      </c>
      <c r="AA90" s="49">
        <v>0.91</v>
      </c>
      <c r="AB90" s="63"/>
      <c r="AC90" s="63"/>
      <c r="AD90" s="63"/>
      <c r="AF90" s="63"/>
      <c r="AG90" s="63"/>
      <c r="BF90" s="192">
        <f t="shared" ref="BF90:BK90" si="34">K90*BF$3</f>
        <v>0</v>
      </c>
      <c r="BG90" s="192">
        <f t="shared" si="34"/>
        <v>7.75</v>
      </c>
      <c r="BH90" s="192">
        <f t="shared" si="34"/>
        <v>0</v>
      </c>
      <c r="BI90" s="192">
        <f t="shared" si="34"/>
        <v>0</v>
      </c>
      <c r="BJ90" s="192">
        <f t="shared" si="34"/>
        <v>0</v>
      </c>
      <c r="BK90" s="192">
        <f t="shared" si="34"/>
        <v>3.7199999999999998</v>
      </c>
      <c r="BL90" s="192"/>
      <c r="BM90" s="192">
        <f t="shared" ref="BM90:BV90" si="35">R90*BM$3</f>
        <v>0</v>
      </c>
      <c r="BN90" s="192">
        <f t="shared" si="35"/>
        <v>7.75</v>
      </c>
      <c r="BO90" s="192">
        <f t="shared" si="35"/>
        <v>7.75</v>
      </c>
      <c r="BP90" s="192">
        <f t="shared" si="35"/>
        <v>0</v>
      </c>
      <c r="BQ90" s="192">
        <f t="shared" si="35"/>
        <v>0</v>
      </c>
      <c r="BR90" s="192">
        <f t="shared" si="35"/>
        <v>0</v>
      </c>
      <c r="BS90" s="192">
        <f t="shared" si="35"/>
        <v>0</v>
      </c>
      <c r="BT90" s="192">
        <f t="shared" si="35"/>
        <v>2.02</v>
      </c>
      <c r="BU90" s="192">
        <f t="shared" si="35"/>
        <v>6.48</v>
      </c>
      <c r="BV90" s="192">
        <f t="shared" si="35"/>
        <v>0</v>
      </c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Q90" s="10"/>
      <c r="CR90" s="107">
        <f>SUM(AW90:CO90)</f>
        <v>35.47</v>
      </c>
    </row>
    <row r="91" spans="1:96" x14ac:dyDescent="0.25">
      <c r="A91" s="41"/>
      <c r="K91" s="44"/>
      <c r="L91" s="44"/>
      <c r="M91" s="44"/>
      <c r="N91" s="44"/>
      <c r="O91" s="44"/>
      <c r="P91" s="44"/>
      <c r="Q91" s="44"/>
      <c r="R91" s="44"/>
      <c r="S91" s="49"/>
      <c r="T91" s="46"/>
      <c r="U91" s="44"/>
      <c r="V91" s="44"/>
      <c r="W91" s="44"/>
      <c r="X91" s="44"/>
      <c r="Y91" s="44"/>
      <c r="Z91" s="44"/>
      <c r="AA91" s="46"/>
      <c r="AB91" s="63"/>
      <c r="AC91" s="63"/>
      <c r="AD91" s="63"/>
      <c r="AF91" s="63"/>
      <c r="AG91" s="63"/>
    </row>
    <row r="92" spans="1:96" x14ac:dyDescent="0.25">
      <c r="A92" s="43" t="s">
        <v>122</v>
      </c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67"/>
      <c r="AC92" s="67"/>
      <c r="AD92" s="67"/>
      <c r="AF92" s="67"/>
      <c r="AG92" s="67"/>
      <c r="BF92" s="192">
        <f t="shared" ref="BF92:BK92" si="36">K92*BF$3</f>
        <v>0</v>
      </c>
      <c r="BG92" s="192">
        <f t="shared" si="36"/>
        <v>0</v>
      </c>
      <c r="BH92" s="192">
        <f t="shared" si="36"/>
        <v>0</v>
      </c>
      <c r="BI92" s="192">
        <f t="shared" si="36"/>
        <v>0</v>
      </c>
      <c r="BJ92" s="192">
        <f t="shared" si="36"/>
        <v>0</v>
      </c>
      <c r="BK92" s="192">
        <f t="shared" si="36"/>
        <v>0</v>
      </c>
      <c r="BL92" s="192"/>
      <c r="BM92" s="192">
        <f t="shared" ref="BM92:BV92" si="37">R92*BM$3</f>
        <v>0</v>
      </c>
      <c r="BN92" s="192">
        <f t="shared" si="37"/>
        <v>0</v>
      </c>
      <c r="BO92" s="192">
        <f t="shared" si="37"/>
        <v>0</v>
      </c>
      <c r="BP92" s="192">
        <f t="shared" si="37"/>
        <v>0</v>
      </c>
      <c r="BQ92" s="192">
        <f t="shared" si="37"/>
        <v>0</v>
      </c>
      <c r="BR92" s="192">
        <f t="shared" si="37"/>
        <v>0</v>
      </c>
      <c r="BS92" s="192">
        <f t="shared" si="37"/>
        <v>0</v>
      </c>
      <c r="BT92" s="192">
        <f t="shared" si="37"/>
        <v>0</v>
      </c>
      <c r="BU92" s="192">
        <f t="shared" si="37"/>
        <v>0</v>
      </c>
      <c r="BV92" s="192">
        <f t="shared" si="37"/>
        <v>0</v>
      </c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Q92" s="10"/>
      <c r="CR92" s="107">
        <f>SUM(AW92:CO92)</f>
        <v>0</v>
      </c>
    </row>
    <row r="93" spans="1:96" x14ac:dyDescent="0.25">
      <c r="A93" s="34" t="s">
        <v>97</v>
      </c>
      <c r="K93" s="48"/>
      <c r="L93" s="48"/>
      <c r="M93" s="48"/>
      <c r="N93" s="48"/>
      <c r="O93" s="48"/>
      <c r="P93" s="48"/>
      <c r="Q93" s="48"/>
      <c r="R93" s="48"/>
      <c r="S93" s="76"/>
      <c r="T93" s="76"/>
      <c r="U93" s="48"/>
      <c r="V93" s="48"/>
      <c r="W93" s="48"/>
      <c r="X93" s="48"/>
      <c r="Y93" s="48"/>
      <c r="Z93" s="48"/>
      <c r="AA93" s="76"/>
      <c r="AB93" s="68"/>
      <c r="AC93" s="68"/>
      <c r="AD93" s="68"/>
      <c r="AF93" s="68"/>
      <c r="AG93" s="68"/>
      <c r="BF93" s="192">
        <f>K93*BF$3</f>
        <v>0</v>
      </c>
      <c r="BG93" s="192">
        <f>L93*BG$3</f>
        <v>0</v>
      </c>
      <c r="BH93" s="192">
        <f>M93*BH$3</f>
        <v>0</v>
      </c>
      <c r="BI93" s="192">
        <f>N93*BI$3</f>
        <v>0</v>
      </c>
      <c r="BJ93" s="192"/>
      <c r="BK93" s="192">
        <f>P93*BK$3</f>
        <v>0</v>
      </c>
      <c r="BL93" s="192"/>
      <c r="BM93" s="192"/>
      <c r="BN93" s="192">
        <f>S93*BN$3</f>
        <v>0</v>
      </c>
      <c r="BO93" s="192">
        <f>T93*BO$3</f>
        <v>0</v>
      </c>
      <c r="BP93" s="192"/>
      <c r="BQ93" s="192">
        <f>V93*BQ$3</f>
        <v>0</v>
      </c>
      <c r="BR93" s="192"/>
      <c r="BS93" s="192"/>
      <c r="BT93" s="192"/>
      <c r="BU93" s="192"/>
      <c r="BV93" s="192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Q93" s="10"/>
    </row>
    <row r="94" spans="1:96" x14ac:dyDescent="0.25">
      <c r="A94" s="41" t="s">
        <v>48</v>
      </c>
      <c r="K94" s="44"/>
      <c r="L94" s="44"/>
      <c r="M94" s="44"/>
      <c r="N94" s="44"/>
      <c r="O94" s="44"/>
      <c r="P94" s="44"/>
      <c r="Q94" s="44"/>
      <c r="R94" s="44"/>
      <c r="S94" s="49"/>
      <c r="T94" s="49"/>
      <c r="U94" s="44"/>
      <c r="V94" s="44"/>
      <c r="W94" s="44"/>
      <c r="X94" s="44"/>
      <c r="Y94" s="44"/>
      <c r="Z94" s="44"/>
      <c r="AA94" s="49"/>
      <c r="AB94" s="63"/>
      <c r="AC94" s="63"/>
      <c r="AD94" s="63"/>
      <c r="AF94" s="63"/>
      <c r="AG94" s="63"/>
    </row>
    <row r="95" spans="1:96" x14ac:dyDescent="0.25">
      <c r="A95" s="34" t="s">
        <v>123</v>
      </c>
      <c r="K95" s="47">
        <v>1</v>
      </c>
      <c r="L95" s="47">
        <v>1</v>
      </c>
      <c r="M95" s="47">
        <v>1</v>
      </c>
      <c r="N95" s="47">
        <v>1</v>
      </c>
      <c r="O95" s="47">
        <v>1</v>
      </c>
      <c r="P95" s="47">
        <v>1</v>
      </c>
      <c r="Q95" s="44">
        <v>1</v>
      </c>
      <c r="R95" s="47">
        <v>1</v>
      </c>
      <c r="S95" s="47">
        <v>1</v>
      </c>
      <c r="T95" s="47">
        <v>1</v>
      </c>
      <c r="U95" s="47">
        <v>1</v>
      </c>
      <c r="V95" s="47">
        <v>1</v>
      </c>
      <c r="W95" s="47">
        <v>1</v>
      </c>
      <c r="X95" s="47">
        <v>1</v>
      </c>
      <c r="Y95" s="44">
        <v>1</v>
      </c>
      <c r="Z95" s="47">
        <v>1</v>
      </c>
      <c r="AA95" s="47">
        <v>1</v>
      </c>
      <c r="AB95" s="63"/>
      <c r="AC95" s="63"/>
      <c r="AD95" s="63"/>
      <c r="AF95" s="63"/>
      <c r="AG95" s="63"/>
      <c r="BF95" s="192">
        <f t="shared" ref="BF95:BK95" si="38">K95*BF$3</f>
        <v>0</v>
      </c>
      <c r="BG95" s="192">
        <f t="shared" si="38"/>
        <v>25</v>
      </c>
      <c r="BH95" s="192">
        <f t="shared" si="38"/>
        <v>0</v>
      </c>
      <c r="BI95" s="192">
        <f t="shared" si="38"/>
        <v>0</v>
      </c>
      <c r="BJ95" s="192">
        <f t="shared" si="38"/>
        <v>0</v>
      </c>
      <c r="BK95" s="192">
        <f t="shared" si="38"/>
        <v>12</v>
      </c>
      <c r="BL95" s="192"/>
      <c r="BM95" s="192">
        <f t="shared" ref="BM95:BV95" si="39">R95*BM$3</f>
        <v>0</v>
      </c>
      <c r="BN95" s="192">
        <f t="shared" si="39"/>
        <v>25</v>
      </c>
      <c r="BO95" s="192">
        <f t="shared" si="39"/>
        <v>25</v>
      </c>
      <c r="BP95" s="192">
        <f t="shared" si="39"/>
        <v>0</v>
      </c>
      <c r="BQ95" s="192">
        <f t="shared" si="39"/>
        <v>5</v>
      </c>
      <c r="BR95" s="192">
        <f t="shared" si="39"/>
        <v>1</v>
      </c>
      <c r="BS95" s="192">
        <f t="shared" si="39"/>
        <v>0</v>
      </c>
      <c r="BT95" s="192">
        <f t="shared" si="39"/>
        <v>2</v>
      </c>
      <c r="BU95" s="192">
        <f t="shared" si="39"/>
        <v>8</v>
      </c>
      <c r="BV95" s="192">
        <f t="shared" si="39"/>
        <v>0</v>
      </c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Q95" s="10"/>
      <c r="CR95" s="107">
        <f>SUM(AW95:CO95)</f>
        <v>103</v>
      </c>
    </row>
    <row r="96" spans="1:96" x14ac:dyDescent="0.25">
      <c r="Q96" s="48"/>
      <c r="S96" s="76"/>
      <c r="T96" s="76"/>
      <c r="V96" s="44"/>
      <c r="AA96" s="49"/>
    </row>
    <row r="97" spans="1:96" ht="39" customHeight="1" x14ac:dyDescent="0.25">
      <c r="A97" s="21" t="s">
        <v>77</v>
      </c>
      <c r="K97" s="194">
        <v>1</v>
      </c>
      <c r="L97" s="194">
        <v>1</v>
      </c>
      <c r="M97" s="194">
        <v>1</v>
      </c>
      <c r="N97" s="194">
        <v>1</v>
      </c>
      <c r="O97" s="194">
        <v>1</v>
      </c>
      <c r="P97" s="194">
        <v>1</v>
      </c>
      <c r="Q97" s="194">
        <v>1</v>
      </c>
      <c r="R97" s="194">
        <v>1</v>
      </c>
      <c r="S97" s="194">
        <v>1</v>
      </c>
      <c r="T97" s="194">
        <v>1</v>
      </c>
      <c r="U97" s="194">
        <v>1</v>
      </c>
      <c r="V97" s="194">
        <v>1</v>
      </c>
      <c r="W97" s="194">
        <v>1</v>
      </c>
      <c r="X97" s="194">
        <v>1</v>
      </c>
      <c r="Y97" s="194">
        <v>1</v>
      </c>
      <c r="Z97" s="194">
        <v>1</v>
      </c>
      <c r="AA97" s="44">
        <v>1</v>
      </c>
      <c r="AB97" s="69"/>
      <c r="AC97" s="69"/>
      <c r="AD97" s="69"/>
      <c r="AF97" s="69"/>
      <c r="AG97" s="69"/>
      <c r="BF97" s="192">
        <f t="shared" ref="BF97:BK102" si="40">K97*BF$3</f>
        <v>0</v>
      </c>
      <c r="BG97" s="192">
        <f t="shared" si="40"/>
        <v>25</v>
      </c>
      <c r="BH97" s="192">
        <f t="shared" si="40"/>
        <v>0</v>
      </c>
      <c r="BI97" s="192">
        <f t="shared" si="40"/>
        <v>0</v>
      </c>
      <c r="BJ97" s="192">
        <f t="shared" si="40"/>
        <v>0</v>
      </c>
      <c r="BK97" s="192">
        <f t="shared" si="40"/>
        <v>12</v>
      </c>
      <c r="BL97" s="192"/>
      <c r="BM97" s="192">
        <f t="shared" ref="BM97:BV102" si="41">R97*BM$3</f>
        <v>0</v>
      </c>
      <c r="BN97" s="192">
        <f t="shared" si="41"/>
        <v>25</v>
      </c>
      <c r="BO97" s="192">
        <f t="shared" si="41"/>
        <v>25</v>
      </c>
      <c r="BP97" s="192">
        <f t="shared" si="41"/>
        <v>0</v>
      </c>
      <c r="BQ97" s="192">
        <f t="shared" si="41"/>
        <v>5</v>
      </c>
      <c r="BR97" s="192">
        <f t="shared" si="41"/>
        <v>1</v>
      </c>
      <c r="BS97" s="192">
        <f t="shared" si="41"/>
        <v>0</v>
      </c>
      <c r="BT97" s="192">
        <f t="shared" si="41"/>
        <v>2</v>
      </c>
      <c r="BU97" s="192">
        <f t="shared" si="41"/>
        <v>8</v>
      </c>
      <c r="BV97" s="192">
        <f t="shared" si="41"/>
        <v>0</v>
      </c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Q97" s="10"/>
      <c r="CR97" s="107">
        <f t="shared" ref="CR97:CR102" si="42">SUM(AW97:CO97)</f>
        <v>103</v>
      </c>
    </row>
    <row r="98" spans="1:96" ht="40.5" customHeight="1" x14ac:dyDescent="0.25">
      <c r="A98" s="21" t="s">
        <v>78</v>
      </c>
      <c r="K98" s="194"/>
      <c r="L98" s="194">
        <v>1</v>
      </c>
      <c r="M98" s="194">
        <v>1</v>
      </c>
      <c r="N98" s="194">
        <v>1</v>
      </c>
      <c r="O98" s="194">
        <v>1</v>
      </c>
      <c r="P98" s="194">
        <v>1</v>
      </c>
      <c r="Q98" s="194">
        <v>1</v>
      </c>
      <c r="R98" s="194">
        <v>1</v>
      </c>
      <c r="S98" s="194">
        <v>1</v>
      </c>
      <c r="T98" s="194">
        <v>1</v>
      </c>
      <c r="U98" s="194"/>
      <c r="V98" s="194">
        <v>1</v>
      </c>
      <c r="W98" s="194">
        <v>1</v>
      </c>
      <c r="X98" s="194">
        <v>1</v>
      </c>
      <c r="Y98" s="194">
        <v>1</v>
      </c>
      <c r="Z98" s="194">
        <v>1</v>
      </c>
      <c r="AA98" s="194">
        <v>1</v>
      </c>
      <c r="AB98" s="69"/>
      <c r="AC98" s="69"/>
      <c r="AD98" s="69"/>
      <c r="AF98" s="69"/>
      <c r="AG98" s="69"/>
      <c r="BF98" s="192">
        <f t="shared" si="40"/>
        <v>0</v>
      </c>
      <c r="BG98" s="192">
        <f t="shared" si="40"/>
        <v>25</v>
      </c>
      <c r="BH98" s="192">
        <f t="shared" si="40"/>
        <v>0</v>
      </c>
      <c r="BI98" s="192">
        <f t="shared" si="40"/>
        <v>0</v>
      </c>
      <c r="BJ98" s="192">
        <f t="shared" si="40"/>
        <v>0</v>
      </c>
      <c r="BK98" s="192">
        <f t="shared" si="40"/>
        <v>12</v>
      </c>
      <c r="BL98" s="192"/>
      <c r="BM98" s="192">
        <f t="shared" si="41"/>
        <v>0</v>
      </c>
      <c r="BN98" s="192">
        <f t="shared" si="41"/>
        <v>25</v>
      </c>
      <c r="BO98" s="192">
        <f t="shared" si="41"/>
        <v>25</v>
      </c>
      <c r="BP98" s="192">
        <f t="shared" si="41"/>
        <v>0</v>
      </c>
      <c r="BQ98" s="192">
        <f t="shared" si="41"/>
        <v>5</v>
      </c>
      <c r="BR98" s="192">
        <f t="shared" si="41"/>
        <v>1</v>
      </c>
      <c r="BS98" s="192">
        <f t="shared" si="41"/>
        <v>0</v>
      </c>
      <c r="BT98" s="192">
        <f t="shared" si="41"/>
        <v>2</v>
      </c>
      <c r="BU98" s="192">
        <f t="shared" si="41"/>
        <v>8</v>
      </c>
      <c r="BV98" s="192">
        <f t="shared" si="41"/>
        <v>0</v>
      </c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Q98" s="10"/>
      <c r="CR98" s="107">
        <f t="shared" si="42"/>
        <v>103</v>
      </c>
    </row>
    <row r="99" spans="1:96" ht="43.5" customHeight="1" x14ac:dyDescent="0.25">
      <c r="A99" s="21" t="s">
        <v>79</v>
      </c>
      <c r="K99" s="1"/>
      <c r="L99" s="1"/>
      <c r="M99" s="194">
        <v>1</v>
      </c>
      <c r="N99" s="194">
        <v>1</v>
      </c>
      <c r="O99" s="194">
        <v>1</v>
      </c>
      <c r="P99" s="194">
        <v>1</v>
      </c>
      <c r="Q99" s="194">
        <v>1</v>
      </c>
      <c r="R99" s="194">
        <v>1</v>
      </c>
      <c r="S99" s="194">
        <v>1</v>
      </c>
      <c r="T99" s="194">
        <v>1</v>
      </c>
      <c r="U99" s="194"/>
      <c r="V99" s="194"/>
      <c r="W99" s="194">
        <v>1</v>
      </c>
      <c r="X99" s="194">
        <v>1</v>
      </c>
      <c r="Y99" s="194">
        <v>1</v>
      </c>
      <c r="Z99" s="194">
        <v>1</v>
      </c>
      <c r="AA99" s="194">
        <v>1</v>
      </c>
      <c r="AB99" s="69"/>
      <c r="AC99" s="69"/>
      <c r="AD99" s="69"/>
      <c r="AF99" s="69"/>
      <c r="AG99" s="69"/>
      <c r="BF99" s="192">
        <f t="shared" si="40"/>
        <v>0</v>
      </c>
      <c r="BG99" s="192">
        <f t="shared" si="40"/>
        <v>0</v>
      </c>
      <c r="BH99" s="192">
        <f t="shared" si="40"/>
        <v>0</v>
      </c>
      <c r="BI99" s="192">
        <f t="shared" si="40"/>
        <v>0</v>
      </c>
      <c r="BJ99" s="192">
        <f t="shared" si="40"/>
        <v>0</v>
      </c>
      <c r="BK99" s="192">
        <f t="shared" si="40"/>
        <v>12</v>
      </c>
      <c r="BL99" s="192"/>
      <c r="BM99" s="192">
        <f t="shared" si="41"/>
        <v>0</v>
      </c>
      <c r="BN99" s="192">
        <f t="shared" si="41"/>
        <v>25</v>
      </c>
      <c r="BO99" s="192">
        <f t="shared" si="41"/>
        <v>25</v>
      </c>
      <c r="BP99" s="192">
        <f t="shared" si="41"/>
        <v>0</v>
      </c>
      <c r="BQ99" s="192">
        <f t="shared" si="41"/>
        <v>0</v>
      </c>
      <c r="BR99" s="192">
        <f t="shared" si="41"/>
        <v>1</v>
      </c>
      <c r="BS99" s="192">
        <f t="shared" si="41"/>
        <v>0</v>
      </c>
      <c r="BT99" s="192">
        <f t="shared" si="41"/>
        <v>2</v>
      </c>
      <c r="BU99" s="192">
        <f t="shared" si="41"/>
        <v>8</v>
      </c>
      <c r="BV99" s="192">
        <f t="shared" si="41"/>
        <v>0</v>
      </c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Q99" s="10"/>
      <c r="CR99" s="107">
        <f t="shared" si="42"/>
        <v>73</v>
      </c>
    </row>
    <row r="100" spans="1:96" ht="39" customHeight="1" x14ac:dyDescent="0.25">
      <c r="A100" s="21" t="s">
        <v>80</v>
      </c>
      <c r="K100" s="1"/>
      <c r="L100" s="1"/>
      <c r="M100" s="1"/>
      <c r="N100" s="194"/>
      <c r="O100" s="194">
        <v>1</v>
      </c>
      <c r="P100" s="194">
        <v>1</v>
      </c>
      <c r="Q100" s="194">
        <v>1</v>
      </c>
      <c r="R100" s="194">
        <v>1</v>
      </c>
      <c r="S100" s="194">
        <v>1</v>
      </c>
      <c r="T100" s="194">
        <v>1</v>
      </c>
      <c r="U100" s="194"/>
      <c r="V100" s="194"/>
      <c r="W100" s="194"/>
      <c r="X100" s="194"/>
      <c r="Y100" s="194"/>
      <c r="Z100" s="194">
        <v>1</v>
      </c>
      <c r="AA100" s="194">
        <v>1</v>
      </c>
      <c r="AB100" s="69"/>
      <c r="AC100" s="69"/>
      <c r="AD100" s="69"/>
      <c r="AF100" s="69"/>
      <c r="AG100" s="69"/>
      <c r="BF100" s="192">
        <f t="shared" si="40"/>
        <v>0</v>
      </c>
      <c r="BG100" s="192">
        <f t="shared" si="40"/>
        <v>0</v>
      </c>
      <c r="BH100" s="192">
        <f t="shared" si="40"/>
        <v>0</v>
      </c>
      <c r="BI100" s="192">
        <f t="shared" si="40"/>
        <v>0</v>
      </c>
      <c r="BJ100" s="192">
        <f t="shared" si="40"/>
        <v>0</v>
      </c>
      <c r="BK100" s="192">
        <f t="shared" si="40"/>
        <v>12</v>
      </c>
      <c r="BL100" s="192"/>
      <c r="BM100" s="192">
        <f t="shared" si="41"/>
        <v>0</v>
      </c>
      <c r="BN100" s="192">
        <f t="shared" si="41"/>
        <v>25</v>
      </c>
      <c r="BO100" s="192">
        <f t="shared" si="41"/>
        <v>25</v>
      </c>
      <c r="BP100" s="192">
        <f t="shared" si="41"/>
        <v>0</v>
      </c>
      <c r="BQ100" s="192">
        <f t="shared" si="41"/>
        <v>0</v>
      </c>
      <c r="BR100" s="192">
        <f t="shared" si="41"/>
        <v>0</v>
      </c>
      <c r="BS100" s="192">
        <f t="shared" si="41"/>
        <v>0</v>
      </c>
      <c r="BT100" s="192">
        <f t="shared" si="41"/>
        <v>0</v>
      </c>
      <c r="BU100" s="192">
        <f t="shared" si="41"/>
        <v>8</v>
      </c>
      <c r="BV100" s="192">
        <f t="shared" si="41"/>
        <v>0</v>
      </c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Q100" s="10"/>
      <c r="CR100" s="107">
        <f t="shared" si="42"/>
        <v>70</v>
      </c>
    </row>
    <row r="101" spans="1:96" ht="40.5" customHeight="1" x14ac:dyDescent="0.25">
      <c r="A101" s="21" t="s">
        <v>81</v>
      </c>
      <c r="K101" s="1"/>
      <c r="L101" s="1"/>
      <c r="M101" s="1"/>
      <c r="N101" s="194"/>
      <c r="O101" s="194"/>
      <c r="P101" s="194"/>
      <c r="Q101" s="194">
        <v>1</v>
      </c>
      <c r="R101" s="194">
        <v>1</v>
      </c>
      <c r="S101" s="194">
        <v>1</v>
      </c>
      <c r="T101" s="194">
        <v>1</v>
      </c>
      <c r="U101" s="194"/>
      <c r="V101" s="194"/>
      <c r="W101" s="194"/>
      <c r="X101" s="194"/>
      <c r="Y101" s="194"/>
      <c r="Z101" s="194"/>
      <c r="AA101" s="194">
        <v>1</v>
      </c>
      <c r="AB101" s="69"/>
      <c r="AC101" s="69"/>
      <c r="AD101" s="69"/>
      <c r="AF101" s="69"/>
      <c r="AG101" s="69"/>
      <c r="BF101" s="192">
        <f t="shared" si="40"/>
        <v>0</v>
      </c>
      <c r="BG101" s="192">
        <f t="shared" si="40"/>
        <v>0</v>
      </c>
      <c r="BH101" s="192">
        <f t="shared" si="40"/>
        <v>0</v>
      </c>
      <c r="BI101" s="192">
        <f t="shared" si="40"/>
        <v>0</v>
      </c>
      <c r="BJ101" s="192">
        <f t="shared" si="40"/>
        <v>0</v>
      </c>
      <c r="BK101" s="192">
        <f t="shared" si="40"/>
        <v>0</v>
      </c>
      <c r="BL101" s="192"/>
      <c r="BM101" s="192">
        <f t="shared" si="41"/>
        <v>0</v>
      </c>
      <c r="BN101" s="192">
        <f t="shared" si="41"/>
        <v>25</v>
      </c>
      <c r="BO101" s="192">
        <f t="shared" si="41"/>
        <v>25</v>
      </c>
      <c r="BP101" s="192">
        <f t="shared" si="41"/>
        <v>0</v>
      </c>
      <c r="BQ101" s="192">
        <f t="shared" si="41"/>
        <v>0</v>
      </c>
      <c r="BR101" s="192">
        <f t="shared" si="41"/>
        <v>0</v>
      </c>
      <c r="BS101" s="192">
        <f t="shared" si="41"/>
        <v>0</v>
      </c>
      <c r="BT101" s="192">
        <f t="shared" si="41"/>
        <v>0</v>
      </c>
      <c r="BU101" s="192">
        <f t="shared" si="41"/>
        <v>0</v>
      </c>
      <c r="BV101" s="192">
        <f t="shared" si="41"/>
        <v>0</v>
      </c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Q101" s="10"/>
      <c r="CR101" s="107">
        <f t="shared" si="42"/>
        <v>50</v>
      </c>
    </row>
    <row r="102" spans="1:96" ht="40.5" customHeight="1" x14ac:dyDescent="0.25">
      <c r="A102" s="21" t="s">
        <v>82</v>
      </c>
      <c r="K102" s="194">
        <v>1</v>
      </c>
      <c r="L102" s="194">
        <v>1</v>
      </c>
      <c r="M102" s="194">
        <v>1</v>
      </c>
      <c r="N102" s="194">
        <v>1</v>
      </c>
      <c r="O102" s="194">
        <v>1</v>
      </c>
      <c r="P102" s="194">
        <v>1</v>
      </c>
      <c r="Q102" s="194">
        <v>1</v>
      </c>
      <c r="R102" s="194">
        <v>1</v>
      </c>
      <c r="S102" s="194">
        <v>1</v>
      </c>
      <c r="T102" s="194">
        <v>1</v>
      </c>
      <c r="U102" s="194">
        <v>1</v>
      </c>
      <c r="V102" s="194">
        <v>1</v>
      </c>
      <c r="W102" s="194">
        <v>1</v>
      </c>
      <c r="X102" s="194">
        <v>1</v>
      </c>
      <c r="Y102" s="194">
        <v>1</v>
      </c>
      <c r="Z102" s="194">
        <v>1</v>
      </c>
      <c r="AA102" s="194">
        <v>1</v>
      </c>
      <c r="AB102" s="69"/>
      <c r="AC102" s="69"/>
      <c r="AD102" s="69"/>
      <c r="AF102" s="69"/>
      <c r="AG102" s="69"/>
      <c r="BF102" s="192">
        <f t="shared" si="40"/>
        <v>0</v>
      </c>
      <c r="BG102" s="192">
        <f t="shared" si="40"/>
        <v>25</v>
      </c>
      <c r="BH102" s="192">
        <f t="shared" si="40"/>
        <v>0</v>
      </c>
      <c r="BI102" s="192">
        <f t="shared" si="40"/>
        <v>0</v>
      </c>
      <c r="BJ102" s="192">
        <f t="shared" si="40"/>
        <v>0</v>
      </c>
      <c r="BK102" s="192">
        <f t="shared" si="40"/>
        <v>12</v>
      </c>
      <c r="BL102" s="192"/>
      <c r="BM102" s="192">
        <f t="shared" si="41"/>
        <v>0</v>
      </c>
      <c r="BN102" s="192">
        <f t="shared" si="41"/>
        <v>25</v>
      </c>
      <c r="BO102" s="192">
        <f t="shared" si="41"/>
        <v>25</v>
      </c>
      <c r="BP102" s="192">
        <f t="shared" si="41"/>
        <v>0</v>
      </c>
      <c r="BQ102" s="192">
        <f t="shared" si="41"/>
        <v>5</v>
      </c>
      <c r="BR102" s="192">
        <f t="shared" si="41"/>
        <v>1</v>
      </c>
      <c r="BS102" s="192">
        <f t="shared" si="41"/>
        <v>0</v>
      </c>
      <c r="BT102" s="192">
        <f t="shared" si="41"/>
        <v>2</v>
      </c>
      <c r="BU102" s="192">
        <f t="shared" si="41"/>
        <v>8</v>
      </c>
      <c r="BV102" s="192">
        <f t="shared" si="41"/>
        <v>0</v>
      </c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Q102" s="10"/>
      <c r="CR102" s="107">
        <f t="shared" si="42"/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J11" sqref="J11"/>
    </sheetView>
  </sheetViews>
  <sheetFormatPr defaultRowHeight="15" x14ac:dyDescent="0.25"/>
  <cols>
    <col min="1" max="1" width="37.140625" customWidth="1"/>
    <col min="2" max="2" width="19.140625" customWidth="1"/>
    <col min="3" max="3" width="19.42578125" customWidth="1"/>
    <col min="5" max="5" width="9.140625" style="107"/>
  </cols>
  <sheetData>
    <row r="1" spans="1:9" ht="90" x14ac:dyDescent="0.25">
      <c r="A1" s="107"/>
      <c r="B1" s="1" t="s">
        <v>491</v>
      </c>
      <c r="C1" s="1" t="s">
        <v>492</v>
      </c>
      <c r="D1" s="13" t="s">
        <v>493</v>
      </c>
      <c r="E1" s="13" t="s">
        <v>496</v>
      </c>
      <c r="F1" s="13" t="s">
        <v>494</v>
      </c>
      <c r="G1" s="286" t="s">
        <v>495</v>
      </c>
      <c r="H1" s="286"/>
      <c r="I1" s="286"/>
    </row>
    <row r="2" spans="1:9" x14ac:dyDescent="0.25">
      <c r="A2" s="107"/>
      <c r="B2" s="1"/>
      <c r="C2" s="1"/>
      <c r="D2" s="1"/>
      <c r="E2" s="1"/>
      <c r="F2" s="1"/>
      <c r="G2" s="1"/>
      <c r="H2" s="1"/>
      <c r="I2" s="1"/>
    </row>
    <row r="3" spans="1:9" x14ac:dyDescent="0.25">
      <c r="A3" s="186" t="s">
        <v>488</v>
      </c>
      <c r="B3" s="1">
        <v>8</v>
      </c>
      <c r="C3" s="1"/>
      <c r="D3" s="1">
        <v>5</v>
      </c>
      <c r="E3" s="1" t="s">
        <v>497</v>
      </c>
      <c r="F3" s="187">
        <v>16</v>
      </c>
      <c r="G3" s="187">
        <v>11</v>
      </c>
      <c r="H3" s="187"/>
      <c r="I3" s="187">
        <v>5</v>
      </c>
    </row>
    <row r="4" spans="1:9" x14ac:dyDescent="0.25">
      <c r="A4" s="186"/>
      <c r="B4" s="1"/>
      <c r="C4" s="1"/>
      <c r="D4" s="1"/>
      <c r="E4" s="1"/>
      <c r="F4" s="1"/>
      <c r="G4" s="1"/>
      <c r="H4" s="1"/>
      <c r="I4" s="1"/>
    </row>
    <row r="5" spans="1:9" x14ac:dyDescent="0.25">
      <c r="A5" s="186" t="s">
        <v>483</v>
      </c>
      <c r="B5" s="1">
        <v>11</v>
      </c>
      <c r="C5" s="1">
        <v>3</v>
      </c>
      <c r="D5" s="1">
        <v>47</v>
      </c>
      <c r="E5" s="1">
        <v>56</v>
      </c>
      <c r="F5" s="187">
        <v>78</v>
      </c>
      <c r="G5" s="187">
        <v>30</v>
      </c>
      <c r="H5" s="187">
        <v>17</v>
      </c>
      <c r="I5" s="187">
        <v>20</v>
      </c>
    </row>
    <row r="6" spans="1:9" x14ac:dyDescent="0.25">
      <c r="A6" s="186" t="s">
        <v>484</v>
      </c>
      <c r="B6" s="1"/>
      <c r="C6" s="1"/>
      <c r="D6" s="1"/>
      <c r="E6" s="1"/>
      <c r="F6" s="1"/>
      <c r="G6" s="1"/>
      <c r="H6" s="1"/>
      <c r="I6" s="1"/>
    </row>
    <row r="7" spans="1:9" x14ac:dyDescent="0.25">
      <c r="A7" s="186"/>
      <c r="B7" s="1"/>
      <c r="C7" s="1"/>
      <c r="D7" s="1"/>
      <c r="E7" s="1"/>
      <c r="F7" s="1"/>
      <c r="G7" s="1"/>
      <c r="H7" s="1"/>
      <c r="I7" s="1"/>
    </row>
    <row r="8" spans="1:9" x14ac:dyDescent="0.25">
      <c r="A8" s="186" t="s">
        <v>489</v>
      </c>
      <c r="B8" s="1"/>
      <c r="C8" s="1"/>
      <c r="D8" s="1">
        <v>13</v>
      </c>
      <c r="E8" s="1">
        <v>13</v>
      </c>
      <c r="F8" s="1">
        <v>13</v>
      </c>
      <c r="G8" s="1">
        <v>13</v>
      </c>
      <c r="H8" s="1"/>
      <c r="I8" s="1"/>
    </row>
    <row r="9" spans="1:9" x14ac:dyDescent="0.25">
      <c r="A9" s="186" t="s">
        <v>490</v>
      </c>
      <c r="B9" s="1"/>
      <c r="C9" s="1"/>
      <c r="D9" s="1">
        <v>4</v>
      </c>
      <c r="E9" s="1">
        <v>4</v>
      </c>
      <c r="F9" s="1">
        <v>4</v>
      </c>
      <c r="G9" s="1">
        <v>4</v>
      </c>
      <c r="H9" s="1"/>
      <c r="I9" s="1"/>
    </row>
    <row r="10" spans="1:9" x14ac:dyDescent="0.25">
      <c r="A10" s="186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86" t="s">
        <v>481</v>
      </c>
      <c r="B11" s="1"/>
      <c r="C11" s="1"/>
      <c r="D11" s="1">
        <v>4</v>
      </c>
      <c r="E11" s="1">
        <v>4</v>
      </c>
      <c r="F11" s="1">
        <v>4</v>
      </c>
      <c r="G11" s="1">
        <v>4</v>
      </c>
      <c r="H11" s="1"/>
      <c r="I11" s="1"/>
    </row>
    <row r="12" spans="1:9" x14ac:dyDescent="0.25">
      <c r="A12" s="186" t="s">
        <v>482</v>
      </c>
      <c r="B12" s="1"/>
      <c r="C12" s="1"/>
      <c r="D12" s="1"/>
      <c r="E12" s="1"/>
      <c r="F12" s="1"/>
      <c r="G12" s="1"/>
      <c r="H12" s="1"/>
      <c r="I12" s="1"/>
    </row>
  </sheetData>
  <mergeCells count="1">
    <mergeCell ref="G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1"/>
  <sheetViews>
    <sheetView zoomScale="80" zoomScaleNormal="80" workbookViewId="0">
      <pane xSplit="1" ySplit="3" topLeftCell="CO4" activePane="bottomRight" state="frozen"/>
      <selection pane="topRight" activeCell="B1" sqref="B1"/>
      <selection pane="bottomLeft" activeCell="A4" sqref="A4"/>
      <selection pane="bottomRight" activeCell="A29" sqref="A29"/>
    </sheetView>
  </sheetViews>
  <sheetFormatPr defaultColWidth="9.140625" defaultRowHeight="15" x14ac:dyDescent="0.25"/>
  <cols>
    <col min="1" max="1" width="60.85546875" style="107" customWidth="1"/>
    <col min="2" max="2" width="11" style="107" customWidth="1"/>
    <col min="3" max="6" width="10.85546875" style="107" customWidth="1"/>
    <col min="7" max="7" width="11.85546875" style="107" bestFit="1" customWidth="1"/>
    <col min="8" max="9" width="11.85546875" style="107" customWidth="1"/>
    <col min="10" max="14" width="11.42578125" style="107" customWidth="1"/>
    <col min="15" max="17" width="13.140625" style="107" customWidth="1"/>
    <col min="18" max="20" width="11.42578125" style="107" customWidth="1"/>
    <col min="21" max="22" width="10.7109375" style="107" customWidth="1"/>
    <col min="23" max="47" width="11.42578125" style="107" customWidth="1"/>
    <col min="48" max="48" width="11.7109375" style="107" customWidth="1"/>
    <col min="49" max="52" width="12.140625" style="107" customWidth="1"/>
    <col min="53" max="55" width="10.7109375" style="107" customWidth="1"/>
    <col min="56" max="92" width="10.85546875" style="107" customWidth="1"/>
    <col min="93" max="93" width="3.28515625" style="107" customWidth="1"/>
    <col min="94" max="95" width="9.140625" style="107"/>
    <col min="96" max="96" width="9.140625" style="108"/>
    <col min="97" max="16384" width="9.140625" style="107"/>
  </cols>
  <sheetData>
    <row r="1" spans="1:96" s="36" customFormat="1" ht="12" x14ac:dyDescent="0.2">
      <c r="B1" s="37" t="s">
        <v>94</v>
      </c>
      <c r="C1" s="37" t="s">
        <v>94</v>
      </c>
      <c r="D1" s="37" t="s">
        <v>94</v>
      </c>
      <c r="E1" s="37" t="s">
        <v>94</v>
      </c>
      <c r="F1" s="37" t="s">
        <v>94</v>
      </c>
      <c r="G1" s="37" t="s">
        <v>94</v>
      </c>
      <c r="H1" s="37" t="s">
        <v>94</v>
      </c>
      <c r="I1" s="37" t="s">
        <v>94</v>
      </c>
      <c r="J1" s="37" t="s">
        <v>94</v>
      </c>
      <c r="K1" s="37" t="s">
        <v>94</v>
      </c>
      <c r="L1" s="37" t="s">
        <v>94</v>
      </c>
      <c r="M1" s="37"/>
      <c r="N1" s="37" t="s">
        <v>94</v>
      </c>
      <c r="O1" s="37" t="s">
        <v>94</v>
      </c>
      <c r="P1" s="37" t="s">
        <v>94</v>
      </c>
      <c r="Q1" s="37"/>
      <c r="R1" s="37" t="s">
        <v>94</v>
      </c>
      <c r="S1" s="37" t="s">
        <v>94</v>
      </c>
      <c r="T1" s="37" t="s">
        <v>94</v>
      </c>
      <c r="U1" s="37" t="s">
        <v>94</v>
      </c>
      <c r="V1" s="37" t="s">
        <v>94</v>
      </c>
      <c r="W1" s="37" t="s">
        <v>94</v>
      </c>
      <c r="X1" s="37" t="s">
        <v>94</v>
      </c>
      <c r="Y1" s="37" t="s">
        <v>94</v>
      </c>
      <c r="Z1" s="37" t="s">
        <v>94</v>
      </c>
      <c r="AA1" s="37" t="s">
        <v>94</v>
      </c>
      <c r="AB1" s="37" t="s">
        <v>94</v>
      </c>
      <c r="AC1" s="37" t="s">
        <v>94</v>
      </c>
      <c r="AD1" s="37" t="s">
        <v>94</v>
      </c>
      <c r="AE1" s="37" t="s">
        <v>94</v>
      </c>
      <c r="AF1" s="37" t="s">
        <v>94</v>
      </c>
      <c r="AG1" s="37" t="s">
        <v>94</v>
      </c>
      <c r="AH1" s="37" t="s">
        <v>94</v>
      </c>
      <c r="AI1" s="37" t="s">
        <v>94</v>
      </c>
      <c r="AJ1" s="37" t="s">
        <v>94</v>
      </c>
      <c r="AK1" s="37" t="s">
        <v>94</v>
      </c>
      <c r="AL1" s="37" t="s">
        <v>94</v>
      </c>
      <c r="AM1" s="37" t="s">
        <v>94</v>
      </c>
      <c r="AN1" s="37" t="s">
        <v>94</v>
      </c>
      <c r="AO1" s="37" t="s">
        <v>94</v>
      </c>
      <c r="AP1" s="37" t="s">
        <v>94</v>
      </c>
      <c r="AQ1" s="37" t="s">
        <v>94</v>
      </c>
      <c r="AR1" s="37" t="s">
        <v>94</v>
      </c>
      <c r="AS1" s="37" t="s">
        <v>94</v>
      </c>
      <c r="AT1" s="37" t="s">
        <v>94</v>
      </c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R1" s="54"/>
    </row>
    <row r="2" spans="1:96" s="39" customFormat="1" ht="72" x14ac:dyDescent="0.2">
      <c r="B2" s="70" t="s">
        <v>107</v>
      </c>
      <c r="C2" s="70" t="s">
        <v>108</v>
      </c>
      <c r="D2" s="70" t="s">
        <v>212</v>
      </c>
      <c r="E2" s="70" t="s">
        <v>211</v>
      </c>
      <c r="F2" s="70" t="s">
        <v>138</v>
      </c>
      <c r="G2" s="38" t="s">
        <v>109</v>
      </c>
      <c r="H2" s="38" t="s">
        <v>139</v>
      </c>
      <c r="I2" s="38" t="s">
        <v>137</v>
      </c>
      <c r="J2" s="38" t="s">
        <v>110</v>
      </c>
      <c r="K2" s="71" t="s">
        <v>240</v>
      </c>
      <c r="L2" s="71" t="s">
        <v>142</v>
      </c>
      <c r="M2" s="71" t="s">
        <v>351</v>
      </c>
      <c r="N2" s="71" t="s">
        <v>146</v>
      </c>
      <c r="O2" s="71" t="s">
        <v>102</v>
      </c>
      <c r="P2" s="71" t="s">
        <v>147</v>
      </c>
      <c r="Q2" s="71" t="s">
        <v>400</v>
      </c>
      <c r="R2" s="71" t="s">
        <v>103</v>
      </c>
      <c r="S2" s="71" t="s">
        <v>149</v>
      </c>
      <c r="T2" s="71" t="s">
        <v>150</v>
      </c>
      <c r="U2" s="72" t="s">
        <v>101</v>
      </c>
      <c r="V2" s="72" t="s">
        <v>145</v>
      </c>
      <c r="W2" s="72" t="s">
        <v>106</v>
      </c>
      <c r="X2" s="38" t="s">
        <v>104</v>
      </c>
      <c r="Y2" s="38" t="s">
        <v>401</v>
      </c>
      <c r="Z2" s="38" t="s">
        <v>105</v>
      </c>
      <c r="AA2" s="38" t="s">
        <v>148</v>
      </c>
      <c r="AB2" s="38" t="s">
        <v>140</v>
      </c>
      <c r="AC2" s="38" t="s">
        <v>143</v>
      </c>
      <c r="AD2" s="38" t="s">
        <v>141</v>
      </c>
      <c r="AE2" s="38" t="s">
        <v>144</v>
      </c>
      <c r="AF2" s="70" t="s">
        <v>387</v>
      </c>
      <c r="AG2" s="70" t="s">
        <v>388</v>
      </c>
      <c r="AH2" s="110" t="s">
        <v>213</v>
      </c>
      <c r="AI2" s="110" t="s">
        <v>214</v>
      </c>
      <c r="AJ2" s="111" t="s">
        <v>215</v>
      </c>
      <c r="AK2" s="111" t="s">
        <v>216</v>
      </c>
      <c r="AL2" s="111" t="s">
        <v>217</v>
      </c>
      <c r="AM2" s="111" t="s">
        <v>218</v>
      </c>
      <c r="AN2" s="71" t="s">
        <v>389</v>
      </c>
      <c r="AO2" s="71" t="s">
        <v>390</v>
      </c>
      <c r="AP2" s="71" t="s">
        <v>391</v>
      </c>
      <c r="AQ2" s="71" t="s">
        <v>392</v>
      </c>
      <c r="AR2" s="71" t="s">
        <v>393</v>
      </c>
      <c r="AS2" s="71" t="s">
        <v>394</v>
      </c>
      <c r="AT2" s="71" t="s">
        <v>395</v>
      </c>
      <c r="AU2" s="38"/>
      <c r="AV2" s="70" t="s">
        <v>107</v>
      </c>
      <c r="AW2" s="70" t="s">
        <v>108</v>
      </c>
      <c r="AX2" s="70" t="s">
        <v>212</v>
      </c>
      <c r="AY2" s="70" t="s">
        <v>211</v>
      </c>
      <c r="AZ2" s="70" t="s">
        <v>138</v>
      </c>
      <c r="BA2" s="38" t="s">
        <v>109</v>
      </c>
      <c r="BB2" s="38" t="s">
        <v>139</v>
      </c>
      <c r="BC2" s="38" t="s">
        <v>137</v>
      </c>
      <c r="BD2" s="38" t="s">
        <v>110</v>
      </c>
      <c r="BE2" s="71" t="s">
        <v>240</v>
      </c>
      <c r="BF2" s="71" t="s">
        <v>142</v>
      </c>
      <c r="BG2" s="71" t="s">
        <v>351</v>
      </c>
      <c r="BH2" s="71" t="s">
        <v>146</v>
      </c>
      <c r="BI2" s="71" t="s">
        <v>102</v>
      </c>
      <c r="BJ2" s="71" t="s">
        <v>147</v>
      </c>
      <c r="BK2" s="71" t="s">
        <v>400</v>
      </c>
      <c r="BL2" s="71" t="s">
        <v>103</v>
      </c>
      <c r="BM2" s="71" t="s">
        <v>149</v>
      </c>
      <c r="BN2" s="71" t="s">
        <v>150</v>
      </c>
      <c r="BO2" s="72" t="s">
        <v>101</v>
      </c>
      <c r="BP2" s="72" t="s">
        <v>145</v>
      </c>
      <c r="BQ2" s="72" t="s">
        <v>106</v>
      </c>
      <c r="BR2" s="38" t="s">
        <v>104</v>
      </c>
      <c r="BS2" s="38" t="s">
        <v>401</v>
      </c>
      <c r="BT2" s="38" t="s">
        <v>105</v>
      </c>
      <c r="BU2" s="38" t="s">
        <v>148</v>
      </c>
      <c r="BV2" s="38" t="s">
        <v>140</v>
      </c>
      <c r="BW2" s="38" t="s">
        <v>143</v>
      </c>
      <c r="BX2" s="38" t="s">
        <v>141</v>
      </c>
      <c r="BY2" s="38" t="s">
        <v>144</v>
      </c>
      <c r="BZ2" s="70" t="s">
        <v>387</v>
      </c>
      <c r="CA2" s="70" t="s">
        <v>388</v>
      </c>
      <c r="CB2" s="110" t="s">
        <v>213</v>
      </c>
      <c r="CC2" s="110" t="s">
        <v>214</v>
      </c>
      <c r="CD2" s="111" t="s">
        <v>215</v>
      </c>
      <c r="CE2" s="111" t="s">
        <v>216</v>
      </c>
      <c r="CF2" s="111" t="s">
        <v>217</v>
      </c>
      <c r="CG2" s="111" t="s">
        <v>218</v>
      </c>
      <c r="CH2" s="71" t="s">
        <v>389</v>
      </c>
      <c r="CI2" s="71" t="s">
        <v>390</v>
      </c>
      <c r="CJ2" s="71" t="s">
        <v>391</v>
      </c>
      <c r="CK2" s="71" t="s">
        <v>392</v>
      </c>
      <c r="CL2" s="71" t="s">
        <v>393</v>
      </c>
      <c r="CM2" s="71" t="s">
        <v>394</v>
      </c>
      <c r="CN2" s="71" t="s">
        <v>395</v>
      </c>
      <c r="CO2" s="38"/>
      <c r="CP2" s="38" t="s">
        <v>95</v>
      </c>
      <c r="CQ2" s="40"/>
      <c r="CR2" s="55" t="s">
        <v>96</v>
      </c>
    </row>
    <row r="3" spans="1:96" x14ac:dyDescent="0.25">
      <c r="A3" s="107" t="s">
        <v>100</v>
      </c>
      <c r="B3" s="167">
        <v>1</v>
      </c>
      <c r="C3" s="167">
        <v>1</v>
      </c>
      <c r="D3" s="167">
        <v>1</v>
      </c>
      <c r="E3" s="167">
        <v>1</v>
      </c>
      <c r="F3" s="167">
        <v>1</v>
      </c>
      <c r="G3" s="167">
        <v>1</v>
      </c>
      <c r="H3" s="167">
        <v>1</v>
      </c>
      <c r="I3" s="167">
        <v>1</v>
      </c>
      <c r="J3" s="167">
        <v>1</v>
      </c>
      <c r="K3" s="167">
        <v>1</v>
      </c>
      <c r="L3" s="167">
        <v>1</v>
      </c>
      <c r="M3" s="167">
        <v>1</v>
      </c>
      <c r="N3" s="167">
        <v>1</v>
      </c>
      <c r="O3" s="167">
        <v>1</v>
      </c>
      <c r="P3" s="167">
        <v>1</v>
      </c>
      <c r="Q3" s="167"/>
      <c r="R3" s="167">
        <v>1</v>
      </c>
      <c r="S3" s="167">
        <v>1</v>
      </c>
      <c r="T3" s="167">
        <v>1</v>
      </c>
      <c r="U3" s="167">
        <v>1</v>
      </c>
      <c r="V3" s="167">
        <v>1</v>
      </c>
      <c r="W3" s="167">
        <v>1</v>
      </c>
      <c r="X3" s="167">
        <v>1</v>
      </c>
      <c r="Y3" s="167">
        <v>1</v>
      </c>
      <c r="Z3" s="167">
        <v>1</v>
      </c>
      <c r="AA3" s="167">
        <v>1</v>
      </c>
      <c r="AB3" s="167">
        <v>1</v>
      </c>
      <c r="AC3" s="167">
        <v>1</v>
      </c>
      <c r="AD3" s="167">
        <v>1</v>
      </c>
      <c r="AE3" s="167">
        <v>1</v>
      </c>
      <c r="AF3" s="167">
        <v>1</v>
      </c>
      <c r="AG3" s="167">
        <v>1</v>
      </c>
      <c r="AH3" s="10">
        <v>1</v>
      </c>
      <c r="AI3" s="10">
        <v>1</v>
      </c>
      <c r="AJ3" s="166">
        <v>1</v>
      </c>
      <c r="AK3" s="166">
        <v>1</v>
      </c>
      <c r="AL3" s="166">
        <v>1</v>
      </c>
      <c r="AM3" s="166">
        <v>1</v>
      </c>
      <c r="AN3" s="166">
        <v>1</v>
      </c>
      <c r="AO3" s="166">
        <v>1</v>
      </c>
      <c r="AP3" s="166">
        <v>1</v>
      </c>
      <c r="AQ3" s="166">
        <v>1</v>
      </c>
      <c r="AR3" s="166">
        <v>1</v>
      </c>
      <c r="AS3" s="166">
        <v>1</v>
      </c>
      <c r="AT3" s="166">
        <v>1</v>
      </c>
      <c r="AU3" s="166"/>
      <c r="AV3" s="167">
        <v>51</v>
      </c>
      <c r="AW3" s="167">
        <v>4</v>
      </c>
      <c r="AX3" s="167"/>
      <c r="AY3" s="167"/>
      <c r="AZ3" s="167"/>
      <c r="BA3" s="167"/>
      <c r="BB3" s="167">
        <v>4</v>
      </c>
      <c r="BC3" s="167">
        <v>8</v>
      </c>
      <c r="BD3" s="167"/>
      <c r="BE3" s="167"/>
      <c r="BF3" s="167">
        <v>6</v>
      </c>
      <c r="BG3" s="167">
        <v>1</v>
      </c>
      <c r="BH3" s="167"/>
      <c r="BI3" s="167">
        <v>2</v>
      </c>
      <c r="BJ3" s="167">
        <v>1</v>
      </c>
      <c r="BK3" s="167"/>
      <c r="BL3" s="167"/>
      <c r="BM3" s="167">
        <v>4</v>
      </c>
      <c r="BN3" s="167">
        <v>4</v>
      </c>
      <c r="BO3" s="167"/>
      <c r="BP3" s="167">
        <v>2</v>
      </c>
      <c r="BQ3" s="167">
        <v>2</v>
      </c>
      <c r="BR3" s="167"/>
      <c r="BS3" s="167"/>
      <c r="BT3" s="167"/>
      <c r="BU3" s="167"/>
      <c r="BV3" s="167"/>
      <c r="BW3" s="167">
        <v>8</v>
      </c>
      <c r="BX3" s="167"/>
      <c r="BY3" s="167">
        <v>8</v>
      </c>
      <c r="BZ3" s="167"/>
      <c r="CA3" s="167"/>
      <c r="CB3" s="167"/>
      <c r="CC3" s="167"/>
      <c r="CD3" s="167"/>
      <c r="CE3" s="167"/>
      <c r="CF3" s="167"/>
      <c r="CG3" s="167"/>
      <c r="CH3" s="167">
        <v>4</v>
      </c>
      <c r="CI3" s="167"/>
      <c r="CJ3" s="167">
        <v>4</v>
      </c>
      <c r="CK3" s="167"/>
      <c r="CL3" s="167">
        <v>16</v>
      </c>
      <c r="CM3" s="167">
        <v>8</v>
      </c>
      <c r="CN3" s="167">
        <v>4</v>
      </c>
      <c r="CO3" s="10"/>
    </row>
    <row r="4" spans="1:96" x14ac:dyDescent="0.25"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</row>
    <row r="5" spans="1:96" x14ac:dyDescent="0.25"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</row>
    <row r="6" spans="1:96" x14ac:dyDescent="0.25"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I6" s="166"/>
      <c r="BJ6" s="166"/>
      <c r="BK6" s="166"/>
      <c r="BL6" s="166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6"/>
      <c r="BX6" s="166"/>
      <c r="BY6" s="166"/>
      <c r="BZ6" s="166"/>
      <c r="CA6" s="166"/>
      <c r="CB6" s="166"/>
      <c r="CC6" s="166"/>
      <c r="CD6" s="166"/>
      <c r="CE6" s="166"/>
      <c r="CF6" s="166"/>
      <c r="CG6" s="166"/>
      <c r="CH6" s="166"/>
      <c r="CI6" s="166"/>
      <c r="CJ6" s="166"/>
      <c r="CK6" s="166"/>
      <c r="CL6" s="166"/>
      <c r="CM6" s="166"/>
      <c r="CN6" s="166"/>
      <c r="CO6" s="166"/>
    </row>
    <row r="7" spans="1:96" x14ac:dyDescent="0.25">
      <c r="A7" s="50" t="s">
        <v>52</v>
      </c>
      <c r="B7" s="167">
        <f>2*B3</f>
        <v>2</v>
      </c>
      <c r="C7" s="167">
        <f>2*C3</f>
        <v>2</v>
      </c>
      <c r="D7" s="167">
        <f>2*D3</f>
        <v>2</v>
      </c>
      <c r="E7" s="167">
        <f>2*E3</f>
        <v>2</v>
      </c>
      <c r="F7" s="167">
        <v>2</v>
      </c>
      <c r="G7" s="167">
        <f>2*G3</f>
        <v>2</v>
      </c>
      <c r="H7" s="167">
        <v>2</v>
      </c>
      <c r="I7" s="167">
        <v>2</v>
      </c>
      <c r="J7" s="167">
        <f>2*J3</f>
        <v>2</v>
      </c>
      <c r="K7" s="10"/>
      <c r="L7" s="10"/>
      <c r="M7" s="10"/>
      <c r="N7" s="10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7">
        <f t="shared" ref="AV7:BD7" si="0">B7*AV3</f>
        <v>102</v>
      </c>
      <c r="AW7" s="167">
        <f t="shared" si="0"/>
        <v>8</v>
      </c>
      <c r="AX7" s="167">
        <f t="shared" si="0"/>
        <v>0</v>
      </c>
      <c r="AY7" s="167">
        <f t="shared" si="0"/>
        <v>0</v>
      </c>
      <c r="AZ7" s="167">
        <f t="shared" si="0"/>
        <v>0</v>
      </c>
      <c r="BA7" s="167">
        <f t="shared" si="0"/>
        <v>0</v>
      </c>
      <c r="BB7" s="167">
        <f t="shared" si="0"/>
        <v>8</v>
      </c>
      <c r="BC7" s="167">
        <f t="shared" si="0"/>
        <v>16</v>
      </c>
      <c r="BD7" s="167">
        <f t="shared" si="0"/>
        <v>0</v>
      </c>
      <c r="BE7" s="10"/>
      <c r="BF7" s="10"/>
      <c r="BG7" s="10"/>
      <c r="BH7" s="10"/>
      <c r="BI7" s="166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6"/>
      <c r="CC7" s="166"/>
      <c r="CD7" s="166"/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07">
        <f>SUM(AV7:BY7)</f>
        <v>134</v>
      </c>
      <c r="CQ7" s="107" t="s">
        <v>1</v>
      </c>
    </row>
    <row r="8" spans="1:96" x14ac:dyDescent="0.25">
      <c r="A8" s="50"/>
      <c r="B8" s="167"/>
      <c r="C8" s="167"/>
      <c r="D8" s="167"/>
      <c r="E8" s="167"/>
      <c r="F8" s="167"/>
      <c r="G8" s="167"/>
      <c r="H8" s="167"/>
      <c r="I8" s="167"/>
      <c r="J8" s="167"/>
      <c r="K8" s="10"/>
      <c r="L8" s="10"/>
      <c r="M8" s="10"/>
      <c r="N8" s="10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7"/>
      <c r="AW8" s="167"/>
      <c r="AX8" s="167"/>
      <c r="AY8" s="167"/>
      <c r="AZ8" s="167"/>
      <c r="BA8" s="167"/>
      <c r="BB8" s="167"/>
      <c r="BC8" s="167"/>
      <c r="BD8" s="167"/>
      <c r="BE8" s="10"/>
      <c r="BF8" s="10"/>
      <c r="BG8" s="10"/>
      <c r="BH8" s="10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6"/>
      <c r="BY8" s="166"/>
      <c r="BZ8" s="166"/>
      <c r="CA8" s="166"/>
      <c r="CB8" s="166"/>
      <c r="CC8" s="166"/>
      <c r="CD8" s="166"/>
      <c r="CE8" s="166"/>
      <c r="CF8" s="166"/>
      <c r="CG8" s="166"/>
      <c r="CH8" s="166"/>
      <c r="CI8" s="166"/>
      <c r="CJ8" s="166"/>
      <c r="CK8" s="166"/>
      <c r="CL8" s="166"/>
      <c r="CM8" s="166"/>
      <c r="CN8" s="166"/>
      <c r="CO8" s="166"/>
    </row>
    <row r="9" spans="1:96" x14ac:dyDescent="0.25">
      <c r="A9" s="50" t="s">
        <v>51</v>
      </c>
      <c r="B9" s="167">
        <f>0.61*B3</f>
        <v>0.61</v>
      </c>
      <c r="C9" s="167">
        <f>1.11*C3</f>
        <v>1.1100000000000001</v>
      </c>
      <c r="D9" s="167">
        <v>1.41</v>
      </c>
      <c r="E9" s="167">
        <v>0.31</v>
      </c>
      <c r="F9" s="167">
        <v>0.46</v>
      </c>
      <c r="G9" s="167"/>
      <c r="H9" s="167"/>
      <c r="I9" s="167"/>
      <c r="J9" s="167"/>
      <c r="K9" s="10"/>
      <c r="L9" s="10"/>
      <c r="M9" s="10"/>
      <c r="N9" s="10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7">
        <f>B9*AV3</f>
        <v>31.11</v>
      </c>
      <c r="AW9" s="167">
        <f>C9*AW3</f>
        <v>4.4400000000000004</v>
      </c>
      <c r="AX9" s="167">
        <f>D9*AX3</f>
        <v>0</v>
      </c>
      <c r="AY9" s="167">
        <f>E9*AY3</f>
        <v>0</v>
      </c>
      <c r="AZ9" s="167">
        <f>F9*AZ3</f>
        <v>0</v>
      </c>
      <c r="BA9" s="167"/>
      <c r="BB9" s="167"/>
      <c r="BC9" s="167"/>
      <c r="BD9" s="167"/>
      <c r="BE9" s="10"/>
      <c r="BF9" s="10"/>
      <c r="BG9" s="10"/>
      <c r="BH9" s="10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07">
        <f>SUM(AV9:BY9)</f>
        <v>35.549999999999997</v>
      </c>
      <c r="CQ9" s="107" t="s">
        <v>0</v>
      </c>
      <c r="CR9" s="91"/>
    </row>
    <row r="10" spans="1:96" x14ac:dyDescent="0.25">
      <c r="A10" s="51" t="s">
        <v>53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0"/>
      <c r="L10" s="10"/>
      <c r="M10" s="10"/>
      <c r="N10" s="10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166"/>
      <c r="AV10" s="167"/>
      <c r="AW10" s="167"/>
      <c r="AX10" s="167"/>
      <c r="AY10" s="167"/>
      <c r="AZ10" s="167"/>
      <c r="BA10" s="167"/>
      <c r="BB10" s="167"/>
      <c r="BC10" s="167"/>
      <c r="BD10" s="167"/>
      <c r="BE10" s="10"/>
      <c r="BF10" s="10"/>
      <c r="BG10" s="10"/>
      <c r="BH10" s="10"/>
      <c r="BI10" s="166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66"/>
      <c r="BW10" s="166"/>
      <c r="BX10" s="166"/>
      <c r="BY10" s="166"/>
      <c r="BZ10" s="166"/>
      <c r="CA10" s="166"/>
      <c r="CB10" s="166"/>
      <c r="CC10" s="166"/>
      <c r="CD10" s="166"/>
      <c r="CE10" s="166"/>
      <c r="CF10" s="166"/>
      <c r="CG10" s="166"/>
      <c r="CH10" s="166"/>
      <c r="CI10" s="166"/>
      <c r="CJ10" s="166"/>
      <c r="CK10" s="166"/>
      <c r="CL10" s="166"/>
      <c r="CM10" s="166"/>
      <c r="CN10" s="166"/>
      <c r="CO10" s="166"/>
    </row>
    <row r="11" spans="1:96" x14ac:dyDescent="0.25">
      <c r="A11" s="52" t="s">
        <v>97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0"/>
      <c r="L11" s="10"/>
      <c r="M11" s="10"/>
      <c r="N11" s="10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7"/>
      <c r="AW11" s="167"/>
      <c r="AX11" s="167"/>
      <c r="AY11" s="167"/>
      <c r="AZ11" s="167"/>
      <c r="BA11" s="167"/>
      <c r="BB11" s="167"/>
      <c r="BC11" s="167"/>
      <c r="BD11" s="167"/>
      <c r="BE11" s="10"/>
      <c r="BF11" s="10"/>
      <c r="BG11" s="10"/>
      <c r="BH11" s="10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</row>
    <row r="12" spans="1:96" ht="22.5" x14ac:dyDescent="0.25">
      <c r="A12" s="53" t="s">
        <v>98</v>
      </c>
      <c r="B12" s="167">
        <f>0.05*B3</f>
        <v>0.05</v>
      </c>
      <c r="C12" s="167">
        <f>0.05*C3</f>
        <v>0.05</v>
      </c>
      <c r="D12" s="167">
        <f>0.05*D3</f>
        <v>0.05</v>
      </c>
      <c r="E12" s="167">
        <f>0.05*E3</f>
        <v>0.05</v>
      </c>
      <c r="F12" s="167">
        <v>0.05</v>
      </c>
      <c r="G12" s="167">
        <f>0.05*G3</f>
        <v>0.05</v>
      </c>
      <c r="H12" s="167">
        <v>0.05</v>
      </c>
      <c r="I12" s="167">
        <f>0.05*I3</f>
        <v>0.05</v>
      </c>
      <c r="J12" s="167">
        <f>0.05*J3</f>
        <v>0.05</v>
      </c>
      <c r="K12" s="10"/>
      <c r="L12" s="10"/>
      <c r="M12" s="10"/>
      <c r="N12" s="10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7">
        <f t="shared" ref="AV12:BD12" si="1">B12*AV3</f>
        <v>2.5500000000000003</v>
      </c>
      <c r="AW12" s="167">
        <f t="shared" si="1"/>
        <v>0.2</v>
      </c>
      <c r="AX12" s="167">
        <f t="shared" si="1"/>
        <v>0</v>
      </c>
      <c r="AY12" s="167">
        <f t="shared" si="1"/>
        <v>0</v>
      </c>
      <c r="AZ12" s="167">
        <f t="shared" si="1"/>
        <v>0</v>
      </c>
      <c r="BA12" s="167">
        <f t="shared" si="1"/>
        <v>0</v>
      </c>
      <c r="BB12" s="167">
        <f t="shared" si="1"/>
        <v>0.2</v>
      </c>
      <c r="BC12" s="167">
        <f t="shared" si="1"/>
        <v>0.4</v>
      </c>
      <c r="BD12" s="167">
        <f t="shared" si="1"/>
        <v>0</v>
      </c>
      <c r="BE12" s="10"/>
      <c r="BF12" s="10"/>
      <c r="BG12" s="10"/>
      <c r="BH12" s="10"/>
      <c r="BI12" s="166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07">
        <f>SUM(AV12:CN12)</f>
        <v>3.3500000000000005</v>
      </c>
      <c r="CQ12" s="107" t="s">
        <v>0</v>
      </c>
    </row>
    <row r="13" spans="1:96" x14ac:dyDescent="0.25">
      <c r="B13" s="167"/>
      <c r="C13" s="167"/>
      <c r="D13" s="167"/>
      <c r="E13" s="167"/>
      <c r="F13" s="167"/>
      <c r="G13" s="167"/>
      <c r="H13" s="167"/>
      <c r="I13" s="167"/>
      <c r="J13" s="167"/>
      <c r="K13" s="10"/>
      <c r="L13" s="10"/>
      <c r="M13" s="10"/>
      <c r="N13" s="10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7"/>
      <c r="AW13" s="167"/>
      <c r="AX13" s="167"/>
      <c r="AY13" s="167"/>
      <c r="AZ13" s="167"/>
      <c r="BA13" s="167"/>
      <c r="BB13" s="167"/>
      <c r="BC13" s="167"/>
      <c r="BD13" s="167"/>
      <c r="BE13" s="10"/>
      <c r="BF13" s="10"/>
      <c r="BG13" s="10"/>
      <c r="BH13" s="10"/>
      <c r="BI13" s="166"/>
      <c r="BJ13" s="166"/>
      <c r="BK13" s="166"/>
      <c r="BL13" s="166"/>
      <c r="BM13" s="166"/>
      <c r="BN13" s="166"/>
      <c r="BO13" s="166"/>
      <c r="BP13" s="166"/>
      <c r="BQ13" s="166"/>
      <c r="BR13" s="166"/>
      <c r="BS13" s="166"/>
      <c r="BT13" s="166"/>
      <c r="BU13" s="166"/>
      <c r="BV13" s="166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</row>
    <row r="14" spans="1:96" x14ac:dyDescent="0.25">
      <c r="B14" s="167"/>
      <c r="C14" s="167"/>
      <c r="D14" s="167"/>
      <c r="E14" s="167"/>
      <c r="F14" s="167"/>
      <c r="G14" s="167"/>
      <c r="H14" s="167"/>
      <c r="I14" s="167"/>
      <c r="J14" s="167"/>
      <c r="K14" s="10"/>
      <c r="L14" s="10"/>
      <c r="M14" s="10"/>
      <c r="N14" s="10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7"/>
      <c r="AW14" s="167"/>
      <c r="AX14" s="167"/>
      <c r="AY14" s="167"/>
      <c r="AZ14" s="167"/>
      <c r="BA14" s="167"/>
      <c r="BB14" s="167"/>
      <c r="BC14" s="167"/>
      <c r="BD14" s="167"/>
      <c r="BE14" s="10"/>
      <c r="BF14" s="10"/>
      <c r="BG14" s="10"/>
      <c r="BH14" s="10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</row>
    <row r="15" spans="1:96" x14ac:dyDescent="0.25">
      <c r="A15" s="50"/>
      <c r="B15" s="167"/>
      <c r="C15" s="167"/>
      <c r="D15" s="167"/>
      <c r="E15" s="167"/>
      <c r="F15" s="167"/>
      <c r="G15" s="167"/>
      <c r="H15" s="167"/>
      <c r="I15" s="167"/>
      <c r="J15" s="167"/>
      <c r="K15" s="10"/>
      <c r="L15" s="10"/>
      <c r="M15" s="10"/>
      <c r="N15" s="10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7"/>
      <c r="AW15" s="167"/>
      <c r="AX15" s="167"/>
      <c r="AY15" s="167"/>
      <c r="AZ15" s="167"/>
      <c r="BA15" s="167"/>
      <c r="BB15" s="167"/>
      <c r="BC15" s="167"/>
      <c r="BD15" s="167"/>
      <c r="BE15" s="10"/>
      <c r="BF15" s="10"/>
      <c r="BG15" s="10"/>
      <c r="BH15" s="10"/>
      <c r="BI15" s="166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</row>
    <row r="16" spans="1:96" x14ac:dyDescent="0.25">
      <c r="A16" s="50" t="s">
        <v>68</v>
      </c>
      <c r="B16" s="167"/>
      <c r="C16" s="167"/>
      <c r="D16" s="167"/>
      <c r="E16" s="167"/>
      <c r="F16" s="167"/>
      <c r="G16" s="167">
        <v>0.71</v>
      </c>
      <c r="H16" s="167">
        <v>0.33</v>
      </c>
      <c r="I16" s="167">
        <v>0.09</v>
      </c>
      <c r="J16" s="167">
        <f>0.51*J3</f>
        <v>0.51</v>
      </c>
      <c r="K16" s="10"/>
      <c r="L16" s="10"/>
      <c r="M16" s="10"/>
      <c r="N16" s="10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7"/>
      <c r="AW16" s="167"/>
      <c r="AX16" s="167"/>
      <c r="AY16" s="167"/>
      <c r="AZ16" s="167"/>
      <c r="BA16" s="167">
        <f>G16*BA3</f>
        <v>0</v>
      </c>
      <c r="BB16" s="167">
        <f>H16*BB3</f>
        <v>1.32</v>
      </c>
      <c r="BC16" s="167">
        <f>I16*BC3</f>
        <v>0.72</v>
      </c>
      <c r="BD16" s="167">
        <f>J16*BD3</f>
        <v>0</v>
      </c>
      <c r="BE16" s="10"/>
      <c r="BF16" s="10"/>
      <c r="BG16" s="10"/>
      <c r="BH16" s="10"/>
      <c r="BI16" s="166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07">
        <f>SUM(AV16:CN16)</f>
        <v>2.04</v>
      </c>
      <c r="CQ16" s="107" t="s">
        <v>0</v>
      </c>
    </row>
    <row r="17" spans="1:96" x14ac:dyDescent="0.25">
      <c r="A17" s="5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66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</row>
    <row r="18" spans="1:96" s="85" customForma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R18" s="108"/>
    </row>
    <row r="19" spans="1:96" x14ac:dyDescent="0.25">
      <c r="A19" s="5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166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66"/>
      <c r="BJ19" s="166"/>
      <c r="BK19" s="166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6"/>
      <c r="CN19" s="166"/>
      <c r="CO19" s="166"/>
    </row>
    <row r="20" spans="1:96" x14ac:dyDescent="0.25">
      <c r="A20" s="18" t="s">
        <v>46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7"/>
      <c r="AC20" s="167"/>
      <c r="AD20" s="167"/>
      <c r="AE20" s="167"/>
      <c r="AF20" s="167"/>
      <c r="AG20" s="167"/>
      <c r="AH20" s="167"/>
      <c r="AI20" s="167">
        <v>4</v>
      </c>
      <c r="AJ20" s="167"/>
      <c r="AK20" s="167"/>
      <c r="AL20" s="167"/>
      <c r="AM20" s="167"/>
      <c r="AN20" s="10"/>
      <c r="AO20" s="10"/>
      <c r="AP20" s="10"/>
      <c r="AQ20" s="10"/>
      <c r="AR20" s="10"/>
      <c r="AS20" s="10"/>
      <c r="AT20" s="10"/>
      <c r="AU20" s="166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66"/>
      <c r="BJ20" s="166"/>
      <c r="BK20" s="166"/>
      <c r="BL20" s="166"/>
      <c r="BM20" s="166"/>
      <c r="BN20" s="166"/>
      <c r="BO20" s="166"/>
      <c r="BP20" s="166"/>
      <c r="BQ20" s="166"/>
      <c r="BR20" s="166"/>
      <c r="BS20" s="166"/>
      <c r="BT20" s="166"/>
      <c r="BV20" s="167">
        <f t="shared" ref="BV20:CN34" si="2">AB20*BV$3</f>
        <v>0</v>
      </c>
      <c r="BW20" s="167">
        <f t="shared" si="2"/>
        <v>0</v>
      </c>
      <c r="BX20" s="167">
        <f t="shared" si="2"/>
        <v>0</v>
      </c>
      <c r="BY20" s="167">
        <f t="shared" si="2"/>
        <v>0</v>
      </c>
      <c r="BZ20" s="167">
        <f t="shared" si="2"/>
        <v>0</v>
      </c>
      <c r="CA20" s="167">
        <f t="shared" si="2"/>
        <v>0</v>
      </c>
      <c r="CB20" s="167">
        <f t="shared" si="2"/>
        <v>0</v>
      </c>
      <c r="CC20" s="167">
        <f t="shared" si="2"/>
        <v>0</v>
      </c>
      <c r="CD20" s="167">
        <f t="shared" si="2"/>
        <v>0</v>
      </c>
      <c r="CE20" s="167">
        <f t="shared" si="2"/>
        <v>0</v>
      </c>
      <c r="CF20" s="167">
        <f t="shared" si="2"/>
        <v>0</v>
      </c>
      <c r="CG20" s="167">
        <f t="shared" si="2"/>
        <v>0</v>
      </c>
      <c r="CH20" s="167">
        <f t="shared" si="2"/>
        <v>0</v>
      </c>
      <c r="CI20" s="167">
        <f t="shared" si="2"/>
        <v>0</v>
      </c>
      <c r="CJ20" s="167">
        <f t="shared" si="2"/>
        <v>0</v>
      </c>
      <c r="CK20" s="167">
        <f t="shared" si="2"/>
        <v>0</v>
      </c>
      <c r="CL20" s="167">
        <f t="shared" si="2"/>
        <v>0</v>
      </c>
      <c r="CM20" s="167">
        <f t="shared" si="2"/>
        <v>0</v>
      </c>
      <c r="CN20" s="167">
        <f t="shared" si="2"/>
        <v>0</v>
      </c>
      <c r="CO20" s="167"/>
      <c r="CP20" s="107">
        <f>SUM(AV20:CN20)</f>
        <v>0</v>
      </c>
    </row>
    <row r="21" spans="1:96" x14ac:dyDescent="0.25">
      <c r="A21" s="34" t="s">
        <v>97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0"/>
      <c r="AO21" s="10"/>
      <c r="AP21" s="10"/>
      <c r="AQ21" s="10"/>
      <c r="AR21" s="10"/>
      <c r="AS21" s="10"/>
      <c r="AT21" s="10"/>
      <c r="AU21" s="166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66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V21" s="167">
        <f t="shared" si="2"/>
        <v>0</v>
      </c>
      <c r="BW21" s="167">
        <f t="shared" si="2"/>
        <v>0</v>
      </c>
      <c r="BX21" s="167">
        <f t="shared" si="2"/>
        <v>0</v>
      </c>
      <c r="BY21" s="167">
        <f t="shared" si="2"/>
        <v>0</v>
      </c>
      <c r="BZ21" s="167">
        <f t="shared" si="2"/>
        <v>0</v>
      </c>
      <c r="CA21" s="167">
        <f t="shared" si="2"/>
        <v>0</v>
      </c>
      <c r="CB21" s="167">
        <f t="shared" si="2"/>
        <v>0</v>
      </c>
      <c r="CC21" s="167">
        <f t="shared" si="2"/>
        <v>0</v>
      </c>
      <c r="CD21" s="167">
        <f t="shared" si="2"/>
        <v>0</v>
      </c>
      <c r="CE21" s="167">
        <f t="shared" si="2"/>
        <v>0</v>
      </c>
      <c r="CF21" s="167">
        <f t="shared" si="2"/>
        <v>0</v>
      </c>
      <c r="CG21" s="167">
        <f t="shared" si="2"/>
        <v>0</v>
      </c>
      <c r="CH21" s="167">
        <f t="shared" si="2"/>
        <v>0</v>
      </c>
      <c r="CI21" s="167">
        <f t="shared" si="2"/>
        <v>0</v>
      </c>
      <c r="CJ21" s="167">
        <f t="shared" si="2"/>
        <v>0</v>
      </c>
      <c r="CK21" s="167">
        <f t="shared" si="2"/>
        <v>0</v>
      </c>
      <c r="CL21" s="167">
        <f t="shared" si="2"/>
        <v>0</v>
      </c>
      <c r="CM21" s="167">
        <f t="shared" si="2"/>
        <v>0</v>
      </c>
      <c r="CN21" s="167">
        <f t="shared" si="2"/>
        <v>0</v>
      </c>
      <c r="CO21" s="167"/>
    </row>
    <row r="22" spans="1:96" x14ac:dyDescent="0.25">
      <c r="A22" s="34" t="s">
        <v>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>
        <v>4</v>
      </c>
      <c r="AO22" s="167"/>
      <c r="AP22" s="167"/>
      <c r="AQ22" s="167"/>
      <c r="AR22" s="167"/>
      <c r="AS22" s="167"/>
      <c r="AT22" s="167"/>
      <c r="AU22" s="166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V22" s="167">
        <f t="shared" si="2"/>
        <v>0</v>
      </c>
      <c r="BW22" s="167">
        <f t="shared" si="2"/>
        <v>0</v>
      </c>
      <c r="BX22" s="167">
        <f t="shared" si="2"/>
        <v>0</v>
      </c>
      <c r="BY22" s="167">
        <f t="shared" si="2"/>
        <v>0</v>
      </c>
      <c r="BZ22" s="167">
        <f t="shared" si="2"/>
        <v>0</v>
      </c>
      <c r="CA22" s="167">
        <f t="shared" si="2"/>
        <v>0</v>
      </c>
      <c r="CB22" s="167">
        <f t="shared" si="2"/>
        <v>0</v>
      </c>
      <c r="CC22" s="167">
        <f t="shared" si="2"/>
        <v>0</v>
      </c>
      <c r="CD22" s="167">
        <f t="shared" si="2"/>
        <v>0</v>
      </c>
      <c r="CE22" s="167">
        <f t="shared" si="2"/>
        <v>0</v>
      </c>
      <c r="CF22" s="167">
        <f t="shared" si="2"/>
        <v>0</v>
      </c>
      <c r="CG22" s="167">
        <f t="shared" si="2"/>
        <v>0</v>
      </c>
      <c r="CH22" s="167">
        <f t="shared" si="2"/>
        <v>16</v>
      </c>
      <c r="CI22" s="167">
        <f t="shared" si="2"/>
        <v>0</v>
      </c>
      <c r="CJ22" s="167">
        <f t="shared" si="2"/>
        <v>0</v>
      </c>
      <c r="CK22" s="167">
        <f t="shared" si="2"/>
        <v>0</v>
      </c>
      <c r="CL22" s="167">
        <f t="shared" si="2"/>
        <v>0</v>
      </c>
      <c r="CM22" s="167">
        <f t="shared" si="2"/>
        <v>0</v>
      </c>
      <c r="CN22" s="167">
        <f t="shared" si="2"/>
        <v>0</v>
      </c>
      <c r="CO22" s="167"/>
      <c r="CP22" s="107">
        <f t="shared" ref="CP22:CP34" si="3">SUM(AV22:CN22)</f>
        <v>16</v>
      </c>
    </row>
    <row r="23" spans="1:96" x14ac:dyDescent="0.25">
      <c r="A23" s="18" t="s">
        <v>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7">
        <v>4</v>
      </c>
      <c r="AC23" s="167">
        <v>4</v>
      </c>
      <c r="AD23" s="167"/>
      <c r="AE23" s="167"/>
      <c r="AF23" s="167">
        <v>4</v>
      </c>
      <c r="AG23" s="167"/>
      <c r="AH23" s="167">
        <v>4</v>
      </c>
      <c r="AI23" s="167"/>
      <c r="AJ23" s="167">
        <v>4</v>
      </c>
      <c r="AK23" s="167">
        <v>4</v>
      </c>
      <c r="AL23" s="167"/>
      <c r="AM23" s="167"/>
      <c r="AN23" s="167"/>
      <c r="AO23" s="167">
        <v>2</v>
      </c>
      <c r="AP23" s="167">
        <v>2</v>
      </c>
      <c r="AQ23" s="167">
        <v>2</v>
      </c>
      <c r="AR23" s="167">
        <v>4</v>
      </c>
      <c r="AS23" s="167">
        <v>2</v>
      </c>
      <c r="AT23" s="167">
        <v>2</v>
      </c>
      <c r="AU23" s="166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66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66"/>
      <c r="BV23" s="167">
        <f t="shared" si="2"/>
        <v>0</v>
      </c>
      <c r="BW23" s="167">
        <f t="shared" si="2"/>
        <v>32</v>
      </c>
      <c r="BX23" s="167">
        <f t="shared" si="2"/>
        <v>0</v>
      </c>
      <c r="BY23" s="167">
        <f t="shared" si="2"/>
        <v>0</v>
      </c>
      <c r="BZ23" s="167">
        <f t="shared" si="2"/>
        <v>0</v>
      </c>
      <c r="CA23" s="167">
        <f t="shared" si="2"/>
        <v>0</v>
      </c>
      <c r="CB23" s="167">
        <f t="shared" si="2"/>
        <v>0</v>
      </c>
      <c r="CC23" s="167">
        <f t="shared" si="2"/>
        <v>0</v>
      </c>
      <c r="CD23" s="167">
        <f t="shared" si="2"/>
        <v>0</v>
      </c>
      <c r="CE23" s="167">
        <f t="shared" si="2"/>
        <v>0</v>
      </c>
      <c r="CF23" s="167">
        <f t="shared" si="2"/>
        <v>0</v>
      </c>
      <c r="CG23" s="167">
        <f t="shared" si="2"/>
        <v>0</v>
      </c>
      <c r="CH23" s="167">
        <f t="shared" si="2"/>
        <v>0</v>
      </c>
      <c r="CI23" s="167">
        <f t="shared" si="2"/>
        <v>0</v>
      </c>
      <c r="CJ23" s="167">
        <f t="shared" si="2"/>
        <v>8</v>
      </c>
      <c r="CK23" s="167">
        <f t="shared" si="2"/>
        <v>0</v>
      </c>
      <c r="CL23" s="167">
        <f t="shared" si="2"/>
        <v>64</v>
      </c>
      <c r="CM23" s="167">
        <f t="shared" si="2"/>
        <v>16</v>
      </c>
      <c r="CN23" s="167">
        <f t="shared" si="2"/>
        <v>8</v>
      </c>
      <c r="CO23" s="167"/>
      <c r="CP23" s="107">
        <f t="shared" si="3"/>
        <v>128</v>
      </c>
    </row>
    <row r="24" spans="1:96" x14ac:dyDescent="0.25">
      <c r="A24" s="34" t="s">
        <v>97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8"/>
      <c r="AP24" s="168"/>
      <c r="AQ24" s="168"/>
      <c r="AR24" s="167"/>
      <c r="AS24" s="167"/>
      <c r="AT24" s="167"/>
      <c r="AU24" s="166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66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V24" s="167">
        <f t="shared" si="2"/>
        <v>0</v>
      </c>
      <c r="BW24" s="167">
        <f t="shared" si="2"/>
        <v>0</v>
      </c>
      <c r="BX24" s="167">
        <f t="shared" si="2"/>
        <v>0</v>
      </c>
      <c r="BY24" s="167">
        <f t="shared" si="2"/>
        <v>0</v>
      </c>
      <c r="BZ24" s="167">
        <f t="shared" si="2"/>
        <v>0</v>
      </c>
      <c r="CA24" s="167">
        <f t="shared" si="2"/>
        <v>0</v>
      </c>
      <c r="CB24" s="167">
        <f t="shared" si="2"/>
        <v>0</v>
      </c>
      <c r="CC24" s="167">
        <f t="shared" si="2"/>
        <v>0</v>
      </c>
      <c r="CD24" s="167">
        <f t="shared" si="2"/>
        <v>0</v>
      </c>
      <c r="CE24" s="167">
        <f t="shared" si="2"/>
        <v>0</v>
      </c>
      <c r="CF24" s="167">
        <f t="shared" si="2"/>
        <v>0</v>
      </c>
      <c r="CG24" s="167">
        <f t="shared" si="2"/>
        <v>0</v>
      </c>
      <c r="CH24" s="167">
        <f t="shared" si="2"/>
        <v>0</v>
      </c>
      <c r="CI24" s="167">
        <f t="shared" si="2"/>
        <v>0</v>
      </c>
      <c r="CJ24" s="167">
        <f t="shared" si="2"/>
        <v>0</v>
      </c>
      <c r="CK24" s="167">
        <f t="shared" si="2"/>
        <v>0</v>
      </c>
      <c r="CL24" s="167">
        <f t="shared" si="2"/>
        <v>0</v>
      </c>
      <c r="CM24" s="167">
        <f t="shared" si="2"/>
        <v>0</v>
      </c>
      <c r="CN24" s="167">
        <f t="shared" si="2"/>
        <v>0</v>
      </c>
      <c r="CO24" s="167"/>
    </row>
    <row r="25" spans="1:96" x14ac:dyDescent="0.25">
      <c r="A25" s="18" t="s">
        <v>43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7"/>
      <c r="AC25" s="167"/>
      <c r="AD25" s="167">
        <v>1.7</v>
      </c>
      <c r="AE25" s="167">
        <v>0.4</v>
      </c>
      <c r="AF25" s="167"/>
      <c r="AG25" s="167">
        <v>2.9</v>
      </c>
      <c r="AH25" s="167"/>
      <c r="AI25" s="167">
        <v>0.2</v>
      </c>
      <c r="AJ25" s="167"/>
      <c r="AK25" s="167"/>
      <c r="AL25" s="167">
        <v>2.2000000000000002</v>
      </c>
      <c r="AM25" s="167"/>
      <c r="AN25" s="167"/>
      <c r="AO25" s="168"/>
      <c r="AP25" s="168"/>
      <c r="AQ25" s="168"/>
      <c r="AR25" s="167"/>
      <c r="AS25" s="167"/>
      <c r="AT25" s="167"/>
      <c r="AU25" s="166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66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V25" s="167">
        <f t="shared" si="2"/>
        <v>0</v>
      </c>
      <c r="BW25" s="167">
        <f t="shared" si="2"/>
        <v>0</v>
      </c>
      <c r="BX25" s="167">
        <f t="shared" si="2"/>
        <v>0</v>
      </c>
      <c r="BY25" s="167">
        <f t="shared" si="2"/>
        <v>3.2</v>
      </c>
      <c r="BZ25" s="167">
        <f t="shared" si="2"/>
        <v>0</v>
      </c>
      <c r="CA25" s="167">
        <f t="shared" si="2"/>
        <v>0</v>
      </c>
      <c r="CB25" s="167">
        <f t="shared" si="2"/>
        <v>0</v>
      </c>
      <c r="CC25" s="167">
        <f t="shared" si="2"/>
        <v>0</v>
      </c>
      <c r="CD25" s="167">
        <f t="shared" si="2"/>
        <v>0</v>
      </c>
      <c r="CE25" s="167">
        <f t="shared" si="2"/>
        <v>0</v>
      </c>
      <c r="CF25" s="167">
        <f t="shared" si="2"/>
        <v>0</v>
      </c>
      <c r="CG25" s="167">
        <f t="shared" si="2"/>
        <v>0</v>
      </c>
      <c r="CH25" s="167">
        <f t="shared" si="2"/>
        <v>0</v>
      </c>
      <c r="CI25" s="167">
        <f t="shared" si="2"/>
        <v>0</v>
      </c>
      <c r="CJ25" s="167">
        <f t="shared" si="2"/>
        <v>0</v>
      </c>
      <c r="CK25" s="167">
        <f t="shared" si="2"/>
        <v>0</v>
      </c>
      <c r="CL25" s="167">
        <f t="shared" si="2"/>
        <v>0</v>
      </c>
      <c r="CM25" s="167">
        <f t="shared" si="2"/>
        <v>0</v>
      </c>
      <c r="CN25" s="167">
        <f t="shared" si="2"/>
        <v>0</v>
      </c>
      <c r="CO25" s="167"/>
      <c r="CP25" s="107">
        <f t="shared" si="3"/>
        <v>3.2</v>
      </c>
    </row>
    <row r="26" spans="1:96" x14ac:dyDescent="0.25">
      <c r="A26" s="18" t="s">
        <v>396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>
        <v>0.8</v>
      </c>
      <c r="AO26" s="168"/>
      <c r="AP26" s="168"/>
      <c r="AQ26" s="168"/>
      <c r="AR26" s="167"/>
      <c r="AS26" s="167"/>
      <c r="AT26" s="167"/>
      <c r="AU26" s="166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66"/>
      <c r="BJ26" s="166"/>
      <c r="BK26" s="166"/>
      <c r="BL26" s="166"/>
      <c r="BM26" s="166"/>
      <c r="BN26" s="166"/>
      <c r="BO26" s="166"/>
      <c r="BP26" s="166"/>
      <c r="BQ26" s="166"/>
      <c r="BR26" s="166"/>
      <c r="BS26" s="166"/>
      <c r="BT26" s="166"/>
      <c r="BV26" s="167"/>
      <c r="BW26" s="167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>
        <f t="shared" si="2"/>
        <v>3.2</v>
      </c>
      <c r="CI26" s="167">
        <f t="shared" si="2"/>
        <v>0</v>
      </c>
      <c r="CJ26" s="167">
        <f t="shared" si="2"/>
        <v>0</v>
      </c>
      <c r="CK26" s="167">
        <f t="shared" si="2"/>
        <v>0</v>
      </c>
      <c r="CL26" s="167">
        <f t="shared" si="2"/>
        <v>0</v>
      </c>
      <c r="CM26" s="167">
        <f t="shared" si="2"/>
        <v>0</v>
      </c>
      <c r="CN26" s="167">
        <f t="shared" si="2"/>
        <v>0</v>
      </c>
      <c r="CO26" s="167"/>
      <c r="CP26" s="107">
        <f t="shared" si="3"/>
        <v>3.2</v>
      </c>
    </row>
    <row r="27" spans="1:96" x14ac:dyDescent="0.25">
      <c r="A27" s="18" t="s">
        <v>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7">
        <v>1.7</v>
      </c>
      <c r="AC27" s="167">
        <v>0.4</v>
      </c>
      <c r="AD27" s="167"/>
      <c r="AE27" s="167"/>
      <c r="AF27" s="167">
        <v>2.9</v>
      </c>
      <c r="AG27" s="167"/>
      <c r="AH27" s="167">
        <v>0.2</v>
      </c>
      <c r="AI27" s="167"/>
      <c r="AJ27" s="167">
        <v>0.2</v>
      </c>
      <c r="AK27" s="167">
        <v>2.2000000000000002</v>
      </c>
      <c r="AL27" s="167"/>
      <c r="AM27" s="167">
        <v>0.2</v>
      </c>
      <c r="AN27" s="167"/>
      <c r="AO27" s="168"/>
      <c r="AP27" s="168"/>
      <c r="AQ27" s="168"/>
      <c r="AR27" s="167"/>
      <c r="AS27" s="167"/>
      <c r="AT27" s="167"/>
      <c r="AU27" s="166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66"/>
      <c r="BJ27" s="166"/>
      <c r="BK27" s="166"/>
      <c r="BL27" s="166"/>
      <c r="BM27" s="166"/>
      <c r="BN27" s="166"/>
      <c r="BO27" s="166"/>
      <c r="BP27" s="166"/>
      <c r="BQ27" s="166"/>
      <c r="BR27" s="166"/>
      <c r="BS27" s="166"/>
      <c r="BT27" s="166"/>
      <c r="BV27" s="167">
        <f t="shared" ref="BV27:CG27" si="4">AB27*BV$3</f>
        <v>0</v>
      </c>
      <c r="BW27" s="167">
        <f t="shared" si="4"/>
        <v>3.2</v>
      </c>
      <c r="BX27" s="167">
        <f t="shared" si="4"/>
        <v>0</v>
      </c>
      <c r="BY27" s="167">
        <f t="shared" si="4"/>
        <v>0</v>
      </c>
      <c r="BZ27" s="167">
        <f t="shared" si="4"/>
        <v>0</v>
      </c>
      <c r="CA27" s="167">
        <f t="shared" si="4"/>
        <v>0</v>
      </c>
      <c r="CB27" s="167">
        <f t="shared" si="4"/>
        <v>0</v>
      </c>
      <c r="CC27" s="167">
        <f t="shared" si="4"/>
        <v>0</v>
      </c>
      <c r="CD27" s="167">
        <f t="shared" si="4"/>
        <v>0</v>
      </c>
      <c r="CE27" s="167">
        <f t="shared" si="4"/>
        <v>0</v>
      </c>
      <c r="CF27" s="167">
        <f t="shared" si="4"/>
        <v>0</v>
      </c>
      <c r="CG27" s="167">
        <f t="shared" si="4"/>
        <v>0</v>
      </c>
      <c r="CH27" s="167">
        <f t="shared" si="2"/>
        <v>0</v>
      </c>
      <c r="CI27" s="167">
        <f t="shared" si="2"/>
        <v>0</v>
      </c>
      <c r="CJ27" s="167">
        <f t="shared" si="2"/>
        <v>0</v>
      </c>
      <c r="CK27" s="167">
        <f t="shared" si="2"/>
        <v>0</v>
      </c>
      <c r="CL27" s="167">
        <f t="shared" si="2"/>
        <v>0</v>
      </c>
      <c r="CM27" s="167">
        <f t="shared" si="2"/>
        <v>0</v>
      </c>
      <c r="CN27" s="167">
        <f t="shared" si="2"/>
        <v>0</v>
      </c>
      <c r="CO27" s="167"/>
      <c r="CP27" s="107">
        <f t="shared" si="3"/>
        <v>3.2</v>
      </c>
    </row>
    <row r="28" spans="1:96" x14ac:dyDescent="0.25">
      <c r="A28" s="18" t="s">
        <v>83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8"/>
      <c r="AP28" s="168"/>
      <c r="AQ28" s="168"/>
      <c r="AR28" s="167">
        <v>0.9</v>
      </c>
      <c r="AS28" s="167"/>
      <c r="AT28" s="167"/>
      <c r="AU28" s="166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V28" s="167"/>
      <c r="BW28" s="167"/>
      <c r="BX28" s="167"/>
      <c r="BY28" s="167"/>
      <c r="BZ28" s="167"/>
      <c r="CA28" s="167"/>
      <c r="CB28" s="167"/>
      <c r="CC28" s="167"/>
      <c r="CD28" s="167"/>
      <c r="CE28" s="167"/>
      <c r="CF28" s="167"/>
      <c r="CG28" s="167"/>
      <c r="CH28" s="167">
        <f t="shared" si="2"/>
        <v>0</v>
      </c>
      <c r="CI28" s="167">
        <f t="shared" si="2"/>
        <v>0</v>
      </c>
      <c r="CJ28" s="167">
        <f t="shared" si="2"/>
        <v>0</v>
      </c>
      <c r="CK28" s="167">
        <f t="shared" si="2"/>
        <v>0</v>
      </c>
      <c r="CL28" s="167">
        <f t="shared" si="2"/>
        <v>14.4</v>
      </c>
      <c r="CM28" s="167">
        <f t="shared" si="2"/>
        <v>0</v>
      </c>
      <c r="CN28" s="167">
        <f t="shared" si="2"/>
        <v>0</v>
      </c>
      <c r="CO28" s="167"/>
      <c r="CP28" s="107">
        <f t="shared" si="3"/>
        <v>14.4</v>
      </c>
    </row>
    <row r="29" spans="1:96" x14ac:dyDescent="0.25">
      <c r="A29" s="18" t="s">
        <v>398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8"/>
      <c r="AP29" s="168"/>
      <c r="AQ29" s="168"/>
      <c r="AR29" s="167"/>
      <c r="AS29" s="167">
        <v>0.2</v>
      </c>
      <c r="AT29" s="167">
        <v>1</v>
      </c>
      <c r="AU29" s="166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66"/>
      <c r="BJ29" s="166"/>
      <c r="BK29" s="166"/>
      <c r="BL29" s="166"/>
      <c r="BM29" s="166"/>
      <c r="BN29" s="166"/>
      <c r="BO29" s="166"/>
      <c r="BP29" s="166"/>
      <c r="BQ29" s="166"/>
      <c r="BR29" s="166"/>
      <c r="BS29" s="166"/>
      <c r="BT29" s="166"/>
      <c r="BV29" s="167"/>
      <c r="BW29" s="167"/>
      <c r="BX29" s="167"/>
      <c r="BY29" s="167"/>
      <c r="BZ29" s="167"/>
      <c r="CA29" s="167"/>
      <c r="CB29" s="167"/>
      <c r="CC29" s="167"/>
      <c r="CD29" s="167"/>
      <c r="CE29" s="167"/>
      <c r="CF29" s="167"/>
      <c r="CG29" s="167"/>
      <c r="CH29" s="167">
        <f t="shared" si="2"/>
        <v>0</v>
      </c>
      <c r="CI29" s="167">
        <f t="shared" si="2"/>
        <v>0</v>
      </c>
      <c r="CJ29" s="167">
        <f t="shared" si="2"/>
        <v>0</v>
      </c>
      <c r="CK29" s="167">
        <f t="shared" si="2"/>
        <v>0</v>
      </c>
      <c r="CL29" s="167">
        <f t="shared" si="2"/>
        <v>0</v>
      </c>
      <c r="CM29" s="167">
        <f t="shared" si="2"/>
        <v>1.6</v>
      </c>
      <c r="CN29" s="167">
        <f t="shared" si="2"/>
        <v>4</v>
      </c>
      <c r="CO29" s="167"/>
      <c r="CP29" s="107">
        <f t="shared" si="3"/>
        <v>5.6</v>
      </c>
    </row>
    <row r="30" spans="1:96" x14ac:dyDescent="0.25">
      <c r="A30" s="18" t="s">
        <v>399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8">
        <v>0.6</v>
      </c>
      <c r="AP30" s="168">
        <v>0.4</v>
      </c>
      <c r="AQ30" s="168">
        <v>1.1000000000000001</v>
      </c>
      <c r="AR30" s="167"/>
      <c r="AS30" s="167"/>
      <c r="AT30" s="167"/>
      <c r="AU30" s="166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66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V30" s="167"/>
      <c r="BW30" s="167"/>
      <c r="BX30" s="167"/>
      <c r="BY30" s="167"/>
      <c r="BZ30" s="167"/>
      <c r="CA30" s="167"/>
      <c r="CB30" s="167"/>
      <c r="CC30" s="167"/>
      <c r="CD30" s="167"/>
      <c r="CE30" s="167"/>
      <c r="CF30" s="167"/>
      <c r="CG30" s="167"/>
      <c r="CH30" s="167">
        <f t="shared" si="2"/>
        <v>0</v>
      </c>
      <c r="CI30" s="167">
        <f t="shared" si="2"/>
        <v>0</v>
      </c>
      <c r="CJ30" s="167">
        <f t="shared" si="2"/>
        <v>1.6</v>
      </c>
      <c r="CK30" s="167">
        <f t="shared" si="2"/>
        <v>0</v>
      </c>
      <c r="CL30" s="167">
        <f t="shared" si="2"/>
        <v>0</v>
      </c>
      <c r="CM30" s="167">
        <f t="shared" si="2"/>
        <v>0</v>
      </c>
      <c r="CN30" s="167">
        <f t="shared" si="2"/>
        <v>0</v>
      </c>
      <c r="CO30" s="167"/>
      <c r="CP30" s="107">
        <f t="shared" si="3"/>
        <v>1.6</v>
      </c>
    </row>
    <row r="31" spans="1:96" x14ac:dyDescent="0.25">
      <c r="A31" s="18" t="s">
        <v>44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6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66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V31" s="167">
        <f t="shared" ref="BV31:CG32" si="5">AB31*BV$3</f>
        <v>0</v>
      </c>
      <c r="BW31" s="167">
        <f t="shared" si="5"/>
        <v>0</v>
      </c>
      <c r="BX31" s="167">
        <f t="shared" si="5"/>
        <v>0</v>
      </c>
      <c r="BY31" s="167">
        <f t="shared" si="5"/>
        <v>0</v>
      </c>
      <c r="BZ31" s="167">
        <f t="shared" si="5"/>
        <v>0</v>
      </c>
      <c r="CA31" s="167">
        <f t="shared" si="5"/>
        <v>0</v>
      </c>
      <c r="CB31" s="167">
        <f t="shared" si="5"/>
        <v>0</v>
      </c>
      <c r="CC31" s="167">
        <f t="shared" si="5"/>
        <v>0</v>
      </c>
      <c r="CD31" s="167">
        <f t="shared" si="5"/>
        <v>0</v>
      </c>
      <c r="CE31" s="167">
        <f t="shared" si="5"/>
        <v>0</v>
      </c>
      <c r="CF31" s="167">
        <f t="shared" si="5"/>
        <v>0</v>
      </c>
      <c r="CG31" s="167">
        <f t="shared" si="5"/>
        <v>0</v>
      </c>
      <c r="CH31" s="167">
        <f t="shared" si="2"/>
        <v>0</v>
      </c>
      <c r="CI31" s="167">
        <f t="shared" si="2"/>
        <v>0</v>
      </c>
      <c r="CJ31" s="167">
        <f t="shared" si="2"/>
        <v>0</v>
      </c>
      <c r="CK31" s="167">
        <f t="shared" si="2"/>
        <v>0</v>
      </c>
      <c r="CL31" s="167">
        <f t="shared" si="2"/>
        <v>0</v>
      </c>
      <c r="CM31" s="167">
        <f t="shared" si="2"/>
        <v>0</v>
      </c>
      <c r="CN31" s="167">
        <f t="shared" si="2"/>
        <v>0</v>
      </c>
      <c r="CO31" s="167"/>
      <c r="CP31" s="107">
        <f t="shared" si="3"/>
        <v>0</v>
      </c>
    </row>
    <row r="32" spans="1:96" ht="25.5" x14ac:dyDescent="0.25">
      <c r="A32" s="86" t="s">
        <v>151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7">
        <v>0.1</v>
      </c>
      <c r="AC32" s="167">
        <v>0.1</v>
      </c>
      <c r="AD32" s="167">
        <v>0.1</v>
      </c>
      <c r="AE32" s="167">
        <v>0.1</v>
      </c>
      <c r="AF32" s="167">
        <v>0.1</v>
      </c>
      <c r="AG32" s="167">
        <v>0.15</v>
      </c>
      <c r="AH32" s="167">
        <v>0.15</v>
      </c>
      <c r="AI32" s="167"/>
      <c r="AJ32" s="167">
        <v>0.1</v>
      </c>
      <c r="AK32" s="167">
        <v>0.1</v>
      </c>
      <c r="AL32" s="167">
        <v>0.1</v>
      </c>
      <c r="AM32" s="167">
        <v>0.1</v>
      </c>
      <c r="AN32" s="1"/>
      <c r="AO32" s="167"/>
      <c r="AP32" s="167"/>
      <c r="AQ32" s="167"/>
      <c r="AR32" s="167">
        <v>0.05</v>
      </c>
      <c r="AS32" s="167"/>
      <c r="AT32" s="167"/>
      <c r="AU32" s="166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66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V32" s="167">
        <f t="shared" si="5"/>
        <v>0</v>
      </c>
      <c r="BW32" s="167">
        <f t="shared" si="5"/>
        <v>0.8</v>
      </c>
      <c r="BX32" s="167">
        <f t="shared" si="5"/>
        <v>0</v>
      </c>
      <c r="BY32" s="167">
        <f t="shared" si="5"/>
        <v>0.8</v>
      </c>
      <c r="BZ32" s="167">
        <f t="shared" si="5"/>
        <v>0</v>
      </c>
      <c r="CA32" s="167">
        <f t="shared" si="5"/>
        <v>0</v>
      </c>
      <c r="CB32" s="167">
        <f t="shared" si="5"/>
        <v>0</v>
      </c>
      <c r="CC32" s="167">
        <f t="shared" si="5"/>
        <v>0</v>
      </c>
      <c r="CD32" s="167">
        <f t="shared" si="5"/>
        <v>0</v>
      </c>
      <c r="CE32" s="167">
        <f t="shared" si="5"/>
        <v>0</v>
      </c>
      <c r="CF32" s="167">
        <f t="shared" si="5"/>
        <v>0</v>
      </c>
      <c r="CG32" s="167">
        <f t="shared" si="5"/>
        <v>0</v>
      </c>
      <c r="CH32" s="167">
        <f t="shared" si="2"/>
        <v>0</v>
      </c>
      <c r="CI32" s="167">
        <f t="shared" si="2"/>
        <v>0</v>
      </c>
      <c r="CJ32" s="167">
        <f t="shared" si="2"/>
        <v>0</v>
      </c>
      <c r="CK32" s="167">
        <f t="shared" si="2"/>
        <v>0</v>
      </c>
      <c r="CL32" s="167">
        <f t="shared" si="2"/>
        <v>0.8</v>
      </c>
      <c r="CM32" s="167">
        <f t="shared" si="2"/>
        <v>0</v>
      </c>
      <c r="CN32" s="167">
        <f t="shared" si="2"/>
        <v>0</v>
      </c>
      <c r="CO32" s="167"/>
      <c r="CP32" s="107">
        <f t="shared" si="3"/>
        <v>2.4000000000000004</v>
      </c>
    </row>
    <row r="33" spans="1:96" ht="25.5" x14ac:dyDescent="0.25">
      <c r="A33" s="86" t="s">
        <v>397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>
        <v>0.04</v>
      </c>
      <c r="AO33" s="167"/>
      <c r="AP33" s="167"/>
      <c r="AQ33" s="167"/>
      <c r="AR33" s="167"/>
      <c r="AS33" s="167"/>
      <c r="AT33" s="167"/>
      <c r="AU33" s="166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66"/>
      <c r="BJ33" s="166"/>
      <c r="BK33" s="166"/>
      <c r="BL33" s="166"/>
      <c r="BM33" s="166"/>
      <c r="BN33" s="166"/>
      <c r="BO33" s="166"/>
      <c r="BP33" s="166"/>
      <c r="BQ33" s="166"/>
      <c r="BR33" s="166"/>
      <c r="BS33" s="166"/>
      <c r="BT33" s="166"/>
      <c r="BV33" s="167"/>
      <c r="BW33" s="167"/>
      <c r="BX33" s="167"/>
      <c r="BY33" s="167"/>
      <c r="BZ33" s="167"/>
      <c r="CA33" s="167"/>
      <c r="CB33" s="167"/>
      <c r="CC33" s="167"/>
      <c r="CD33" s="167"/>
      <c r="CE33" s="167"/>
      <c r="CF33" s="167"/>
      <c r="CG33" s="167"/>
      <c r="CH33" s="167">
        <f t="shared" si="2"/>
        <v>0.16</v>
      </c>
      <c r="CI33" s="167">
        <f t="shared" si="2"/>
        <v>0</v>
      </c>
      <c r="CJ33" s="167">
        <f t="shared" si="2"/>
        <v>0</v>
      </c>
      <c r="CK33" s="167">
        <f t="shared" si="2"/>
        <v>0</v>
      </c>
      <c r="CL33" s="167">
        <f t="shared" si="2"/>
        <v>0</v>
      </c>
      <c r="CM33" s="167">
        <f t="shared" si="2"/>
        <v>0</v>
      </c>
      <c r="CN33" s="167">
        <f t="shared" si="2"/>
        <v>0</v>
      </c>
      <c r="CO33" s="167"/>
      <c r="CP33" s="107">
        <f t="shared" si="3"/>
        <v>0.16</v>
      </c>
    </row>
    <row r="34" spans="1:96" x14ac:dyDescent="0.25">
      <c r="A34" s="18" t="s">
        <v>45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7">
        <v>1</v>
      </c>
      <c r="AC34" s="167">
        <v>1</v>
      </c>
      <c r="AD34" s="167">
        <v>1</v>
      </c>
      <c r="AE34" s="167">
        <v>1</v>
      </c>
      <c r="AF34" s="167">
        <v>1</v>
      </c>
      <c r="AG34" s="167">
        <v>1</v>
      </c>
      <c r="AH34" s="167">
        <v>1</v>
      </c>
      <c r="AI34" s="167">
        <v>1</v>
      </c>
      <c r="AJ34" s="167">
        <v>1</v>
      </c>
      <c r="AK34" s="167">
        <v>1</v>
      </c>
      <c r="AL34" s="167">
        <v>1</v>
      </c>
      <c r="AM34" s="167">
        <v>1</v>
      </c>
      <c r="AN34" s="167">
        <v>1</v>
      </c>
      <c r="AO34" s="167">
        <v>1</v>
      </c>
      <c r="AP34" s="167">
        <v>1</v>
      </c>
      <c r="AQ34" s="167">
        <v>1</v>
      </c>
      <c r="AR34" s="167">
        <v>1</v>
      </c>
      <c r="AS34" s="167">
        <v>1</v>
      </c>
      <c r="AT34" s="167">
        <v>1</v>
      </c>
      <c r="AU34" s="166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V34" s="167">
        <f t="shared" ref="BV34:CG34" si="6">AB34*BV$3</f>
        <v>0</v>
      </c>
      <c r="BW34" s="167">
        <f t="shared" si="6"/>
        <v>8</v>
      </c>
      <c r="BX34" s="167">
        <f t="shared" si="6"/>
        <v>0</v>
      </c>
      <c r="BY34" s="167">
        <f t="shared" si="6"/>
        <v>8</v>
      </c>
      <c r="BZ34" s="167">
        <f t="shared" si="6"/>
        <v>0</v>
      </c>
      <c r="CA34" s="167">
        <f t="shared" si="6"/>
        <v>0</v>
      </c>
      <c r="CB34" s="167">
        <f t="shared" si="6"/>
        <v>0</v>
      </c>
      <c r="CC34" s="167">
        <f t="shared" si="6"/>
        <v>0</v>
      </c>
      <c r="CD34" s="167">
        <f t="shared" si="6"/>
        <v>0</v>
      </c>
      <c r="CE34" s="167">
        <f t="shared" si="6"/>
        <v>0</v>
      </c>
      <c r="CF34" s="167">
        <f t="shared" si="6"/>
        <v>0</v>
      </c>
      <c r="CG34" s="167">
        <f t="shared" si="6"/>
        <v>0</v>
      </c>
      <c r="CH34" s="167">
        <f t="shared" si="2"/>
        <v>4</v>
      </c>
      <c r="CI34" s="167">
        <f t="shared" si="2"/>
        <v>0</v>
      </c>
      <c r="CJ34" s="167">
        <f t="shared" si="2"/>
        <v>4</v>
      </c>
      <c r="CK34" s="167">
        <f t="shared" si="2"/>
        <v>0</v>
      </c>
      <c r="CL34" s="167">
        <f t="shared" si="2"/>
        <v>16</v>
      </c>
      <c r="CM34" s="167">
        <f t="shared" si="2"/>
        <v>8</v>
      </c>
      <c r="CN34" s="167">
        <f t="shared" si="2"/>
        <v>4</v>
      </c>
      <c r="CO34" s="167"/>
      <c r="CP34" s="107">
        <f t="shared" si="3"/>
        <v>52</v>
      </c>
    </row>
    <row r="35" spans="1:96" x14ac:dyDescent="0.25">
      <c r="A35" s="5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66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</row>
    <row r="36" spans="1:96" s="85" customFormat="1" x14ac:dyDescent="0.25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R36" s="108"/>
    </row>
    <row r="37" spans="1:96" x14ac:dyDescent="0.25">
      <c r="A37" s="34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66"/>
      <c r="BH37" s="166"/>
      <c r="BI37" s="166"/>
      <c r="BJ37" s="166"/>
      <c r="BK37" s="166"/>
      <c r="BL37" s="166"/>
      <c r="BM37" s="166"/>
      <c r="BN37" s="166"/>
      <c r="BO37" s="166"/>
      <c r="BP37" s="166"/>
      <c r="BQ37" s="166"/>
      <c r="BR37" s="166"/>
      <c r="BS37" s="166"/>
      <c r="BT37" s="166"/>
      <c r="BU37" s="166"/>
      <c r="BV37" s="166"/>
      <c r="BW37" s="166"/>
      <c r="BX37" s="166"/>
      <c r="BY37" s="166"/>
      <c r="BZ37" s="166"/>
      <c r="CA37" s="166"/>
      <c r="CB37" s="166"/>
      <c r="CC37" s="166"/>
      <c r="CD37" s="166"/>
      <c r="CE37" s="166"/>
      <c r="CF37" s="166"/>
      <c r="CG37" s="166"/>
      <c r="CH37" s="166"/>
      <c r="CI37" s="166"/>
      <c r="CJ37" s="166"/>
      <c r="CK37" s="166"/>
      <c r="CL37" s="166"/>
      <c r="CM37" s="166"/>
      <c r="CN37" s="166"/>
      <c r="CO37" s="166"/>
    </row>
    <row r="38" spans="1:96" x14ac:dyDescent="0.25">
      <c r="A38" s="33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  <c r="BA38" s="166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  <c r="BL38" s="166"/>
      <c r="BM38" s="166"/>
      <c r="BN38" s="166"/>
      <c r="BO38" s="166"/>
      <c r="BP38" s="166"/>
      <c r="BQ38" s="166"/>
      <c r="BR38" s="166"/>
      <c r="BS38" s="166"/>
      <c r="BT38" s="166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</row>
    <row r="39" spans="1:96" x14ac:dyDescent="0.25">
      <c r="A39" s="18" t="s">
        <v>55</v>
      </c>
      <c r="B39" s="166"/>
      <c r="C39" s="166"/>
      <c r="D39" s="166"/>
      <c r="E39" s="166"/>
      <c r="F39" s="166"/>
      <c r="G39" s="166"/>
      <c r="H39" s="166"/>
      <c r="I39" s="166"/>
      <c r="J39" s="166"/>
      <c r="K39" s="44">
        <v>1</v>
      </c>
      <c r="L39" s="44">
        <v>2</v>
      </c>
      <c r="M39" s="44">
        <v>3</v>
      </c>
      <c r="N39" s="44">
        <v>3</v>
      </c>
      <c r="O39" s="44">
        <v>4</v>
      </c>
      <c r="P39" s="44">
        <v>4</v>
      </c>
      <c r="Q39" s="44">
        <v>5</v>
      </c>
      <c r="R39" s="44">
        <v>5</v>
      </c>
      <c r="S39" s="44">
        <v>5</v>
      </c>
      <c r="T39" s="44">
        <v>5</v>
      </c>
      <c r="U39" s="44">
        <v>1</v>
      </c>
      <c r="V39" s="45">
        <v>2</v>
      </c>
      <c r="W39" s="44">
        <v>3</v>
      </c>
      <c r="X39" s="44">
        <v>3</v>
      </c>
      <c r="Y39" s="44">
        <v>3</v>
      </c>
      <c r="Z39" s="44">
        <v>4</v>
      </c>
      <c r="AA39" s="74">
        <v>5</v>
      </c>
      <c r="AB39" s="63"/>
      <c r="AC39" s="63"/>
      <c r="AD39" s="63"/>
      <c r="AE39" s="166"/>
      <c r="AF39" s="63"/>
      <c r="AG39" s="63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7">
        <f t="shared" ref="BE39:BJ39" si="7">K39*BE$3</f>
        <v>0</v>
      </c>
      <c r="BF39" s="167">
        <f t="shared" si="7"/>
        <v>12</v>
      </c>
      <c r="BG39" s="167">
        <f t="shared" si="7"/>
        <v>3</v>
      </c>
      <c r="BH39" s="167">
        <f t="shared" si="7"/>
        <v>0</v>
      </c>
      <c r="BI39" s="167">
        <f t="shared" si="7"/>
        <v>8</v>
      </c>
      <c r="BJ39" s="167">
        <f t="shared" si="7"/>
        <v>4</v>
      </c>
      <c r="BK39" s="167"/>
      <c r="BL39" s="167">
        <f t="shared" ref="BL39:BU39" si="8">R39*BL$3</f>
        <v>0</v>
      </c>
      <c r="BM39" s="167">
        <f t="shared" si="8"/>
        <v>20</v>
      </c>
      <c r="BN39" s="167">
        <f t="shared" si="8"/>
        <v>20</v>
      </c>
      <c r="BO39" s="167">
        <f t="shared" si="8"/>
        <v>0</v>
      </c>
      <c r="BP39" s="167">
        <f t="shared" si="8"/>
        <v>4</v>
      </c>
      <c r="BQ39" s="167">
        <f t="shared" si="8"/>
        <v>6</v>
      </c>
      <c r="BR39" s="167">
        <f t="shared" si="8"/>
        <v>0</v>
      </c>
      <c r="BS39" s="167">
        <f t="shared" si="8"/>
        <v>0</v>
      </c>
      <c r="BT39" s="167">
        <f t="shared" si="8"/>
        <v>0</v>
      </c>
      <c r="BU39" s="167">
        <f t="shared" si="8"/>
        <v>0</v>
      </c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7">
        <f>SUM(AV39:CN39)</f>
        <v>77</v>
      </c>
    </row>
    <row r="40" spans="1:96" x14ac:dyDescent="0.25">
      <c r="A40" s="34" t="s">
        <v>97</v>
      </c>
      <c r="B40" s="166"/>
      <c r="C40" s="166"/>
      <c r="D40" s="166"/>
      <c r="E40" s="166"/>
      <c r="F40" s="166"/>
      <c r="G40" s="166"/>
      <c r="H40" s="166"/>
      <c r="I40" s="166"/>
      <c r="J40" s="166"/>
      <c r="K40" s="44"/>
      <c r="L40" s="44"/>
      <c r="M40" s="44"/>
      <c r="N40" s="44"/>
      <c r="O40" s="44"/>
      <c r="P40" s="44"/>
      <c r="Q40" s="44"/>
      <c r="R40" s="44"/>
      <c r="S40" s="73"/>
      <c r="T40" s="74"/>
      <c r="U40" s="44"/>
      <c r="V40" s="44"/>
      <c r="W40" s="44"/>
      <c r="X40" s="44"/>
      <c r="Y40" s="44"/>
      <c r="Z40" s="44"/>
      <c r="AA40" s="74"/>
      <c r="AB40" s="63"/>
      <c r="AC40" s="63"/>
      <c r="AD40" s="63"/>
      <c r="AE40" s="166"/>
      <c r="AF40" s="63"/>
      <c r="AG40" s="63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66"/>
      <c r="AW40" s="166"/>
      <c r="AX40" s="166"/>
      <c r="AY40" s="166"/>
      <c r="AZ40" s="166"/>
      <c r="BA40" s="166"/>
      <c r="BB40" s="166"/>
      <c r="BC40" s="166"/>
      <c r="BD40" s="166"/>
      <c r="BE40" s="166"/>
      <c r="BF40" s="166"/>
      <c r="BG40" s="166"/>
      <c r="BH40" s="166"/>
      <c r="BI40" s="166"/>
      <c r="BJ40" s="166"/>
      <c r="BK40" s="166"/>
      <c r="BL40" s="166"/>
      <c r="BM40" s="166"/>
      <c r="BN40" s="166"/>
      <c r="BO40" s="166"/>
      <c r="BP40" s="166"/>
      <c r="BQ40" s="166"/>
      <c r="BR40" s="166"/>
      <c r="BS40" s="166"/>
      <c r="BT40" s="166"/>
      <c r="BU40" s="166"/>
      <c r="BV40" s="166"/>
      <c r="BW40" s="166"/>
      <c r="BX40" s="166"/>
      <c r="BY40" s="166"/>
      <c r="BZ40" s="166"/>
      <c r="CA40" s="166"/>
      <c r="CB40" s="166"/>
      <c r="CC40" s="166"/>
      <c r="CD40" s="166"/>
      <c r="CE40" s="166"/>
      <c r="CF40" s="166"/>
      <c r="CG40" s="166"/>
      <c r="CH40" s="166"/>
      <c r="CI40" s="166"/>
      <c r="CJ40" s="166"/>
      <c r="CK40" s="166"/>
      <c r="CL40" s="166"/>
      <c r="CM40" s="166"/>
      <c r="CN40" s="166"/>
      <c r="CO40" s="166"/>
    </row>
    <row r="41" spans="1:96" x14ac:dyDescent="0.25">
      <c r="A41" s="34" t="s">
        <v>111</v>
      </c>
      <c r="B41" s="166"/>
      <c r="C41" s="166"/>
      <c r="D41" s="166"/>
      <c r="E41" s="166"/>
      <c r="F41" s="166"/>
      <c r="G41" s="166"/>
      <c r="H41" s="166"/>
      <c r="I41" s="166"/>
      <c r="J41" s="166"/>
      <c r="K41" s="44">
        <v>0.01</v>
      </c>
      <c r="L41" s="44">
        <v>0.01</v>
      </c>
      <c r="M41" s="44">
        <v>0.03</v>
      </c>
      <c r="N41" s="44">
        <v>0.03</v>
      </c>
      <c r="O41" s="44">
        <v>0.04</v>
      </c>
      <c r="P41" s="44">
        <v>0.04</v>
      </c>
      <c r="Q41" s="44">
        <v>0.05</v>
      </c>
      <c r="R41" s="44">
        <v>0.05</v>
      </c>
      <c r="S41" s="44">
        <v>0.05</v>
      </c>
      <c r="T41" s="44">
        <v>0.05</v>
      </c>
      <c r="U41" s="44">
        <v>0.01</v>
      </c>
      <c r="V41" s="44">
        <v>0.02</v>
      </c>
      <c r="W41" s="44">
        <v>0.03</v>
      </c>
      <c r="X41" s="44">
        <v>0.03</v>
      </c>
      <c r="Y41" s="44">
        <v>0.03</v>
      </c>
      <c r="Z41" s="44">
        <v>0.04</v>
      </c>
      <c r="AA41" s="46">
        <v>0.05</v>
      </c>
      <c r="AB41" s="63"/>
      <c r="AC41" s="63"/>
      <c r="AD41" s="63"/>
      <c r="AE41" s="166"/>
      <c r="AF41" s="63"/>
      <c r="AG41" s="63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  <c r="BA41" s="166"/>
      <c r="BB41" s="166"/>
      <c r="BC41" s="166"/>
      <c r="BD41" s="166"/>
      <c r="BE41" s="167">
        <f t="shared" ref="BE41:BJ41" si="9">K41*BE$3</f>
        <v>0</v>
      </c>
      <c r="BF41" s="167">
        <f t="shared" si="9"/>
        <v>0.06</v>
      </c>
      <c r="BG41" s="167">
        <f t="shared" si="9"/>
        <v>0.03</v>
      </c>
      <c r="BH41" s="167">
        <f t="shared" si="9"/>
        <v>0</v>
      </c>
      <c r="BI41" s="167">
        <f t="shared" si="9"/>
        <v>0.08</v>
      </c>
      <c r="BJ41" s="167">
        <f t="shared" si="9"/>
        <v>0.04</v>
      </c>
      <c r="BK41" s="167"/>
      <c r="BL41" s="167">
        <f t="shared" ref="BL41:BU41" si="10">R41*BL$3</f>
        <v>0</v>
      </c>
      <c r="BM41" s="167">
        <f t="shared" si="10"/>
        <v>0.2</v>
      </c>
      <c r="BN41" s="167">
        <f t="shared" si="10"/>
        <v>0.2</v>
      </c>
      <c r="BO41" s="167">
        <f t="shared" si="10"/>
        <v>0</v>
      </c>
      <c r="BP41" s="167">
        <f t="shared" si="10"/>
        <v>0.04</v>
      </c>
      <c r="BQ41" s="167">
        <f t="shared" si="10"/>
        <v>0.06</v>
      </c>
      <c r="BR41" s="167">
        <f t="shared" si="10"/>
        <v>0</v>
      </c>
      <c r="BS41" s="167">
        <f t="shared" si="10"/>
        <v>0</v>
      </c>
      <c r="BT41" s="167">
        <f t="shared" si="10"/>
        <v>0</v>
      </c>
      <c r="BU41" s="167">
        <f t="shared" si="10"/>
        <v>0</v>
      </c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</row>
    <row r="42" spans="1:96" x14ac:dyDescent="0.25">
      <c r="A42" s="34"/>
      <c r="B42" s="166"/>
      <c r="C42" s="166"/>
      <c r="D42" s="166"/>
      <c r="E42" s="166"/>
      <c r="F42" s="166"/>
      <c r="G42" s="166"/>
      <c r="H42" s="166"/>
      <c r="I42" s="166"/>
      <c r="J42" s="166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6"/>
      <c r="AB42" s="63"/>
      <c r="AC42" s="63"/>
      <c r="AD42" s="63"/>
      <c r="AE42" s="166"/>
      <c r="AF42" s="63"/>
      <c r="AG42" s="63"/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166"/>
      <c r="AV42" s="166"/>
      <c r="AW42" s="166"/>
      <c r="AX42" s="166"/>
      <c r="AY42" s="166"/>
      <c r="AZ42" s="166"/>
      <c r="BA42" s="166"/>
      <c r="BB42" s="166"/>
      <c r="BC42" s="166"/>
      <c r="BD42" s="166"/>
      <c r="BE42" s="166"/>
      <c r="BF42" s="166"/>
      <c r="BG42" s="166"/>
      <c r="BH42" s="166"/>
      <c r="BI42" s="166"/>
      <c r="BJ42" s="166"/>
      <c r="BK42" s="166"/>
      <c r="BL42" s="166"/>
      <c r="BM42" s="166"/>
      <c r="BN42" s="166"/>
      <c r="BO42" s="166"/>
      <c r="BP42" s="166"/>
      <c r="BQ42" s="166"/>
      <c r="BR42" s="166"/>
      <c r="BS42" s="166"/>
      <c r="BT42" s="166"/>
      <c r="BU42" s="166"/>
      <c r="BV42" s="166"/>
      <c r="BW42" s="166"/>
      <c r="BX42" s="166"/>
      <c r="BY42" s="166"/>
      <c r="BZ42" s="166"/>
      <c r="CA42" s="166"/>
      <c r="CB42" s="166"/>
      <c r="CC42" s="166"/>
      <c r="CD42" s="166"/>
      <c r="CE42" s="166"/>
      <c r="CF42" s="166"/>
      <c r="CG42" s="166"/>
      <c r="CH42" s="166"/>
      <c r="CI42" s="166"/>
      <c r="CJ42" s="166"/>
      <c r="CK42" s="166"/>
      <c r="CL42" s="166"/>
      <c r="CM42" s="166"/>
      <c r="CN42" s="166"/>
      <c r="CO42" s="166"/>
    </row>
    <row r="43" spans="1:96" x14ac:dyDescent="0.25">
      <c r="A43" s="18" t="s">
        <v>52</v>
      </c>
      <c r="B43" s="166"/>
      <c r="C43" s="166"/>
      <c r="D43" s="166"/>
      <c r="E43" s="166"/>
      <c r="F43" s="166"/>
      <c r="G43" s="166"/>
      <c r="H43" s="166"/>
      <c r="I43" s="166"/>
      <c r="J43" s="166"/>
      <c r="K43" s="44">
        <v>1</v>
      </c>
      <c r="L43" s="44">
        <v>1</v>
      </c>
      <c r="M43" s="44">
        <v>1</v>
      </c>
      <c r="N43" s="44">
        <v>1</v>
      </c>
      <c r="O43" s="44">
        <v>1</v>
      </c>
      <c r="P43" s="44">
        <v>1</v>
      </c>
      <c r="Q43" s="44">
        <v>1</v>
      </c>
      <c r="R43" s="44">
        <v>1</v>
      </c>
      <c r="S43" s="44">
        <v>1</v>
      </c>
      <c r="T43" s="44">
        <v>1</v>
      </c>
      <c r="U43" s="44">
        <v>1</v>
      </c>
      <c r="V43" s="44">
        <v>1</v>
      </c>
      <c r="W43" s="44">
        <v>1</v>
      </c>
      <c r="X43" s="44">
        <v>1</v>
      </c>
      <c r="Y43" s="44">
        <v>1</v>
      </c>
      <c r="Z43" s="44">
        <v>1</v>
      </c>
      <c r="AA43" s="74">
        <v>1</v>
      </c>
      <c r="AB43" s="63"/>
      <c r="AC43" s="63"/>
      <c r="AD43" s="63"/>
      <c r="AE43" s="166"/>
      <c r="AF43" s="63"/>
      <c r="AG43" s="63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166"/>
      <c r="AV43" s="166"/>
      <c r="AW43" s="166"/>
      <c r="AX43" s="166"/>
      <c r="AY43" s="166"/>
      <c r="AZ43" s="166"/>
      <c r="BA43" s="166"/>
      <c r="BB43" s="166"/>
      <c r="BC43" s="166"/>
      <c r="BD43" s="166"/>
      <c r="BE43" s="167">
        <f t="shared" ref="BE43:BJ43" si="11">K43*BE$3</f>
        <v>0</v>
      </c>
      <c r="BF43" s="167">
        <f t="shared" si="11"/>
        <v>6</v>
      </c>
      <c r="BG43" s="167">
        <f t="shared" si="11"/>
        <v>1</v>
      </c>
      <c r="BH43" s="167">
        <f t="shared" si="11"/>
        <v>0</v>
      </c>
      <c r="BI43" s="167">
        <f t="shared" si="11"/>
        <v>2</v>
      </c>
      <c r="BJ43" s="167">
        <f t="shared" si="11"/>
        <v>1</v>
      </c>
      <c r="BK43" s="167"/>
      <c r="BL43" s="167">
        <f t="shared" ref="BL43:BU43" si="12">R43*BL$3</f>
        <v>0</v>
      </c>
      <c r="BM43" s="167">
        <f t="shared" si="12"/>
        <v>4</v>
      </c>
      <c r="BN43" s="167">
        <f t="shared" si="12"/>
        <v>4</v>
      </c>
      <c r="BO43" s="167">
        <f t="shared" si="12"/>
        <v>0</v>
      </c>
      <c r="BP43" s="167">
        <f t="shared" si="12"/>
        <v>2</v>
      </c>
      <c r="BQ43" s="167">
        <f t="shared" si="12"/>
        <v>2</v>
      </c>
      <c r="BR43" s="167">
        <f t="shared" si="12"/>
        <v>0</v>
      </c>
      <c r="BS43" s="167">
        <f t="shared" si="12"/>
        <v>0</v>
      </c>
      <c r="BT43" s="167">
        <f t="shared" si="12"/>
        <v>0</v>
      </c>
      <c r="BU43" s="167">
        <f t="shared" si="12"/>
        <v>0</v>
      </c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7">
        <f>SUM(AV43:CN43)</f>
        <v>22</v>
      </c>
    </row>
    <row r="44" spans="1:96" x14ac:dyDescent="0.25">
      <c r="A44" s="18"/>
      <c r="K44" s="44"/>
      <c r="L44" s="44"/>
      <c r="M44" s="44"/>
      <c r="N44" s="44"/>
      <c r="O44" s="44"/>
      <c r="P44" s="44"/>
      <c r="Q44" s="44"/>
      <c r="R44" s="44"/>
      <c r="S44" s="73"/>
      <c r="T44" s="74"/>
      <c r="U44" s="44"/>
      <c r="V44" s="44"/>
      <c r="W44" s="44"/>
      <c r="X44" s="44"/>
      <c r="Y44" s="44"/>
      <c r="Z44" s="44"/>
      <c r="AA44" s="74"/>
      <c r="AB44" s="63"/>
      <c r="AC44" s="63"/>
      <c r="AD44" s="63"/>
      <c r="AF44" s="63"/>
      <c r="AG44" s="63"/>
    </row>
    <row r="45" spans="1:96" x14ac:dyDescent="0.25">
      <c r="A45" s="18" t="s">
        <v>56</v>
      </c>
      <c r="K45" s="44"/>
      <c r="L45" s="44"/>
      <c r="M45" s="44"/>
      <c r="N45" s="44"/>
      <c r="O45" s="44"/>
      <c r="P45" s="44"/>
      <c r="Q45" s="44"/>
      <c r="R45" s="44"/>
      <c r="S45" s="73"/>
      <c r="T45" s="74"/>
      <c r="U45" s="44"/>
      <c r="V45" s="44"/>
      <c r="W45" s="44"/>
      <c r="X45" s="44"/>
      <c r="Y45" s="44"/>
      <c r="Z45" s="44"/>
      <c r="AA45" s="74"/>
      <c r="AB45" s="63"/>
      <c r="AC45" s="63"/>
      <c r="AD45" s="63"/>
      <c r="AF45" s="63"/>
      <c r="AG45" s="63"/>
    </row>
    <row r="46" spans="1:96" x14ac:dyDescent="0.25">
      <c r="A46" s="34" t="s">
        <v>97</v>
      </c>
      <c r="K46" s="44"/>
      <c r="L46" s="44"/>
      <c r="M46" s="44"/>
      <c r="N46" s="44"/>
      <c r="O46" s="44"/>
      <c r="P46" s="44"/>
      <c r="Q46" s="44"/>
      <c r="R46" s="44"/>
      <c r="S46" s="49"/>
      <c r="T46" s="46"/>
      <c r="U46" s="44"/>
      <c r="V46" s="44"/>
      <c r="W46" s="44"/>
      <c r="X46" s="44"/>
      <c r="Y46" s="44"/>
      <c r="Z46" s="44"/>
      <c r="AA46" s="77"/>
      <c r="AB46" s="63"/>
      <c r="AC46" s="63"/>
      <c r="AD46" s="63"/>
      <c r="AF46" s="63"/>
      <c r="AG46" s="63"/>
    </row>
    <row r="47" spans="1:96" x14ac:dyDescent="0.25">
      <c r="A47" s="41" t="s">
        <v>57</v>
      </c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63"/>
      <c r="AC47" s="63"/>
      <c r="AD47" s="63"/>
      <c r="AF47" s="63"/>
      <c r="AG47" s="63"/>
    </row>
    <row r="48" spans="1:96" x14ac:dyDescent="0.25">
      <c r="A48" s="41" t="s">
        <v>58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63"/>
      <c r="AC48" s="63"/>
      <c r="AD48" s="63"/>
      <c r="AF48" s="63"/>
      <c r="AG48" s="63"/>
    </row>
    <row r="49" spans="1:94" x14ac:dyDescent="0.25">
      <c r="A49" s="41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63"/>
      <c r="AC49" s="63"/>
      <c r="AD49" s="63"/>
      <c r="AF49" s="63"/>
      <c r="AG49" s="63"/>
    </row>
    <row r="50" spans="1:94" x14ac:dyDescent="0.25">
      <c r="A50" s="18" t="s">
        <v>59</v>
      </c>
      <c r="K50" s="44">
        <v>1</v>
      </c>
      <c r="L50" s="44">
        <v>1</v>
      </c>
      <c r="M50" s="44">
        <v>1</v>
      </c>
      <c r="N50" s="44">
        <v>1</v>
      </c>
      <c r="O50" s="44">
        <v>1</v>
      </c>
      <c r="P50" s="44">
        <v>1</v>
      </c>
      <c r="Q50" s="44">
        <v>1</v>
      </c>
      <c r="R50" s="44">
        <v>1</v>
      </c>
      <c r="S50" s="44">
        <v>1</v>
      </c>
      <c r="T50" s="44">
        <v>1</v>
      </c>
      <c r="U50" s="44">
        <v>1</v>
      </c>
      <c r="V50" s="44">
        <v>1</v>
      </c>
      <c r="W50" s="44">
        <v>1</v>
      </c>
      <c r="X50" s="44">
        <v>1</v>
      </c>
      <c r="Y50" s="44">
        <v>1</v>
      </c>
      <c r="Z50" s="44">
        <v>1</v>
      </c>
      <c r="AA50" s="74">
        <v>1</v>
      </c>
      <c r="AB50" s="63"/>
      <c r="AC50" s="63"/>
      <c r="AD50" s="63"/>
      <c r="AF50" s="63"/>
      <c r="AG50" s="63"/>
      <c r="BE50" s="167">
        <f t="shared" ref="BE50:BJ54" si="13">K50*BE$3</f>
        <v>0</v>
      </c>
      <c r="BF50" s="167">
        <f t="shared" si="13"/>
        <v>6</v>
      </c>
      <c r="BG50" s="167">
        <f t="shared" si="13"/>
        <v>1</v>
      </c>
      <c r="BH50" s="167">
        <f t="shared" si="13"/>
        <v>0</v>
      </c>
      <c r="BI50" s="167">
        <f t="shared" si="13"/>
        <v>2</v>
      </c>
      <c r="BJ50" s="167">
        <f t="shared" si="13"/>
        <v>1</v>
      </c>
      <c r="BK50" s="167"/>
      <c r="BL50" s="167">
        <f t="shared" ref="BL50:BU54" si="14">R50*BL$3</f>
        <v>0</v>
      </c>
      <c r="BM50" s="167">
        <f t="shared" si="14"/>
        <v>4</v>
      </c>
      <c r="BN50" s="167">
        <f t="shared" si="14"/>
        <v>4</v>
      </c>
      <c r="BO50" s="167">
        <f t="shared" si="14"/>
        <v>0</v>
      </c>
      <c r="BP50" s="167">
        <f t="shared" si="14"/>
        <v>2</v>
      </c>
      <c r="BQ50" s="167">
        <f t="shared" si="14"/>
        <v>2</v>
      </c>
      <c r="BR50" s="167">
        <f t="shared" si="14"/>
        <v>0</v>
      </c>
      <c r="BS50" s="167">
        <f t="shared" si="14"/>
        <v>0</v>
      </c>
      <c r="BT50" s="167">
        <f t="shared" si="14"/>
        <v>0</v>
      </c>
      <c r="BU50" s="167">
        <f t="shared" si="14"/>
        <v>0</v>
      </c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7">
        <f>SUM(AV50:CN50)</f>
        <v>22</v>
      </c>
    </row>
    <row r="51" spans="1:94" x14ac:dyDescent="0.25">
      <c r="A51" s="18" t="s">
        <v>124</v>
      </c>
      <c r="K51" s="44"/>
      <c r="L51" s="44">
        <v>2</v>
      </c>
      <c r="M51" s="44">
        <v>3</v>
      </c>
      <c r="N51" s="44">
        <v>3</v>
      </c>
      <c r="O51" s="44">
        <v>3</v>
      </c>
      <c r="P51" s="44">
        <v>3</v>
      </c>
      <c r="Q51" s="44">
        <v>3</v>
      </c>
      <c r="R51" s="44">
        <v>3</v>
      </c>
      <c r="S51" s="73">
        <v>3</v>
      </c>
      <c r="T51" s="74">
        <v>3</v>
      </c>
      <c r="U51" s="44">
        <v>1</v>
      </c>
      <c r="V51" s="44">
        <v>2</v>
      </c>
      <c r="W51" s="44">
        <v>3</v>
      </c>
      <c r="X51" s="44">
        <v>3</v>
      </c>
      <c r="Y51" s="44">
        <v>3</v>
      </c>
      <c r="Z51" s="44">
        <v>3</v>
      </c>
      <c r="AA51" s="74">
        <v>3</v>
      </c>
      <c r="AB51" s="63"/>
      <c r="AC51" s="63"/>
      <c r="AD51" s="63"/>
      <c r="AF51" s="63"/>
      <c r="AG51" s="63"/>
      <c r="BE51" s="167">
        <f t="shared" si="13"/>
        <v>0</v>
      </c>
      <c r="BF51" s="167">
        <f t="shared" si="13"/>
        <v>12</v>
      </c>
      <c r="BG51" s="167">
        <f t="shared" si="13"/>
        <v>3</v>
      </c>
      <c r="BH51" s="167">
        <f t="shared" si="13"/>
        <v>0</v>
      </c>
      <c r="BI51" s="167">
        <f t="shared" si="13"/>
        <v>6</v>
      </c>
      <c r="BJ51" s="167">
        <f t="shared" si="13"/>
        <v>3</v>
      </c>
      <c r="BK51" s="167"/>
      <c r="BL51" s="167">
        <f t="shared" si="14"/>
        <v>0</v>
      </c>
      <c r="BM51" s="167">
        <f t="shared" si="14"/>
        <v>12</v>
      </c>
      <c r="BN51" s="167">
        <f t="shared" si="14"/>
        <v>12</v>
      </c>
      <c r="BO51" s="167">
        <f t="shared" si="14"/>
        <v>0</v>
      </c>
      <c r="BP51" s="167">
        <f t="shared" si="14"/>
        <v>4</v>
      </c>
      <c r="BQ51" s="167">
        <f t="shared" si="14"/>
        <v>6</v>
      </c>
      <c r="BR51" s="167">
        <f t="shared" si="14"/>
        <v>0</v>
      </c>
      <c r="BS51" s="167">
        <f t="shared" si="14"/>
        <v>0</v>
      </c>
      <c r="BT51" s="167">
        <f t="shared" si="14"/>
        <v>0</v>
      </c>
      <c r="BU51" s="167">
        <f t="shared" si="14"/>
        <v>0</v>
      </c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7">
        <f t="shared" ref="CP51:CP56" si="15">SUM(AV51:CN51)</f>
        <v>58</v>
      </c>
    </row>
    <row r="52" spans="1:94" x14ac:dyDescent="0.25">
      <c r="A52" s="18" t="s">
        <v>60</v>
      </c>
      <c r="K52" s="44">
        <v>0</v>
      </c>
      <c r="L52" s="44">
        <v>0</v>
      </c>
      <c r="M52" s="44">
        <v>0</v>
      </c>
      <c r="N52" s="44">
        <v>0</v>
      </c>
      <c r="O52" s="44">
        <v>1</v>
      </c>
      <c r="P52" s="44">
        <v>1</v>
      </c>
      <c r="Q52" s="44">
        <v>1</v>
      </c>
      <c r="R52" s="44">
        <v>1</v>
      </c>
      <c r="S52" s="44">
        <v>1</v>
      </c>
      <c r="T52" s="44">
        <v>1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1</v>
      </c>
      <c r="AA52" s="74">
        <v>1</v>
      </c>
      <c r="AB52" s="63"/>
      <c r="AC52" s="63"/>
      <c r="AD52" s="63"/>
      <c r="AF52" s="63"/>
      <c r="AG52" s="63"/>
      <c r="BE52" s="167">
        <f t="shared" si="13"/>
        <v>0</v>
      </c>
      <c r="BF52" s="167">
        <f t="shared" si="13"/>
        <v>0</v>
      </c>
      <c r="BG52" s="167">
        <f t="shared" si="13"/>
        <v>0</v>
      </c>
      <c r="BH52" s="167">
        <f t="shared" si="13"/>
        <v>0</v>
      </c>
      <c r="BI52" s="167">
        <f t="shared" si="13"/>
        <v>2</v>
      </c>
      <c r="BJ52" s="167">
        <f t="shared" si="13"/>
        <v>1</v>
      </c>
      <c r="BK52" s="167"/>
      <c r="BL52" s="167">
        <f t="shared" si="14"/>
        <v>0</v>
      </c>
      <c r="BM52" s="167">
        <f t="shared" si="14"/>
        <v>4</v>
      </c>
      <c r="BN52" s="167">
        <f t="shared" si="14"/>
        <v>4</v>
      </c>
      <c r="BO52" s="167">
        <f t="shared" si="14"/>
        <v>0</v>
      </c>
      <c r="BP52" s="167">
        <f t="shared" si="14"/>
        <v>0</v>
      </c>
      <c r="BQ52" s="167">
        <f t="shared" si="14"/>
        <v>0</v>
      </c>
      <c r="BR52" s="167">
        <f t="shared" si="14"/>
        <v>0</v>
      </c>
      <c r="BS52" s="167">
        <f t="shared" si="14"/>
        <v>0</v>
      </c>
      <c r="BT52" s="167">
        <f t="shared" si="14"/>
        <v>0</v>
      </c>
      <c r="BU52" s="167">
        <f t="shared" si="14"/>
        <v>0</v>
      </c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7">
        <f t="shared" si="15"/>
        <v>11</v>
      </c>
    </row>
    <row r="53" spans="1:94" x14ac:dyDescent="0.25">
      <c r="A53" s="18" t="s">
        <v>125</v>
      </c>
      <c r="K53" s="44"/>
      <c r="L53" s="44">
        <v>0</v>
      </c>
      <c r="M53" s="44">
        <v>0</v>
      </c>
      <c r="N53" s="44">
        <v>0</v>
      </c>
      <c r="O53" s="44">
        <v>1</v>
      </c>
      <c r="P53" s="44">
        <v>1</v>
      </c>
      <c r="Q53" s="44">
        <v>2</v>
      </c>
      <c r="R53" s="44">
        <v>2</v>
      </c>
      <c r="S53" s="73">
        <v>2</v>
      </c>
      <c r="T53" s="74">
        <v>2</v>
      </c>
      <c r="U53" s="44"/>
      <c r="V53" s="44">
        <v>0</v>
      </c>
      <c r="W53" s="44"/>
      <c r="X53" s="44"/>
      <c r="Y53" s="44"/>
      <c r="Z53" s="44">
        <v>1</v>
      </c>
      <c r="AA53" s="74">
        <v>2</v>
      </c>
      <c r="AB53" s="63"/>
      <c r="AC53" s="63"/>
      <c r="AD53" s="63"/>
      <c r="AF53" s="63"/>
      <c r="AG53" s="63"/>
      <c r="BE53" s="167">
        <f t="shared" si="13"/>
        <v>0</v>
      </c>
      <c r="BF53" s="167">
        <f t="shared" si="13"/>
        <v>0</v>
      </c>
      <c r="BG53" s="167">
        <f t="shared" si="13"/>
        <v>0</v>
      </c>
      <c r="BH53" s="167">
        <f t="shared" si="13"/>
        <v>0</v>
      </c>
      <c r="BI53" s="167">
        <f t="shared" si="13"/>
        <v>2</v>
      </c>
      <c r="BJ53" s="167">
        <f t="shared" si="13"/>
        <v>1</v>
      </c>
      <c r="BK53" s="167"/>
      <c r="BL53" s="167">
        <f t="shared" si="14"/>
        <v>0</v>
      </c>
      <c r="BM53" s="167">
        <f t="shared" si="14"/>
        <v>8</v>
      </c>
      <c r="BN53" s="167">
        <f t="shared" si="14"/>
        <v>8</v>
      </c>
      <c r="BO53" s="167">
        <f t="shared" si="14"/>
        <v>0</v>
      </c>
      <c r="BP53" s="167">
        <f t="shared" si="14"/>
        <v>0</v>
      </c>
      <c r="BQ53" s="167">
        <f t="shared" si="14"/>
        <v>0</v>
      </c>
      <c r="BR53" s="167">
        <f t="shared" si="14"/>
        <v>0</v>
      </c>
      <c r="BS53" s="167">
        <f t="shared" si="14"/>
        <v>0</v>
      </c>
      <c r="BT53" s="167">
        <f t="shared" si="14"/>
        <v>0</v>
      </c>
      <c r="BU53" s="167">
        <f t="shared" si="14"/>
        <v>0</v>
      </c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7">
        <f t="shared" si="15"/>
        <v>19</v>
      </c>
    </row>
    <row r="54" spans="1:94" x14ac:dyDescent="0.25">
      <c r="A54" s="18" t="s">
        <v>61</v>
      </c>
      <c r="K54" s="44">
        <v>1</v>
      </c>
      <c r="L54" s="44">
        <v>1</v>
      </c>
      <c r="M54" s="44">
        <v>1</v>
      </c>
      <c r="N54" s="44">
        <v>1</v>
      </c>
      <c r="O54" s="44">
        <v>1</v>
      </c>
      <c r="P54" s="44">
        <v>1</v>
      </c>
      <c r="Q54" s="44">
        <v>1</v>
      </c>
      <c r="R54" s="44">
        <v>1</v>
      </c>
      <c r="S54" s="44">
        <v>1</v>
      </c>
      <c r="T54" s="44">
        <v>1</v>
      </c>
      <c r="U54" s="44">
        <v>1</v>
      </c>
      <c r="V54" s="44">
        <v>1</v>
      </c>
      <c r="W54" s="44">
        <v>1</v>
      </c>
      <c r="X54" s="44">
        <v>1</v>
      </c>
      <c r="Y54" s="44">
        <v>1</v>
      </c>
      <c r="Z54" s="44">
        <v>1</v>
      </c>
      <c r="AA54" s="74">
        <v>1</v>
      </c>
      <c r="AB54" s="63"/>
      <c r="AC54" s="63"/>
      <c r="AD54" s="63"/>
      <c r="AF54" s="63"/>
      <c r="AG54" s="63"/>
      <c r="BE54" s="167">
        <f t="shared" si="13"/>
        <v>0</v>
      </c>
      <c r="BF54" s="167">
        <f t="shared" si="13"/>
        <v>6</v>
      </c>
      <c r="BG54" s="167">
        <f t="shared" si="13"/>
        <v>1</v>
      </c>
      <c r="BH54" s="167">
        <f t="shared" si="13"/>
        <v>0</v>
      </c>
      <c r="BI54" s="167">
        <f t="shared" si="13"/>
        <v>2</v>
      </c>
      <c r="BJ54" s="167">
        <f t="shared" si="13"/>
        <v>1</v>
      </c>
      <c r="BK54" s="167"/>
      <c r="BL54" s="167">
        <f t="shared" si="14"/>
        <v>0</v>
      </c>
      <c r="BM54" s="167">
        <f t="shared" si="14"/>
        <v>4</v>
      </c>
      <c r="BN54" s="167">
        <f t="shared" si="14"/>
        <v>4</v>
      </c>
      <c r="BO54" s="167">
        <f t="shared" si="14"/>
        <v>0</v>
      </c>
      <c r="BP54" s="167">
        <f t="shared" si="14"/>
        <v>2</v>
      </c>
      <c r="BQ54" s="167">
        <f t="shared" si="14"/>
        <v>2</v>
      </c>
      <c r="BR54" s="167">
        <f t="shared" si="14"/>
        <v>0</v>
      </c>
      <c r="BS54" s="167">
        <f t="shared" si="14"/>
        <v>0</v>
      </c>
      <c r="BT54" s="167">
        <f t="shared" si="14"/>
        <v>0</v>
      </c>
      <c r="BU54" s="167">
        <f t="shared" si="14"/>
        <v>0</v>
      </c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7">
        <f t="shared" si="15"/>
        <v>22</v>
      </c>
    </row>
    <row r="55" spans="1:94" x14ac:dyDescent="0.25">
      <c r="A55" s="18"/>
      <c r="K55" s="44"/>
      <c r="L55" s="44"/>
      <c r="M55" s="44"/>
      <c r="N55" s="44"/>
      <c r="O55" s="44"/>
      <c r="P55" s="44"/>
      <c r="Q55" s="44"/>
      <c r="R55" s="44"/>
      <c r="S55" s="73"/>
      <c r="T55" s="74"/>
      <c r="U55" s="44"/>
      <c r="V55" s="44"/>
      <c r="W55" s="44"/>
      <c r="X55" s="44"/>
      <c r="Y55" s="44"/>
      <c r="Z55" s="44"/>
      <c r="AA55" s="74"/>
      <c r="AB55" s="63"/>
      <c r="AC55" s="63"/>
      <c r="AD55" s="63"/>
      <c r="AF55" s="63"/>
      <c r="AG55" s="63"/>
    </row>
    <row r="56" spans="1:94" x14ac:dyDescent="0.25">
      <c r="A56" s="18" t="s">
        <v>62</v>
      </c>
      <c r="K56" s="44">
        <v>1</v>
      </c>
      <c r="L56" s="44">
        <v>1</v>
      </c>
      <c r="M56" s="44">
        <v>1</v>
      </c>
      <c r="N56" s="44">
        <v>1</v>
      </c>
      <c r="O56" s="44">
        <v>1</v>
      </c>
      <c r="P56" s="44">
        <v>1</v>
      </c>
      <c r="Q56" s="44">
        <v>1</v>
      </c>
      <c r="R56" s="44">
        <v>1</v>
      </c>
      <c r="S56" s="44">
        <v>1</v>
      </c>
      <c r="T56" s="44">
        <v>1</v>
      </c>
      <c r="U56" s="44">
        <v>1</v>
      </c>
      <c r="V56" s="44">
        <v>1</v>
      </c>
      <c r="W56" s="44">
        <v>1</v>
      </c>
      <c r="X56" s="44">
        <v>1</v>
      </c>
      <c r="Y56" s="44">
        <v>1</v>
      </c>
      <c r="Z56" s="44">
        <v>1</v>
      </c>
      <c r="AA56" s="74">
        <v>1</v>
      </c>
      <c r="AB56" s="63"/>
      <c r="AC56" s="63"/>
      <c r="AD56" s="63"/>
      <c r="AF56" s="63"/>
      <c r="AG56" s="63"/>
      <c r="BE56" s="167">
        <f t="shared" ref="BE56:BJ56" si="16">K56*BE$3</f>
        <v>0</v>
      </c>
      <c r="BF56" s="167">
        <f t="shared" si="16"/>
        <v>6</v>
      </c>
      <c r="BG56" s="167">
        <f t="shared" si="16"/>
        <v>1</v>
      </c>
      <c r="BH56" s="167">
        <f t="shared" si="16"/>
        <v>0</v>
      </c>
      <c r="BI56" s="167">
        <f t="shared" si="16"/>
        <v>2</v>
      </c>
      <c r="BJ56" s="167">
        <f t="shared" si="16"/>
        <v>1</v>
      </c>
      <c r="BK56" s="167"/>
      <c r="BL56" s="167">
        <f t="shared" ref="BL56:BU56" si="17">R56*BL$3</f>
        <v>0</v>
      </c>
      <c r="BM56" s="167">
        <f t="shared" si="17"/>
        <v>4</v>
      </c>
      <c r="BN56" s="167">
        <f t="shared" si="17"/>
        <v>4</v>
      </c>
      <c r="BO56" s="167">
        <f t="shared" si="17"/>
        <v>0</v>
      </c>
      <c r="BP56" s="167">
        <f t="shared" si="17"/>
        <v>2</v>
      </c>
      <c r="BQ56" s="167">
        <f t="shared" si="17"/>
        <v>2</v>
      </c>
      <c r="BR56" s="167">
        <f t="shared" si="17"/>
        <v>0</v>
      </c>
      <c r="BS56" s="167">
        <f t="shared" si="17"/>
        <v>0</v>
      </c>
      <c r="BT56" s="167">
        <f t="shared" si="17"/>
        <v>0</v>
      </c>
      <c r="BU56" s="167">
        <f t="shared" si="17"/>
        <v>0</v>
      </c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7">
        <f t="shared" si="15"/>
        <v>22</v>
      </c>
    </row>
    <row r="57" spans="1:94" x14ac:dyDescent="0.25">
      <c r="A57" s="18"/>
      <c r="K57" s="44"/>
      <c r="L57" s="44"/>
      <c r="M57" s="44"/>
      <c r="N57" s="44"/>
      <c r="O57" s="44"/>
      <c r="P57" s="44"/>
      <c r="Q57" s="44"/>
      <c r="R57" s="44"/>
      <c r="S57" s="73"/>
      <c r="T57" s="74"/>
      <c r="U57" s="44"/>
      <c r="V57" s="44"/>
      <c r="W57" s="44"/>
      <c r="X57" s="44"/>
      <c r="Y57" s="44"/>
      <c r="Z57" s="44"/>
      <c r="AA57" s="74"/>
      <c r="AB57" s="63"/>
      <c r="AC57" s="63"/>
      <c r="AD57" s="63"/>
      <c r="AF57" s="63"/>
      <c r="AG57" s="63"/>
    </row>
    <row r="58" spans="1:94" x14ac:dyDescent="0.25">
      <c r="A58" s="18" t="s">
        <v>112</v>
      </c>
      <c r="K58" s="44"/>
      <c r="L58" s="44"/>
      <c r="M58" s="44"/>
      <c r="N58" s="44"/>
      <c r="O58" s="44">
        <v>1</v>
      </c>
      <c r="P58" s="44"/>
      <c r="Q58" s="44">
        <v>1</v>
      </c>
      <c r="R58" s="44">
        <v>1</v>
      </c>
      <c r="S58" s="44"/>
      <c r="T58" s="44"/>
      <c r="U58" s="44">
        <v>1</v>
      </c>
      <c r="V58" s="44">
        <v>1</v>
      </c>
      <c r="W58" s="44">
        <v>1</v>
      </c>
      <c r="X58" s="44">
        <v>1</v>
      </c>
      <c r="Y58" s="44">
        <v>1</v>
      </c>
      <c r="Z58" s="44">
        <v>1</v>
      </c>
      <c r="AA58" s="74">
        <v>1</v>
      </c>
      <c r="AB58" s="63"/>
      <c r="AC58" s="63"/>
      <c r="AD58" s="63"/>
      <c r="AF58" s="63"/>
      <c r="AG58" s="63"/>
      <c r="BE58" s="167">
        <f t="shared" ref="BE58:BJ58" si="18">K58*BE$3</f>
        <v>0</v>
      </c>
      <c r="BF58" s="167">
        <f t="shared" si="18"/>
        <v>0</v>
      </c>
      <c r="BG58" s="167">
        <f t="shared" si="18"/>
        <v>0</v>
      </c>
      <c r="BH58" s="167">
        <f t="shared" si="18"/>
        <v>0</v>
      </c>
      <c r="BI58" s="167">
        <f t="shared" si="18"/>
        <v>2</v>
      </c>
      <c r="BJ58" s="167">
        <f t="shared" si="18"/>
        <v>0</v>
      </c>
      <c r="BK58" s="167"/>
      <c r="BL58" s="167">
        <f t="shared" ref="BL58:BU58" si="19">R58*BL$3</f>
        <v>0</v>
      </c>
      <c r="BM58" s="167">
        <f t="shared" si="19"/>
        <v>0</v>
      </c>
      <c r="BN58" s="167">
        <f t="shared" si="19"/>
        <v>0</v>
      </c>
      <c r="BO58" s="167">
        <f t="shared" si="19"/>
        <v>0</v>
      </c>
      <c r="BP58" s="167">
        <f t="shared" si="19"/>
        <v>2</v>
      </c>
      <c r="BQ58" s="167">
        <f t="shared" si="19"/>
        <v>2</v>
      </c>
      <c r="BR58" s="167">
        <f t="shared" si="19"/>
        <v>0</v>
      </c>
      <c r="BS58" s="167">
        <f t="shared" si="19"/>
        <v>0</v>
      </c>
      <c r="BT58" s="167">
        <f t="shared" si="19"/>
        <v>0</v>
      </c>
      <c r="BU58" s="167">
        <f t="shared" si="19"/>
        <v>0</v>
      </c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</row>
    <row r="59" spans="1:94" x14ac:dyDescent="0.25">
      <c r="A59" s="34" t="s">
        <v>97</v>
      </c>
      <c r="K59" s="44"/>
      <c r="L59" s="44"/>
      <c r="M59" s="44"/>
      <c r="N59" s="44"/>
      <c r="O59" s="44"/>
      <c r="P59" s="44"/>
      <c r="Q59" s="44"/>
      <c r="R59" s="44"/>
      <c r="S59" s="73"/>
      <c r="T59" s="74"/>
      <c r="U59" s="44"/>
      <c r="V59" s="44"/>
      <c r="W59" s="44"/>
      <c r="X59" s="44"/>
      <c r="Y59" s="44"/>
      <c r="Z59" s="44"/>
      <c r="AA59" s="74"/>
      <c r="AB59" s="63"/>
      <c r="AC59" s="63"/>
      <c r="AD59" s="63"/>
      <c r="AF59" s="63"/>
      <c r="AG59" s="63"/>
    </row>
    <row r="60" spans="1:94" x14ac:dyDescent="0.25">
      <c r="A60" s="34" t="s">
        <v>63</v>
      </c>
      <c r="K60" s="44">
        <v>1</v>
      </c>
      <c r="L60" s="44">
        <v>1</v>
      </c>
      <c r="M60" s="44">
        <v>1</v>
      </c>
      <c r="N60" s="44">
        <v>1</v>
      </c>
      <c r="O60" s="44">
        <v>1</v>
      </c>
      <c r="P60" s="44">
        <v>1</v>
      </c>
      <c r="Q60" s="44">
        <v>1</v>
      </c>
      <c r="R60" s="44">
        <v>1</v>
      </c>
      <c r="S60" s="44">
        <v>1</v>
      </c>
      <c r="T60" s="44">
        <v>1</v>
      </c>
      <c r="U60" s="44">
        <v>1</v>
      </c>
      <c r="V60" s="44">
        <v>1</v>
      </c>
      <c r="W60" s="44">
        <v>1</v>
      </c>
      <c r="X60" s="44">
        <v>1</v>
      </c>
      <c r="Y60" s="44">
        <v>1</v>
      </c>
      <c r="Z60" s="44">
        <v>1</v>
      </c>
      <c r="AA60" s="74">
        <v>1</v>
      </c>
      <c r="AB60" s="63"/>
      <c r="AC60" s="63"/>
      <c r="AD60" s="63"/>
      <c r="AF60" s="63"/>
      <c r="AG60" s="63"/>
      <c r="BE60" s="167">
        <f t="shared" ref="BE60:BJ60" si="20">K60*BE$3</f>
        <v>0</v>
      </c>
      <c r="BF60" s="167">
        <f t="shared" si="20"/>
        <v>6</v>
      </c>
      <c r="BG60" s="167">
        <f t="shared" si="20"/>
        <v>1</v>
      </c>
      <c r="BH60" s="167">
        <f t="shared" si="20"/>
        <v>0</v>
      </c>
      <c r="BI60" s="167">
        <f t="shared" si="20"/>
        <v>2</v>
      </c>
      <c r="BJ60" s="167">
        <f t="shared" si="20"/>
        <v>1</v>
      </c>
      <c r="BK60" s="167"/>
      <c r="BL60" s="167">
        <f t="shared" ref="BL60:BU60" si="21">R60*BL$3</f>
        <v>0</v>
      </c>
      <c r="BM60" s="167">
        <f t="shared" si="21"/>
        <v>4</v>
      </c>
      <c r="BN60" s="167">
        <f t="shared" si="21"/>
        <v>4</v>
      </c>
      <c r="BO60" s="167">
        <f t="shared" si="21"/>
        <v>0</v>
      </c>
      <c r="BP60" s="167">
        <f t="shared" si="21"/>
        <v>2</v>
      </c>
      <c r="BQ60" s="167">
        <f t="shared" si="21"/>
        <v>2</v>
      </c>
      <c r="BR60" s="167">
        <f t="shared" si="21"/>
        <v>0</v>
      </c>
      <c r="BS60" s="167">
        <f t="shared" si="21"/>
        <v>0</v>
      </c>
      <c r="BT60" s="167">
        <f t="shared" si="21"/>
        <v>0</v>
      </c>
      <c r="BU60" s="167">
        <f t="shared" si="21"/>
        <v>0</v>
      </c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7">
        <f>SUM(AV60:CN60)</f>
        <v>22</v>
      </c>
    </row>
    <row r="61" spans="1:94" x14ac:dyDescent="0.25">
      <c r="A61" s="34"/>
      <c r="K61" s="44"/>
      <c r="L61" s="44"/>
      <c r="M61" s="44"/>
      <c r="N61" s="44"/>
      <c r="O61" s="44"/>
      <c r="P61" s="44"/>
      <c r="Q61" s="44"/>
      <c r="R61" s="44"/>
      <c r="S61" s="73"/>
      <c r="T61" s="74"/>
      <c r="U61" s="44"/>
      <c r="V61" s="44"/>
      <c r="W61" s="44"/>
      <c r="X61" s="44"/>
      <c r="Y61" s="44"/>
      <c r="Z61" s="44"/>
      <c r="AA61" s="74"/>
      <c r="AB61" s="63"/>
      <c r="AC61" s="63"/>
      <c r="AD61" s="63"/>
      <c r="AF61" s="63"/>
      <c r="AG61" s="63"/>
    </row>
    <row r="62" spans="1:94" x14ac:dyDescent="0.25">
      <c r="A62" s="18" t="s">
        <v>113</v>
      </c>
      <c r="K62" s="44">
        <v>1</v>
      </c>
      <c r="L62" s="44">
        <v>1</v>
      </c>
      <c r="M62" s="44">
        <v>1</v>
      </c>
      <c r="N62" s="44">
        <v>1</v>
      </c>
      <c r="O62" s="44">
        <v>1</v>
      </c>
      <c r="P62" s="44">
        <v>1</v>
      </c>
      <c r="Q62" s="44">
        <v>1</v>
      </c>
      <c r="R62" s="44">
        <v>0</v>
      </c>
      <c r="S62" s="44">
        <v>0</v>
      </c>
      <c r="T62" s="44">
        <v>0</v>
      </c>
      <c r="U62" s="1">
        <v>0</v>
      </c>
      <c r="V62" s="44"/>
      <c r="W62" s="1">
        <v>0</v>
      </c>
      <c r="X62" s="1">
        <v>0</v>
      </c>
      <c r="Y62" s="44">
        <v>0</v>
      </c>
      <c r="Z62" s="1">
        <v>0</v>
      </c>
      <c r="AA62" s="74"/>
      <c r="AB62" s="7"/>
      <c r="AC62" s="7"/>
      <c r="AD62" s="7"/>
      <c r="AF62" s="7"/>
      <c r="AG62" s="7"/>
      <c r="BE62" s="167">
        <f t="shared" ref="BE62:BJ62" si="22">K62*BE$3</f>
        <v>0</v>
      </c>
      <c r="BF62" s="167">
        <f t="shared" si="22"/>
        <v>6</v>
      </c>
      <c r="BG62" s="167">
        <f t="shared" si="22"/>
        <v>1</v>
      </c>
      <c r="BH62" s="167">
        <f t="shared" si="22"/>
        <v>0</v>
      </c>
      <c r="BI62" s="167">
        <f t="shared" si="22"/>
        <v>2</v>
      </c>
      <c r="BJ62" s="167">
        <f t="shared" si="22"/>
        <v>1</v>
      </c>
      <c r="BK62" s="167"/>
      <c r="BL62" s="167">
        <f t="shared" ref="BL62:BU62" si="23">R62*BL$3</f>
        <v>0</v>
      </c>
      <c r="BM62" s="167">
        <f t="shared" si="23"/>
        <v>0</v>
      </c>
      <c r="BN62" s="167">
        <f t="shared" si="23"/>
        <v>0</v>
      </c>
      <c r="BO62" s="167">
        <f t="shared" si="23"/>
        <v>0</v>
      </c>
      <c r="BP62" s="167">
        <f t="shared" si="23"/>
        <v>0</v>
      </c>
      <c r="BQ62" s="167">
        <f t="shared" si="23"/>
        <v>0</v>
      </c>
      <c r="BR62" s="167">
        <f t="shared" si="23"/>
        <v>0</v>
      </c>
      <c r="BS62" s="167">
        <f t="shared" si="23"/>
        <v>0</v>
      </c>
      <c r="BT62" s="167">
        <f t="shared" si="23"/>
        <v>0</v>
      </c>
      <c r="BU62" s="167">
        <f t="shared" si="23"/>
        <v>0</v>
      </c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7">
        <f>SUM(AV62:CN62)</f>
        <v>10</v>
      </c>
    </row>
    <row r="63" spans="1:94" x14ac:dyDescent="0.25">
      <c r="A63" s="34"/>
      <c r="K63" s="44"/>
      <c r="L63" s="44"/>
      <c r="M63" s="44"/>
      <c r="N63" s="44"/>
      <c r="O63" s="44"/>
      <c r="P63" s="44"/>
      <c r="Q63" s="44"/>
      <c r="R63" s="44"/>
      <c r="S63" s="73"/>
      <c r="T63" s="74"/>
      <c r="V63" s="44"/>
      <c r="Y63" s="44"/>
      <c r="AA63" s="74"/>
    </row>
    <row r="64" spans="1:94" x14ac:dyDescent="0.25">
      <c r="A64" s="18" t="s">
        <v>51</v>
      </c>
      <c r="K64" s="45">
        <v>0.8</v>
      </c>
      <c r="L64" s="45">
        <v>0.8</v>
      </c>
      <c r="M64" s="45">
        <v>0.8</v>
      </c>
      <c r="N64" s="45">
        <v>0.9</v>
      </c>
      <c r="O64" s="45">
        <v>0.8</v>
      </c>
      <c r="P64" s="45">
        <v>0.9</v>
      </c>
      <c r="Q64" s="45">
        <v>0.9</v>
      </c>
      <c r="R64" s="45">
        <v>0.7</v>
      </c>
      <c r="S64" s="44">
        <v>1.35</v>
      </c>
      <c r="T64" s="44">
        <v>1.45</v>
      </c>
      <c r="U64" s="45">
        <v>0.75</v>
      </c>
      <c r="V64" s="45">
        <v>0.55000000000000004</v>
      </c>
      <c r="W64" s="45">
        <v>0.55000000000000004</v>
      </c>
      <c r="X64" s="45">
        <v>1.4</v>
      </c>
      <c r="Y64" s="45">
        <v>1.5</v>
      </c>
      <c r="Z64" s="45">
        <v>1.4</v>
      </c>
      <c r="AA64" s="46">
        <v>1.85</v>
      </c>
      <c r="AB64" s="64"/>
      <c r="AC64" s="64"/>
      <c r="AD64" s="64"/>
      <c r="AF64" s="64"/>
      <c r="AG64" s="64"/>
      <c r="BE64" s="167">
        <f t="shared" ref="BE64:BJ64" si="24">K64*BE$3</f>
        <v>0</v>
      </c>
      <c r="BF64" s="167">
        <f t="shared" si="24"/>
        <v>4.8000000000000007</v>
      </c>
      <c r="BG64" s="167">
        <f t="shared" si="24"/>
        <v>0.8</v>
      </c>
      <c r="BH64" s="167">
        <f t="shared" si="24"/>
        <v>0</v>
      </c>
      <c r="BI64" s="167">
        <f t="shared" si="24"/>
        <v>1.6</v>
      </c>
      <c r="BJ64" s="167">
        <f t="shared" si="24"/>
        <v>0.9</v>
      </c>
      <c r="BK64" s="167"/>
      <c r="BL64" s="167">
        <f t="shared" ref="BL64:BU64" si="25">R64*BL$3</f>
        <v>0</v>
      </c>
      <c r="BM64" s="167">
        <f t="shared" si="25"/>
        <v>5.4</v>
      </c>
      <c r="BN64" s="167">
        <f t="shared" si="25"/>
        <v>5.8</v>
      </c>
      <c r="BO64" s="167">
        <f t="shared" si="25"/>
        <v>0</v>
      </c>
      <c r="BP64" s="167">
        <f t="shared" si="25"/>
        <v>1.1000000000000001</v>
      </c>
      <c r="BQ64" s="167">
        <f t="shared" si="25"/>
        <v>1.1000000000000001</v>
      </c>
      <c r="BR64" s="167">
        <f t="shared" si="25"/>
        <v>0</v>
      </c>
      <c r="BS64" s="167">
        <f t="shared" si="25"/>
        <v>0</v>
      </c>
      <c r="BT64" s="167">
        <f t="shared" si="25"/>
        <v>0</v>
      </c>
      <c r="BU64" s="167">
        <f t="shared" si="25"/>
        <v>0</v>
      </c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7">
        <f>SUM(AV64:CN64)</f>
        <v>21.500000000000004</v>
      </c>
    </row>
    <row r="65" spans="1:94" x14ac:dyDescent="0.25">
      <c r="A65" s="34" t="s">
        <v>97</v>
      </c>
      <c r="K65" s="45"/>
      <c r="L65" s="45"/>
      <c r="M65" s="45"/>
      <c r="N65" s="45"/>
      <c r="O65" s="45"/>
      <c r="P65" s="45"/>
      <c r="Q65" s="45"/>
      <c r="R65" s="45"/>
      <c r="S65" s="75"/>
      <c r="T65" s="46"/>
      <c r="U65" s="45"/>
      <c r="V65" s="45"/>
      <c r="W65" s="45"/>
      <c r="X65" s="45"/>
      <c r="Y65" s="45"/>
      <c r="Z65" s="45"/>
      <c r="AA65" s="46"/>
      <c r="AB65" s="64"/>
      <c r="AC65" s="64"/>
      <c r="AD65" s="64"/>
      <c r="AF65" s="64"/>
      <c r="AG65" s="64"/>
    </row>
    <row r="66" spans="1:94" x14ac:dyDescent="0.25">
      <c r="A66" s="34" t="s">
        <v>114</v>
      </c>
      <c r="K66" s="45"/>
      <c r="L66" s="45"/>
      <c r="M66" s="45"/>
      <c r="N66" s="45"/>
      <c r="O66" s="45"/>
      <c r="P66" s="45"/>
      <c r="Q66" s="45"/>
      <c r="R66" s="45"/>
      <c r="S66" s="75"/>
      <c r="T66" s="46"/>
      <c r="U66" s="45"/>
      <c r="V66" s="45"/>
      <c r="W66" s="45"/>
      <c r="X66" s="45"/>
      <c r="Y66" s="45"/>
      <c r="Z66" s="45"/>
      <c r="AA66" s="46"/>
      <c r="AB66" s="64"/>
      <c r="AC66" s="64"/>
      <c r="AD66" s="64"/>
      <c r="AF66" s="64"/>
      <c r="AG66" s="64"/>
      <c r="BE66" s="167">
        <f>K66*BE$3</f>
        <v>0</v>
      </c>
      <c r="BF66" s="167">
        <f>L66*BF$3</f>
        <v>0</v>
      </c>
      <c r="BG66" s="167">
        <f>M66*BG$3</f>
        <v>0</v>
      </c>
      <c r="BH66" s="167">
        <f>N66*BH$3</f>
        <v>0</v>
      </c>
      <c r="BI66" s="167"/>
      <c r="BJ66" s="167">
        <f>P66*BJ$3</f>
        <v>0</v>
      </c>
      <c r="BK66" s="167"/>
      <c r="BL66" s="167"/>
      <c r="BM66" s="167">
        <f>S66*BM$3</f>
        <v>0</v>
      </c>
      <c r="BN66" s="167">
        <f>T66*BN$3</f>
        <v>0</v>
      </c>
      <c r="BO66" s="167"/>
      <c r="BP66" s="167">
        <f>V66*BP$3</f>
        <v>0</v>
      </c>
      <c r="BQ66" s="167"/>
      <c r="BR66" s="167"/>
      <c r="BS66" s="167"/>
      <c r="BT66" s="167"/>
      <c r="BU66" s="167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</row>
    <row r="67" spans="1:94" x14ac:dyDescent="0.25">
      <c r="A67" s="34"/>
      <c r="K67" s="45"/>
      <c r="L67" s="45"/>
      <c r="M67" s="45"/>
      <c r="N67" s="45"/>
      <c r="O67" s="45"/>
      <c r="P67" s="45"/>
      <c r="Q67" s="45"/>
      <c r="R67" s="45"/>
      <c r="S67" s="75"/>
      <c r="T67" s="46"/>
      <c r="U67" s="45"/>
      <c r="V67" s="45"/>
      <c r="W67" s="45"/>
      <c r="X67" s="45"/>
      <c r="Y67" s="45"/>
      <c r="Z67" s="45"/>
      <c r="AA67" s="46"/>
      <c r="AB67" s="64"/>
      <c r="AC67" s="64"/>
      <c r="AD67" s="64"/>
      <c r="AF67" s="64"/>
      <c r="AG67" s="64"/>
    </row>
    <row r="68" spans="1:94" x14ac:dyDescent="0.25">
      <c r="A68" s="18" t="s">
        <v>115</v>
      </c>
      <c r="K68" s="44">
        <v>0.55000000000000004</v>
      </c>
      <c r="L68" s="44">
        <v>1.35</v>
      </c>
      <c r="M68" s="44">
        <v>2.5</v>
      </c>
      <c r="N68" s="44">
        <v>2.6</v>
      </c>
      <c r="O68" s="44">
        <v>3.9</v>
      </c>
      <c r="P68" s="44">
        <v>4.0999999999999996</v>
      </c>
      <c r="Q68" s="44">
        <v>5.9</v>
      </c>
      <c r="R68" s="44">
        <v>3.9</v>
      </c>
      <c r="S68" s="44">
        <v>8.9</v>
      </c>
      <c r="T68" s="44">
        <v>7.8</v>
      </c>
      <c r="U68" s="44">
        <v>1.2</v>
      </c>
      <c r="V68" s="45">
        <v>2.1</v>
      </c>
      <c r="W68" s="44">
        <v>3.7</v>
      </c>
      <c r="X68" s="44">
        <v>5.2</v>
      </c>
      <c r="Y68" s="44">
        <v>4.9000000000000004</v>
      </c>
      <c r="Z68" s="44">
        <v>7.1</v>
      </c>
      <c r="AA68" s="46">
        <v>9.5</v>
      </c>
      <c r="AB68" s="63"/>
      <c r="AC68" s="63"/>
      <c r="AD68" s="63"/>
      <c r="AF68" s="63"/>
      <c r="AG68" s="63"/>
      <c r="BE68" s="167">
        <f t="shared" ref="BE68:BJ68" si="26">K68*BE$3</f>
        <v>0</v>
      </c>
      <c r="BF68" s="167">
        <f t="shared" si="26"/>
        <v>8.1000000000000014</v>
      </c>
      <c r="BG68" s="167">
        <f t="shared" si="26"/>
        <v>2.5</v>
      </c>
      <c r="BH68" s="167">
        <f t="shared" si="26"/>
        <v>0</v>
      </c>
      <c r="BI68" s="167">
        <f t="shared" si="26"/>
        <v>7.8</v>
      </c>
      <c r="BJ68" s="167">
        <f t="shared" si="26"/>
        <v>4.0999999999999996</v>
      </c>
      <c r="BK68" s="167"/>
      <c r="BL68" s="167">
        <f t="shared" ref="BL68:BU68" si="27">R68*BL$3</f>
        <v>0</v>
      </c>
      <c r="BM68" s="167">
        <f t="shared" si="27"/>
        <v>35.6</v>
      </c>
      <c r="BN68" s="167">
        <f t="shared" si="27"/>
        <v>31.2</v>
      </c>
      <c r="BO68" s="167">
        <f t="shared" si="27"/>
        <v>0</v>
      </c>
      <c r="BP68" s="167">
        <f t="shared" si="27"/>
        <v>4.2</v>
      </c>
      <c r="BQ68" s="167">
        <f t="shared" si="27"/>
        <v>7.4</v>
      </c>
      <c r="BR68" s="167">
        <f t="shared" si="27"/>
        <v>0</v>
      </c>
      <c r="BS68" s="167">
        <f t="shared" si="27"/>
        <v>0</v>
      </c>
      <c r="BT68" s="167">
        <f t="shared" si="27"/>
        <v>0</v>
      </c>
      <c r="BU68" s="167">
        <f t="shared" si="27"/>
        <v>0</v>
      </c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7">
        <f>SUM(AV68:CN68)</f>
        <v>100.9</v>
      </c>
    </row>
    <row r="69" spans="1:94" x14ac:dyDescent="0.25">
      <c r="A69" s="34" t="s">
        <v>97</v>
      </c>
      <c r="K69" s="44"/>
      <c r="L69" s="44"/>
      <c r="M69" s="44"/>
      <c r="N69" s="44"/>
      <c r="O69" s="44"/>
      <c r="P69" s="44"/>
      <c r="Q69" s="44"/>
      <c r="R69" s="44"/>
      <c r="S69" s="49"/>
      <c r="T69" s="46"/>
      <c r="U69" s="44"/>
      <c r="V69" s="44"/>
      <c r="W69" s="44"/>
      <c r="X69" s="44"/>
      <c r="Y69" s="44"/>
      <c r="Z69" s="44"/>
      <c r="AA69" s="46"/>
      <c r="AB69" s="63"/>
      <c r="AC69" s="63"/>
      <c r="AD69" s="63"/>
      <c r="AF69" s="63"/>
      <c r="AG69" s="63"/>
    </row>
    <row r="70" spans="1:94" x14ac:dyDescent="0.25">
      <c r="A70" s="34" t="s">
        <v>116</v>
      </c>
      <c r="K70" s="44"/>
      <c r="L70" s="44"/>
      <c r="M70" s="44"/>
      <c r="N70" s="44"/>
      <c r="O70" s="44"/>
      <c r="P70" s="44"/>
      <c r="Q70" s="44"/>
      <c r="R70" s="44"/>
      <c r="S70" s="49"/>
      <c r="T70" s="46"/>
      <c r="U70" s="44"/>
      <c r="V70" s="44"/>
      <c r="W70" s="44"/>
      <c r="X70" s="44"/>
      <c r="Y70" s="44"/>
      <c r="Z70" s="44"/>
      <c r="AA70" s="46"/>
      <c r="AB70" s="63"/>
      <c r="AC70" s="63"/>
      <c r="AD70" s="63"/>
      <c r="AF70" s="63"/>
      <c r="AG70" s="63"/>
    </row>
    <row r="71" spans="1:94" x14ac:dyDescent="0.25">
      <c r="A71" s="34" t="s">
        <v>117</v>
      </c>
      <c r="K71" s="44"/>
      <c r="L71" s="44"/>
      <c r="M71" s="44"/>
      <c r="N71" s="44"/>
      <c r="O71" s="44"/>
      <c r="P71" s="44"/>
      <c r="Q71" s="44"/>
      <c r="R71" s="44"/>
      <c r="S71" s="49"/>
      <c r="T71" s="46"/>
      <c r="U71" s="44"/>
      <c r="V71" s="44"/>
      <c r="W71" s="44"/>
      <c r="X71" s="44"/>
      <c r="Y71" s="44"/>
      <c r="Z71" s="44"/>
      <c r="AA71" s="46"/>
      <c r="AB71" s="63"/>
      <c r="AC71" s="63"/>
      <c r="AD71" s="63"/>
      <c r="AF71" s="63"/>
      <c r="AG71" s="63"/>
    </row>
    <row r="72" spans="1:94" x14ac:dyDescent="0.25">
      <c r="A72" s="34"/>
      <c r="K72" s="44"/>
      <c r="L72" s="44"/>
      <c r="M72" s="44"/>
      <c r="N72" s="44"/>
      <c r="O72" s="44"/>
      <c r="P72" s="44"/>
      <c r="Q72" s="44"/>
      <c r="R72" s="44"/>
      <c r="S72" s="49"/>
      <c r="T72" s="46"/>
      <c r="U72" s="44"/>
      <c r="V72" s="44"/>
      <c r="W72" s="44"/>
      <c r="X72" s="44"/>
      <c r="Y72" s="44"/>
      <c r="Z72" s="44"/>
      <c r="AA72" s="46"/>
      <c r="AB72" s="63"/>
      <c r="AC72" s="63"/>
      <c r="AD72" s="63"/>
      <c r="AF72" s="63"/>
      <c r="AG72" s="63"/>
    </row>
    <row r="73" spans="1:94" x14ac:dyDescent="0.25">
      <c r="A73" s="42" t="s">
        <v>118</v>
      </c>
      <c r="K73" s="44"/>
      <c r="L73" s="44"/>
      <c r="M73" s="44"/>
      <c r="N73" s="44"/>
      <c r="O73" s="44"/>
      <c r="P73" s="44"/>
      <c r="Q73" s="44"/>
      <c r="R73" s="44"/>
      <c r="S73" s="49"/>
      <c r="T73" s="49"/>
      <c r="U73" s="44"/>
      <c r="V73" s="44"/>
      <c r="W73" s="44"/>
      <c r="X73" s="44"/>
      <c r="Y73" s="44"/>
      <c r="Z73" s="44"/>
      <c r="AA73" s="49"/>
      <c r="AB73" s="63"/>
      <c r="AC73" s="63"/>
      <c r="AD73" s="63"/>
      <c r="AF73" s="63"/>
      <c r="AG73" s="63"/>
    </row>
    <row r="74" spans="1:94" x14ac:dyDescent="0.25">
      <c r="A74" s="34" t="s">
        <v>97</v>
      </c>
      <c r="K74" s="44"/>
      <c r="L74" s="44"/>
      <c r="M74" s="44"/>
      <c r="N74" s="44"/>
      <c r="O74" s="44"/>
      <c r="P74" s="44"/>
      <c r="Q74" s="44"/>
      <c r="R74" s="44"/>
      <c r="S74" s="49"/>
      <c r="T74" s="49"/>
      <c r="U74" s="44"/>
      <c r="V74" s="44"/>
      <c r="W74" s="44"/>
      <c r="X74" s="44"/>
      <c r="Y74" s="44"/>
      <c r="Z74" s="44"/>
      <c r="AA74" s="49"/>
      <c r="AB74" s="63"/>
      <c r="AC74" s="63"/>
      <c r="AD74" s="63"/>
      <c r="AF74" s="63"/>
      <c r="AG74" s="63"/>
      <c r="BE74" s="167">
        <f>K74*BE$3</f>
        <v>0</v>
      </c>
      <c r="BF74" s="167">
        <f>L74*BF$3</f>
        <v>0</v>
      </c>
      <c r="BG74" s="167">
        <f>M74*BG$3</f>
        <v>0</v>
      </c>
      <c r="BH74" s="167">
        <f>N74*BH$3</f>
        <v>0</v>
      </c>
      <c r="BI74" s="167"/>
      <c r="BJ74" s="167">
        <f>P74*BJ$3</f>
        <v>0</v>
      </c>
      <c r="BK74" s="167"/>
      <c r="BL74" s="167"/>
      <c r="BM74" s="167">
        <f>S74*BM$3</f>
        <v>0</v>
      </c>
      <c r="BN74" s="167">
        <f>T74*BN$3</f>
        <v>0</v>
      </c>
      <c r="BO74" s="167"/>
      <c r="BP74" s="167">
        <f>V74*BP$3</f>
        <v>0</v>
      </c>
      <c r="BQ74" s="167"/>
      <c r="BR74" s="167"/>
      <c r="BS74" s="167"/>
      <c r="BT74" s="167"/>
      <c r="BU74" s="167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</row>
    <row r="75" spans="1:94" ht="22.5" x14ac:dyDescent="0.25">
      <c r="A75" s="35" t="s">
        <v>88</v>
      </c>
      <c r="K75" s="44"/>
      <c r="L75" s="44"/>
      <c r="M75" s="44"/>
      <c r="N75" s="44"/>
      <c r="O75" s="44"/>
      <c r="P75" s="44"/>
      <c r="Q75" s="44"/>
      <c r="R75" s="44"/>
      <c r="S75" s="49"/>
      <c r="T75" s="49"/>
      <c r="U75" s="44"/>
      <c r="V75" s="44"/>
      <c r="W75" s="44"/>
      <c r="X75" s="44"/>
      <c r="Y75" s="44"/>
      <c r="Z75" s="44"/>
      <c r="AA75" s="49"/>
      <c r="AB75" s="63"/>
      <c r="AC75" s="63"/>
      <c r="AD75" s="63"/>
      <c r="AF75" s="63"/>
      <c r="AG75" s="63"/>
    </row>
    <row r="76" spans="1:94" ht="33.75" x14ac:dyDescent="0.25">
      <c r="A76" s="35" t="s">
        <v>119</v>
      </c>
      <c r="K76" s="44">
        <v>1</v>
      </c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5"/>
      <c r="W76" s="44"/>
      <c r="X76" s="44"/>
      <c r="Y76" s="44"/>
      <c r="Z76" s="44"/>
      <c r="AA76" s="73"/>
      <c r="AB76" s="63"/>
      <c r="AC76" s="63"/>
      <c r="AD76" s="63"/>
      <c r="AF76" s="63"/>
      <c r="AG76" s="63"/>
      <c r="BE76" s="167">
        <f t="shared" ref="BE76:BJ76" si="28">K76*BE$3</f>
        <v>0</v>
      </c>
      <c r="BF76" s="167">
        <f t="shared" si="28"/>
        <v>0</v>
      </c>
      <c r="BG76" s="167">
        <f t="shared" si="28"/>
        <v>0</v>
      </c>
      <c r="BH76" s="167">
        <f t="shared" si="28"/>
        <v>0</v>
      </c>
      <c r="BI76" s="167">
        <f t="shared" si="28"/>
        <v>0</v>
      </c>
      <c r="BJ76" s="167">
        <f t="shared" si="28"/>
        <v>0</v>
      </c>
      <c r="BK76" s="167"/>
      <c r="BL76" s="167">
        <f t="shared" ref="BL76:BU76" si="29">R76*BL$3</f>
        <v>0</v>
      </c>
      <c r="BM76" s="167">
        <f t="shared" si="29"/>
        <v>0</v>
      </c>
      <c r="BN76" s="167">
        <f t="shared" si="29"/>
        <v>0</v>
      </c>
      <c r="BO76" s="167">
        <f t="shared" si="29"/>
        <v>0</v>
      </c>
      <c r="BP76" s="167">
        <f t="shared" si="29"/>
        <v>0</v>
      </c>
      <c r="BQ76" s="167">
        <f t="shared" si="29"/>
        <v>0</v>
      </c>
      <c r="BR76" s="167">
        <f t="shared" si="29"/>
        <v>0</v>
      </c>
      <c r="BS76" s="167">
        <f t="shared" si="29"/>
        <v>0</v>
      </c>
      <c r="BT76" s="167">
        <f t="shared" si="29"/>
        <v>0</v>
      </c>
      <c r="BU76" s="167">
        <f t="shared" si="29"/>
        <v>0</v>
      </c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</row>
    <row r="77" spans="1:94" x14ac:dyDescent="0.25">
      <c r="A77" s="42" t="s">
        <v>53</v>
      </c>
      <c r="K77" s="44"/>
      <c r="L77" s="44"/>
      <c r="M77" s="44"/>
      <c r="N77" s="44"/>
      <c r="O77" s="44"/>
      <c r="P77" s="44"/>
      <c r="Q77" s="44"/>
      <c r="R77" s="44"/>
      <c r="S77" s="49"/>
      <c r="T77" s="49"/>
      <c r="U77" s="44"/>
      <c r="V77" s="44"/>
      <c r="W77" s="44"/>
      <c r="X77" s="44"/>
      <c r="Y77" s="44"/>
      <c r="Z77" s="44"/>
      <c r="AA77" s="49"/>
      <c r="AB77" s="63"/>
      <c r="AC77" s="63"/>
      <c r="AD77" s="63"/>
      <c r="AF77" s="63"/>
      <c r="AG77" s="63"/>
    </row>
    <row r="78" spans="1:94" x14ac:dyDescent="0.25">
      <c r="A78" s="34" t="s">
        <v>97</v>
      </c>
      <c r="K78" s="44"/>
      <c r="L78" s="44"/>
      <c r="M78" s="44"/>
      <c r="N78" s="44"/>
      <c r="O78" s="44"/>
      <c r="P78" s="44"/>
      <c r="Q78" s="44"/>
      <c r="R78" s="44"/>
      <c r="S78" s="49"/>
      <c r="T78" s="49"/>
      <c r="U78" s="44"/>
      <c r="V78" s="44"/>
      <c r="W78" s="44"/>
      <c r="X78" s="44"/>
      <c r="Y78" s="44"/>
      <c r="Z78" s="44"/>
      <c r="AA78" s="49"/>
      <c r="AB78" s="63"/>
      <c r="AC78" s="63"/>
      <c r="AD78" s="63"/>
      <c r="AF78" s="63"/>
      <c r="AG78" s="63"/>
      <c r="BE78" s="167">
        <f>K78*BE$3</f>
        <v>0</v>
      </c>
      <c r="BF78" s="167">
        <f>L78*BF$3</f>
        <v>0</v>
      </c>
      <c r="BG78" s="167">
        <f>M78*BG$3</f>
        <v>0</v>
      </c>
      <c r="BH78" s="167">
        <f>N78*BH$3</f>
        <v>0</v>
      </c>
      <c r="BI78" s="167"/>
      <c r="BJ78" s="167">
        <f>P78*BJ$3</f>
        <v>0</v>
      </c>
      <c r="BK78" s="167"/>
      <c r="BL78" s="167"/>
      <c r="BM78" s="167">
        <f>S78*BM$3</f>
        <v>0</v>
      </c>
      <c r="BN78" s="167">
        <f>T78*BN$3</f>
        <v>0</v>
      </c>
      <c r="BO78" s="167"/>
      <c r="BP78" s="167">
        <f>V78*BP$3</f>
        <v>0</v>
      </c>
      <c r="BQ78" s="167"/>
      <c r="BR78" s="167"/>
      <c r="BS78" s="167"/>
      <c r="BT78" s="167"/>
      <c r="BU78" s="167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</row>
    <row r="79" spans="1:94" ht="22.5" x14ac:dyDescent="0.25">
      <c r="A79" s="35" t="s">
        <v>54</v>
      </c>
      <c r="K79" s="44"/>
      <c r="L79" s="44"/>
      <c r="M79" s="44"/>
      <c r="N79" s="44"/>
      <c r="O79" s="44"/>
      <c r="P79" s="44"/>
      <c r="Q79" s="44"/>
      <c r="R79" s="44"/>
      <c r="S79" s="49"/>
      <c r="T79" s="49"/>
      <c r="U79" s="44"/>
      <c r="V79" s="44"/>
      <c r="W79" s="44"/>
      <c r="X79" s="44"/>
      <c r="Y79" s="44"/>
      <c r="Z79" s="44"/>
      <c r="AA79" s="49"/>
      <c r="AB79" s="63"/>
      <c r="AC79" s="63"/>
      <c r="AD79" s="63"/>
      <c r="AF79" s="63"/>
      <c r="AG79" s="63"/>
    </row>
    <row r="80" spans="1:94" ht="33.75" x14ac:dyDescent="0.25">
      <c r="A80" s="35" t="s">
        <v>119</v>
      </c>
      <c r="K80" s="44">
        <v>1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73"/>
      <c r="AB80" s="63"/>
      <c r="AC80" s="63"/>
      <c r="AD80" s="63"/>
      <c r="AF80" s="63"/>
      <c r="AG80" s="63"/>
      <c r="BE80" s="167">
        <f t="shared" ref="BE80:BJ80" si="30">K80*BE$3</f>
        <v>0</v>
      </c>
      <c r="BF80" s="167">
        <f t="shared" si="30"/>
        <v>0</v>
      </c>
      <c r="BG80" s="167">
        <f t="shared" si="30"/>
        <v>0</v>
      </c>
      <c r="BH80" s="167">
        <f t="shared" si="30"/>
        <v>0</v>
      </c>
      <c r="BI80" s="167">
        <f t="shared" si="30"/>
        <v>0</v>
      </c>
      <c r="BJ80" s="167">
        <f t="shared" si="30"/>
        <v>0</v>
      </c>
      <c r="BK80" s="167"/>
      <c r="BL80" s="167">
        <f t="shared" ref="BL80:BU80" si="31">R80*BL$3</f>
        <v>0</v>
      </c>
      <c r="BM80" s="167">
        <f t="shared" si="31"/>
        <v>0</v>
      </c>
      <c r="BN80" s="167">
        <f t="shared" si="31"/>
        <v>0</v>
      </c>
      <c r="BO80" s="167">
        <f t="shared" si="31"/>
        <v>0</v>
      </c>
      <c r="BP80" s="167">
        <f t="shared" si="31"/>
        <v>0</v>
      </c>
      <c r="BQ80" s="167">
        <f t="shared" si="31"/>
        <v>0</v>
      </c>
      <c r="BR80" s="167">
        <f t="shared" si="31"/>
        <v>0</v>
      </c>
      <c r="BS80" s="167">
        <f t="shared" si="31"/>
        <v>0</v>
      </c>
      <c r="BT80" s="167">
        <f t="shared" si="31"/>
        <v>0</v>
      </c>
      <c r="BU80" s="167">
        <f t="shared" si="31"/>
        <v>0</v>
      </c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</row>
    <row r="81" spans="1:94" x14ac:dyDescent="0.25">
      <c r="A81" s="35"/>
      <c r="K81" s="44"/>
      <c r="L81" s="44"/>
      <c r="M81" s="44"/>
      <c r="N81" s="44"/>
      <c r="O81" s="44"/>
      <c r="P81" s="44"/>
      <c r="Q81" s="44"/>
      <c r="R81" s="44"/>
      <c r="S81" s="49"/>
      <c r="T81" s="49"/>
      <c r="U81" s="44"/>
      <c r="V81" s="44"/>
      <c r="W81" s="44"/>
      <c r="X81" s="44"/>
      <c r="Y81" s="44"/>
      <c r="Z81" s="44"/>
      <c r="AA81" s="49"/>
      <c r="AB81" s="63"/>
      <c r="AC81" s="63"/>
      <c r="AD81" s="63"/>
      <c r="AF81" s="63"/>
      <c r="AG81" s="63"/>
    </row>
    <row r="82" spans="1:94" x14ac:dyDescent="0.25">
      <c r="A82" s="35"/>
      <c r="K82" s="44"/>
      <c r="L82" s="44"/>
      <c r="M82" s="44"/>
      <c r="N82" s="44"/>
      <c r="O82" s="44"/>
      <c r="P82" s="44"/>
      <c r="Q82" s="44"/>
      <c r="R82" s="44"/>
      <c r="S82" s="49"/>
      <c r="T82" s="49"/>
      <c r="U82" s="44"/>
      <c r="V82" s="44"/>
      <c r="W82" s="44"/>
      <c r="X82" s="44"/>
      <c r="Y82" s="44"/>
      <c r="Z82" s="44"/>
      <c r="AA82" s="49"/>
      <c r="AB82" s="63"/>
      <c r="AC82" s="63"/>
      <c r="AD82" s="63"/>
      <c r="AF82" s="63"/>
      <c r="AG82" s="63"/>
    </row>
    <row r="83" spans="1:94" x14ac:dyDescent="0.25">
      <c r="A83" s="18" t="s">
        <v>120</v>
      </c>
      <c r="K83" s="46"/>
      <c r="L83" s="46"/>
      <c r="M83" s="46"/>
      <c r="N83" s="46"/>
      <c r="O83" s="46"/>
      <c r="P83" s="46"/>
      <c r="Q83" s="44"/>
      <c r="R83" s="44"/>
      <c r="S83" s="49"/>
      <c r="T83" s="46"/>
      <c r="U83" s="46"/>
      <c r="V83" s="46"/>
      <c r="W83" s="46"/>
      <c r="X83" s="46"/>
      <c r="Y83" s="46"/>
      <c r="Z83" s="46"/>
      <c r="AA83" s="46"/>
      <c r="AB83" s="65"/>
      <c r="AC83" s="65"/>
      <c r="AD83" s="65"/>
      <c r="AF83" s="65"/>
      <c r="AG83" s="65"/>
      <c r="BE83" s="167">
        <f>K83*BE$3</f>
        <v>0</v>
      </c>
      <c r="BF83" s="167">
        <f>L83*BF$3</f>
        <v>0</v>
      </c>
      <c r="BG83" s="167">
        <f>M83*BG$3</f>
        <v>0</v>
      </c>
      <c r="BH83" s="167">
        <f>N83*BH$3</f>
        <v>0</v>
      </c>
      <c r="BI83" s="167"/>
      <c r="BJ83" s="167">
        <f>P83*BJ$3</f>
        <v>0</v>
      </c>
      <c r="BK83" s="167"/>
      <c r="BL83" s="167"/>
      <c r="BM83" s="167">
        <f>S83*BM$3</f>
        <v>0</v>
      </c>
      <c r="BN83" s="167">
        <f>T83*BN$3</f>
        <v>0</v>
      </c>
      <c r="BO83" s="167"/>
      <c r="BP83" s="167">
        <f>V83*BP$3</f>
        <v>0</v>
      </c>
      <c r="BQ83" s="167"/>
      <c r="BR83" s="167"/>
      <c r="BS83" s="167"/>
      <c r="BT83" s="167"/>
      <c r="BU83" s="167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</row>
    <row r="84" spans="1:94" x14ac:dyDescent="0.25">
      <c r="A84" s="34" t="s">
        <v>97</v>
      </c>
      <c r="K84" s="44"/>
      <c r="L84" s="44"/>
      <c r="M84" s="44"/>
      <c r="N84" s="44"/>
      <c r="O84" s="44"/>
      <c r="P84" s="44"/>
      <c r="Q84" s="44"/>
      <c r="R84" s="44"/>
      <c r="S84" s="49"/>
      <c r="T84" s="46"/>
      <c r="U84" s="44"/>
      <c r="V84" s="44"/>
      <c r="W84" s="44"/>
      <c r="X84" s="44"/>
      <c r="Y84" s="44"/>
      <c r="Z84" s="44"/>
      <c r="AA84" s="77"/>
      <c r="AB84" s="63"/>
      <c r="AC84" s="63"/>
      <c r="AD84" s="63"/>
      <c r="AF84" s="63"/>
      <c r="AG84" s="63"/>
    </row>
    <row r="85" spans="1:94" ht="22.5" x14ac:dyDescent="0.25">
      <c r="A85" s="41" t="s">
        <v>89</v>
      </c>
      <c r="K85" s="44">
        <v>0</v>
      </c>
      <c r="L85" s="44">
        <v>0</v>
      </c>
      <c r="M85" s="44">
        <v>0.36</v>
      </c>
      <c r="N85" s="44">
        <v>0.36</v>
      </c>
      <c r="O85" s="44">
        <v>0.62</v>
      </c>
      <c r="P85" s="44">
        <v>0.72</v>
      </c>
      <c r="Q85" s="44">
        <v>1.1000000000000001</v>
      </c>
      <c r="R85" s="44">
        <v>0.63</v>
      </c>
      <c r="S85" s="44">
        <v>0.63</v>
      </c>
      <c r="T85" s="44">
        <v>0.63</v>
      </c>
      <c r="U85" s="44">
        <v>0.41</v>
      </c>
      <c r="V85" s="45">
        <v>0.26</v>
      </c>
      <c r="W85" s="44">
        <v>0.76</v>
      </c>
      <c r="X85" s="49">
        <v>0</v>
      </c>
      <c r="Y85" s="49">
        <v>0</v>
      </c>
      <c r="Z85" s="49">
        <v>0</v>
      </c>
      <c r="AA85" s="49">
        <v>0.31</v>
      </c>
      <c r="AB85" s="66"/>
      <c r="AC85" s="66"/>
      <c r="AD85" s="66"/>
      <c r="AF85" s="66"/>
      <c r="AG85" s="66"/>
      <c r="BE85" s="167">
        <f t="shared" ref="BE85:BJ85" si="32">K85*BE$3</f>
        <v>0</v>
      </c>
      <c r="BF85" s="167">
        <f t="shared" si="32"/>
        <v>0</v>
      </c>
      <c r="BG85" s="167">
        <f t="shared" si="32"/>
        <v>0.36</v>
      </c>
      <c r="BH85" s="167">
        <f t="shared" si="32"/>
        <v>0</v>
      </c>
      <c r="BI85" s="167">
        <f t="shared" si="32"/>
        <v>1.24</v>
      </c>
      <c r="BJ85" s="167">
        <f t="shared" si="32"/>
        <v>0.72</v>
      </c>
      <c r="BK85" s="167"/>
      <c r="BL85" s="167">
        <f t="shared" ref="BL85:BU85" si="33">R85*BL$3</f>
        <v>0</v>
      </c>
      <c r="BM85" s="167">
        <f t="shared" si="33"/>
        <v>2.52</v>
      </c>
      <c r="BN85" s="167">
        <f t="shared" si="33"/>
        <v>2.52</v>
      </c>
      <c r="BO85" s="167">
        <f t="shared" si="33"/>
        <v>0</v>
      </c>
      <c r="BP85" s="167">
        <f t="shared" si="33"/>
        <v>0.52</v>
      </c>
      <c r="BQ85" s="167">
        <f t="shared" si="33"/>
        <v>1.52</v>
      </c>
      <c r="BR85" s="167">
        <f t="shared" si="33"/>
        <v>0</v>
      </c>
      <c r="BS85" s="167">
        <f t="shared" si="33"/>
        <v>0</v>
      </c>
      <c r="BT85" s="167">
        <f t="shared" si="33"/>
        <v>0</v>
      </c>
      <c r="BU85" s="167">
        <f t="shared" si="33"/>
        <v>0</v>
      </c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7">
        <f>SUM(AV85:CN85)</f>
        <v>9.3999999999999986</v>
      </c>
    </row>
    <row r="86" spans="1:94" x14ac:dyDescent="0.25">
      <c r="A86" s="41"/>
      <c r="K86" s="46"/>
      <c r="L86" s="46"/>
      <c r="M86" s="46"/>
      <c r="N86" s="46"/>
      <c r="O86" s="46"/>
      <c r="P86" s="46"/>
      <c r="Q86" s="44"/>
      <c r="R86" s="44"/>
      <c r="S86" s="49"/>
      <c r="T86" s="46"/>
      <c r="U86" s="46"/>
      <c r="V86" s="46"/>
      <c r="W86" s="46"/>
      <c r="X86" s="46"/>
      <c r="Y86" s="46"/>
      <c r="Z86" s="46"/>
      <c r="AA86" s="46"/>
      <c r="AB86" s="65"/>
      <c r="AC86" s="65"/>
      <c r="AD86" s="65"/>
      <c r="AF86" s="65"/>
      <c r="AG86" s="65"/>
    </row>
    <row r="87" spans="1:94" x14ac:dyDescent="0.25">
      <c r="A87" s="18" t="s">
        <v>121</v>
      </c>
      <c r="K87" s="44"/>
      <c r="L87" s="44"/>
      <c r="M87" s="44"/>
      <c r="N87" s="44"/>
      <c r="O87" s="44"/>
      <c r="P87" s="44"/>
      <c r="Q87" s="44"/>
      <c r="R87" s="44"/>
      <c r="S87" s="49"/>
      <c r="T87" s="46"/>
      <c r="U87" s="44"/>
      <c r="V87" s="44"/>
      <c r="W87" s="44"/>
      <c r="X87" s="44"/>
      <c r="Y87" s="44"/>
      <c r="Z87" s="44"/>
      <c r="AA87" s="46"/>
      <c r="AB87" s="63"/>
      <c r="AC87" s="63"/>
      <c r="AD87" s="63"/>
      <c r="AF87" s="63"/>
      <c r="AG87" s="63"/>
      <c r="BE87" s="167">
        <f>K87*BE$3</f>
        <v>0</v>
      </c>
      <c r="BF87" s="167">
        <f>L87*BF$3</f>
        <v>0</v>
      </c>
      <c r="BG87" s="167">
        <f>M87*BG$3</f>
        <v>0</v>
      </c>
      <c r="BH87" s="167">
        <f>N87*BH$3</f>
        <v>0</v>
      </c>
      <c r="BI87" s="167"/>
      <c r="BJ87" s="167">
        <f>P87*BJ$3</f>
        <v>0</v>
      </c>
      <c r="BK87" s="167"/>
      <c r="BL87" s="167"/>
      <c r="BM87" s="167">
        <f>S87*BM$3</f>
        <v>0</v>
      </c>
      <c r="BN87" s="167">
        <f>T87*BN$3</f>
        <v>0</v>
      </c>
      <c r="BO87" s="167"/>
      <c r="BP87" s="167">
        <f>V87*BP$3</f>
        <v>0</v>
      </c>
      <c r="BQ87" s="167"/>
      <c r="BR87" s="167"/>
      <c r="BS87" s="167"/>
      <c r="BT87" s="167"/>
      <c r="BU87" s="167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</row>
    <row r="88" spans="1:94" x14ac:dyDescent="0.25">
      <c r="A88" s="34" t="s">
        <v>97</v>
      </c>
      <c r="K88" s="44"/>
      <c r="L88" s="44"/>
      <c r="M88" s="44"/>
      <c r="N88" s="44"/>
      <c r="O88" s="44"/>
      <c r="P88" s="44"/>
      <c r="Q88" s="44"/>
      <c r="R88" s="44"/>
      <c r="S88" s="49"/>
      <c r="T88" s="46"/>
      <c r="U88" s="44"/>
      <c r="V88" s="44"/>
      <c r="W88" s="44"/>
      <c r="X88" s="44"/>
      <c r="Y88" s="44"/>
      <c r="Z88" s="44"/>
      <c r="AA88" s="77"/>
      <c r="AB88" s="63"/>
      <c r="AC88" s="63"/>
      <c r="AD88" s="63"/>
      <c r="AF88" s="63"/>
      <c r="AG88" s="63"/>
    </row>
    <row r="89" spans="1:94" ht="22.5" x14ac:dyDescent="0.25">
      <c r="A89" s="41" t="s">
        <v>90</v>
      </c>
      <c r="K89" s="44">
        <v>0.31</v>
      </c>
      <c r="L89" s="44">
        <v>0.31</v>
      </c>
      <c r="M89" s="44">
        <v>0.31</v>
      </c>
      <c r="N89" s="44">
        <v>0.31</v>
      </c>
      <c r="O89" s="44">
        <v>0.31</v>
      </c>
      <c r="P89" s="44">
        <v>0.31</v>
      </c>
      <c r="Q89" s="44">
        <v>0.31</v>
      </c>
      <c r="R89" s="44">
        <v>0.21</v>
      </c>
      <c r="S89" s="44">
        <v>0.31</v>
      </c>
      <c r="T89" s="44">
        <v>0.31</v>
      </c>
      <c r="U89" s="44"/>
      <c r="V89" s="44"/>
      <c r="W89" s="44"/>
      <c r="X89" s="44">
        <v>0.81</v>
      </c>
      <c r="Y89" s="44">
        <v>1.01</v>
      </c>
      <c r="Z89" s="44">
        <v>0.81</v>
      </c>
      <c r="AA89" s="49">
        <v>0.91</v>
      </c>
      <c r="AB89" s="63"/>
      <c r="AC89" s="63"/>
      <c r="AD89" s="63"/>
      <c r="AF89" s="63"/>
      <c r="AG89" s="63"/>
      <c r="BE89" s="167">
        <f t="shared" ref="BE89:BJ89" si="34">K89*BE$3</f>
        <v>0</v>
      </c>
      <c r="BF89" s="167">
        <f t="shared" si="34"/>
        <v>1.8599999999999999</v>
      </c>
      <c r="BG89" s="167">
        <f t="shared" si="34"/>
        <v>0.31</v>
      </c>
      <c r="BH89" s="167">
        <f t="shared" si="34"/>
        <v>0</v>
      </c>
      <c r="BI89" s="167">
        <f t="shared" si="34"/>
        <v>0.62</v>
      </c>
      <c r="BJ89" s="167">
        <f t="shared" si="34"/>
        <v>0.31</v>
      </c>
      <c r="BK89" s="167"/>
      <c r="BL89" s="167">
        <f t="shared" ref="BL89:BU89" si="35">R89*BL$3</f>
        <v>0</v>
      </c>
      <c r="BM89" s="167">
        <f t="shared" si="35"/>
        <v>1.24</v>
      </c>
      <c r="BN89" s="167">
        <f t="shared" si="35"/>
        <v>1.24</v>
      </c>
      <c r="BO89" s="167">
        <f t="shared" si="35"/>
        <v>0</v>
      </c>
      <c r="BP89" s="167">
        <f t="shared" si="35"/>
        <v>0</v>
      </c>
      <c r="BQ89" s="167">
        <f t="shared" si="35"/>
        <v>0</v>
      </c>
      <c r="BR89" s="167">
        <f t="shared" si="35"/>
        <v>0</v>
      </c>
      <c r="BS89" s="167">
        <f t="shared" si="35"/>
        <v>0</v>
      </c>
      <c r="BT89" s="167">
        <f t="shared" si="35"/>
        <v>0</v>
      </c>
      <c r="BU89" s="167">
        <f t="shared" si="35"/>
        <v>0</v>
      </c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7">
        <f>SUM(AV89:CN89)</f>
        <v>5.58</v>
      </c>
    </row>
    <row r="90" spans="1:94" x14ac:dyDescent="0.25">
      <c r="A90" s="41"/>
      <c r="K90" s="44"/>
      <c r="L90" s="44"/>
      <c r="M90" s="44"/>
      <c r="N90" s="44"/>
      <c r="O90" s="44"/>
      <c r="P90" s="44"/>
      <c r="Q90" s="44"/>
      <c r="R90" s="44"/>
      <c r="S90" s="49"/>
      <c r="T90" s="46"/>
      <c r="U90" s="44"/>
      <c r="V90" s="44"/>
      <c r="W90" s="44"/>
      <c r="X90" s="44"/>
      <c r="Y90" s="44"/>
      <c r="Z90" s="44"/>
      <c r="AA90" s="46"/>
      <c r="AB90" s="63"/>
      <c r="AC90" s="63"/>
      <c r="AD90" s="63"/>
      <c r="AF90" s="63"/>
      <c r="AG90" s="63"/>
    </row>
    <row r="91" spans="1:94" x14ac:dyDescent="0.25">
      <c r="A91" s="43" t="s">
        <v>122</v>
      </c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67"/>
      <c r="AC91" s="67"/>
      <c r="AD91" s="67"/>
      <c r="AF91" s="67"/>
      <c r="AG91" s="67"/>
      <c r="BE91" s="167">
        <f t="shared" ref="BE91:BJ91" si="36">K91*BE$3</f>
        <v>0</v>
      </c>
      <c r="BF91" s="167">
        <f t="shared" si="36"/>
        <v>0</v>
      </c>
      <c r="BG91" s="167">
        <f t="shared" si="36"/>
        <v>0</v>
      </c>
      <c r="BH91" s="167">
        <f t="shared" si="36"/>
        <v>0</v>
      </c>
      <c r="BI91" s="167">
        <f t="shared" si="36"/>
        <v>0</v>
      </c>
      <c r="BJ91" s="167">
        <f t="shared" si="36"/>
        <v>0</v>
      </c>
      <c r="BK91" s="167"/>
      <c r="BL91" s="167">
        <f t="shared" ref="BL91:BU91" si="37">R91*BL$3</f>
        <v>0</v>
      </c>
      <c r="BM91" s="167">
        <f t="shared" si="37"/>
        <v>0</v>
      </c>
      <c r="BN91" s="167">
        <f t="shared" si="37"/>
        <v>0</v>
      </c>
      <c r="BO91" s="167">
        <f t="shared" si="37"/>
        <v>0</v>
      </c>
      <c r="BP91" s="167">
        <f t="shared" si="37"/>
        <v>0</v>
      </c>
      <c r="BQ91" s="167">
        <f t="shared" si="37"/>
        <v>0</v>
      </c>
      <c r="BR91" s="167">
        <f t="shared" si="37"/>
        <v>0</v>
      </c>
      <c r="BS91" s="167">
        <f t="shared" si="37"/>
        <v>0</v>
      </c>
      <c r="BT91" s="167">
        <f t="shared" si="37"/>
        <v>0</v>
      </c>
      <c r="BU91" s="167">
        <f t="shared" si="37"/>
        <v>0</v>
      </c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7">
        <f>SUM(AV91:CN91)</f>
        <v>0</v>
      </c>
    </row>
    <row r="92" spans="1:94" x14ac:dyDescent="0.25">
      <c r="A92" s="34" t="s">
        <v>97</v>
      </c>
      <c r="K92" s="48"/>
      <c r="L92" s="48"/>
      <c r="M92" s="48"/>
      <c r="N92" s="48"/>
      <c r="O92" s="48"/>
      <c r="P92" s="48"/>
      <c r="Q92" s="48"/>
      <c r="R92" s="48"/>
      <c r="S92" s="76"/>
      <c r="T92" s="76"/>
      <c r="U92" s="48"/>
      <c r="V92" s="48"/>
      <c r="W92" s="48"/>
      <c r="X92" s="48"/>
      <c r="Y92" s="48"/>
      <c r="Z92" s="48"/>
      <c r="AA92" s="76"/>
      <c r="AB92" s="68"/>
      <c r="AC92" s="68"/>
      <c r="AD92" s="68"/>
      <c r="AF92" s="68"/>
      <c r="AG92" s="68"/>
      <c r="BE92" s="167">
        <f>K92*BE$3</f>
        <v>0</v>
      </c>
      <c r="BF92" s="167">
        <f>L92*BF$3</f>
        <v>0</v>
      </c>
      <c r="BG92" s="167">
        <f>M92*BG$3</f>
        <v>0</v>
      </c>
      <c r="BH92" s="167">
        <f>N92*BH$3</f>
        <v>0</v>
      </c>
      <c r="BI92" s="167"/>
      <c r="BJ92" s="167">
        <f>P92*BJ$3</f>
        <v>0</v>
      </c>
      <c r="BK92" s="167"/>
      <c r="BL92" s="167"/>
      <c r="BM92" s="167">
        <f>S92*BM$3</f>
        <v>0</v>
      </c>
      <c r="BN92" s="167">
        <f>T92*BN$3</f>
        <v>0</v>
      </c>
      <c r="BO92" s="167"/>
      <c r="BP92" s="167">
        <f>V92*BP$3</f>
        <v>0</v>
      </c>
      <c r="BQ92" s="167"/>
      <c r="BR92" s="167"/>
      <c r="BS92" s="167"/>
      <c r="BT92" s="167"/>
      <c r="BU92" s="167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</row>
    <row r="93" spans="1:94" x14ac:dyDescent="0.25">
      <c r="A93" s="41" t="s">
        <v>48</v>
      </c>
      <c r="K93" s="44"/>
      <c r="L93" s="44"/>
      <c r="M93" s="44"/>
      <c r="N93" s="44"/>
      <c r="O93" s="44"/>
      <c r="P93" s="44"/>
      <c r="Q93" s="44"/>
      <c r="R93" s="44"/>
      <c r="S93" s="49"/>
      <c r="T93" s="49"/>
      <c r="U93" s="44"/>
      <c r="V93" s="44"/>
      <c r="W93" s="44"/>
      <c r="X93" s="44"/>
      <c r="Y93" s="44"/>
      <c r="Z93" s="44"/>
      <c r="AA93" s="49"/>
      <c r="AB93" s="63"/>
      <c r="AC93" s="63"/>
      <c r="AD93" s="63"/>
      <c r="AF93" s="63"/>
      <c r="AG93" s="63"/>
    </row>
    <row r="94" spans="1:94" x14ac:dyDescent="0.25">
      <c r="A94" s="34" t="s">
        <v>123</v>
      </c>
      <c r="K94" s="47">
        <v>1</v>
      </c>
      <c r="L94" s="47">
        <v>1</v>
      </c>
      <c r="M94" s="47">
        <v>1</v>
      </c>
      <c r="N94" s="47">
        <v>1</v>
      </c>
      <c r="O94" s="47">
        <v>1</v>
      </c>
      <c r="P94" s="47">
        <v>1</v>
      </c>
      <c r="Q94" s="44">
        <v>1</v>
      </c>
      <c r="R94" s="47">
        <v>1</v>
      </c>
      <c r="S94" s="47">
        <v>1</v>
      </c>
      <c r="T94" s="47">
        <v>1</v>
      </c>
      <c r="U94" s="47">
        <v>1</v>
      </c>
      <c r="V94" s="47">
        <v>1</v>
      </c>
      <c r="W94" s="47">
        <v>1</v>
      </c>
      <c r="X94" s="47">
        <v>1</v>
      </c>
      <c r="Y94" s="44">
        <v>1</v>
      </c>
      <c r="Z94" s="47">
        <v>1</v>
      </c>
      <c r="AA94" s="47">
        <v>1</v>
      </c>
      <c r="AB94" s="63"/>
      <c r="AC94" s="63"/>
      <c r="AD94" s="63"/>
      <c r="AF94" s="63"/>
      <c r="AG94" s="63"/>
      <c r="BE94" s="167">
        <f t="shared" ref="BE94:BJ94" si="38">K94*BE$3</f>
        <v>0</v>
      </c>
      <c r="BF94" s="167">
        <f t="shared" si="38"/>
        <v>6</v>
      </c>
      <c r="BG94" s="167">
        <f t="shared" si="38"/>
        <v>1</v>
      </c>
      <c r="BH94" s="167">
        <f t="shared" si="38"/>
        <v>0</v>
      </c>
      <c r="BI94" s="167">
        <f t="shared" si="38"/>
        <v>2</v>
      </c>
      <c r="BJ94" s="167">
        <f t="shared" si="38"/>
        <v>1</v>
      </c>
      <c r="BK94" s="167"/>
      <c r="BL94" s="167">
        <f t="shared" ref="BL94:BU94" si="39">R94*BL$3</f>
        <v>0</v>
      </c>
      <c r="BM94" s="167">
        <f t="shared" si="39"/>
        <v>4</v>
      </c>
      <c r="BN94" s="167">
        <f t="shared" si="39"/>
        <v>4</v>
      </c>
      <c r="BO94" s="167">
        <f t="shared" si="39"/>
        <v>0</v>
      </c>
      <c r="BP94" s="167">
        <f t="shared" si="39"/>
        <v>2</v>
      </c>
      <c r="BQ94" s="167">
        <f t="shared" si="39"/>
        <v>2</v>
      </c>
      <c r="BR94" s="167">
        <f t="shared" si="39"/>
        <v>0</v>
      </c>
      <c r="BS94" s="167">
        <f t="shared" si="39"/>
        <v>0</v>
      </c>
      <c r="BT94" s="167">
        <f t="shared" si="39"/>
        <v>0</v>
      </c>
      <c r="BU94" s="167">
        <f t="shared" si="39"/>
        <v>0</v>
      </c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7">
        <f>SUM(AV94:CN94)</f>
        <v>22</v>
      </c>
    </row>
    <row r="95" spans="1:94" x14ac:dyDescent="0.25">
      <c r="Q95" s="48"/>
      <c r="S95" s="76"/>
      <c r="T95" s="76"/>
      <c r="V95" s="44"/>
      <c r="AA95" s="49"/>
    </row>
    <row r="96" spans="1:94" ht="39" customHeight="1" x14ac:dyDescent="0.25">
      <c r="A96" s="21" t="s">
        <v>77</v>
      </c>
      <c r="K96" s="168">
        <v>1</v>
      </c>
      <c r="L96" s="168">
        <v>1</v>
      </c>
      <c r="M96" s="168">
        <v>1</v>
      </c>
      <c r="N96" s="168">
        <v>1</v>
      </c>
      <c r="O96" s="168">
        <v>1</v>
      </c>
      <c r="P96" s="168">
        <v>1</v>
      </c>
      <c r="Q96" s="168">
        <v>1</v>
      </c>
      <c r="R96" s="168">
        <v>1</v>
      </c>
      <c r="S96" s="168">
        <v>1</v>
      </c>
      <c r="T96" s="168">
        <v>1</v>
      </c>
      <c r="U96" s="168">
        <v>1</v>
      </c>
      <c r="V96" s="168">
        <v>1</v>
      </c>
      <c r="W96" s="168">
        <v>1</v>
      </c>
      <c r="X96" s="168">
        <v>1</v>
      </c>
      <c r="Y96" s="168">
        <v>1</v>
      </c>
      <c r="Z96" s="168">
        <v>1</v>
      </c>
      <c r="AA96" s="44">
        <v>1</v>
      </c>
      <c r="AB96" s="69"/>
      <c r="AC96" s="69"/>
      <c r="AD96" s="69"/>
      <c r="AF96" s="69"/>
      <c r="AG96" s="69"/>
      <c r="BE96" s="167">
        <f t="shared" ref="BE96:BJ101" si="40">K96*BE$3</f>
        <v>0</v>
      </c>
      <c r="BF96" s="167">
        <f t="shared" si="40"/>
        <v>6</v>
      </c>
      <c r="BG96" s="167">
        <f t="shared" si="40"/>
        <v>1</v>
      </c>
      <c r="BH96" s="167">
        <f t="shared" si="40"/>
        <v>0</v>
      </c>
      <c r="BI96" s="167">
        <f t="shared" si="40"/>
        <v>2</v>
      </c>
      <c r="BJ96" s="167">
        <f t="shared" si="40"/>
        <v>1</v>
      </c>
      <c r="BK96" s="167"/>
      <c r="BL96" s="167">
        <f t="shared" ref="BL96:BU101" si="41">R96*BL$3</f>
        <v>0</v>
      </c>
      <c r="BM96" s="167">
        <f t="shared" si="41"/>
        <v>4</v>
      </c>
      <c r="BN96" s="167">
        <f t="shared" si="41"/>
        <v>4</v>
      </c>
      <c r="BO96" s="167">
        <f t="shared" si="41"/>
        <v>0</v>
      </c>
      <c r="BP96" s="167">
        <f t="shared" si="41"/>
        <v>2</v>
      </c>
      <c r="BQ96" s="167">
        <f t="shared" si="41"/>
        <v>2</v>
      </c>
      <c r="BR96" s="167">
        <f t="shared" si="41"/>
        <v>0</v>
      </c>
      <c r="BS96" s="167">
        <f t="shared" si="41"/>
        <v>0</v>
      </c>
      <c r="BT96" s="167">
        <f t="shared" si="41"/>
        <v>0</v>
      </c>
      <c r="BU96" s="167">
        <f t="shared" si="41"/>
        <v>0</v>
      </c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7">
        <f t="shared" ref="CP96:CP101" si="42">SUM(AV96:CN96)</f>
        <v>22</v>
      </c>
    </row>
    <row r="97" spans="1:94" ht="40.5" customHeight="1" x14ac:dyDescent="0.25">
      <c r="A97" s="21" t="s">
        <v>78</v>
      </c>
      <c r="K97" s="168"/>
      <c r="L97" s="168">
        <v>1</v>
      </c>
      <c r="M97" s="168">
        <v>1</v>
      </c>
      <c r="N97" s="168">
        <v>1</v>
      </c>
      <c r="O97" s="168">
        <v>1</v>
      </c>
      <c r="P97" s="168">
        <v>1</v>
      </c>
      <c r="Q97" s="168">
        <v>1</v>
      </c>
      <c r="R97" s="168">
        <v>1</v>
      </c>
      <c r="S97" s="168">
        <v>1</v>
      </c>
      <c r="T97" s="168">
        <v>1</v>
      </c>
      <c r="U97" s="168"/>
      <c r="V97" s="168">
        <v>1</v>
      </c>
      <c r="W97" s="168">
        <v>1</v>
      </c>
      <c r="X97" s="168">
        <v>1</v>
      </c>
      <c r="Y97" s="168">
        <v>1</v>
      </c>
      <c r="Z97" s="168">
        <v>1</v>
      </c>
      <c r="AA97" s="168">
        <v>1</v>
      </c>
      <c r="AB97" s="69"/>
      <c r="AC97" s="69"/>
      <c r="AD97" s="69"/>
      <c r="AF97" s="69"/>
      <c r="AG97" s="69"/>
      <c r="BE97" s="167">
        <f t="shared" si="40"/>
        <v>0</v>
      </c>
      <c r="BF97" s="167">
        <f t="shared" si="40"/>
        <v>6</v>
      </c>
      <c r="BG97" s="167">
        <f t="shared" si="40"/>
        <v>1</v>
      </c>
      <c r="BH97" s="167">
        <f t="shared" si="40"/>
        <v>0</v>
      </c>
      <c r="BI97" s="167">
        <f t="shared" si="40"/>
        <v>2</v>
      </c>
      <c r="BJ97" s="167">
        <f t="shared" si="40"/>
        <v>1</v>
      </c>
      <c r="BK97" s="167"/>
      <c r="BL97" s="167">
        <f t="shared" si="41"/>
        <v>0</v>
      </c>
      <c r="BM97" s="167">
        <f t="shared" si="41"/>
        <v>4</v>
      </c>
      <c r="BN97" s="167">
        <f t="shared" si="41"/>
        <v>4</v>
      </c>
      <c r="BO97" s="167">
        <f t="shared" si="41"/>
        <v>0</v>
      </c>
      <c r="BP97" s="167">
        <f t="shared" si="41"/>
        <v>2</v>
      </c>
      <c r="BQ97" s="167">
        <f t="shared" si="41"/>
        <v>2</v>
      </c>
      <c r="BR97" s="167">
        <f t="shared" si="41"/>
        <v>0</v>
      </c>
      <c r="BS97" s="167">
        <f t="shared" si="41"/>
        <v>0</v>
      </c>
      <c r="BT97" s="167">
        <f t="shared" si="41"/>
        <v>0</v>
      </c>
      <c r="BU97" s="167">
        <f t="shared" si="41"/>
        <v>0</v>
      </c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7">
        <f t="shared" si="42"/>
        <v>22</v>
      </c>
    </row>
    <row r="98" spans="1:94" ht="43.5" customHeight="1" x14ac:dyDescent="0.25">
      <c r="A98" s="21" t="s">
        <v>79</v>
      </c>
      <c r="K98" s="1"/>
      <c r="L98" s="1"/>
      <c r="M98" s="168">
        <v>1</v>
      </c>
      <c r="N98" s="168">
        <v>1</v>
      </c>
      <c r="O98" s="168">
        <v>1</v>
      </c>
      <c r="P98" s="168">
        <v>1</v>
      </c>
      <c r="Q98" s="168">
        <v>1</v>
      </c>
      <c r="R98" s="168">
        <v>1</v>
      </c>
      <c r="S98" s="168">
        <v>1</v>
      </c>
      <c r="T98" s="168">
        <v>1</v>
      </c>
      <c r="U98" s="168"/>
      <c r="V98" s="168"/>
      <c r="W98" s="168">
        <v>1</v>
      </c>
      <c r="X98" s="168">
        <v>1</v>
      </c>
      <c r="Y98" s="168">
        <v>1</v>
      </c>
      <c r="Z98" s="168">
        <v>1</v>
      </c>
      <c r="AA98" s="168">
        <v>1</v>
      </c>
      <c r="AB98" s="69"/>
      <c r="AC98" s="69"/>
      <c r="AD98" s="69"/>
      <c r="AF98" s="69"/>
      <c r="AG98" s="69"/>
      <c r="BE98" s="167">
        <f t="shared" si="40"/>
        <v>0</v>
      </c>
      <c r="BF98" s="167">
        <f t="shared" si="40"/>
        <v>0</v>
      </c>
      <c r="BG98" s="167">
        <f t="shared" si="40"/>
        <v>1</v>
      </c>
      <c r="BH98" s="167">
        <f t="shared" si="40"/>
        <v>0</v>
      </c>
      <c r="BI98" s="167">
        <f t="shared" si="40"/>
        <v>2</v>
      </c>
      <c r="BJ98" s="167">
        <f t="shared" si="40"/>
        <v>1</v>
      </c>
      <c r="BK98" s="167"/>
      <c r="BL98" s="167">
        <f t="shared" si="41"/>
        <v>0</v>
      </c>
      <c r="BM98" s="167">
        <f t="shared" si="41"/>
        <v>4</v>
      </c>
      <c r="BN98" s="167">
        <f t="shared" si="41"/>
        <v>4</v>
      </c>
      <c r="BO98" s="167">
        <f t="shared" si="41"/>
        <v>0</v>
      </c>
      <c r="BP98" s="167">
        <f t="shared" si="41"/>
        <v>0</v>
      </c>
      <c r="BQ98" s="167">
        <f t="shared" si="41"/>
        <v>2</v>
      </c>
      <c r="BR98" s="167">
        <f t="shared" si="41"/>
        <v>0</v>
      </c>
      <c r="BS98" s="167">
        <f t="shared" si="41"/>
        <v>0</v>
      </c>
      <c r="BT98" s="167">
        <f t="shared" si="41"/>
        <v>0</v>
      </c>
      <c r="BU98" s="167">
        <f t="shared" si="41"/>
        <v>0</v>
      </c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7">
        <f t="shared" si="42"/>
        <v>14</v>
      </c>
    </row>
    <row r="99" spans="1:94" ht="39" customHeight="1" x14ac:dyDescent="0.25">
      <c r="A99" s="21" t="s">
        <v>80</v>
      </c>
      <c r="K99" s="1"/>
      <c r="L99" s="1"/>
      <c r="M99" s="1"/>
      <c r="N99" s="168"/>
      <c r="O99" s="168">
        <v>1</v>
      </c>
      <c r="P99" s="168">
        <v>1</v>
      </c>
      <c r="Q99" s="168">
        <v>1</v>
      </c>
      <c r="R99" s="168">
        <v>1</v>
      </c>
      <c r="S99" s="168">
        <v>1</v>
      </c>
      <c r="T99" s="168">
        <v>1</v>
      </c>
      <c r="U99" s="168"/>
      <c r="V99" s="168"/>
      <c r="W99" s="168"/>
      <c r="X99" s="168"/>
      <c r="Y99" s="168"/>
      <c r="Z99" s="168">
        <v>1</v>
      </c>
      <c r="AA99" s="168">
        <v>1</v>
      </c>
      <c r="AB99" s="69"/>
      <c r="AC99" s="69"/>
      <c r="AD99" s="69"/>
      <c r="AF99" s="69"/>
      <c r="AG99" s="69"/>
      <c r="BE99" s="167">
        <f t="shared" si="40"/>
        <v>0</v>
      </c>
      <c r="BF99" s="167">
        <f t="shared" si="40"/>
        <v>0</v>
      </c>
      <c r="BG99" s="167">
        <f t="shared" si="40"/>
        <v>0</v>
      </c>
      <c r="BH99" s="167">
        <f t="shared" si="40"/>
        <v>0</v>
      </c>
      <c r="BI99" s="167">
        <f t="shared" si="40"/>
        <v>2</v>
      </c>
      <c r="BJ99" s="167">
        <f t="shared" si="40"/>
        <v>1</v>
      </c>
      <c r="BK99" s="167"/>
      <c r="BL99" s="167">
        <f t="shared" si="41"/>
        <v>0</v>
      </c>
      <c r="BM99" s="167">
        <f t="shared" si="41"/>
        <v>4</v>
      </c>
      <c r="BN99" s="167">
        <f t="shared" si="41"/>
        <v>4</v>
      </c>
      <c r="BO99" s="167">
        <f t="shared" si="41"/>
        <v>0</v>
      </c>
      <c r="BP99" s="167">
        <f t="shared" si="41"/>
        <v>0</v>
      </c>
      <c r="BQ99" s="167">
        <f t="shared" si="41"/>
        <v>0</v>
      </c>
      <c r="BR99" s="167">
        <f t="shared" si="41"/>
        <v>0</v>
      </c>
      <c r="BS99" s="167">
        <f t="shared" si="41"/>
        <v>0</v>
      </c>
      <c r="BT99" s="167">
        <f t="shared" si="41"/>
        <v>0</v>
      </c>
      <c r="BU99" s="167">
        <f t="shared" si="41"/>
        <v>0</v>
      </c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7">
        <f t="shared" si="42"/>
        <v>11</v>
      </c>
    </row>
    <row r="100" spans="1:94" ht="40.5" customHeight="1" x14ac:dyDescent="0.25">
      <c r="A100" s="21" t="s">
        <v>81</v>
      </c>
      <c r="K100" s="1"/>
      <c r="L100" s="1"/>
      <c r="M100" s="1"/>
      <c r="N100" s="168"/>
      <c r="O100" s="168"/>
      <c r="P100" s="168"/>
      <c r="Q100" s="168">
        <v>1</v>
      </c>
      <c r="R100" s="168">
        <v>1</v>
      </c>
      <c r="S100" s="168">
        <v>1</v>
      </c>
      <c r="T100" s="168">
        <v>1</v>
      </c>
      <c r="U100" s="168"/>
      <c r="V100" s="168"/>
      <c r="W100" s="168"/>
      <c r="X100" s="168"/>
      <c r="Y100" s="168"/>
      <c r="Z100" s="168"/>
      <c r="AA100" s="168">
        <v>1</v>
      </c>
      <c r="AB100" s="69"/>
      <c r="AC100" s="69"/>
      <c r="AD100" s="69"/>
      <c r="AF100" s="69"/>
      <c r="AG100" s="69"/>
      <c r="BE100" s="167">
        <f t="shared" si="40"/>
        <v>0</v>
      </c>
      <c r="BF100" s="167">
        <f t="shared" si="40"/>
        <v>0</v>
      </c>
      <c r="BG100" s="167">
        <f t="shared" si="40"/>
        <v>0</v>
      </c>
      <c r="BH100" s="167">
        <f t="shared" si="40"/>
        <v>0</v>
      </c>
      <c r="BI100" s="167">
        <f t="shared" si="40"/>
        <v>0</v>
      </c>
      <c r="BJ100" s="167">
        <f t="shared" si="40"/>
        <v>0</v>
      </c>
      <c r="BK100" s="167"/>
      <c r="BL100" s="167">
        <f t="shared" si="41"/>
        <v>0</v>
      </c>
      <c r="BM100" s="167">
        <f t="shared" si="41"/>
        <v>4</v>
      </c>
      <c r="BN100" s="167">
        <f t="shared" si="41"/>
        <v>4</v>
      </c>
      <c r="BO100" s="167">
        <f t="shared" si="41"/>
        <v>0</v>
      </c>
      <c r="BP100" s="167">
        <f t="shared" si="41"/>
        <v>0</v>
      </c>
      <c r="BQ100" s="167">
        <f t="shared" si="41"/>
        <v>0</v>
      </c>
      <c r="BR100" s="167">
        <f t="shared" si="41"/>
        <v>0</v>
      </c>
      <c r="BS100" s="167">
        <f t="shared" si="41"/>
        <v>0</v>
      </c>
      <c r="BT100" s="167">
        <f t="shared" si="41"/>
        <v>0</v>
      </c>
      <c r="BU100" s="167">
        <f t="shared" si="41"/>
        <v>0</v>
      </c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7">
        <f t="shared" si="42"/>
        <v>8</v>
      </c>
    </row>
    <row r="101" spans="1:94" ht="40.5" customHeight="1" x14ac:dyDescent="0.25">
      <c r="A101" s="21" t="s">
        <v>82</v>
      </c>
      <c r="K101" s="168">
        <v>1</v>
      </c>
      <c r="L101" s="168">
        <v>1</v>
      </c>
      <c r="M101" s="168">
        <v>1</v>
      </c>
      <c r="N101" s="168">
        <v>1</v>
      </c>
      <c r="O101" s="168">
        <v>1</v>
      </c>
      <c r="P101" s="168">
        <v>1</v>
      </c>
      <c r="Q101" s="168">
        <v>1</v>
      </c>
      <c r="R101" s="168">
        <v>1</v>
      </c>
      <c r="S101" s="168">
        <v>1</v>
      </c>
      <c r="T101" s="168">
        <v>1</v>
      </c>
      <c r="U101" s="168">
        <v>1</v>
      </c>
      <c r="V101" s="168">
        <v>1</v>
      </c>
      <c r="W101" s="168">
        <v>1</v>
      </c>
      <c r="X101" s="168">
        <v>1</v>
      </c>
      <c r="Y101" s="168">
        <v>1</v>
      </c>
      <c r="Z101" s="168">
        <v>1</v>
      </c>
      <c r="AA101" s="168">
        <v>1</v>
      </c>
      <c r="AB101" s="69"/>
      <c r="AC101" s="69"/>
      <c r="AD101" s="69"/>
      <c r="AF101" s="69"/>
      <c r="AG101" s="69"/>
      <c r="BE101" s="167">
        <f t="shared" si="40"/>
        <v>0</v>
      </c>
      <c r="BF101" s="167">
        <f t="shared" si="40"/>
        <v>6</v>
      </c>
      <c r="BG101" s="167">
        <f t="shared" si="40"/>
        <v>1</v>
      </c>
      <c r="BH101" s="167">
        <f t="shared" si="40"/>
        <v>0</v>
      </c>
      <c r="BI101" s="167">
        <f t="shared" si="40"/>
        <v>2</v>
      </c>
      <c r="BJ101" s="167">
        <f t="shared" si="40"/>
        <v>1</v>
      </c>
      <c r="BK101" s="167"/>
      <c r="BL101" s="167">
        <f t="shared" si="41"/>
        <v>0</v>
      </c>
      <c r="BM101" s="167">
        <f t="shared" si="41"/>
        <v>4</v>
      </c>
      <c r="BN101" s="167">
        <f t="shared" si="41"/>
        <v>4</v>
      </c>
      <c r="BO101" s="167">
        <f t="shared" si="41"/>
        <v>0</v>
      </c>
      <c r="BP101" s="167">
        <f t="shared" si="41"/>
        <v>2</v>
      </c>
      <c r="BQ101" s="167">
        <f t="shared" si="41"/>
        <v>2</v>
      </c>
      <c r="BR101" s="167">
        <f t="shared" si="41"/>
        <v>0</v>
      </c>
      <c r="BS101" s="167">
        <f t="shared" si="41"/>
        <v>0</v>
      </c>
      <c r="BT101" s="167">
        <f t="shared" si="41"/>
        <v>0</v>
      </c>
      <c r="BU101" s="167">
        <f t="shared" si="41"/>
        <v>0</v>
      </c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7">
        <f t="shared" si="42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специф_Гефесд1379,1387</vt:lpstr>
      <vt:lpstr>специф_Гефесд1431</vt:lpstr>
      <vt:lpstr>База_осн</vt:lpstr>
      <vt:lpstr>железо СПЛАВ</vt:lpstr>
      <vt:lpstr>Красное Знамя</vt:lpstr>
      <vt:lpstr>специф_Гефесд207</vt:lpstr>
      <vt:lpstr>специф_Гефесд109_171</vt:lpstr>
      <vt:lpstr>СНП</vt:lpstr>
      <vt:lpstr>специф_Гефесд1268</vt:lpstr>
      <vt:lpstr>специф_Гефесд1301</vt:lpstr>
      <vt:lpstr>специф_Гефесд958</vt:lpstr>
      <vt:lpstr>специф_Гефесд953,954</vt:lpstr>
      <vt:lpstr>специф_Гефесд898</vt:lpstr>
      <vt:lpstr>специф_Гефесд1174</vt:lpstr>
      <vt:lpstr>специф_Гефесд1147</vt:lpstr>
      <vt:lpstr>специф_Гефесд1069</vt:lpstr>
      <vt:lpstr>специф_Гефесд1060</vt:lpstr>
      <vt:lpstr>специф_Гефесд619</vt:lpstr>
      <vt:lpstr>специф_Гефесд624</vt:lpstr>
      <vt:lpstr>специф_Гефесд657</vt:lpstr>
      <vt:lpstr>специф_Гефесд767,805</vt:lpstr>
      <vt:lpstr>Купить !!!</vt:lpstr>
      <vt:lpstr>специф_ГефесдIDC</vt:lpstr>
      <vt:lpstr>база_спфГеф</vt:lpstr>
      <vt:lpstr>приход</vt:lpstr>
      <vt:lpstr>расход</vt:lpstr>
      <vt:lpstr>специф_Гефесд615</vt:lpstr>
      <vt:lpstr>специф_Гефесд519-535</vt:lpstr>
      <vt:lpstr>специф_Гефесд</vt:lpstr>
    </vt:vector>
  </TitlesOfParts>
  <Company>ЗАО Предприятие ОСТЕК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Молоков Александр Сергеевич</dc:creator>
  <cp:lastModifiedBy>user</cp:lastModifiedBy>
  <dcterms:created xsi:type="dcterms:W3CDTF">2015-11-17T10:14:38Z</dcterms:created>
  <dcterms:modified xsi:type="dcterms:W3CDTF">2022-06-24T16:12:30Z</dcterms:modified>
</cp:coreProperties>
</file>