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Google Drive\Tietex Google\INVENTORY\INVENTORY MOD new\2021\"/>
    </mc:Choice>
  </mc:AlternateContent>
  <xr:revisionPtr revIDLastSave="0" documentId="13_ncr:1_{8EE2A8B8-F8B1-4AA0-A613-EF7259D69F39}" xr6:coauthVersionLast="47" xr6:coauthVersionMax="47" xr10:uidLastSave="{00000000-0000-0000-0000-000000000000}"/>
  <bookViews>
    <workbookView xWindow="-110" yWindow="-110" windowWidth="19420" windowHeight="11020" xr2:uid="{8C39CFF6-C183-4493-BFFC-14725C7AD404}"/>
  </bookViews>
  <sheets>
    <sheet name="MCP 20-21 " sheetId="2" r:id="rId1"/>
    <sheet name="NON MCP 20-21" sheetId="3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65" i="2" l="1"/>
  <c r="S117" i="2"/>
  <c r="S113" i="2"/>
  <c r="S114" i="2"/>
  <c r="S115" i="2"/>
  <c r="S116" i="2"/>
  <c r="AA53" i="2"/>
  <c r="S213" i="3" l="1"/>
  <c r="S214" i="3"/>
  <c r="S215" i="3"/>
  <c r="S216" i="3"/>
  <c r="Q202" i="3"/>
  <c r="R202" i="3"/>
  <c r="S202" i="3"/>
  <c r="T202" i="3"/>
  <c r="U202" i="3"/>
  <c r="V202" i="3"/>
  <c r="W202" i="3"/>
  <c r="X202" i="3"/>
  <c r="Y202" i="3"/>
  <c r="Z202" i="3"/>
  <c r="Q203" i="3"/>
  <c r="R203" i="3"/>
  <c r="S203" i="3"/>
  <c r="T203" i="3"/>
  <c r="U203" i="3"/>
  <c r="V203" i="3"/>
  <c r="W203" i="3"/>
  <c r="X203" i="3"/>
  <c r="Y203" i="3"/>
  <c r="Z203" i="3"/>
  <c r="AA203" i="3"/>
  <c r="Q204" i="3"/>
  <c r="R204" i="3"/>
  <c r="R206" i="3" s="1"/>
  <c r="S204" i="3"/>
  <c r="T204" i="3"/>
  <c r="T206" i="3" s="1"/>
  <c r="U204" i="3"/>
  <c r="U206" i="3" s="1"/>
  <c r="V204" i="3"/>
  <c r="W204" i="3"/>
  <c r="X204" i="3"/>
  <c r="X206" i="3" s="1"/>
  <c r="Y204" i="3"/>
  <c r="Z204" i="3"/>
  <c r="Z206" i="3" s="1"/>
  <c r="AA204" i="3"/>
  <c r="Q205" i="3"/>
  <c r="Q206" i="3" s="1"/>
  <c r="R205" i="3"/>
  <c r="S205" i="3"/>
  <c r="T205" i="3"/>
  <c r="U205" i="3"/>
  <c r="V205" i="3"/>
  <c r="W205" i="3"/>
  <c r="X205" i="3"/>
  <c r="Y205" i="3"/>
  <c r="Y206" i="3" s="1"/>
  <c r="Z205" i="3"/>
  <c r="AA205" i="3"/>
  <c r="S206" i="3"/>
  <c r="V206" i="3"/>
  <c r="W206" i="3"/>
  <c r="AA206" i="3"/>
  <c r="P206" i="3"/>
  <c r="P202" i="3"/>
  <c r="P205" i="3"/>
  <c r="P204" i="3"/>
  <c r="P203" i="3"/>
  <c r="H154" i="3"/>
  <c r="AA157" i="3"/>
  <c r="Z157" i="3"/>
  <c r="Y157" i="3"/>
  <c r="X157" i="3"/>
  <c r="W157" i="3"/>
  <c r="V157" i="3"/>
  <c r="U157" i="3"/>
  <c r="T157" i="3"/>
  <c r="S157" i="3"/>
  <c r="R157" i="3"/>
  <c r="Q157" i="3"/>
  <c r="P157" i="3"/>
  <c r="AD157" i="3" s="1"/>
  <c r="O157" i="3"/>
  <c r="N157" i="3"/>
  <c r="M157" i="3"/>
  <c r="L157" i="3"/>
  <c r="K157" i="3"/>
  <c r="J157" i="3"/>
  <c r="I157" i="3"/>
  <c r="H157" i="3"/>
  <c r="G157" i="3"/>
  <c r="F157" i="3"/>
  <c r="E157" i="3"/>
  <c r="D157" i="3"/>
  <c r="AC157" i="3" s="1"/>
  <c r="AA156" i="3"/>
  <c r="Z156" i="3"/>
  <c r="Y156" i="3"/>
  <c r="X156" i="3"/>
  <c r="W156" i="3"/>
  <c r="V156" i="3"/>
  <c r="U156" i="3"/>
  <c r="T156" i="3"/>
  <c r="S156" i="3"/>
  <c r="R156" i="3"/>
  <c r="Q156" i="3"/>
  <c r="P156" i="3"/>
  <c r="AD156" i="3" s="1"/>
  <c r="O156" i="3"/>
  <c r="N156" i="3"/>
  <c r="M156" i="3"/>
  <c r="L156" i="3"/>
  <c r="K156" i="3"/>
  <c r="J156" i="3"/>
  <c r="I156" i="3"/>
  <c r="H156" i="3"/>
  <c r="G156" i="3"/>
  <c r="F156" i="3"/>
  <c r="E156" i="3"/>
  <c r="D156" i="3"/>
  <c r="AC156" i="3" s="1"/>
  <c r="AA155" i="3"/>
  <c r="Z155" i="3"/>
  <c r="Y155" i="3"/>
  <c r="X155" i="3"/>
  <c r="W155" i="3"/>
  <c r="V155" i="3"/>
  <c r="U155" i="3"/>
  <c r="T155" i="3"/>
  <c r="S155" i="3"/>
  <c r="R155" i="3"/>
  <c r="Q155" i="3"/>
  <c r="P155" i="3"/>
  <c r="AD155" i="3" s="1"/>
  <c r="O155" i="3"/>
  <c r="N155" i="3"/>
  <c r="M155" i="3"/>
  <c r="L155" i="3"/>
  <c r="K155" i="3"/>
  <c r="J155" i="3"/>
  <c r="I155" i="3"/>
  <c r="H155" i="3"/>
  <c r="G155" i="3"/>
  <c r="F155" i="3"/>
  <c r="E155" i="3"/>
  <c r="D155" i="3"/>
  <c r="AA154" i="3"/>
  <c r="Z154" i="3"/>
  <c r="Y154" i="3"/>
  <c r="X154" i="3"/>
  <c r="W154" i="3"/>
  <c r="V154" i="3"/>
  <c r="U154" i="3"/>
  <c r="T154" i="3"/>
  <c r="S154" i="3"/>
  <c r="R154" i="3"/>
  <c r="Q154" i="3"/>
  <c r="P154" i="3"/>
  <c r="AD154" i="3" s="1"/>
  <c r="O154" i="3"/>
  <c r="N154" i="3"/>
  <c r="M154" i="3"/>
  <c r="L154" i="3"/>
  <c r="K154" i="3"/>
  <c r="J154" i="3"/>
  <c r="I154" i="3"/>
  <c r="G154" i="3"/>
  <c r="F154" i="3"/>
  <c r="E154" i="3"/>
  <c r="D154" i="3"/>
  <c r="AA142" i="3"/>
  <c r="Q134" i="3"/>
  <c r="R134" i="3"/>
  <c r="S134" i="3"/>
  <c r="T134" i="3"/>
  <c r="U134" i="3"/>
  <c r="V134" i="3"/>
  <c r="W134" i="3"/>
  <c r="X134" i="3"/>
  <c r="Y134" i="3"/>
  <c r="Z134" i="3"/>
  <c r="AA134" i="3"/>
  <c r="Q135" i="3"/>
  <c r="R135" i="3"/>
  <c r="S135" i="3"/>
  <c r="T135" i="3"/>
  <c r="U135" i="3"/>
  <c r="V135" i="3"/>
  <c r="W135" i="3"/>
  <c r="X135" i="3"/>
  <c r="Y135" i="3"/>
  <c r="Z135" i="3"/>
  <c r="AA135" i="3"/>
  <c r="Q136" i="3"/>
  <c r="R136" i="3"/>
  <c r="S136" i="3"/>
  <c r="T136" i="3"/>
  <c r="U136" i="3"/>
  <c r="V136" i="3"/>
  <c r="W136" i="3"/>
  <c r="X136" i="3"/>
  <c r="Y136" i="3"/>
  <c r="Z136" i="3"/>
  <c r="AA136" i="3"/>
  <c r="Q137" i="3"/>
  <c r="R137" i="3"/>
  <c r="S137" i="3"/>
  <c r="T137" i="3"/>
  <c r="U137" i="3"/>
  <c r="V137" i="3"/>
  <c r="W137" i="3"/>
  <c r="X137" i="3"/>
  <c r="Y137" i="3"/>
  <c r="Z137" i="3"/>
  <c r="AA137" i="3"/>
  <c r="P137" i="3"/>
  <c r="P136" i="3"/>
  <c r="P135" i="3"/>
  <c r="P134" i="3"/>
  <c r="AD89" i="3"/>
  <c r="AC89" i="3"/>
  <c r="AD88" i="3"/>
  <c r="AC88" i="3"/>
  <c r="AD87" i="3"/>
  <c r="AC87" i="3"/>
  <c r="AD86" i="3"/>
  <c r="AC86" i="3"/>
  <c r="Q67" i="3"/>
  <c r="R67" i="3"/>
  <c r="S67" i="3"/>
  <c r="T67" i="3"/>
  <c r="U67" i="3"/>
  <c r="V67" i="3"/>
  <c r="W67" i="3"/>
  <c r="X67" i="3"/>
  <c r="Z67" i="3"/>
  <c r="AA67" i="3"/>
  <c r="Q68" i="3"/>
  <c r="R68" i="3"/>
  <c r="S68" i="3"/>
  <c r="T68" i="3"/>
  <c r="U68" i="3"/>
  <c r="V68" i="3"/>
  <c r="W68" i="3"/>
  <c r="X68" i="3"/>
  <c r="Z68" i="3"/>
  <c r="AA68" i="3"/>
  <c r="P68" i="3"/>
  <c r="P67" i="3"/>
  <c r="P66" i="3"/>
  <c r="Q65" i="3"/>
  <c r="R65" i="3"/>
  <c r="S65" i="3"/>
  <c r="T65" i="3"/>
  <c r="U65" i="3"/>
  <c r="V65" i="3"/>
  <c r="W65" i="3"/>
  <c r="X65" i="3"/>
  <c r="Y65" i="3"/>
  <c r="Z65" i="3"/>
  <c r="AA65" i="3"/>
  <c r="P65" i="3"/>
  <c r="AD20" i="3"/>
  <c r="AC20" i="3"/>
  <c r="AD19" i="3"/>
  <c r="AC19" i="3"/>
  <c r="AD18" i="3"/>
  <c r="AC18" i="3"/>
  <c r="AD17" i="3"/>
  <c r="AC17" i="3"/>
  <c r="F118" i="2"/>
  <c r="Z20" i="2"/>
  <c r="Z60" i="2"/>
  <c r="AA60" i="2"/>
  <c r="Z57" i="2"/>
  <c r="Z53" i="2"/>
  <c r="AC154" i="3" l="1"/>
  <c r="AC155" i="3"/>
  <c r="J238" i="3"/>
  <c r="Y28" i="3"/>
  <c r="Y68" i="3" s="1"/>
  <c r="Y27" i="3"/>
  <c r="Y67" i="3" s="1"/>
  <c r="Y26" i="3"/>
  <c r="Q113" i="2"/>
  <c r="Q117" i="2" s="1"/>
  <c r="Q114" i="2"/>
  <c r="Q115" i="2"/>
  <c r="Q116" i="2"/>
  <c r="Y44" i="2"/>
  <c r="Z44" i="2"/>
  <c r="AA44" i="2"/>
  <c r="Y40" i="2"/>
  <c r="Z40" i="2"/>
  <c r="AA40" i="2"/>
  <c r="Y64" i="2"/>
  <c r="Z64" i="2"/>
  <c r="AA64" i="2"/>
  <c r="Y60" i="2"/>
  <c r="Y57" i="2"/>
  <c r="Y53" i="2"/>
  <c r="Y56" i="2"/>
  <c r="Z56" i="2"/>
  <c r="AA56" i="2"/>
  <c r="Y52" i="2"/>
  <c r="Z52" i="2"/>
  <c r="AA52" i="2"/>
  <c r="Y48" i="2"/>
  <c r="Z48" i="2"/>
  <c r="AA48" i="2"/>
  <c r="X62" i="2"/>
  <c r="X57" i="2"/>
  <c r="X53" i="2"/>
  <c r="X26" i="2"/>
  <c r="X22" i="2"/>
  <c r="X6" i="2"/>
  <c r="W66" i="2" l="1"/>
  <c r="W65" i="2"/>
  <c r="O113" i="2" s="1"/>
  <c r="W21" i="2"/>
  <c r="AC101" i="2" l="1"/>
  <c r="V101" i="2"/>
  <c r="U101" i="2"/>
  <c r="AC82" i="2"/>
  <c r="W82" i="2"/>
  <c r="X82" i="2"/>
  <c r="Y82" i="2"/>
  <c r="Z82" i="2"/>
  <c r="AA82" i="2"/>
  <c r="V82" i="2"/>
  <c r="U82" i="2"/>
  <c r="U20" i="2"/>
  <c r="V67" i="2"/>
  <c r="V66" i="2"/>
  <c r="V65" i="2"/>
  <c r="U83" i="2"/>
  <c r="AD82" i="2" l="1"/>
  <c r="U65" i="2"/>
  <c r="M113" i="2" s="1"/>
  <c r="Y98" i="2"/>
  <c r="Z98" i="2"/>
  <c r="AA98" i="2"/>
  <c r="Y103" i="2"/>
  <c r="Z103" i="2"/>
  <c r="AA103" i="2"/>
  <c r="Y104" i="2"/>
  <c r="Z104" i="2"/>
  <c r="AA104" i="2"/>
  <c r="Y105" i="2"/>
  <c r="Z105" i="2"/>
  <c r="AA105" i="2"/>
  <c r="Y106" i="2"/>
  <c r="Z106" i="2"/>
  <c r="AA106" i="2"/>
  <c r="Y107" i="2"/>
  <c r="Z107" i="2"/>
  <c r="AA107" i="2"/>
  <c r="Y108" i="2"/>
  <c r="Z108" i="2"/>
  <c r="AA108" i="2"/>
  <c r="U107" i="2"/>
  <c r="U108" i="2"/>
  <c r="U106" i="2"/>
  <c r="U105" i="2"/>
  <c r="U104" i="2"/>
  <c r="U103" i="2"/>
  <c r="U102" i="2"/>
  <c r="U100" i="2"/>
  <c r="U99" i="2"/>
  <c r="U98" i="2"/>
  <c r="U97" i="2"/>
  <c r="U96" i="2"/>
  <c r="U95" i="2"/>
  <c r="V76" i="2"/>
  <c r="W76" i="2"/>
  <c r="X76" i="2"/>
  <c r="Y76" i="2"/>
  <c r="Z76" i="2"/>
  <c r="AA76" i="2"/>
  <c r="V77" i="2"/>
  <c r="W77" i="2"/>
  <c r="X77" i="2"/>
  <c r="Y77" i="2"/>
  <c r="Z77" i="2"/>
  <c r="AA77" i="2"/>
  <c r="V78" i="2"/>
  <c r="W78" i="2"/>
  <c r="X78" i="2"/>
  <c r="Y78" i="2"/>
  <c r="Z78" i="2"/>
  <c r="AA78" i="2"/>
  <c r="V79" i="2"/>
  <c r="W79" i="2"/>
  <c r="X79" i="2"/>
  <c r="Y79" i="2"/>
  <c r="Z79" i="2"/>
  <c r="AA79" i="2"/>
  <c r="V80" i="2"/>
  <c r="W80" i="2"/>
  <c r="X80" i="2"/>
  <c r="Y80" i="2"/>
  <c r="Z80" i="2"/>
  <c r="AA80" i="2"/>
  <c r="V81" i="2"/>
  <c r="W81" i="2"/>
  <c r="X81" i="2"/>
  <c r="Y81" i="2"/>
  <c r="Z81" i="2"/>
  <c r="AA81" i="2"/>
  <c r="V83" i="2"/>
  <c r="W83" i="2"/>
  <c r="X83" i="2"/>
  <c r="Y83" i="2"/>
  <c r="Z83" i="2"/>
  <c r="AA83" i="2"/>
  <c r="V84" i="2"/>
  <c r="W84" i="2"/>
  <c r="X84" i="2"/>
  <c r="Y84" i="2"/>
  <c r="Z84" i="2"/>
  <c r="AA84" i="2"/>
  <c r="V85" i="2"/>
  <c r="W85" i="2"/>
  <c r="X85" i="2"/>
  <c r="Y85" i="2"/>
  <c r="Z85" i="2"/>
  <c r="AA85" i="2"/>
  <c r="V86" i="2"/>
  <c r="W86" i="2"/>
  <c r="X86" i="2"/>
  <c r="Y86" i="2"/>
  <c r="Z86" i="2"/>
  <c r="AA86" i="2"/>
  <c r="V87" i="2"/>
  <c r="W87" i="2"/>
  <c r="X87" i="2"/>
  <c r="Y87" i="2"/>
  <c r="Z87" i="2"/>
  <c r="AA87" i="2"/>
  <c r="V88" i="2"/>
  <c r="W88" i="2"/>
  <c r="X88" i="2"/>
  <c r="Y88" i="2"/>
  <c r="Z88" i="2"/>
  <c r="AA88" i="2"/>
  <c r="V89" i="2"/>
  <c r="W89" i="2"/>
  <c r="X89" i="2"/>
  <c r="Y89" i="2"/>
  <c r="Z89" i="2"/>
  <c r="AA89" i="2"/>
  <c r="U89" i="2"/>
  <c r="U88" i="2"/>
  <c r="U87" i="2"/>
  <c r="U86" i="2"/>
  <c r="U85" i="2"/>
  <c r="U84" i="2"/>
  <c r="U81" i="2"/>
  <c r="U80" i="2"/>
  <c r="U79" i="2"/>
  <c r="U78" i="2"/>
  <c r="U77" i="2"/>
  <c r="U76" i="2"/>
  <c r="U93" i="2" l="1"/>
  <c r="Y74" i="2"/>
  <c r="U74" i="2"/>
  <c r="W74" i="2"/>
  <c r="Z74" i="2"/>
  <c r="X74" i="2"/>
  <c r="AA74" i="2"/>
  <c r="V74" i="2"/>
  <c r="V142" i="3" l="1"/>
  <c r="W142" i="3"/>
  <c r="X142" i="3"/>
  <c r="Y142" i="3"/>
  <c r="Z142" i="3"/>
  <c r="V143" i="3"/>
  <c r="W143" i="3"/>
  <c r="X143" i="3"/>
  <c r="Y143" i="3"/>
  <c r="Z143" i="3"/>
  <c r="AA143" i="3"/>
  <c r="V144" i="3"/>
  <c r="W144" i="3"/>
  <c r="X144" i="3"/>
  <c r="Y144" i="3"/>
  <c r="Z144" i="3"/>
  <c r="AA144" i="3"/>
  <c r="V145" i="3"/>
  <c r="W145" i="3"/>
  <c r="X145" i="3"/>
  <c r="Y145" i="3"/>
  <c r="Z145" i="3"/>
  <c r="AA145" i="3"/>
  <c r="V146" i="3"/>
  <c r="W146" i="3"/>
  <c r="X146" i="3"/>
  <c r="Y146" i="3"/>
  <c r="Z146" i="3"/>
  <c r="AA146" i="3"/>
  <c r="V147" i="3"/>
  <c r="W147" i="3"/>
  <c r="X147" i="3"/>
  <c r="Y147" i="3"/>
  <c r="Z147" i="3"/>
  <c r="AA147" i="3"/>
  <c r="V148" i="3"/>
  <c r="W148" i="3"/>
  <c r="X148" i="3"/>
  <c r="Y148" i="3"/>
  <c r="Z148" i="3"/>
  <c r="AA148" i="3"/>
  <c r="V149" i="3"/>
  <c r="W149" i="3"/>
  <c r="X149" i="3"/>
  <c r="Y149" i="3"/>
  <c r="Z149" i="3"/>
  <c r="AA149" i="3"/>
  <c r="V150" i="3"/>
  <c r="W150" i="3"/>
  <c r="X150" i="3"/>
  <c r="Y150" i="3"/>
  <c r="Z150" i="3"/>
  <c r="AA150" i="3"/>
  <c r="V151" i="3"/>
  <c r="W151" i="3"/>
  <c r="X151" i="3"/>
  <c r="Y151" i="3"/>
  <c r="Z151" i="3"/>
  <c r="AA151" i="3"/>
  <c r="V152" i="3"/>
  <c r="W152" i="3"/>
  <c r="X152" i="3"/>
  <c r="Y152" i="3"/>
  <c r="Z152" i="3"/>
  <c r="AA152" i="3"/>
  <c r="V153" i="3"/>
  <c r="W153" i="3"/>
  <c r="X153" i="3"/>
  <c r="Y153" i="3"/>
  <c r="Z153" i="3"/>
  <c r="AA153" i="3"/>
  <c r="V158" i="3"/>
  <c r="W158" i="3"/>
  <c r="X158" i="3"/>
  <c r="Y158" i="3"/>
  <c r="Z158" i="3"/>
  <c r="AA158" i="3"/>
  <c r="V159" i="3"/>
  <c r="W159" i="3"/>
  <c r="X159" i="3"/>
  <c r="Y159" i="3"/>
  <c r="Z159" i="3"/>
  <c r="AA159" i="3"/>
  <c r="V160" i="3"/>
  <c r="W160" i="3"/>
  <c r="X160" i="3"/>
  <c r="Y160" i="3"/>
  <c r="Z160" i="3"/>
  <c r="AA160" i="3"/>
  <c r="V161" i="3"/>
  <c r="W161" i="3"/>
  <c r="X161" i="3"/>
  <c r="Y161" i="3"/>
  <c r="Z161" i="3"/>
  <c r="AA161" i="3"/>
  <c r="V162" i="3"/>
  <c r="W162" i="3"/>
  <c r="X162" i="3"/>
  <c r="Y162" i="3"/>
  <c r="Z162" i="3"/>
  <c r="AA162" i="3"/>
  <c r="V163" i="3"/>
  <c r="W163" i="3"/>
  <c r="X163" i="3"/>
  <c r="Y163" i="3"/>
  <c r="Z163" i="3"/>
  <c r="AA163" i="3"/>
  <c r="V164" i="3"/>
  <c r="W164" i="3"/>
  <c r="X164" i="3"/>
  <c r="Y164" i="3"/>
  <c r="Z164" i="3"/>
  <c r="AA164" i="3"/>
  <c r="V165" i="3"/>
  <c r="W165" i="3"/>
  <c r="X165" i="3"/>
  <c r="Y165" i="3"/>
  <c r="Z165" i="3"/>
  <c r="AA165" i="3"/>
  <c r="V166" i="3"/>
  <c r="W166" i="3"/>
  <c r="X166" i="3"/>
  <c r="Y166" i="3"/>
  <c r="Z166" i="3"/>
  <c r="AA166" i="3"/>
  <c r="V167" i="3"/>
  <c r="W167" i="3"/>
  <c r="X167" i="3"/>
  <c r="Y167" i="3"/>
  <c r="Z167" i="3"/>
  <c r="AA167" i="3"/>
  <c r="V168" i="3"/>
  <c r="W168" i="3"/>
  <c r="X168" i="3"/>
  <c r="Y168" i="3"/>
  <c r="Z168" i="3"/>
  <c r="AA168" i="3"/>
  <c r="V169" i="3"/>
  <c r="W169" i="3"/>
  <c r="X169" i="3"/>
  <c r="Y169" i="3"/>
  <c r="Z169" i="3"/>
  <c r="AA169" i="3"/>
  <c r="V170" i="3"/>
  <c r="W170" i="3"/>
  <c r="X170" i="3"/>
  <c r="Y170" i="3"/>
  <c r="Z170" i="3"/>
  <c r="AA170" i="3"/>
  <c r="V171" i="3"/>
  <c r="W171" i="3"/>
  <c r="X171" i="3"/>
  <c r="Y171" i="3"/>
  <c r="Z171" i="3"/>
  <c r="AA171" i="3"/>
  <c r="V172" i="3"/>
  <c r="W172" i="3"/>
  <c r="X172" i="3"/>
  <c r="Y172" i="3"/>
  <c r="Z172" i="3"/>
  <c r="AA172" i="3"/>
  <c r="V173" i="3"/>
  <c r="W173" i="3"/>
  <c r="X173" i="3"/>
  <c r="Y173" i="3"/>
  <c r="Z173" i="3"/>
  <c r="AA173" i="3"/>
  <c r="V174" i="3"/>
  <c r="W174" i="3"/>
  <c r="X174" i="3"/>
  <c r="Y174" i="3"/>
  <c r="Z174" i="3"/>
  <c r="AA174" i="3"/>
  <c r="AA202" i="3" s="1"/>
  <c r="S212" i="3" s="1"/>
  <c r="S217" i="3" s="1"/>
  <c r="V175" i="3"/>
  <c r="W175" i="3"/>
  <c r="X175" i="3"/>
  <c r="Y175" i="3"/>
  <c r="Z175" i="3"/>
  <c r="AA175" i="3"/>
  <c r="V176" i="3"/>
  <c r="W176" i="3"/>
  <c r="X176" i="3"/>
  <c r="Y176" i="3"/>
  <c r="Z176" i="3"/>
  <c r="AA176" i="3"/>
  <c r="V177" i="3"/>
  <c r="W177" i="3"/>
  <c r="X177" i="3"/>
  <c r="Y177" i="3"/>
  <c r="Z177" i="3"/>
  <c r="AA177" i="3"/>
  <c r="V178" i="3"/>
  <c r="W178" i="3"/>
  <c r="X178" i="3"/>
  <c r="Y178" i="3"/>
  <c r="Z178" i="3"/>
  <c r="AA178" i="3"/>
  <c r="V179" i="3"/>
  <c r="W179" i="3"/>
  <c r="X179" i="3"/>
  <c r="Y179" i="3"/>
  <c r="Z179" i="3"/>
  <c r="AA179" i="3"/>
  <c r="V180" i="3"/>
  <c r="W180" i="3"/>
  <c r="X180" i="3"/>
  <c r="Y180" i="3"/>
  <c r="Z180" i="3"/>
  <c r="AA180" i="3"/>
  <c r="V181" i="3"/>
  <c r="W181" i="3"/>
  <c r="X181" i="3"/>
  <c r="Y181" i="3"/>
  <c r="Z181" i="3"/>
  <c r="AA181" i="3"/>
  <c r="V182" i="3"/>
  <c r="W182" i="3"/>
  <c r="X182" i="3"/>
  <c r="Y182" i="3"/>
  <c r="Z182" i="3"/>
  <c r="AA182" i="3"/>
  <c r="V183" i="3"/>
  <c r="W183" i="3"/>
  <c r="X183" i="3"/>
  <c r="Y183" i="3"/>
  <c r="Z183" i="3"/>
  <c r="AA183" i="3"/>
  <c r="V184" i="3"/>
  <c r="W184" i="3"/>
  <c r="X184" i="3"/>
  <c r="Y184" i="3"/>
  <c r="Z184" i="3"/>
  <c r="AA184" i="3"/>
  <c r="V185" i="3"/>
  <c r="W185" i="3"/>
  <c r="X185" i="3"/>
  <c r="Y185" i="3"/>
  <c r="Z185" i="3"/>
  <c r="AA185" i="3"/>
  <c r="V186" i="3"/>
  <c r="W186" i="3"/>
  <c r="X186" i="3"/>
  <c r="Y186" i="3"/>
  <c r="Z186" i="3"/>
  <c r="AA186" i="3"/>
  <c r="V187" i="3"/>
  <c r="W187" i="3"/>
  <c r="X187" i="3"/>
  <c r="Y187" i="3"/>
  <c r="Z187" i="3"/>
  <c r="AA187" i="3"/>
  <c r="V188" i="3"/>
  <c r="W188" i="3"/>
  <c r="X188" i="3"/>
  <c r="Y188" i="3"/>
  <c r="Z188" i="3"/>
  <c r="AA188" i="3"/>
  <c r="V189" i="3"/>
  <c r="W189" i="3"/>
  <c r="X189" i="3"/>
  <c r="Y189" i="3"/>
  <c r="Z189" i="3"/>
  <c r="AA189" i="3"/>
  <c r="V190" i="3"/>
  <c r="W190" i="3"/>
  <c r="X190" i="3"/>
  <c r="Y190" i="3"/>
  <c r="Z190" i="3"/>
  <c r="AA190" i="3"/>
  <c r="V191" i="3"/>
  <c r="W191" i="3"/>
  <c r="X191" i="3"/>
  <c r="Y191" i="3"/>
  <c r="Z191" i="3"/>
  <c r="AA191" i="3"/>
  <c r="V192" i="3"/>
  <c r="W192" i="3"/>
  <c r="X192" i="3"/>
  <c r="Y192" i="3"/>
  <c r="Z192" i="3"/>
  <c r="AA192" i="3"/>
  <c r="V193" i="3"/>
  <c r="W193" i="3"/>
  <c r="X193" i="3"/>
  <c r="Y193" i="3"/>
  <c r="Z193" i="3"/>
  <c r="AA193" i="3"/>
  <c r="V194" i="3"/>
  <c r="W194" i="3"/>
  <c r="X194" i="3"/>
  <c r="Y194" i="3"/>
  <c r="Z194" i="3"/>
  <c r="AA194" i="3"/>
  <c r="V195" i="3"/>
  <c r="W195" i="3"/>
  <c r="X195" i="3"/>
  <c r="Y195" i="3"/>
  <c r="Z195" i="3"/>
  <c r="AA195" i="3"/>
  <c r="V196" i="3"/>
  <c r="W196" i="3"/>
  <c r="X196" i="3"/>
  <c r="Y196" i="3"/>
  <c r="Z196" i="3"/>
  <c r="AA196" i="3"/>
  <c r="V197" i="3"/>
  <c r="W197" i="3"/>
  <c r="X197" i="3"/>
  <c r="Y197" i="3"/>
  <c r="Z197" i="3"/>
  <c r="AA197" i="3"/>
  <c r="V198" i="3"/>
  <c r="W198" i="3"/>
  <c r="X198" i="3"/>
  <c r="Y198" i="3"/>
  <c r="Z198" i="3"/>
  <c r="AA198" i="3"/>
  <c r="V199" i="3"/>
  <c r="W199" i="3"/>
  <c r="X199" i="3"/>
  <c r="Y199" i="3"/>
  <c r="Z199" i="3"/>
  <c r="AA199" i="3"/>
  <c r="V200" i="3"/>
  <c r="W200" i="3"/>
  <c r="X200" i="3"/>
  <c r="Y200" i="3"/>
  <c r="Z200" i="3"/>
  <c r="AA200" i="3"/>
  <c r="V201" i="3"/>
  <c r="W201" i="3"/>
  <c r="X201" i="3"/>
  <c r="Y201" i="3"/>
  <c r="Z201" i="3"/>
  <c r="AA201" i="3"/>
  <c r="Q142" i="3"/>
  <c r="R142" i="3"/>
  <c r="S142" i="3"/>
  <c r="T142" i="3"/>
  <c r="U142" i="3"/>
  <c r="Q143" i="3"/>
  <c r="R143" i="3"/>
  <c r="S143" i="3"/>
  <c r="T143" i="3"/>
  <c r="U143" i="3"/>
  <c r="Q144" i="3"/>
  <c r="R144" i="3"/>
  <c r="S144" i="3"/>
  <c r="T144" i="3"/>
  <c r="U144" i="3"/>
  <c r="Q145" i="3"/>
  <c r="R145" i="3"/>
  <c r="S145" i="3"/>
  <c r="T145" i="3"/>
  <c r="U145" i="3"/>
  <c r="Q146" i="3"/>
  <c r="R146" i="3"/>
  <c r="S146" i="3"/>
  <c r="T146" i="3"/>
  <c r="U146" i="3"/>
  <c r="Q147" i="3"/>
  <c r="R147" i="3"/>
  <c r="S147" i="3"/>
  <c r="T147" i="3"/>
  <c r="U147" i="3"/>
  <c r="Q148" i="3"/>
  <c r="R148" i="3"/>
  <c r="S148" i="3"/>
  <c r="T148" i="3"/>
  <c r="U148" i="3"/>
  <c r="Q149" i="3"/>
  <c r="R149" i="3"/>
  <c r="S149" i="3"/>
  <c r="T149" i="3"/>
  <c r="U149" i="3"/>
  <c r="Q150" i="3"/>
  <c r="R150" i="3"/>
  <c r="S150" i="3"/>
  <c r="T150" i="3"/>
  <c r="U150" i="3"/>
  <c r="Q151" i="3"/>
  <c r="R151" i="3"/>
  <c r="S151" i="3"/>
  <c r="T151" i="3"/>
  <c r="U151" i="3"/>
  <c r="Q152" i="3"/>
  <c r="R152" i="3"/>
  <c r="S152" i="3"/>
  <c r="T152" i="3"/>
  <c r="U152" i="3"/>
  <c r="Q153" i="3"/>
  <c r="R153" i="3"/>
  <c r="S153" i="3"/>
  <c r="T153" i="3"/>
  <c r="U153" i="3"/>
  <c r="Q158" i="3"/>
  <c r="R158" i="3"/>
  <c r="S158" i="3"/>
  <c r="T158" i="3"/>
  <c r="U158" i="3"/>
  <c r="Q159" i="3"/>
  <c r="R159" i="3"/>
  <c r="S159" i="3"/>
  <c r="T159" i="3"/>
  <c r="U159" i="3"/>
  <c r="Q160" i="3"/>
  <c r="R160" i="3"/>
  <c r="S160" i="3"/>
  <c r="T160" i="3"/>
  <c r="U160" i="3"/>
  <c r="Q161" i="3"/>
  <c r="R161" i="3"/>
  <c r="S161" i="3"/>
  <c r="T161" i="3"/>
  <c r="U161" i="3"/>
  <c r="Q162" i="3"/>
  <c r="R162" i="3"/>
  <c r="S162" i="3"/>
  <c r="T162" i="3"/>
  <c r="U162" i="3"/>
  <c r="Q163" i="3"/>
  <c r="R163" i="3"/>
  <c r="S163" i="3"/>
  <c r="T163" i="3"/>
  <c r="U163" i="3"/>
  <c r="Q164" i="3"/>
  <c r="R164" i="3"/>
  <c r="S164" i="3"/>
  <c r="T164" i="3"/>
  <c r="U164" i="3"/>
  <c r="Q165" i="3"/>
  <c r="R165" i="3"/>
  <c r="S165" i="3"/>
  <c r="T165" i="3"/>
  <c r="U165" i="3"/>
  <c r="Q166" i="3"/>
  <c r="R166" i="3"/>
  <c r="S166" i="3"/>
  <c r="T166" i="3"/>
  <c r="U166" i="3"/>
  <c r="Q167" i="3"/>
  <c r="R167" i="3"/>
  <c r="S167" i="3"/>
  <c r="T167" i="3"/>
  <c r="U167" i="3"/>
  <c r="Q168" i="3"/>
  <c r="R168" i="3"/>
  <c r="S168" i="3"/>
  <c r="T168" i="3"/>
  <c r="U168" i="3"/>
  <c r="Q169" i="3"/>
  <c r="R169" i="3"/>
  <c r="S169" i="3"/>
  <c r="T169" i="3"/>
  <c r="U169" i="3"/>
  <c r="Q170" i="3"/>
  <c r="R170" i="3"/>
  <c r="S170" i="3"/>
  <c r="T170" i="3"/>
  <c r="U170" i="3"/>
  <c r="Q171" i="3"/>
  <c r="R171" i="3"/>
  <c r="S171" i="3"/>
  <c r="T171" i="3"/>
  <c r="U171" i="3"/>
  <c r="Q172" i="3"/>
  <c r="R172" i="3"/>
  <c r="S172" i="3"/>
  <c r="T172" i="3"/>
  <c r="U172" i="3"/>
  <c r="Q173" i="3"/>
  <c r="R173" i="3"/>
  <c r="S173" i="3"/>
  <c r="T173" i="3"/>
  <c r="U173" i="3"/>
  <c r="Q174" i="3"/>
  <c r="R174" i="3"/>
  <c r="S174" i="3"/>
  <c r="T174" i="3"/>
  <c r="U174" i="3"/>
  <c r="Q175" i="3"/>
  <c r="R175" i="3"/>
  <c r="S175" i="3"/>
  <c r="T175" i="3"/>
  <c r="U175" i="3"/>
  <c r="Q176" i="3"/>
  <c r="R176" i="3"/>
  <c r="S176" i="3"/>
  <c r="T176" i="3"/>
  <c r="U176" i="3"/>
  <c r="Q177" i="3"/>
  <c r="R177" i="3"/>
  <c r="S177" i="3"/>
  <c r="T177" i="3"/>
  <c r="U177" i="3"/>
  <c r="Q178" i="3"/>
  <c r="R178" i="3"/>
  <c r="S178" i="3"/>
  <c r="T178" i="3"/>
  <c r="U178" i="3"/>
  <c r="Q179" i="3"/>
  <c r="R179" i="3"/>
  <c r="S179" i="3"/>
  <c r="T179" i="3"/>
  <c r="U179" i="3"/>
  <c r="Q180" i="3"/>
  <c r="R180" i="3"/>
  <c r="S180" i="3"/>
  <c r="T180" i="3"/>
  <c r="U180" i="3"/>
  <c r="Q181" i="3"/>
  <c r="R181" i="3"/>
  <c r="S181" i="3"/>
  <c r="T181" i="3"/>
  <c r="U181" i="3"/>
  <c r="Q182" i="3"/>
  <c r="R182" i="3"/>
  <c r="S182" i="3"/>
  <c r="T182" i="3"/>
  <c r="U182" i="3"/>
  <c r="Q183" i="3"/>
  <c r="R183" i="3"/>
  <c r="S183" i="3"/>
  <c r="T183" i="3"/>
  <c r="U183" i="3"/>
  <c r="Q184" i="3"/>
  <c r="R184" i="3"/>
  <c r="S184" i="3"/>
  <c r="T184" i="3"/>
  <c r="U184" i="3"/>
  <c r="Q185" i="3"/>
  <c r="R185" i="3"/>
  <c r="S185" i="3"/>
  <c r="T185" i="3"/>
  <c r="U185" i="3"/>
  <c r="Q186" i="3"/>
  <c r="R186" i="3"/>
  <c r="S186" i="3"/>
  <c r="T186" i="3"/>
  <c r="U186" i="3"/>
  <c r="Q187" i="3"/>
  <c r="R187" i="3"/>
  <c r="S187" i="3"/>
  <c r="T187" i="3"/>
  <c r="U187" i="3"/>
  <c r="Q188" i="3"/>
  <c r="R188" i="3"/>
  <c r="S188" i="3"/>
  <c r="T188" i="3"/>
  <c r="U188" i="3"/>
  <c r="Q189" i="3"/>
  <c r="R189" i="3"/>
  <c r="S189" i="3"/>
  <c r="T189" i="3"/>
  <c r="U189" i="3"/>
  <c r="Q190" i="3"/>
  <c r="R190" i="3"/>
  <c r="S190" i="3"/>
  <c r="T190" i="3"/>
  <c r="U190" i="3"/>
  <c r="Q191" i="3"/>
  <c r="R191" i="3"/>
  <c r="S191" i="3"/>
  <c r="T191" i="3"/>
  <c r="U191" i="3"/>
  <c r="Q192" i="3"/>
  <c r="R192" i="3"/>
  <c r="S192" i="3"/>
  <c r="T192" i="3"/>
  <c r="U192" i="3"/>
  <c r="Q193" i="3"/>
  <c r="R193" i="3"/>
  <c r="S193" i="3"/>
  <c r="T193" i="3"/>
  <c r="U193" i="3"/>
  <c r="Q194" i="3"/>
  <c r="R194" i="3"/>
  <c r="S194" i="3"/>
  <c r="T194" i="3"/>
  <c r="U194" i="3"/>
  <c r="Q195" i="3"/>
  <c r="R195" i="3"/>
  <c r="S195" i="3"/>
  <c r="T195" i="3"/>
  <c r="U195" i="3"/>
  <c r="Q196" i="3"/>
  <c r="R196" i="3"/>
  <c r="S196" i="3"/>
  <c r="T196" i="3"/>
  <c r="U196" i="3"/>
  <c r="Q197" i="3"/>
  <c r="R197" i="3"/>
  <c r="S197" i="3"/>
  <c r="T197" i="3"/>
  <c r="U197" i="3"/>
  <c r="Q198" i="3"/>
  <c r="R198" i="3"/>
  <c r="S198" i="3"/>
  <c r="T198" i="3"/>
  <c r="U198" i="3"/>
  <c r="Q199" i="3"/>
  <c r="R199" i="3"/>
  <c r="S199" i="3"/>
  <c r="T199" i="3"/>
  <c r="U199" i="3"/>
  <c r="Q200" i="3"/>
  <c r="R200" i="3"/>
  <c r="S200" i="3"/>
  <c r="T200" i="3"/>
  <c r="U200" i="3"/>
  <c r="Q201" i="3"/>
  <c r="R201" i="3"/>
  <c r="S201" i="3"/>
  <c r="T201" i="3"/>
  <c r="U201" i="3"/>
  <c r="P192" i="3"/>
  <c r="P193" i="3"/>
  <c r="P194" i="3"/>
  <c r="P195" i="3"/>
  <c r="P196" i="3"/>
  <c r="P197" i="3"/>
  <c r="P198" i="3"/>
  <c r="P199" i="3"/>
  <c r="P200" i="3"/>
  <c r="P201" i="3"/>
  <c r="P185" i="3"/>
  <c r="P186" i="3"/>
  <c r="P187" i="3"/>
  <c r="P188" i="3"/>
  <c r="P189" i="3"/>
  <c r="P190" i="3"/>
  <c r="P191" i="3"/>
  <c r="P171" i="3"/>
  <c r="P172" i="3"/>
  <c r="P173" i="3"/>
  <c r="P174" i="3"/>
  <c r="P175" i="3"/>
  <c r="P176" i="3"/>
  <c r="P177" i="3"/>
  <c r="P178" i="3"/>
  <c r="P179" i="3"/>
  <c r="P180" i="3"/>
  <c r="P181" i="3"/>
  <c r="P182" i="3"/>
  <c r="P183" i="3"/>
  <c r="P184" i="3"/>
  <c r="P152" i="3"/>
  <c r="P153" i="3"/>
  <c r="P158" i="3"/>
  <c r="P159" i="3"/>
  <c r="P160" i="3"/>
  <c r="P161" i="3"/>
  <c r="P162" i="3"/>
  <c r="P163" i="3"/>
  <c r="P164" i="3"/>
  <c r="P165" i="3"/>
  <c r="P166" i="3"/>
  <c r="P167" i="3"/>
  <c r="P168" i="3"/>
  <c r="P169" i="3"/>
  <c r="P170" i="3"/>
  <c r="P143" i="3"/>
  <c r="P144" i="3"/>
  <c r="P145" i="3"/>
  <c r="P146" i="3"/>
  <c r="P147" i="3"/>
  <c r="P148" i="3"/>
  <c r="P149" i="3"/>
  <c r="P150" i="3"/>
  <c r="P151" i="3"/>
  <c r="P142" i="3"/>
  <c r="K69" i="3"/>
  <c r="L69" i="3"/>
  <c r="M69" i="3"/>
  <c r="N69" i="3"/>
  <c r="O69" i="3"/>
  <c r="J69" i="3"/>
  <c r="AA66" i="3"/>
  <c r="Z66" i="3"/>
  <c r="Y66" i="3"/>
  <c r="X66" i="3"/>
  <c r="W66" i="3"/>
  <c r="V66" i="3"/>
  <c r="U66" i="3"/>
  <c r="T66" i="3"/>
  <c r="S66" i="3"/>
  <c r="R66" i="3"/>
  <c r="Q66" i="3"/>
  <c r="E142" i="3"/>
  <c r="F142" i="3"/>
  <c r="G142" i="3"/>
  <c r="H142" i="3"/>
  <c r="I142" i="3"/>
  <c r="J142" i="3"/>
  <c r="K142" i="3"/>
  <c r="L142" i="3"/>
  <c r="M142" i="3"/>
  <c r="N142" i="3"/>
  <c r="O142" i="3"/>
  <c r="E143" i="3"/>
  <c r="F143" i="3"/>
  <c r="G143" i="3"/>
  <c r="H143" i="3"/>
  <c r="I143" i="3"/>
  <c r="J143" i="3"/>
  <c r="K143" i="3"/>
  <c r="L143" i="3"/>
  <c r="M143" i="3"/>
  <c r="N143" i="3"/>
  <c r="O143" i="3"/>
  <c r="E144" i="3"/>
  <c r="F144" i="3"/>
  <c r="G144" i="3"/>
  <c r="H144" i="3"/>
  <c r="I144" i="3"/>
  <c r="J144" i="3"/>
  <c r="K144" i="3"/>
  <c r="L144" i="3"/>
  <c r="M144" i="3"/>
  <c r="N144" i="3"/>
  <c r="O144" i="3"/>
  <c r="E145" i="3"/>
  <c r="F145" i="3"/>
  <c r="G145" i="3"/>
  <c r="H145" i="3"/>
  <c r="I145" i="3"/>
  <c r="J145" i="3"/>
  <c r="K145" i="3"/>
  <c r="L145" i="3"/>
  <c r="M145" i="3"/>
  <c r="N145" i="3"/>
  <c r="O145" i="3"/>
  <c r="E146" i="3"/>
  <c r="F146" i="3"/>
  <c r="G146" i="3"/>
  <c r="H146" i="3"/>
  <c r="I146" i="3"/>
  <c r="J146" i="3"/>
  <c r="K146" i="3"/>
  <c r="L146" i="3"/>
  <c r="M146" i="3"/>
  <c r="N146" i="3"/>
  <c r="O146" i="3"/>
  <c r="E147" i="3"/>
  <c r="F147" i="3"/>
  <c r="G147" i="3"/>
  <c r="H147" i="3"/>
  <c r="I147" i="3"/>
  <c r="J147" i="3"/>
  <c r="K147" i="3"/>
  <c r="L147" i="3"/>
  <c r="M147" i="3"/>
  <c r="N147" i="3"/>
  <c r="O147" i="3"/>
  <c r="E148" i="3"/>
  <c r="F148" i="3"/>
  <c r="G148" i="3"/>
  <c r="H148" i="3"/>
  <c r="I148" i="3"/>
  <c r="J148" i="3"/>
  <c r="K148" i="3"/>
  <c r="L148" i="3"/>
  <c r="M148" i="3"/>
  <c r="N148" i="3"/>
  <c r="O148" i="3"/>
  <c r="E149" i="3"/>
  <c r="F149" i="3"/>
  <c r="G149" i="3"/>
  <c r="H149" i="3"/>
  <c r="I149" i="3"/>
  <c r="J149" i="3"/>
  <c r="K149" i="3"/>
  <c r="L149" i="3"/>
  <c r="M149" i="3"/>
  <c r="N149" i="3"/>
  <c r="O149" i="3"/>
  <c r="E150" i="3"/>
  <c r="F150" i="3"/>
  <c r="G150" i="3"/>
  <c r="H150" i="3"/>
  <c r="I150" i="3"/>
  <c r="J150" i="3"/>
  <c r="K150" i="3"/>
  <c r="L150" i="3"/>
  <c r="M150" i="3"/>
  <c r="N150" i="3"/>
  <c r="O150" i="3"/>
  <c r="E151" i="3"/>
  <c r="F151" i="3"/>
  <c r="G151" i="3"/>
  <c r="H151" i="3"/>
  <c r="I151" i="3"/>
  <c r="J151" i="3"/>
  <c r="K151" i="3"/>
  <c r="L151" i="3"/>
  <c r="M151" i="3"/>
  <c r="N151" i="3"/>
  <c r="O151" i="3"/>
  <c r="E152" i="3"/>
  <c r="F152" i="3"/>
  <c r="G152" i="3"/>
  <c r="H152" i="3"/>
  <c r="I152" i="3"/>
  <c r="J152" i="3"/>
  <c r="K152" i="3"/>
  <c r="L152" i="3"/>
  <c r="M152" i="3"/>
  <c r="N152" i="3"/>
  <c r="O152" i="3"/>
  <c r="E153" i="3"/>
  <c r="F153" i="3"/>
  <c r="G153" i="3"/>
  <c r="H153" i="3"/>
  <c r="I153" i="3"/>
  <c r="J153" i="3"/>
  <c r="K153" i="3"/>
  <c r="L153" i="3"/>
  <c r="M153" i="3"/>
  <c r="N153" i="3"/>
  <c r="O153" i="3"/>
  <c r="E158" i="3"/>
  <c r="F158" i="3"/>
  <c r="G158" i="3"/>
  <c r="H158" i="3"/>
  <c r="I158" i="3"/>
  <c r="J158" i="3"/>
  <c r="K158" i="3"/>
  <c r="L158" i="3"/>
  <c r="M158" i="3"/>
  <c r="N158" i="3"/>
  <c r="O158" i="3"/>
  <c r="E159" i="3"/>
  <c r="F159" i="3"/>
  <c r="G159" i="3"/>
  <c r="H159" i="3"/>
  <c r="I159" i="3"/>
  <c r="J159" i="3"/>
  <c r="K159" i="3"/>
  <c r="L159" i="3"/>
  <c r="M159" i="3"/>
  <c r="N159" i="3"/>
  <c r="O159" i="3"/>
  <c r="E160" i="3"/>
  <c r="F160" i="3"/>
  <c r="G160" i="3"/>
  <c r="H160" i="3"/>
  <c r="I160" i="3"/>
  <c r="J160" i="3"/>
  <c r="K160" i="3"/>
  <c r="L160" i="3"/>
  <c r="M160" i="3"/>
  <c r="N160" i="3"/>
  <c r="O160" i="3"/>
  <c r="E161" i="3"/>
  <c r="F161" i="3"/>
  <c r="G161" i="3"/>
  <c r="H161" i="3"/>
  <c r="I161" i="3"/>
  <c r="J161" i="3"/>
  <c r="K161" i="3"/>
  <c r="L161" i="3"/>
  <c r="M161" i="3"/>
  <c r="N161" i="3"/>
  <c r="O161" i="3"/>
  <c r="E162" i="3"/>
  <c r="F162" i="3"/>
  <c r="G162" i="3"/>
  <c r="H162" i="3"/>
  <c r="I162" i="3"/>
  <c r="J162" i="3"/>
  <c r="K162" i="3"/>
  <c r="L162" i="3"/>
  <c r="M162" i="3"/>
  <c r="N162" i="3"/>
  <c r="O162" i="3"/>
  <c r="E163" i="3"/>
  <c r="F163" i="3"/>
  <c r="G163" i="3"/>
  <c r="H163" i="3"/>
  <c r="I163" i="3"/>
  <c r="J163" i="3"/>
  <c r="K163" i="3"/>
  <c r="L163" i="3"/>
  <c r="M163" i="3"/>
  <c r="N163" i="3"/>
  <c r="O163" i="3"/>
  <c r="E164" i="3"/>
  <c r="F164" i="3"/>
  <c r="G164" i="3"/>
  <c r="H164" i="3"/>
  <c r="I164" i="3"/>
  <c r="J164" i="3"/>
  <c r="K164" i="3"/>
  <c r="L164" i="3"/>
  <c r="M164" i="3"/>
  <c r="N164" i="3"/>
  <c r="O164" i="3"/>
  <c r="E165" i="3"/>
  <c r="F165" i="3"/>
  <c r="G165" i="3"/>
  <c r="H165" i="3"/>
  <c r="I165" i="3"/>
  <c r="J165" i="3"/>
  <c r="K165" i="3"/>
  <c r="L165" i="3"/>
  <c r="M165" i="3"/>
  <c r="N165" i="3"/>
  <c r="O165" i="3"/>
  <c r="E166" i="3"/>
  <c r="F166" i="3"/>
  <c r="G166" i="3"/>
  <c r="H166" i="3"/>
  <c r="I166" i="3"/>
  <c r="J166" i="3"/>
  <c r="K166" i="3"/>
  <c r="L166" i="3"/>
  <c r="M166" i="3"/>
  <c r="N166" i="3"/>
  <c r="O166" i="3"/>
  <c r="E167" i="3"/>
  <c r="F167" i="3"/>
  <c r="G167" i="3"/>
  <c r="H167" i="3"/>
  <c r="I167" i="3"/>
  <c r="J167" i="3"/>
  <c r="K167" i="3"/>
  <c r="L167" i="3"/>
  <c r="M167" i="3"/>
  <c r="N167" i="3"/>
  <c r="O167" i="3"/>
  <c r="E168" i="3"/>
  <c r="F168" i="3"/>
  <c r="G168" i="3"/>
  <c r="H168" i="3"/>
  <c r="I168" i="3"/>
  <c r="J168" i="3"/>
  <c r="K168" i="3"/>
  <c r="L168" i="3"/>
  <c r="M168" i="3"/>
  <c r="N168" i="3"/>
  <c r="O168" i="3"/>
  <c r="E169" i="3"/>
  <c r="F169" i="3"/>
  <c r="G169" i="3"/>
  <c r="H169" i="3"/>
  <c r="I169" i="3"/>
  <c r="J169" i="3"/>
  <c r="K169" i="3"/>
  <c r="L169" i="3"/>
  <c r="M169" i="3"/>
  <c r="N169" i="3"/>
  <c r="O169" i="3"/>
  <c r="E170" i="3"/>
  <c r="F170" i="3"/>
  <c r="G170" i="3"/>
  <c r="H170" i="3"/>
  <c r="I170" i="3"/>
  <c r="J170" i="3"/>
  <c r="K170" i="3"/>
  <c r="L170" i="3"/>
  <c r="M170" i="3"/>
  <c r="N170" i="3"/>
  <c r="O170" i="3"/>
  <c r="E171" i="3"/>
  <c r="F171" i="3"/>
  <c r="G171" i="3"/>
  <c r="H171" i="3"/>
  <c r="I171" i="3"/>
  <c r="J171" i="3"/>
  <c r="K171" i="3"/>
  <c r="L171" i="3"/>
  <c r="M171" i="3"/>
  <c r="N171" i="3"/>
  <c r="O171" i="3"/>
  <c r="E172" i="3"/>
  <c r="F172" i="3"/>
  <c r="G172" i="3"/>
  <c r="H172" i="3"/>
  <c r="I172" i="3"/>
  <c r="J172" i="3"/>
  <c r="K172" i="3"/>
  <c r="L172" i="3"/>
  <c r="M172" i="3"/>
  <c r="N172" i="3"/>
  <c r="O172" i="3"/>
  <c r="E173" i="3"/>
  <c r="F173" i="3"/>
  <c r="G173" i="3"/>
  <c r="H173" i="3"/>
  <c r="I173" i="3"/>
  <c r="J173" i="3"/>
  <c r="K173" i="3"/>
  <c r="L173" i="3"/>
  <c r="M173" i="3"/>
  <c r="N173" i="3"/>
  <c r="O173" i="3"/>
  <c r="E174" i="3"/>
  <c r="F174" i="3"/>
  <c r="G174" i="3"/>
  <c r="H174" i="3"/>
  <c r="I174" i="3"/>
  <c r="J174" i="3"/>
  <c r="K174" i="3"/>
  <c r="L174" i="3"/>
  <c r="M174" i="3"/>
  <c r="N174" i="3"/>
  <c r="O174" i="3"/>
  <c r="E175" i="3"/>
  <c r="F175" i="3"/>
  <c r="G175" i="3"/>
  <c r="H175" i="3"/>
  <c r="I175" i="3"/>
  <c r="J175" i="3"/>
  <c r="K175" i="3"/>
  <c r="L175" i="3"/>
  <c r="M175" i="3"/>
  <c r="N175" i="3"/>
  <c r="O175" i="3"/>
  <c r="E176" i="3"/>
  <c r="F176" i="3"/>
  <c r="G176" i="3"/>
  <c r="H176" i="3"/>
  <c r="I176" i="3"/>
  <c r="J176" i="3"/>
  <c r="K176" i="3"/>
  <c r="L176" i="3"/>
  <c r="M176" i="3"/>
  <c r="N176" i="3"/>
  <c r="O176" i="3"/>
  <c r="E177" i="3"/>
  <c r="F177" i="3"/>
  <c r="G177" i="3"/>
  <c r="H177" i="3"/>
  <c r="I177" i="3"/>
  <c r="J177" i="3"/>
  <c r="K177" i="3"/>
  <c r="L177" i="3"/>
  <c r="M177" i="3"/>
  <c r="N177" i="3"/>
  <c r="O177" i="3"/>
  <c r="E178" i="3"/>
  <c r="F178" i="3"/>
  <c r="G178" i="3"/>
  <c r="H178" i="3"/>
  <c r="I178" i="3"/>
  <c r="J178" i="3"/>
  <c r="K178" i="3"/>
  <c r="L178" i="3"/>
  <c r="M178" i="3"/>
  <c r="N178" i="3"/>
  <c r="O178" i="3"/>
  <c r="E179" i="3"/>
  <c r="F179" i="3"/>
  <c r="G179" i="3"/>
  <c r="H179" i="3"/>
  <c r="I179" i="3"/>
  <c r="J179" i="3"/>
  <c r="K179" i="3"/>
  <c r="L179" i="3"/>
  <c r="M179" i="3"/>
  <c r="N179" i="3"/>
  <c r="O179" i="3"/>
  <c r="E180" i="3"/>
  <c r="F180" i="3"/>
  <c r="G180" i="3"/>
  <c r="H180" i="3"/>
  <c r="I180" i="3"/>
  <c r="J180" i="3"/>
  <c r="K180" i="3"/>
  <c r="L180" i="3"/>
  <c r="M180" i="3"/>
  <c r="N180" i="3"/>
  <c r="O180" i="3"/>
  <c r="E181" i="3"/>
  <c r="F181" i="3"/>
  <c r="G181" i="3"/>
  <c r="H181" i="3"/>
  <c r="I181" i="3"/>
  <c r="J181" i="3"/>
  <c r="K181" i="3"/>
  <c r="L181" i="3"/>
  <c r="M181" i="3"/>
  <c r="N181" i="3"/>
  <c r="O181" i="3"/>
  <c r="E182" i="3"/>
  <c r="F182" i="3"/>
  <c r="G182" i="3"/>
  <c r="H182" i="3"/>
  <c r="I182" i="3"/>
  <c r="J182" i="3"/>
  <c r="K182" i="3"/>
  <c r="L182" i="3"/>
  <c r="M182" i="3"/>
  <c r="N182" i="3"/>
  <c r="O182" i="3"/>
  <c r="E183" i="3"/>
  <c r="F183" i="3"/>
  <c r="G183" i="3"/>
  <c r="H183" i="3"/>
  <c r="I183" i="3"/>
  <c r="J183" i="3"/>
  <c r="K183" i="3"/>
  <c r="L183" i="3"/>
  <c r="M183" i="3"/>
  <c r="N183" i="3"/>
  <c r="O183" i="3"/>
  <c r="E184" i="3"/>
  <c r="F184" i="3"/>
  <c r="G184" i="3"/>
  <c r="H184" i="3"/>
  <c r="I184" i="3"/>
  <c r="J184" i="3"/>
  <c r="K184" i="3"/>
  <c r="L184" i="3"/>
  <c r="M184" i="3"/>
  <c r="N184" i="3"/>
  <c r="O184" i="3"/>
  <c r="E185" i="3"/>
  <c r="F185" i="3"/>
  <c r="G185" i="3"/>
  <c r="H185" i="3"/>
  <c r="I185" i="3"/>
  <c r="J185" i="3"/>
  <c r="K185" i="3"/>
  <c r="L185" i="3"/>
  <c r="M185" i="3"/>
  <c r="N185" i="3"/>
  <c r="O185" i="3"/>
  <c r="E186" i="3"/>
  <c r="F186" i="3"/>
  <c r="G186" i="3"/>
  <c r="H186" i="3"/>
  <c r="I186" i="3"/>
  <c r="J186" i="3"/>
  <c r="K186" i="3"/>
  <c r="L186" i="3"/>
  <c r="M186" i="3"/>
  <c r="N186" i="3"/>
  <c r="O186" i="3"/>
  <c r="E187" i="3"/>
  <c r="F187" i="3"/>
  <c r="G187" i="3"/>
  <c r="H187" i="3"/>
  <c r="I187" i="3"/>
  <c r="J187" i="3"/>
  <c r="K187" i="3"/>
  <c r="L187" i="3"/>
  <c r="M187" i="3"/>
  <c r="N187" i="3"/>
  <c r="O187" i="3"/>
  <c r="E188" i="3"/>
  <c r="F188" i="3"/>
  <c r="G188" i="3"/>
  <c r="H188" i="3"/>
  <c r="I188" i="3"/>
  <c r="J188" i="3"/>
  <c r="K188" i="3"/>
  <c r="L188" i="3"/>
  <c r="M188" i="3"/>
  <c r="N188" i="3"/>
  <c r="O188" i="3"/>
  <c r="E189" i="3"/>
  <c r="F189" i="3"/>
  <c r="G189" i="3"/>
  <c r="H189" i="3"/>
  <c r="I189" i="3"/>
  <c r="J189" i="3"/>
  <c r="K189" i="3"/>
  <c r="L189" i="3"/>
  <c r="M189" i="3"/>
  <c r="N189" i="3"/>
  <c r="O189" i="3"/>
  <c r="E190" i="3"/>
  <c r="F190" i="3"/>
  <c r="G190" i="3"/>
  <c r="H190" i="3"/>
  <c r="I190" i="3"/>
  <c r="J190" i="3"/>
  <c r="K190" i="3"/>
  <c r="L190" i="3"/>
  <c r="M190" i="3"/>
  <c r="N190" i="3"/>
  <c r="O190" i="3"/>
  <c r="E191" i="3"/>
  <c r="F191" i="3"/>
  <c r="G191" i="3"/>
  <c r="H191" i="3"/>
  <c r="I191" i="3"/>
  <c r="J191" i="3"/>
  <c r="K191" i="3"/>
  <c r="L191" i="3"/>
  <c r="M191" i="3"/>
  <c r="N191" i="3"/>
  <c r="O191" i="3"/>
  <c r="E192" i="3"/>
  <c r="F192" i="3"/>
  <c r="G192" i="3"/>
  <c r="H192" i="3"/>
  <c r="I192" i="3"/>
  <c r="J192" i="3"/>
  <c r="K192" i="3"/>
  <c r="L192" i="3"/>
  <c r="M192" i="3"/>
  <c r="N192" i="3"/>
  <c r="O192" i="3"/>
  <c r="E193" i="3"/>
  <c r="F193" i="3"/>
  <c r="G193" i="3"/>
  <c r="H193" i="3"/>
  <c r="I193" i="3"/>
  <c r="J193" i="3"/>
  <c r="K193" i="3"/>
  <c r="L193" i="3"/>
  <c r="M193" i="3"/>
  <c r="N193" i="3"/>
  <c r="O193" i="3"/>
  <c r="E194" i="3"/>
  <c r="F194" i="3"/>
  <c r="G194" i="3"/>
  <c r="H194" i="3"/>
  <c r="I194" i="3"/>
  <c r="J194" i="3"/>
  <c r="K194" i="3"/>
  <c r="L194" i="3"/>
  <c r="M194" i="3"/>
  <c r="N194" i="3"/>
  <c r="O194" i="3"/>
  <c r="E195" i="3"/>
  <c r="F195" i="3"/>
  <c r="G195" i="3"/>
  <c r="H195" i="3"/>
  <c r="I195" i="3"/>
  <c r="J195" i="3"/>
  <c r="K195" i="3"/>
  <c r="L195" i="3"/>
  <c r="M195" i="3"/>
  <c r="N195" i="3"/>
  <c r="O195" i="3"/>
  <c r="E196" i="3"/>
  <c r="F196" i="3"/>
  <c r="G196" i="3"/>
  <c r="H196" i="3"/>
  <c r="I196" i="3"/>
  <c r="J196" i="3"/>
  <c r="K196" i="3"/>
  <c r="L196" i="3"/>
  <c r="M196" i="3"/>
  <c r="N196" i="3"/>
  <c r="O196" i="3"/>
  <c r="E197" i="3"/>
  <c r="F197" i="3"/>
  <c r="G197" i="3"/>
  <c r="H197" i="3"/>
  <c r="I197" i="3"/>
  <c r="J197" i="3"/>
  <c r="K197" i="3"/>
  <c r="L197" i="3"/>
  <c r="M197" i="3"/>
  <c r="N197" i="3"/>
  <c r="O197" i="3"/>
  <c r="E198" i="3"/>
  <c r="F198" i="3"/>
  <c r="G198" i="3"/>
  <c r="H198" i="3"/>
  <c r="I198" i="3"/>
  <c r="J198" i="3"/>
  <c r="K198" i="3"/>
  <c r="L198" i="3"/>
  <c r="M198" i="3"/>
  <c r="N198" i="3"/>
  <c r="O198" i="3"/>
  <c r="E199" i="3"/>
  <c r="F199" i="3"/>
  <c r="G199" i="3"/>
  <c r="H199" i="3"/>
  <c r="I199" i="3"/>
  <c r="J199" i="3"/>
  <c r="K199" i="3"/>
  <c r="L199" i="3"/>
  <c r="M199" i="3"/>
  <c r="N199" i="3"/>
  <c r="O199" i="3"/>
  <c r="E200" i="3"/>
  <c r="F200" i="3"/>
  <c r="G200" i="3"/>
  <c r="H200" i="3"/>
  <c r="I200" i="3"/>
  <c r="J200" i="3"/>
  <c r="K200" i="3"/>
  <c r="L200" i="3"/>
  <c r="M200" i="3"/>
  <c r="N200" i="3"/>
  <c r="O200" i="3"/>
  <c r="E201" i="3"/>
  <c r="F201" i="3"/>
  <c r="G201" i="3"/>
  <c r="H201" i="3"/>
  <c r="I201" i="3"/>
  <c r="J201" i="3"/>
  <c r="K201" i="3"/>
  <c r="L201" i="3"/>
  <c r="M201" i="3"/>
  <c r="N201" i="3"/>
  <c r="O201" i="3"/>
  <c r="D143" i="3"/>
  <c r="D144" i="3"/>
  <c r="D145" i="3"/>
  <c r="D142" i="3"/>
  <c r="D147" i="3"/>
  <c r="D148" i="3"/>
  <c r="D149" i="3"/>
  <c r="D146" i="3"/>
  <c r="D151" i="3"/>
  <c r="D152" i="3"/>
  <c r="D153" i="3"/>
  <c r="D150" i="3"/>
  <c r="D159" i="3"/>
  <c r="D160" i="3"/>
  <c r="D161" i="3"/>
  <c r="D158" i="3"/>
  <c r="D163" i="3"/>
  <c r="D164" i="3"/>
  <c r="D165" i="3"/>
  <c r="D162" i="3"/>
  <c r="D171" i="3"/>
  <c r="D172" i="3"/>
  <c r="D173" i="3"/>
  <c r="D170" i="3"/>
  <c r="D167" i="3"/>
  <c r="D168" i="3"/>
  <c r="D169" i="3"/>
  <c r="D166" i="3"/>
  <c r="D175" i="3"/>
  <c r="D176" i="3"/>
  <c r="D177" i="3"/>
  <c r="D174" i="3"/>
  <c r="D183" i="3"/>
  <c r="D184" i="3"/>
  <c r="D185" i="3"/>
  <c r="D178" i="3"/>
  <c r="D182" i="3"/>
  <c r="D187" i="3"/>
  <c r="D188" i="3"/>
  <c r="D189" i="3"/>
  <c r="D186" i="3"/>
  <c r="D193" i="3"/>
  <c r="D192" i="3"/>
  <c r="D191" i="3"/>
  <c r="D190" i="3"/>
  <c r="D199" i="3"/>
  <c r="D200" i="3"/>
  <c r="D201" i="3"/>
  <c r="D198" i="3"/>
  <c r="D197" i="3"/>
  <c r="D196" i="3"/>
  <c r="D194" i="3"/>
  <c r="D195" i="3"/>
  <c r="D181" i="3"/>
  <c r="D180" i="3"/>
  <c r="D179" i="3"/>
  <c r="AA67" i="2"/>
  <c r="Z67" i="2"/>
  <c r="R115" i="2" s="1"/>
  <c r="Y67" i="2"/>
  <c r="X67" i="2"/>
  <c r="P115" i="2" s="1"/>
  <c r="W67" i="2"/>
  <c r="O115" i="2" s="1"/>
  <c r="N115" i="2"/>
  <c r="U67" i="2"/>
  <c r="M115" i="2" s="1"/>
  <c r="AA66" i="2"/>
  <c r="Z66" i="2"/>
  <c r="R114" i="2" s="1"/>
  <c r="Y66" i="2"/>
  <c r="X66" i="2"/>
  <c r="P114" i="2" s="1"/>
  <c r="O114" i="2"/>
  <c r="O117" i="2" s="1"/>
  <c r="N114" i="2"/>
  <c r="U66" i="2"/>
  <c r="M114" i="2" s="1"/>
  <c r="M117" i="2" s="1"/>
  <c r="Z65" i="2"/>
  <c r="R113" i="2" s="1"/>
  <c r="Y65" i="2"/>
  <c r="X65" i="2"/>
  <c r="P113" i="2" s="1"/>
  <c r="P117" i="2" s="1"/>
  <c r="N113" i="2"/>
  <c r="X64" i="2"/>
  <c r="X98" i="2" s="1"/>
  <c r="W64" i="2"/>
  <c r="W98" i="2" s="1"/>
  <c r="V64" i="2"/>
  <c r="V98" i="2" s="1"/>
  <c r="P64" i="2"/>
  <c r="T63" i="2"/>
  <c r="S63" i="2"/>
  <c r="R63" i="2"/>
  <c r="Q63" i="2"/>
  <c r="T62" i="2"/>
  <c r="S62" i="2"/>
  <c r="R62" i="2"/>
  <c r="Q62" i="2"/>
  <c r="T61" i="2"/>
  <c r="S61" i="2"/>
  <c r="R61" i="2"/>
  <c r="Q61" i="2"/>
  <c r="X60" i="2"/>
  <c r="X108" i="2" s="1"/>
  <c r="W60" i="2"/>
  <c r="W108" i="2" s="1"/>
  <c r="V60" i="2"/>
  <c r="V108" i="2" s="1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X56" i="2"/>
  <c r="X107" i="2" s="1"/>
  <c r="W56" i="2"/>
  <c r="W107" i="2" s="1"/>
  <c r="V56" i="2"/>
  <c r="V107" i="2" s="1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X52" i="2"/>
  <c r="X106" i="2" s="1"/>
  <c r="W52" i="2"/>
  <c r="W106" i="2" s="1"/>
  <c r="V52" i="2"/>
  <c r="V106" i="2" s="1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X48" i="2"/>
  <c r="X105" i="2" s="1"/>
  <c r="W48" i="2"/>
  <c r="W105" i="2" s="1"/>
  <c r="V48" i="2"/>
  <c r="V105" i="2" s="1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X44" i="2"/>
  <c r="X104" i="2" s="1"/>
  <c r="W44" i="2"/>
  <c r="W104" i="2" s="1"/>
  <c r="V44" i="2"/>
  <c r="V104" i="2" s="1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X40" i="2"/>
  <c r="X103" i="2" s="1"/>
  <c r="W40" i="2"/>
  <c r="W103" i="2" s="1"/>
  <c r="V40" i="2"/>
  <c r="V103" i="2" s="1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AA36" i="2"/>
  <c r="AA102" i="2" s="1"/>
  <c r="Z36" i="2"/>
  <c r="Z102" i="2" s="1"/>
  <c r="Y36" i="2"/>
  <c r="Y102" i="2" s="1"/>
  <c r="X36" i="2"/>
  <c r="X102" i="2" s="1"/>
  <c r="W36" i="2"/>
  <c r="W102" i="2" s="1"/>
  <c r="V36" i="2"/>
  <c r="V102" i="2" s="1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AA32" i="2"/>
  <c r="AA101" i="2" s="1"/>
  <c r="Z32" i="2"/>
  <c r="Z101" i="2" s="1"/>
  <c r="Y32" i="2"/>
  <c r="Y101" i="2" s="1"/>
  <c r="X32" i="2"/>
  <c r="X101" i="2" s="1"/>
  <c r="W32" i="2"/>
  <c r="W101" i="2" s="1"/>
  <c r="T32" i="2"/>
  <c r="S32" i="2"/>
  <c r="R32" i="2"/>
  <c r="Q32" i="2"/>
  <c r="P31" i="2"/>
  <c r="P32" i="2" s="1"/>
  <c r="AA28" i="2"/>
  <c r="AA100" i="2" s="1"/>
  <c r="Z28" i="2"/>
  <c r="Z100" i="2" s="1"/>
  <c r="Y28" i="2"/>
  <c r="Y100" i="2" s="1"/>
  <c r="X28" i="2"/>
  <c r="X100" i="2" s="1"/>
  <c r="W28" i="2"/>
  <c r="W100" i="2" s="1"/>
  <c r="V28" i="2"/>
  <c r="V100" i="2" s="1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AA24" i="2"/>
  <c r="AA99" i="2" s="1"/>
  <c r="Z24" i="2"/>
  <c r="Z99" i="2" s="1"/>
  <c r="Y24" i="2"/>
  <c r="Y99" i="2" s="1"/>
  <c r="X24" i="2"/>
  <c r="X99" i="2" s="1"/>
  <c r="W24" i="2"/>
  <c r="W99" i="2" s="1"/>
  <c r="V24" i="2"/>
  <c r="V99" i="2" s="1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AA20" i="2"/>
  <c r="Y20" i="2"/>
  <c r="X20" i="2"/>
  <c r="T20" i="2"/>
  <c r="S20" i="2"/>
  <c r="R19" i="2"/>
  <c r="Q19" i="2"/>
  <c r="P19" i="2"/>
  <c r="R18" i="2"/>
  <c r="Q18" i="2"/>
  <c r="P18" i="2"/>
  <c r="R17" i="2"/>
  <c r="Q17" i="2"/>
  <c r="P17" i="2"/>
  <c r="AA16" i="2"/>
  <c r="AA97" i="2" s="1"/>
  <c r="Z16" i="2"/>
  <c r="Z97" i="2" s="1"/>
  <c r="Y16" i="2"/>
  <c r="Y97" i="2" s="1"/>
  <c r="X16" i="2"/>
  <c r="X97" i="2" s="1"/>
  <c r="W16" i="2"/>
  <c r="W97" i="2" s="1"/>
  <c r="V16" i="2"/>
  <c r="V97" i="2" s="1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AA12" i="2"/>
  <c r="AA96" i="2" s="1"/>
  <c r="Z12" i="2"/>
  <c r="Z96" i="2" s="1"/>
  <c r="Y12" i="2"/>
  <c r="Y96" i="2" s="1"/>
  <c r="X12" i="2"/>
  <c r="X96" i="2" s="1"/>
  <c r="W12" i="2"/>
  <c r="W96" i="2" s="1"/>
  <c r="V12" i="2"/>
  <c r="V96" i="2" s="1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AA8" i="2"/>
  <c r="AA95" i="2" s="1"/>
  <c r="Z8" i="2"/>
  <c r="Z95" i="2" s="1"/>
  <c r="Y8" i="2"/>
  <c r="Y95" i="2" s="1"/>
  <c r="X8" i="2"/>
  <c r="X95" i="2" s="1"/>
  <c r="W8" i="2"/>
  <c r="W95" i="2" s="1"/>
  <c r="V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O67" i="2"/>
  <c r="N67" i="2"/>
  <c r="M67" i="2"/>
  <c r="L67" i="2"/>
  <c r="K67" i="2"/>
  <c r="J67" i="2"/>
  <c r="I67" i="2"/>
  <c r="H67" i="2"/>
  <c r="G67" i="2"/>
  <c r="F67" i="2"/>
  <c r="E67" i="2"/>
  <c r="D67" i="2"/>
  <c r="O66" i="2"/>
  <c r="N66" i="2"/>
  <c r="M66" i="2"/>
  <c r="L66" i="2"/>
  <c r="K66" i="2"/>
  <c r="J66" i="2"/>
  <c r="I66" i="2"/>
  <c r="H66" i="2"/>
  <c r="G66" i="2"/>
  <c r="F66" i="2"/>
  <c r="E66" i="2"/>
  <c r="D66" i="2"/>
  <c r="O65" i="2"/>
  <c r="N65" i="2"/>
  <c r="M65" i="2"/>
  <c r="L65" i="2"/>
  <c r="K65" i="2"/>
  <c r="J65" i="2"/>
  <c r="I65" i="2"/>
  <c r="H65" i="2"/>
  <c r="G65" i="2"/>
  <c r="F65" i="2"/>
  <c r="E65" i="2"/>
  <c r="D65" i="2"/>
  <c r="O64" i="2"/>
  <c r="N64" i="2"/>
  <c r="M64" i="2"/>
  <c r="L64" i="2"/>
  <c r="K64" i="2"/>
  <c r="J64" i="2"/>
  <c r="I64" i="2"/>
  <c r="H64" i="2"/>
  <c r="G64" i="2"/>
  <c r="F64" i="2"/>
  <c r="E64" i="2"/>
  <c r="D64" i="2"/>
  <c r="O60" i="2"/>
  <c r="N60" i="2"/>
  <c r="M60" i="2"/>
  <c r="L60" i="2"/>
  <c r="K60" i="2"/>
  <c r="J60" i="2"/>
  <c r="I60" i="2"/>
  <c r="H60" i="2"/>
  <c r="G60" i="2"/>
  <c r="F60" i="2"/>
  <c r="E60" i="2"/>
  <c r="D60" i="2"/>
  <c r="O56" i="2"/>
  <c r="N56" i="2"/>
  <c r="M56" i="2"/>
  <c r="L56" i="2"/>
  <c r="K56" i="2"/>
  <c r="J56" i="2"/>
  <c r="I56" i="2"/>
  <c r="H56" i="2"/>
  <c r="G56" i="2"/>
  <c r="F56" i="2"/>
  <c r="E56" i="2"/>
  <c r="D56" i="2"/>
  <c r="O52" i="2"/>
  <c r="N52" i="2"/>
  <c r="M52" i="2"/>
  <c r="L52" i="2"/>
  <c r="K52" i="2"/>
  <c r="J52" i="2"/>
  <c r="I52" i="2"/>
  <c r="H52" i="2"/>
  <c r="G52" i="2"/>
  <c r="F52" i="2"/>
  <c r="E52" i="2"/>
  <c r="D52" i="2"/>
  <c r="O44" i="2"/>
  <c r="N44" i="2"/>
  <c r="M44" i="2"/>
  <c r="L44" i="2"/>
  <c r="K44" i="2"/>
  <c r="J44" i="2"/>
  <c r="I44" i="2"/>
  <c r="H44" i="2"/>
  <c r="G44" i="2"/>
  <c r="F44" i="2"/>
  <c r="E44" i="2"/>
  <c r="D44" i="2"/>
  <c r="O40" i="2"/>
  <c r="N40" i="2"/>
  <c r="M40" i="2"/>
  <c r="L40" i="2"/>
  <c r="K40" i="2"/>
  <c r="J40" i="2"/>
  <c r="I40" i="2"/>
  <c r="H40" i="2"/>
  <c r="G40" i="2"/>
  <c r="F40" i="2"/>
  <c r="E40" i="2"/>
  <c r="D40" i="2"/>
  <c r="O28" i="2"/>
  <c r="N28" i="2"/>
  <c r="M28" i="2"/>
  <c r="L28" i="2"/>
  <c r="K28" i="2"/>
  <c r="J28" i="2"/>
  <c r="I28" i="2"/>
  <c r="H28" i="2"/>
  <c r="G28" i="2"/>
  <c r="F28" i="2"/>
  <c r="E28" i="2"/>
  <c r="D28" i="2"/>
  <c r="O24" i="2"/>
  <c r="N24" i="2"/>
  <c r="M24" i="2"/>
  <c r="L24" i="2"/>
  <c r="K24" i="2"/>
  <c r="J24" i="2"/>
  <c r="I24" i="2"/>
  <c r="H24" i="2"/>
  <c r="G24" i="2"/>
  <c r="F24" i="2"/>
  <c r="E24" i="2"/>
  <c r="D24" i="2"/>
  <c r="O16" i="2"/>
  <c r="N16" i="2"/>
  <c r="M16" i="2"/>
  <c r="L16" i="2"/>
  <c r="K16" i="2"/>
  <c r="J16" i="2"/>
  <c r="I16" i="2"/>
  <c r="H16" i="2"/>
  <c r="G16" i="2"/>
  <c r="F16" i="2"/>
  <c r="E16" i="2"/>
  <c r="D16" i="2"/>
  <c r="O12" i="2"/>
  <c r="N12" i="2"/>
  <c r="M12" i="2"/>
  <c r="L12" i="2"/>
  <c r="K12" i="2"/>
  <c r="J12" i="2"/>
  <c r="I12" i="2"/>
  <c r="H12" i="2"/>
  <c r="G12" i="2"/>
  <c r="F12" i="2"/>
  <c r="E12" i="2"/>
  <c r="D12" i="2"/>
  <c r="O8" i="2"/>
  <c r="N8" i="2"/>
  <c r="M8" i="2"/>
  <c r="L8" i="2"/>
  <c r="K8" i="2"/>
  <c r="K68" i="2" s="1"/>
  <c r="J8" i="2"/>
  <c r="I8" i="2"/>
  <c r="H8" i="2"/>
  <c r="G8" i="2"/>
  <c r="F8" i="2"/>
  <c r="E8" i="2"/>
  <c r="D8" i="2"/>
  <c r="AC95" i="3"/>
  <c r="AD95" i="3"/>
  <c r="AC96" i="3"/>
  <c r="AD96" i="3"/>
  <c r="AC97" i="3"/>
  <c r="AD97" i="3"/>
  <c r="AC98" i="3"/>
  <c r="AD98" i="3"/>
  <c r="AC99" i="3"/>
  <c r="AD99" i="3"/>
  <c r="AC100" i="3"/>
  <c r="AD100" i="3"/>
  <c r="AC101" i="3"/>
  <c r="AD101" i="3"/>
  <c r="AC102" i="3"/>
  <c r="AD102" i="3"/>
  <c r="AC103" i="3"/>
  <c r="AD103" i="3"/>
  <c r="AC104" i="3"/>
  <c r="AD104" i="3"/>
  <c r="AC105" i="3"/>
  <c r="AD105" i="3"/>
  <c r="AC106" i="3"/>
  <c r="AD106" i="3"/>
  <c r="AC107" i="3"/>
  <c r="AD107" i="3"/>
  <c r="AC108" i="3"/>
  <c r="AD108" i="3"/>
  <c r="AC109" i="3"/>
  <c r="AD109" i="3"/>
  <c r="AC110" i="3"/>
  <c r="AD110" i="3"/>
  <c r="AC111" i="3"/>
  <c r="AD111" i="3"/>
  <c r="AC112" i="3"/>
  <c r="AD112" i="3"/>
  <c r="AC113" i="3"/>
  <c r="AD113" i="3"/>
  <c r="AC114" i="3"/>
  <c r="AD114" i="3"/>
  <c r="AC115" i="3"/>
  <c r="AD115" i="3"/>
  <c r="AC116" i="3"/>
  <c r="AD116" i="3"/>
  <c r="AC117" i="3"/>
  <c r="AD117" i="3"/>
  <c r="AC118" i="3"/>
  <c r="AD118" i="3"/>
  <c r="AC119" i="3"/>
  <c r="AD119" i="3"/>
  <c r="AC120" i="3"/>
  <c r="AD120" i="3"/>
  <c r="AC121" i="3"/>
  <c r="AD121" i="3"/>
  <c r="AC122" i="3"/>
  <c r="AD122" i="3"/>
  <c r="AC123" i="3"/>
  <c r="AD123" i="3"/>
  <c r="AC124" i="3"/>
  <c r="AD124" i="3"/>
  <c r="AC125" i="3"/>
  <c r="AD125" i="3"/>
  <c r="AC126" i="3"/>
  <c r="AD126" i="3"/>
  <c r="AC127" i="3"/>
  <c r="AD127" i="3"/>
  <c r="AC128" i="3"/>
  <c r="AD128" i="3"/>
  <c r="AC129" i="3"/>
  <c r="AD129" i="3"/>
  <c r="AC130" i="3"/>
  <c r="AD130" i="3"/>
  <c r="AC131" i="3"/>
  <c r="AD131" i="3"/>
  <c r="AC132" i="3"/>
  <c r="AD132" i="3"/>
  <c r="AC133" i="3"/>
  <c r="AD133" i="3"/>
  <c r="AC134" i="3"/>
  <c r="D221" i="3" s="1"/>
  <c r="AC135" i="3"/>
  <c r="D222" i="3" s="1"/>
  <c r="AC136" i="3"/>
  <c r="D223" i="3" s="1"/>
  <c r="AC137" i="3"/>
  <c r="D224" i="3" s="1"/>
  <c r="AC138" i="3"/>
  <c r="D225" i="3" s="1"/>
  <c r="AD138" i="3"/>
  <c r="AC84" i="3"/>
  <c r="AD84" i="3"/>
  <c r="AC85" i="3"/>
  <c r="AD85" i="3"/>
  <c r="AC90" i="3"/>
  <c r="AD90" i="3"/>
  <c r="AC91" i="3"/>
  <c r="AD91" i="3"/>
  <c r="AC92" i="3"/>
  <c r="AD92" i="3"/>
  <c r="AC93" i="3"/>
  <c r="AD93" i="3"/>
  <c r="AC94" i="3"/>
  <c r="AD94" i="3"/>
  <c r="AC80" i="3"/>
  <c r="AD80" i="3"/>
  <c r="AC81" i="3"/>
  <c r="AD81" i="3"/>
  <c r="AC82" i="3"/>
  <c r="AD82" i="3"/>
  <c r="AC83" i="3"/>
  <c r="AD83" i="3"/>
  <c r="AC75" i="3"/>
  <c r="AD75" i="3"/>
  <c r="AC76" i="3"/>
  <c r="AD76" i="3"/>
  <c r="AC77" i="3"/>
  <c r="AD77" i="3"/>
  <c r="AC78" i="3"/>
  <c r="AD78" i="3"/>
  <c r="AC79" i="3"/>
  <c r="AD79" i="3"/>
  <c r="AD74" i="3"/>
  <c r="AC74" i="3"/>
  <c r="AC6" i="3"/>
  <c r="AD6" i="3"/>
  <c r="AC7" i="3"/>
  <c r="AD7" i="3"/>
  <c r="AC8" i="3"/>
  <c r="AD8" i="3"/>
  <c r="AC9" i="3"/>
  <c r="AD9" i="3"/>
  <c r="AC10" i="3"/>
  <c r="AD10" i="3"/>
  <c r="AC11" i="3"/>
  <c r="AD11" i="3"/>
  <c r="AC12" i="3"/>
  <c r="AD12" i="3"/>
  <c r="AC13" i="3"/>
  <c r="AD13" i="3"/>
  <c r="AC14" i="3"/>
  <c r="AD14" i="3"/>
  <c r="AC15" i="3"/>
  <c r="AD15" i="3"/>
  <c r="AC16" i="3"/>
  <c r="AD16" i="3"/>
  <c r="AC21" i="3"/>
  <c r="AD21" i="3"/>
  <c r="AC22" i="3"/>
  <c r="AD22" i="3"/>
  <c r="AC23" i="3"/>
  <c r="AD23" i="3"/>
  <c r="AC24" i="3"/>
  <c r="AD24" i="3"/>
  <c r="AC25" i="3"/>
  <c r="AD25" i="3"/>
  <c r="AC26" i="3"/>
  <c r="AD26" i="3"/>
  <c r="AC27" i="3"/>
  <c r="AD27" i="3"/>
  <c r="AC28" i="3"/>
  <c r="AD28" i="3"/>
  <c r="AC29" i="3"/>
  <c r="AD29" i="3"/>
  <c r="AC30" i="3"/>
  <c r="AD30" i="3"/>
  <c r="AC31" i="3"/>
  <c r="AD31" i="3"/>
  <c r="AC32" i="3"/>
  <c r="AD32" i="3"/>
  <c r="AC33" i="3"/>
  <c r="AD33" i="3"/>
  <c r="AC34" i="3"/>
  <c r="AD34" i="3"/>
  <c r="AC35" i="3"/>
  <c r="AD35" i="3"/>
  <c r="AC36" i="3"/>
  <c r="AD36" i="3"/>
  <c r="AC37" i="3"/>
  <c r="AD37" i="3"/>
  <c r="AC38" i="3"/>
  <c r="AD38" i="3"/>
  <c r="AC39" i="3"/>
  <c r="AD39" i="3"/>
  <c r="AC40" i="3"/>
  <c r="AD40" i="3"/>
  <c r="AC41" i="3"/>
  <c r="AD41" i="3"/>
  <c r="AC42" i="3"/>
  <c r="AD42" i="3"/>
  <c r="AC43" i="3"/>
  <c r="AD43" i="3"/>
  <c r="AC44" i="3"/>
  <c r="AD44" i="3"/>
  <c r="AC45" i="3"/>
  <c r="AD45" i="3"/>
  <c r="AC46" i="3"/>
  <c r="AD46" i="3"/>
  <c r="AC47" i="3"/>
  <c r="AD47" i="3"/>
  <c r="AC48" i="3"/>
  <c r="AD48" i="3"/>
  <c r="AC49" i="3"/>
  <c r="AD49" i="3"/>
  <c r="AC50" i="3"/>
  <c r="AD50" i="3"/>
  <c r="AC51" i="3"/>
  <c r="AD51" i="3"/>
  <c r="AC52" i="3"/>
  <c r="AD52" i="3"/>
  <c r="AC53" i="3"/>
  <c r="AD53" i="3"/>
  <c r="AC54" i="3"/>
  <c r="AD54" i="3"/>
  <c r="AC55" i="3"/>
  <c r="AD55" i="3"/>
  <c r="AC56" i="3"/>
  <c r="AD56" i="3"/>
  <c r="AC57" i="3"/>
  <c r="AD57" i="3"/>
  <c r="AC58" i="3"/>
  <c r="AD58" i="3"/>
  <c r="AC59" i="3"/>
  <c r="AD59" i="3"/>
  <c r="AC60" i="3"/>
  <c r="AD60" i="3"/>
  <c r="AC61" i="3"/>
  <c r="AD61" i="3"/>
  <c r="AC62" i="3"/>
  <c r="AD62" i="3"/>
  <c r="AC63" i="3"/>
  <c r="AD63" i="3"/>
  <c r="AC64" i="3"/>
  <c r="AD64" i="3"/>
  <c r="AC65" i="3"/>
  <c r="AC66" i="3"/>
  <c r="AC67" i="3"/>
  <c r="AC68" i="3"/>
  <c r="AD5" i="3"/>
  <c r="AC5" i="3"/>
  <c r="AC108" i="2"/>
  <c r="AC107" i="2"/>
  <c r="AC106" i="2"/>
  <c r="AC105" i="2"/>
  <c r="AD104" i="2"/>
  <c r="AC104" i="2"/>
  <c r="AC103" i="2"/>
  <c r="AC102" i="2"/>
  <c r="AC100" i="2"/>
  <c r="AC99" i="2"/>
  <c r="AC98" i="2"/>
  <c r="AC97" i="2"/>
  <c r="AC96" i="2"/>
  <c r="AC95" i="2"/>
  <c r="AC93" i="2"/>
  <c r="AC80" i="2"/>
  <c r="AD80" i="2"/>
  <c r="AC81" i="2"/>
  <c r="AD81" i="2"/>
  <c r="AC83" i="2"/>
  <c r="AD83" i="2"/>
  <c r="AC84" i="2"/>
  <c r="AD84" i="2"/>
  <c r="AC85" i="2"/>
  <c r="AD85" i="2"/>
  <c r="AC86" i="2"/>
  <c r="AD86" i="2"/>
  <c r="AC87" i="2"/>
  <c r="AD87" i="2"/>
  <c r="AC88" i="2"/>
  <c r="AD88" i="2"/>
  <c r="AC89" i="2"/>
  <c r="AD89" i="2"/>
  <c r="AC77" i="2"/>
  <c r="AD77" i="2"/>
  <c r="AC78" i="2"/>
  <c r="AD78" i="2"/>
  <c r="AC79" i="2"/>
  <c r="AD79" i="2"/>
  <c r="AD76" i="2"/>
  <c r="AC76" i="2"/>
  <c r="AD74" i="2"/>
  <c r="AC74" i="2"/>
  <c r="AD29" i="2"/>
  <c r="AD30" i="2"/>
  <c r="AC62" i="2"/>
  <c r="AC63" i="2"/>
  <c r="AC49" i="2"/>
  <c r="AC50" i="2"/>
  <c r="AC51" i="2"/>
  <c r="AC53" i="2"/>
  <c r="AC54" i="2"/>
  <c r="AC55" i="2"/>
  <c r="AC57" i="2"/>
  <c r="AC58" i="2"/>
  <c r="AC59" i="2"/>
  <c r="AC61" i="2"/>
  <c r="AC35" i="2"/>
  <c r="AC36" i="2"/>
  <c r="AC37" i="2"/>
  <c r="AC38" i="2"/>
  <c r="AC39" i="2"/>
  <c r="AC41" i="2"/>
  <c r="AC42" i="2"/>
  <c r="AC43" i="2"/>
  <c r="AC45" i="2"/>
  <c r="AC46" i="2"/>
  <c r="AC47" i="2"/>
  <c r="AC48" i="2"/>
  <c r="AC21" i="2"/>
  <c r="AC22" i="2"/>
  <c r="AC23" i="2"/>
  <c r="AC25" i="2"/>
  <c r="AC26" i="2"/>
  <c r="AC27" i="2"/>
  <c r="AC29" i="2"/>
  <c r="AC30" i="2"/>
  <c r="AC31" i="2"/>
  <c r="AC32" i="2"/>
  <c r="AC33" i="2"/>
  <c r="AC34" i="2"/>
  <c r="AC17" i="2"/>
  <c r="AC18" i="2"/>
  <c r="AC19" i="2"/>
  <c r="AC20" i="2"/>
  <c r="AC9" i="2"/>
  <c r="AC10" i="2"/>
  <c r="AC11" i="2"/>
  <c r="AC13" i="2"/>
  <c r="AC14" i="2"/>
  <c r="AC15" i="2"/>
  <c r="AC6" i="2"/>
  <c r="AC7" i="2"/>
  <c r="AC5" i="2"/>
  <c r="AA93" i="2" l="1"/>
  <c r="R117" i="2"/>
  <c r="AD101" i="2"/>
  <c r="V68" i="2"/>
  <c r="W93" i="2"/>
  <c r="Z93" i="2"/>
  <c r="N117" i="2"/>
  <c r="Y93" i="2"/>
  <c r="X93" i="2"/>
  <c r="AD106" i="2"/>
  <c r="AD97" i="2"/>
  <c r="AD102" i="2"/>
  <c r="AD105" i="2"/>
  <c r="AD96" i="2"/>
  <c r="AD99" i="2"/>
  <c r="Q12" i="2"/>
  <c r="H68" i="2"/>
  <c r="AD103" i="2"/>
  <c r="AD107" i="2"/>
  <c r="AD98" i="2"/>
  <c r="V95" i="2"/>
  <c r="N116" i="2"/>
  <c r="D68" i="2"/>
  <c r="L68" i="2"/>
  <c r="O68" i="2"/>
  <c r="AD100" i="2"/>
  <c r="T64" i="2"/>
  <c r="P20" i="2"/>
  <c r="AD25" i="2"/>
  <c r="R12" i="2"/>
  <c r="S44" i="2"/>
  <c r="P8" i="2"/>
  <c r="P48" i="2"/>
  <c r="T24" i="2"/>
  <c r="S56" i="2"/>
  <c r="Q56" i="2"/>
  <c r="AD5" i="2"/>
  <c r="P52" i="2"/>
  <c r="T8" i="2"/>
  <c r="R28" i="2"/>
  <c r="T48" i="2"/>
  <c r="Q52" i="2"/>
  <c r="R64" i="2"/>
  <c r="T56" i="2"/>
  <c r="P60" i="2"/>
  <c r="Q40" i="2"/>
  <c r="AD22" i="2"/>
  <c r="S24" i="2"/>
  <c r="Q16" i="2"/>
  <c r="AD17" i="2"/>
  <c r="Q24" i="2"/>
  <c r="S28" i="2"/>
  <c r="S40" i="2"/>
  <c r="P44" i="2"/>
  <c r="P12" i="2"/>
  <c r="R16" i="2"/>
  <c r="R24" i="2"/>
  <c r="S52" i="2"/>
  <c r="T60" i="2"/>
  <c r="T108" i="2" s="1"/>
  <c r="S64" i="2"/>
  <c r="AD33" i="2"/>
  <c r="AD57" i="2"/>
  <c r="AD9" i="2"/>
  <c r="Q20" i="2"/>
  <c r="S66" i="2"/>
  <c r="K114" i="2" s="1"/>
  <c r="P40" i="2"/>
  <c r="R67" i="2"/>
  <c r="J115" i="2" s="1"/>
  <c r="AD21" i="2"/>
  <c r="AD41" i="2"/>
  <c r="AD43" i="2"/>
  <c r="AD45" i="2"/>
  <c r="R52" i="2"/>
  <c r="Q60" i="2"/>
  <c r="R66" i="2"/>
  <c r="J114" i="2" s="1"/>
  <c r="AD13" i="2"/>
  <c r="T28" i="2"/>
  <c r="R36" i="2"/>
  <c r="T40" i="2"/>
  <c r="Q44" i="2"/>
  <c r="AD49" i="2"/>
  <c r="E68" i="2"/>
  <c r="M68" i="2"/>
  <c r="S12" i="2"/>
  <c r="T16" i="2"/>
  <c r="S36" i="2"/>
  <c r="T52" i="2"/>
  <c r="S60" i="2"/>
  <c r="S108" i="2" s="1"/>
  <c r="F68" i="2"/>
  <c r="AD15" i="2"/>
  <c r="T36" i="2"/>
  <c r="P56" i="2"/>
  <c r="R20" i="2"/>
  <c r="P36" i="2"/>
  <c r="T44" i="2"/>
  <c r="Q48" i="2"/>
  <c r="AD59" i="2"/>
  <c r="AD61" i="2"/>
  <c r="AD63" i="2"/>
  <c r="AD26" i="2"/>
  <c r="AD6" i="2"/>
  <c r="AC8" i="2"/>
  <c r="AC12" i="2"/>
  <c r="AC16" i="2"/>
  <c r="AC24" i="2"/>
  <c r="AC28" i="2"/>
  <c r="AC40" i="2"/>
  <c r="AC44" i="2"/>
  <c r="AC52" i="2"/>
  <c r="AC56" i="2"/>
  <c r="AC60" i="2"/>
  <c r="AC64" i="2"/>
  <c r="AC65" i="2"/>
  <c r="D113" i="2" s="1"/>
  <c r="AC66" i="2"/>
  <c r="D114" i="2" s="1"/>
  <c r="D116" i="2" s="1"/>
  <c r="AC67" i="2"/>
  <c r="D115" i="2" s="1"/>
  <c r="Q65" i="2"/>
  <c r="I113" i="2" s="1"/>
  <c r="T66" i="2"/>
  <c r="L114" i="2" s="1"/>
  <c r="U68" i="2"/>
  <c r="M116" i="2" s="1"/>
  <c r="T12" i="2"/>
  <c r="R65" i="2"/>
  <c r="J113" i="2" s="1"/>
  <c r="AD39" i="2"/>
  <c r="AD46" i="2"/>
  <c r="AD55" i="2"/>
  <c r="N68" i="2"/>
  <c r="P67" i="2"/>
  <c r="H115" i="2" s="1"/>
  <c r="W68" i="2"/>
  <c r="O116" i="2" s="1"/>
  <c r="AD32" i="2"/>
  <c r="S48" i="2"/>
  <c r="I68" i="2"/>
  <c r="S65" i="2"/>
  <c r="K113" i="2" s="1"/>
  <c r="Q8" i="2"/>
  <c r="R44" i="2"/>
  <c r="AD51" i="2"/>
  <c r="R60" i="2"/>
  <c r="AD10" i="2"/>
  <c r="J68" i="2"/>
  <c r="T65" i="2"/>
  <c r="L113" i="2" s="1"/>
  <c r="X68" i="2"/>
  <c r="P116" i="2" s="1"/>
  <c r="AD11" i="2"/>
  <c r="P28" i="2"/>
  <c r="AD34" i="2"/>
  <c r="P66" i="2"/>
  <c r="H114" i="2" s="1"/>
  <c r="Y68" i="2"/>
  <c r="AD14" i="2"/>
  <c r="S16" i="2"/>
  <c r="AD19" i="2"/>
  <c r="AD23" i="2"/>
  <c r="AD38" i="2"/>
  <c r="AD47" i="2"/>
  <c r="AD54" i="2"/>
  <c r="G68" i="2"/>
  <c r="Q66" i="2"/>
  <c r="I114" i="2" s="1"/>
  <c r="T67" i="2"/>
  <c r="L115" i="2" s="1"/>
  <c r="Z68" i="2"/>
  <c r="R116" i="2" s="1"/>
  <c r="AA68" i="2"/>
  <c r="AD37" i="2"/>
  <c r="AD53" i="2"/>
  <c r="AD62" i="2"/>
  <c r="T69" i="3"/>
  <c r="S69" i="3"/>
  <c r="AA69" i="3"/>
  <c r="P69" i="3"/>
  <c r="X69" i="3"/>
  <c r="Q69" i="3"/>
  <c r="Y69" i="3"/>
  <c r="AD172" i="3"/>
  <c r="L202" i="3"/>
  <c r="R69" i="3"/>
  <c r="Z69" i="3"/>
  <c r="H214" i="3"/>
  <c r="M215" i="3"/>
  <c r="N203" i="3"/>
  <c r="F203" i="3"/>
  <c r="P213" i="3"/>
  <c r="AD159" i="3"/>
  <c r="AC180" i="3"/>
  <c r="O203" i="3"/>
  <c r="U69" i="3"/>
  <c r="V69" i="3"/>
  <c r="AC195" i="3"/>
  <c r="M214" i="3"/>
  <c r="W69" i="3"/>
  <c r="I212" i="3"/>
  <c r="I203" i="3"/>
  <c r="H212" i="3"/>
  <c r="E202" i="3"/>
  <c r="AD193" i="3"/>
  <c r="AC200" i="3"/>
  <c r="AC198" i="3"/>
  <c r="I204" i="3"/>
  <c r="J204" i="3"/>
  <c r="M203" i="3"/>
  <c r="AC163" i="3"/>
  <c r="AD191" i="3"/>
  <c r="AD199" i="3"/>
  <c r="AD180" i="3"/>
  <c r="AD136" i="3"/>
  <c r="D214" i="3" s="1"/>
  <c r="AD134" i="3"/>
  <c r="D212" i="3" s="1"/>
  <c r="I202" i="3"/>
  <c r="L213" i="3"/>
  <c r="AC194" i="3"/>
  <c r="AC179" i="3"/>
  <c r="AC178" i="3"/>
  <c r="AC168" i="3"/>
  <c r="M204" i="3"/>
  <c r="E204" i="3"/>
  <c r="H203" i="3"/>
  <c r="K202" i="3"/>
  <c r="AD65" i="3"/>
  <c r="E212" i="3" s="1"/>
  <c r="AD66" i="3"/>
  <c r="E213" i="3" s="1"/>
  <c r="AD67" i="3"/>
  <c r="E214" i="3" s="1"/>
  <c r="AD68" i="3"/>
  <c r="E215" i="3" s="1"/>
  <c r="G204" i="3"/>
  <c r="H204" i="3"/>
  <c r="L203" i="3"/>
  <c r="O202" i="3"/>
  <c r="G202" i="3"/>
  <c r="AD186" i="3"/>
  <c r="AD182" i="3"/>
  <c r="R215" i="3"/>
  <c r="AC190" i="3"/>
  <c r="AC186" i="3"/>
  <c r="AC182" i="3"/>
  <c r="AC164" i="3"/>
  <c r="AC162" i="3"/>
  <c r="AD178" i="3"/>
  <c r="AD135" i="3"/>
  <c r="D213" i="3" s="1"/>
  <c r="J215" i="3"/>
  <c r="AD158" i="3"/>
  <c r="O204" i="3"/>
  <c r="AC143" i="3"/>
  <c r="AC166" i="3"/>
  <c r="AC150" i="3"/>
  <c r="AC142" i="3"/>
  <c r="AC174" i="3"/>
  <c r="AC158" i="3"/>
  <c r="K203" i="3"/>
  <c r="N202" i="3"/>
  <c r="F202" i="3"/>
  <c r="F204" i="3"/>
  <c r="AC151" i="3"/>
  <c r="M202" i="3"/>
  <c r="AC199" i="3"/>
  <c r="AC172" i="3"/>
  <c r="AC171" i="3"/>
  <c r="H202" i="3"/>
  <c r="AC160" i="3"/>
  <c r="AD197" i="3"/>
  <c r="AD176" i="3"/>
  <c r="AD142" i="3"/>
  <c r="K212" i="3"/>
  <c r="J203" i="3"/>
  <c r="I205" i="3"/>
  <c r="AC184" i="3"/>
  <c r="AC187" i="3"/>
  <c r="AC173" i="3"/>
  <c r="AC167" i="3"/>
  <c r="N204" i="3"/>
  <c r="G203" i="3"/>
  <c r="J202" i="3"/>
  <c r="AD185" i="3"/>
  <c r="AD195" i="3"/>
  <c r="AD174" i="3"/>
  <c r="R212" i="3"/>
  <c r="K213" i="3"/>
  <c r="Q215" i="3"/>
  <c r="P214" i="3"/>
  <c r="AD167" i="3"/>
  <c r="N212" i="3"/>
  <c r="AD168" i="3"/>
  <c r="K214" i="3"/>
  <c r="N213" i="3"/>
  <c r="AD165" i="3"/>
  <c r="J212" i="3"/>
  <c r="Q212" i="3"/>
  <c r="L214" i="3"/>
  <c r="O213" i="3"/>
  <c r="H213" i="3"/>
  <c r="O212" i="3"/>
  <c r="P215" i="3"/>
  <c r="I215" i="3"/>
  <c r="M213" i="3"/>
  <c r="P212" i="3"/>
  <c r="L215" i="3"/>
  <c r="O214" i="3"/>
  <c r="R213" i="3"/>
  <c r="J213" i="3"/>
  <c r="M212" i="3"/>
  <c r="K215" i="3"/>
  <c r="Q213" i="3"/>
  <c r="I213" i="3"/>
  <c r="L212" i="3"/>
  <c r="O215" i="3"/>
  <c r="R214" i="3"/>
  <c r="J214" i="3"/>
  <c r="N215" i="3"/>
  <c r="Q214" i="3"/>
  <c r="I214" i="3"/>
  <c r="AD143" i="3"/>
  <c r="H215" i="3"/>
  <c r="AD149" i="3"/>
  <c r="AD150" i="3"/>
  <c r="AD137" i="3"/>
  <c r="AD189" i="3"/>
  <c r="AD201" i="3"/>
  <c r="AD200" i="3"/>
  <c r="AD147" i="3"/>
  <c r="AD187" i="3"/>
  <c r="AD184" i="3"/>
  <c r="AD183" i="3"/>
  <c r="AD198" i="3"/>
  <c r="AD177" i="3"/>
  <c r="AD175" i="3"/>
  <c r="AD169" i="3"/>
  <c r="AD166" i="3"/>
  <c r="AD144" i="3"/>
  <c r="AD190" i="3"/>
  <c r="AD151" i="3"/>
  <c r="AD163" i="3"/>
  <c r="AD194" i="3"/>
  <c r="AD181" i="3"/>
  <c r="AD179" i="3"/>
  <c r="AD171" i="3"/>
  <c r="AD170" i="3"/>
  <c r="AD146" i="3"/>
  <c r="AD192" i="3"/>
  <c r="AD153" i="3"/>
  <c r="AD162" i="3"/>
  <c r="AD173" i="3"/>
  <c r="AD196" i="3"/>
  <c r="AD164" i="3"/>
  <c r="AD152" i="3"/>
  <c r="AD160" i="3"/>
  <c r="AD148" i="3"/>
  <c r="AD188" i="3"/>
  <c r="F205" i="3"/>
  <c r="AC181" i="3"/>
  <c r="AC192" i="3"/>
  <c r="E203" i="3"/>
  <c r="G205" i="3"/>
  <c r="AC193" i="3"/>
  <c r="AC159" i="3"/>
  <c r="AC147" i="3"/>
  <c r="AC165" i="3"/>
  <c r="J205" i="3"/>
  <c r="AC183" i="3"/>
  <c r="K205" i="3"/>
  <c r="AC188" i="3"/>
  <c r="N205" i="3"/>
  <c r="AC176" i="3"/>
  <c r="AC170" i="3"/>
  <c r="AC146" i="3"/>
  <c r="AC196" i="3"/>
  <c r="AC191" i="3"/>
  <c r="AC175" i="3"/>
  <c r="AC189" i="3"/>
  <c r="D202" i="3"/>
  <c r="AC153" i="3"/>
  <c r="AC201" i="3"/>
  <c r="AC197" i="3"/>
  <c r="AC185" i="3"/>
  <c r="AC177" i="3"/>
  <c r="AC169" i="3"/>
  <c r="AC148" i="3"/>
  <c r="L205" i="3"/>
  <c r="E205" i="3"/>
  <c r="M205" i="3"/>
  <c r="L204" i="3"/>
  <c r="H205" i="3"/>
  <c r="AD145" i="3"/>
  <c r="AD161" i="3"/>
  <c r="AC145" i="3"/>
  <c r="AC161" i="3"/>
  <c r="AC144" i="3"/>
  <c r="D203" i="3"/>
  <c r="K204" i="3"/>
  <c r="D204" i="3"/>
  <c r="O205" i="3"/>
  <c r="AC149" i="3"/>
  <c r="AC152" i="3"/>
  <c r="AD35" i="2"/>
  <c r="AD27" i="2"/>
  <c r="R8" i="2"/>
  <c r="Q28" i="2"/>
  <c r="Q36" i="2"/>
  <c r="Q64" i="2"/>
  <c r="P65" i="2"/>
  <c r="AD58" i="2"/>
  <c r="AD50" i="2"/>
  <c r="AD42" i="2"/>
  <c r="AD18" i="2"/>
  <c r="S8" i="2"/>
  <c r="Q67" i="2"/>
  <c r="AD31" i="2"/>
  <c r="P16" i="2"/>
  <c r="P24" i="2"/>
  <c r="R40" i="2"/>
  <c r="R48" i="2"/>
  <c r="R56" i="2"/>
  <c r="S67" i="2"/>
  <c r="K115" i="2" s="1"/>
  <c r="AD7" i="2"/>
  <c r="L217" i="3" l="1"/>
  <c r="Q217" i="3"/>
  <c r="K217" i="3"/>
  <c r="M217" i="3"/>
  <c r="R217" i="3"/>
  <c r="K117" i="2"/>
  <c r="H116" i="2"/>
  <c r="D117" i="2"/>
  <c r="J217" i="3"/>
  <c r="I217" i="3"/>
  <c r="O217" i="3"/>
  <c r="H217" i="3"/>
  <c r="P217" i="3"/>
  <c r="AD95" i="2"/>
  <c r="V93" i="2"/>
  <c r="AD93" i="2"/>
  <c r="E217" i="3"/>
  <c r="L117" i="2"/>
  <c r="AD65" i="2"/>
  <c r="E113" i="2" s="1"/>
  <c r="J117" i="2"/>
  <c r="N206" i="3"/>
  <c r="E219" i="3"/>
  <c r="R216" i="3"/>
  <c r="Q216" i="3"/>
  <c r="K206" i="3"/>
  <c r="N216" i="3"/>
  <c r="N214" i="3"/>
  <c r="N217" i="3" s="1"/>
  <c r="AD108" i="2"/>
  <c r="AD64" i="2"/>
  <c r="AD44" i="2"/>
  <c r="AD12" i="2"/>
  <c r="AD52" i="2"/>
  <c r="T68" i="2"/>
  <c r="J116" i="2"/>
  <c r="AD60" i="2"/>
  <c r="AD28" i="2"/>
  <c r="AD56" i="2"/>
  <c r="AD48" i="2"/>
  <c r="AD40" i="2"/>
  <c r="AD24" i="2"/>
  <c r="K116" i="2"/>
  <c r="L116" i="2"/>
  <c r="AD20" i="2"/>
  <c r="AC68" i="2"/>
  <c r="AD36" i="2"/>
  <c r="AD66" i="2"/>
  <c r="E114" i="2" s="1"/>
  <c r="Q68" i="2"/>
  <c r="AD16" i="2"/>
  <c r="H113" i="2"/>
  <c r="H117" i="2" s="1"/>
  <c r="AD67" i="2"/>
  <c r="E115" i="2" s="1"/>
  <c r="F115" i="2" s="1"/>
  <c r="I115" i="2"/>
  <c r="I116" i="2" s="1"/>
  <c r="S68" i="2"/>
  <c r="O216" i="3"/>
  <c r="F206" i="3"/>
  <c r="I216" i="3"/>
  <c r="J206" i="3"/>
  <c r="L216" i="3"/>
  <c r="O206" i="3"/>
  <c r="H206" i="3"/>
  <c r="E206" i="3"/>
  <c r="I206" i="3"/>
  <c r="L206" i="3"/>
  <c r="P216" i="3"/>
  <c r="G206" i="3"/>
  <c r="M206" i="3"/>
  <c r="M216" i="3"/>
  <c r="K216" i="3"/>
  <c r="J216" i="3"/>
  <c r="H216" i="3"/>
  <c r="F213" i="3"/>
  <c r="F214" i="3"/>
  <c r="F212" i="3"/>
  <c r="E216" i="3"/>
  <c r="AC202" i="3"/>
  <c r="D215" i="3"/>
  <c r="D216" i="3" s="1"/>
  <c r="AD202" i="3"/>
  <c r="AD203" i="3"/>
  <c r="AC203" i="3"/>
  <c r="AD205" i="3"/>
  <c r="AC204" i="3"/>
  <c r="AD204" i="3"/>
  <c r="D205" i="3"/>
  <c r="AC205" i="3" s="1"/>
  <c r="R68" i="2"/>
  <c r="AD8" i="2"/>
  <c r="P68" i="2"/>
  <c r="I117" i="2" l="1"/>
  <c r="E117" i="2"/>
  <c r="F117" i="2" s="1"/>
  <c r="F113" i="2"/>
  <c r="D217" i="3"/>
  <c r="D219" i="3"/>
  <c r="F114" i="2"/>
  <c r="E116" i="2"/>
  <c r="F116" i="2" s="1"/>
  <c r="D206" i="3"/>
  <c r="AC206" i="3" s="1"/>
  <c r="AD68" i="2"/>
  <c r="F215" i="3"/>
  <c r="F216" i="3" s="1"/>
  <c r="AD206" i="3"/>
  <c r="F217" i="3" l="1"/>
  <c r="F219" i="3"/>
  <c r="E218" i="3" s="1"/>
  <c r="D218" i="3" l="1"/>
  <c r="F218" i="3" s="1"/>
</calcChain>
</file>

<file path=xl/sharedStrings.xml><?xml version="1.0" encoding="utf-8"?>
<sst xmlns="http://schemas.openxmlformats.org/spreadsheetml/2006/main" count="797" uniqueCount="94">
  <si>
    <t>TIETEX ASIA LTD.</t>
  </si>
  <si>
    <t>FACTORY AND ORDER QUANTITY (MCP)</t>
  </si>
  <si>
    <t>TOTAL</t>
  </si>
  <si>
    <t>FROM</t>
  </si>
  <si>
    <t>FACTORY</t>
  </si>
  <si>
    <t>YEAR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</si>
  <si>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</si>
  <si>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</si>
  <si>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</si>
  <si>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</si>
  <si>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</si>
  <si>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</si>
  <si>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</si>
  <si>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</si>
  <si>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</si>
  <si>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</si>
  <si>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NOP</t>
  </si>
  <si>
    <t>DES</t>
  </si>
  <si>
    <t>JAN'21</t>
  </si>
  <si>
    <t>FEB'21</t>
  </si>
  <si>
    <t>NOV</t>
  </si>
  <si>
    <t>DEC</t>
  </si>
  <si>
    <t>2020</t>
  </si>
  <si>
    <t>2021</t>
  </si>
  <si>
    <t>MOD</t>
  </si>
  <si>
    <t>IA</t>
  </si>
  <si>
    <t>RGS</t>
  </si>
  <si>
    <t>PW300 W</t>
  </si>
  <si>
    <t>PW300 B</t>
  </si>
  <si>
    <t>PW 300 W&amp;B</t>
  </si>
  <si>
    <t>IM</t>
  </si>
  <si>
    <t>JJ</t>
  </si>
  <si>
    <t>RJ Garut</t>
  </si>
  <si>
    <t>JX</t>
  </si>
  <si>
    <t>IR</t>
  </si>
  <si>
    <t>IR2</t>
  </si>
  <si>
    <t>SCI</t>
  </si>
  <si>
    <t>TK</t>
  </si>
  <si>
    <t>JV</t>
  </si>
  <si>
    <t>RH</t>
  </si>
  <si>
    <t>IW</t>
  </si>
  <si>
    <t>IY</t>
  </si>
  <si>
    <t>RY</t>
  </si>
  <si>
    <t>J2 SHOET</t>
  </si>
  <si>
    <t>TTL</t>
  </si>
  <si>
    <t>J2</t>
  </si>
  <si>
    <t>J2 -shoeT</t>
  </si>
  <si>
    <t>PW 300 B&amp;W</t>
  </si>
  <si>
    <t>PW 300 W</t>
  </si>
  <si>
    <t>PW 300 B</t>
  </si>
  <si>
    <t>Material</t>
  </si>
  <si>
    <t>SUMMARY</t>
  </si>
  <si>
    <t>MATERIAL</t>
  </si>
  <si>
    <t>TA</t>
  </si>
  <si>
    <t>TA188</t>
  </si>
  <si>
    <t>TA383</t>
  </si>
  <si>
    <t>TA135W</t>
  </si>
  <si>
    <t>TA135B</t>
  </si>
  <si>
    <t>TA 135 W&amp;B</t>
  </si>
  <si>
    <t>TA&amp;MOD</t>
  </si>
  <si>
    <t>TA135 WHITE</t>
  </si>
  <si>
    <t>TA135 BLACK</t>
  </si>
  <si>
    <t>na</t>
  </si>
  <si>
    <t>Jan-Des</t>
  </si>
  <si>
    <t>SHOE TOWN     J2</t>
  </si>
  <si>
    <t>MAR'21</t>
  </si>
  <si>
    <t>APR'21</t>
  </si>
  <si>
    <t>MAY'21</t>
  </si>
  <si>
    <t>JUN'21</t>
  </si>
  <si>
    <t>% TO DATE</t>
  </si>
  <si>
    <t xml:space="preserve"> </t>
  </si>
  <si>
    <t>TA135 W</t>
  </si>
  <si>
    <t>TA135 B</t>
  </si>
  <si>
    <t>TA 135W&amp;B</t>
  </si>
  <si>
    <t>JUNE</t>
  </si>
  <si>
    <t>JULY</t>
  </si>
  <si>
    <t>SEPT</t>
  </si>
  <si>
    <t>IR-2</t>
  </si>
  <si>
    <t>total</t>
  </si>
  <si>
    <t>ALL</t>
  </si>
  <si>
    <t>J2 -shoe town</t>
  </si>
  <si>
    <t>IR2-SM</t>
  </si>
  <si>
    <t>TA-381</t>
  </si>
  <si>
    <t>OCT'21</t>
  </si>
  <si>
    <t>SEPT'21</t>
  </si>
  <si>
    <t>AUG'21</t>
  </si>
  <si>
    <t>NOP'21</t>
  </si>
  <si>
    <t>DES'21</t>
  </si>
  <si>
    <t>NOP/DEC</t>
  </si>
  <si>
    <t>11/12  =</t>
  </si>
  <si>
    <t>JE (C. Reksa)</t>
  </si>
  <si>
    <t>J2 (Shoe Town)</t>
  </si>
  <si>
    <t>JE (C.Reksa)</t>
  </si>
  <si>
    <t>JE (Reksa)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</si>
</sst>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b/>
      <sz val="1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8"/>
      <color indexed="12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name val="Arial"/>
      <family val="2"/>
    </font>
    <font>
      <sz val="8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99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4" fillId="0" borderId="0"/>
    <xf numFmtId="41" fontId="6" fillId="0" borderId="0" applyFont="0" applyFill="0" applyBorder="0" applyAlignment="0" applyProtection="0"/>
  </cellStyleXfs>
  <cellXfs count="102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3" fillId="0" borderId="0" xfId="0" applyFont="1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4" fillId="2" borderId="0" xfId="0" applyFont="1" applyFill="1" applyAlignment="1">
      <alignment horizontal="center"/>
    </xf>
    <xf numFmtId="0" fontId="0" fillId="3" borderId="1" xfId="0" applyFill="1" applyBorder="1"/>
    <xf numFmtId="0" fontId="0" fillId="4" borderId="1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quotePrefix="1" applyFont="1" applyFill="1" applyBorder="1" applyAlignment="1">
      <alignment horizontal="center" vertical="center"/>
    </xf>
    <xf numFmtId="0" fontId="0" fillId="0" borderId="3" xfId="0" applyBorder="1"/>
    <xf numFmtId="165" fontId="0" fillId="0" borderId="1" xfId="1" applyNumberFormat="1" applyFont="1" applyBorder="1" applyAlignment="1">
      <alignment horizontal="center"/>
    </xf>
    <xf numFmtId="3" fontId="0" fillId="2" borderId="4" xfId="0" applyNumberFormat="1" applyFill="1" applyBorder="1" applyAlignment="1">
      <alignment horizontal="right"/>
    </xf>
    <xf numFmtId="3" fontId="0" fillId="0" borderId="0" xfId="0" applyNumberFormat="1"/>
    <xf numFmtId="3" fontId="5" fillId="0" borderId="4" xfId="0" applyNumberFormat="1" applyFont="1" applyBorder="1" applyAlignment="1">
      <alignment horizontal="right"/>
    </xf>
    <xf numFmtId="165" fontId="0" fillId="0" borderId="1" xfId="1" applyNumberFormat="1" applyFont="1" applyBorder="1" applyAlignment="1">
      <alignment horizontal="center" vertical="center"/>
    </xf>
    <xf numFmtId="0" fontId="4" fillId="0" borderId="3" xfId="0" applyFont="1" applyBorder="1"/>
    <xf numFmtId="3" fontId="0" fillId="0" borderId="1" xfId="0" applyNumberFormat="1" applyBorder="1" applyAlignment="1">
      <alignment horizontal="right"/>
    </xf>
    <xf numFmtId="165" fontId="0" fillId="0" borderId="6" xfId="1" applyNumberFormat="1" applyFont="1" applyBorder="1" applyAlignment="1">
      <alignment horizontal="center" vertical="center"/>
    </xf>
    <xf numFmtId="3" fontId="0" fillId="0" borderId="1" xfId="0" applyNumberFormat="1" applyBorder="1"/>
    <xf numFmtId="3" fontId="0" fillId="0" borderId="1" xfId="0" applyNumberFormat="1" applyBorder="1" applyAlignment="1">
      <alignment horizontal="center"/>
    </xf>
    <xf numFmtId="3" fontId="0" fillId="0" borderId="4" xfId="0" applyNumberFormat="1" applyBorder="1" applyAlignment="1">
      <alignment horizontal="right"/>
    </xf>
    <xf numFmtId="3" fontId="0" fillId="0" borderId="3" xfId="0" applyNumberFormat="1" applyBorder="1" applyAlignment="1">
      <alignment horizontal="center"/>
    </xf>
    <xf numFmtId="0" fontId="0" fillId="0" borderId="1" xfId="0" applyBorder="1" applyAlignment="1">
      <alignment horizontal="right" vertical="center"/>
    </xf>
    <xf numFmtId="0" fontId="0" fillId="0" borderId="1" xfId="0" applyBorder="1"/>
    <xf numFmtId="3" fontId="0" fillId="0" borderId="1" xfId="0" applyNumberFormat="1" applyBorder="1" applyAlignment="1">
      <alignment horizontal="right" vertical="center"/>
    </xf>
    <xf numFmtId="0" fontId="3" fillId="6" borderId="0" xfId="0" applyFont="1" applyFill="1" applyAlignment="1">
      <alignment horizontal="center"/>
    </xf>
    <xf numFmtId="0" fontId="3" fillId="5" borderId="1" xfId="0" applyFont="1" applyFill="1" applyBorder="1" applyAlignment="1">
      <alignment horizontal="right" vertical="center"/>
    </xf>
    <xf numFmtId="0" fontId="3" fillId="5" borderId="6" xfId="0" applyFont="1" applyFill="1" applyBorder="1" applyAlignment="1">
      <alignment horizontal="right" vertical="center"/>
    </xf>
    <xf numFmtId="0" fontId="0" fillId="0" borderId="1" xfId="0" applyBorder="1" applyAlignment="1">
      <alignment horizontal="center"/>
    </xf>
    <xf numFmtId="0" fontId="0" fillId="6" borderId="0" xfId="0" applyFill="1" applyAlignment="1">
      <alignment horizontal="right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quotePrefix="1" applyFont="1" applyFill="1" applyAlignment="1">
      <alignment horizontal="center" vertical="center"/>
    </xf>
    <xf numFmtId="3" fontId="0" fillId="2" borderId="1" xfId="0" applyNumberFormat="1" applyFill="1" applyBorder="1" applyAlignment="1">
      <alignment horizontal="right"/>
    </xf>
    <xf numFmtId="3" fontId="0" fillId="7" borderId="4" xfId="0" applyNumberFormat="1" applyFill="1" applyBorder="1" applyAlignment="1">
      <alignment horizontal="right"/>
    </xf>
    <xf numFmtId="3" fontId="4" fillId="7" borderId="4" xfId="0" applyNumberFormat="1" applyFont="1" applyFill="1" applyBorder="1" applyAlignment="1">
      <alignment horizontal="right"/>
    </xf>
    <xf numFmtId="3" fontId="0" fillId="2" borderId="1" xfId="0" applyNumberFormat="1" applyFill="1" applyBorder="1"/>
    <xf numFmtId="0" fontId="0" fillId="0" borderId="1" xfId="0" applyBorder="1" applyAlignment="1">
      <alignment horizontal="right"/>
    </xf>
    <xf numFmtId="3" fontId="0" fillId="2" borderId="1" xfId="0" applyNumberForma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0" borderId="0" xfId="0" applyFont="1"/>
    <xf numFmtId="3" fontId="0" fillId="0" borderId="0" xfId="0" applyNumberFormat="1" applyAlignment="1">
      <alignment horizontal="right"/>
    </xf>
    <xf numFmtId="3" fontId="0" fillId="2" borderId="0" xfId="0" applyNumberFormat="1" applyFill="1" applyAlignment="1">
      <alignment horizontal="right"/>
    </xf>
    <xf numFmtId="3" fontId="5" fillId="0" borderId="0" xfId="0" applyNumberFormat="1" applyFont="1" applyAlignment="1">
      <alignment horizontal="right"/>
    </xf>
    <xf numFmtId="165" fontId="0" fillId="0" borderId="1" xfId="2" applyNumberFormat="1" applyFont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8" borderId="3" xfId="0" applyFill="1" applyBorder="1"/>
    <xf numFmtId="0" fontId="4" fillId="8" borderId="3" xfId="0" applyFont="1" applyFill="1" applyBorder="1"/>
    <xf numFmtId="0" fontId="3" fillId="2" borderId="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0" borderId="0" xfId="0" applyNumberFormat="1" applyAlignment="1">
      <alignment horizontal="center"/>
    </xf>
    <xf numFmtId="0" fontId="0" fillId="9" borderId="3" xfId="0" applyFill="1" applyBorder="1"/>
    <xf numFmtId="0" fontId="4" fillId="9" borderId="3" xfId="0" applyFont="1" applyFill="1" applyBorder="1"/>
    <xf numFmtId="0" fontId="3" fillId="9" borderId="2" xfId="0" applyFont="1" applyFill="1" applyBorder="1" applyAlignment="1">
      <alignment horizontal="center" vertical="center"/>
    </xf>
    <xf numFmtId="0" fontId="0" fillId="9" borderId="1" xfId="0" applyFill="1" applyBorder="1"/>
    <xf numFmtId="0" fontId="7" fillId="9" borderId="1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 vertical="center"/>
    </xf>
    <xf numFmtId="16" fontId="0" fillId="0" borderId="10" xfId="0" quotePrefix="1" applyNumberFormat="1" applyBorder="1" applyAlignment="1">
      <alignment horizontal="center"/>
    </xf>
    <xf numFmtId="0" fontId="8" fillId="3" borderId="2" xfId="0" applyFont="1" applyFill="1" applyBorder="1" applyAlignment="1">
      <alignment horizontal="center" vertical="center"/>
    </xf>
    <xf numFmtId="9" fontId="0" fillId="3" borderId="1" xfId="3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4" fillId="9" borderId="0" xfId="0" applyFont="1" applyFill="1" applyBorder="1"/>
    <xf numFmtId="0" fontId="0" fillId="0" borderId="0" xfId="0" applyBorder="1" applyAlignment="1">
      <alignment horizontal="center"/>
    </xf>
    <xf numFmtId="9" fontId="0" fillId="9" borderId="1" xfId="3" applyFont="1" applyFill="1" applyBorder="1" applyAlignment="1">
      <alignment horizontal="center"/>
    </xf>
    <xf numFmtId="0" fontId="0" fillId="9" borderId="5" xfId="0" applyFill="1" applyBorder="1"/>
    <xf numFmtId="0" fontId="0" fillId="0" borderId="11" xfId="0" applyBorder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3" fontId="0" fillId="10" borderId="0" xfId="0" applyNumberFormat="1" applyFill="1" applyAlignment="1">
      <alignment horizontal="center"/>
    </xf>
    <xf numFmtId="41" fontId="0" fillId="0" borderId="0" xfId="5" applyFont="1" applyAlignment="1">
      <alignment horizontal="center"/>
    </xf>
    <xf numFmtId="41" fontId="0" fillId="0" borderId="1" xfId="5" applyFont="1" applyBorder="1" applyAlignment="1">
      <alignment horizontal="center"/>
    </xf>
    <xf numFmtId="0" fontId="7" fillId="11" borderId="1" xfId="0" applyFont="1" applyFill="1" applyBorder="1" applyAlignment="1">
      <alignment horizontal="center"/>
    </xf>
    <xf numFmtId="9" fontId="0" fillId="0" borderId="11" xfId="3" applyFont="1" applyBorder="1" applyAlignment="1">
      <alignment horizontal="center" vertical="center"/>
    </xf>
    <xf numFmtId="9" fontId="0" fillId="0" borderId="10" xfId="3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0" fillId="8" borderId="2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5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</cellXfs>
  <cellStyles count="6">
    <cellStyle name="Comma [0]" xfId="5" builtinId="6"/>
    <cellStyle name="Comma 3" xfId="1" xr:uid="{3FF26CCF-87BE-43E1-91DF-EFABC7AB7EA1}"/>
    <cellStyle name="Comma 3 2" xfId="2" xr:uid="{13FD763D-80B0-448C-A2BF-63327BE26038}"/>
    <cellStyle name="Normal" xfId="0" builtinId="0"/>
    <cellStyle name="Normal 2" xfId="4" xr:uid="{9041E2E3-30AE-4816-A33E-92BB5BFD88B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PW300</a:t>
            </a:r>
            <a:r>
              <a:rPr lang="en-ID" baseline="0"/>
              <a:t> - 2021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'MCP 20-21 '!$G$114</c:f>
              <c:strCache>
                <c:ptCount val="1"/>
                <c:pt idx="0">
                  <c:v>PW 300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'!$H$114:$S$114</c:f>
              <c:numCache>
                <c:formatCode>#,##0</c:formatCode>
                <c:ptCount val="12"/>
                <c:pt idx="0">
                  <c:v>172900</c:v>
                </c:pt>
                <c:pt idx="1">
                  <c:v>175700</c:v>
                </c:pt>
                <c:pt idx="2">
                  <c:v>154900</c:v>
                </c:pt>
                <c:pt idx="3">
                  <c:v>197600</c:v>
                </c:pt>
                <c:pt idx="4">
                  <c:v>55100</c:v>
                </c:pt>
                <c:pt idx="5">
                  <c:v>206600</c:v>
                </c:pt>
                <c:pt idx="6">
                  <c:v>291200</c:v>
                </c:pt>
                <c:pt idx="7">
                  <c:v>156100</c:v>
                </c:pt>
                <c:pt idx="8">
                  <c:v>174900</c:v>
                </c:pt>
                <c:pt idx="9">
                  <c:v>162700</c:v>
                </c:pt>
                <c:pt idx="10">
                  <c:v>170000</c:v>
                </c:pt>
                <c:pt idx="11">
                  <c:v>223900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4-43F7-BF68-2C01AC1BCA53}"/>
            </c:ext>
          </c:extLst>
        </c:ser>
        <c:ser>
          <c:idx val="1"/>
          <c:order val="1"/>
          <c:tx>
            <c:strRef>
              <c:f>'MCP 20-21 '!$G$115</c:f>
              <c:strCache>
                <c:ptCount val="1"/>
                <c:pt idx="0">
                  <c:v>PW 300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'!$H$115:$S$115</c:f>
              <c:numCache>
                <c:formatCode>#,##0</c:formatCode>
                <c:ptCount val="12"/>
                <c:pt idx="0">
                  <c:v>45100</c:v>
                </c:pt>
                <c:pt idx="1">
                  <c:v>79500</c:v>
                </c:pt>
                <c:pt idx="2">
                  <c:v>107500</c:v>
                </c:pt>
                <c:pt idx="3">
                  <c:v>132800</c:v>
                </c:pt>
                <c:pt idx="4">
                  <c:v>63100</c:v>
                </c:pt>
                <c:pt idx="5">
                  <c:v>143000</c:v>
                </c:pt>
                <c:pt idx="6">
                  <c:v>292900</c:v>
                </c:pt>
                <c:pt idx="7">
                  <c:v>157200</c:v>
                </c:pt>
                <c:pt idx="8">
                  <c:v>156500</c:v>
                </c:pt>
                <c:pt idx="9">
                  <c:v>180900</c:v>
                </c:pt>
                <c:pt idx="10">
                  <c:v>132800</c:v>
                </c:pt>
                <c:pt idx="11">
                  <c:v>166300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D6-45A8-81D1-A0F243A72C90}"/>
            </c:ext>
          </c:extLst>
        </c:ser>
        <c:ser>
          <c:idx val="2"/>
          <c:order val="2"/>
          <c:tx>
            <c:strRef>
              <c:f>'MCP 20-21 '!$G$116</c:f>
              <c:strCache>
                <c:ptCount val="1"/>
                <c:pt idx="0">
                  <c:v>PW 300 W&amp;B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'!$H$116:$S$116</c:f>
              <c:numCache>
                <c:formatCode>#,##0</c:formatCode>
                <c:ptCount val="12"/>
                <c:pt idx="0">
                  <c:v>218000</c:v>
                </c:pt>
                <c:pt idx="1">
                  <c:v>255200</c:v>
                </c:pt>
                <c:pt idx="2">
                  <c:v>262400</c:v>
                </c:pt>
                <c:pt idx="3">
                  <c:v>330400</c:v>
                </c:pt>
                <c:pt idx="4">
                  <c:v>118200</c:v>
                </c:pt>
                <c:pt idx="5">
                  <c:v>349600</c:v>
                </c:pt>
                <c:pt idx="6">
                  <c:v>584100</c:v>
                </c:pt>
                <c:pt idx="7">
                  <c:v>313300</c:v>
                </c:pt>
                <c:pt idx="8">
                  <c:v>331400</c:v>
                </c:pt>
                <c:pt idx="9">
                  <c:v>343600</c:v>
                </c:pt>
                <c:pt idx="10">
                  <c:v>302800</c:v>
                </c:pt>
                <c:pt idx="11">
                  <c:v>390200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DD6-45A8-81D1-A0F243A72C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10607"/>
        <c:axId val="1380103951"/>
      </c:lineChart>
      <c:catAx>
        <c:axId val="13801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3951"/>
        <c:crosses val="autoZero"/>
        <c:auto val="1"/>
        <c:lblAlgn val="ctr"/>
        <c:lblOffset val="100"/>
        <c:noMultiLvlLbl val="0"/>
      </c:catAx>
      <c:valAx>
        <c:axId val="1380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ALL MMP MATERIAL -2021</a:t>
            </a:r>
            <a:endParaRPr lang="en-ID" baseline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'MCP 20-21 '!$G$113</c:f>
              <c:strCache>
                <c:ptCount val="1"/>
                <c:pt idx="0">
                  <c:v>RGS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'!$H$113:$S$113</c:f>
              <c:numCache>
                <c:formatCode>#,##0</c:formatCode>
                <c:ptCount val="12"/>
                <c:pt idx="0">
                  <c:v>150600</c:v>
                </c:pt>
                <c:pt idx="1">
                  <c:v>181725</c:v>
                </c:pt>
                <c:pt idx="2">
                  <c:v>169500</c:v>
                </c:pt>
                <c:pt idx="3">
                  <c:v>186075</c:v>
                </c:pt>
                <c:pt idx="4">
                  <c:v>170025</c:v>
                </c:pt>
                <c:pt idx="5">
                  <c:v>180300</c:v>
                </c:pt>
                <c:pt idx="6">
                  <c:v>368625</c:v>
                </c:pt>
                <c:pt idx="7">
                  <c:v>218475</c:v>
                </c:pt>
                <c:pt idx="8">
                  <c:v>222300</c:v>
                </c:pt>
                <c:pt idx="9">
                  <c:v>234375</c:v>
                </c:pt>
                <c:pt idx="10">
                  <c:v>249150</c:v>
                </c:pt>
                <c:pt idx="11">
                  <c:v>208200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9C-4769-B6B0-ACDA89407D8E}"/>
            </c:ext>
          </c:extLst>
        </c:ser>
        <c:ser>
          <c:idx val="1"/>
          <c:order val="1"/>
          <c:tx>
            <c:strRef>
              <c:f>'MCP 20-21 '!$G$116</c:f>
              <c:strCache>
                <c:ptCount val="1"/>
                <c:pt idx="0">
                  <c:v>PW 300 W&amp;B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'!$H$116:$S$116</c:f>
              <c:numCache>
                <c:formatCode>#,##0</c:formatCode>
                <c:ptCount val="12"/>
                <c:pt idx="0">
                  <c:v>218000</c:v>
                </c:pt>
                <c:pt idx="1">
                  <c:v>255200</c:v>
                </c:pt>
                <c:pt idx="2">
                  <c:v>262400</c:v>
                </c:pt>
                <c:pt idx="3">
                  <c:v>330400</c:v>
                </c:pt>
                <c:pt idx="4">
                  <c:v>118200</c:v>
                </c:pt>
                <c:pt idx="5">
                  <c:v>349600</c:v>
                </c:pt>
                <c:pt idx="6">
                  <c:v>584100</c:v>
                </c:pt>
                <c:pt idx="7">
                  <c:v>313300</c:v>
                </c:pt>
                <c:pt idx="8">
                  <c:v>331400</c:v>
                </c:pt>
                <c:pt idx="9">
                  <c:v>343600</c:v>
                </c:pt>
                <c:pt idx="10">
                  <c:v>302800</c:v>
                </c:pt>
                <c:pt idx="11">
                  <c:v>390200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14-4638-A627-829BC27342A8}"/>
            </c:ext>
          </c:extLst>
        </c:ser>
        <c:ser>
          <c:idx val="2"/>
          <c:order val="2"/>
          <c:tx>
            <c:strRef>
              <c:f>'MCP 20-21 '!$G$117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'MCP 20-21 '!$H$112:$S$112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'MCP 20-21 '!$H$117:$S$117</c:f>
              <c:numCache>
                <c:formatCode>#,##0</c:formatCode>
                <c:ptCount val="12"/>
                <c:pt idx="0">
                  <c:v>368600</c:v>
                </c:pt>
                <c:pt idx="1">
                  <c:v>436925</c:v>
                </c:pt>
                <c:pt idx="2">
                  <c:v>431900</c:v>
                </c:pt>
                <c:pt idx="3">
                  <c:v>516475</c:v>
                </c:pt>
                <c:pt idx="4">
                  <c:v>288225</c:v>
                </c:pt>
                <c:pt idx="5">
                  <c:v>529900</c:v>
                </c:pt>
                <c:pt idx="6">
                  <c:v>952725</c:v>
                </c:pt>
                <c:pt idx="7">
                  <c:v>531775</c:v>
                </c:pt>
                <c:pt idx="8">
                  <c:v>553700</c:v>
                </c:pt>
                <c:pt idx="9">
                  <c:v>577975</c:v>
                </c:pt>
                <c:pt idx="10">
                  <c:v>551950</c:v>
                </c:pt>
                <c:pt idx="11">
                  <c:v>598400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14-4638-A627-829BC2734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0110607"/>
        <c:axId val="1380103951"/>
      </c:lineChart>
      <c:catAx>
        <c:axId val="1380110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03951"/>
        <c:crosses val="autoZero"/>
        <c:auto val="1"/>
        <c:lblAlgn val="ctr"/>
        <c:lblOffset val="100"/>
        <c:noMultiLvlLbl val="0"/>
      </c:catAx>
      <c:valAx>
        <c:axId val="138010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0110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TA-135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MCP 20-21'!$G$214</c:f>
              <c:strCache>
                <c:ptCount val="1"/>
                <c:pt idx="0">
                  <c:v>TA135 W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20-21'!$H$214:$S$214</c:f>
              <c:numCache>
                <c:formatCode>#,##0</c:formatCode>
                <c:ptCount val="12"/>
                <c:pt idx="0">
                  <c:v>0</c:v>
                </c:pt>
                <c:pt idx="1">
                  <c:v>7600</c:v>
                </c:pt>
                <c:pt idx="2">
                  <c:v>3670</c:v>
                </c:pt>
                <c:pt idx="3">
                  <c:v>7800</c:v>
                </c:pt>
                <c:pt idx="4">
                  <c:v>6605</c:v>
                </c:pt>
                <c:pt idx="5">
                  <c:v>1625</c:v>
                </c:pt>
                <c:pt idx="6">
                  <c:v>3400</c:v>
                </c:pt>
                <c:pt idx="7">
                  <c:v>2700</c:v>
                </c:pt>
                <c:pt idx="8">
                  <c:v>12300</c:v>
                </c:pt>
                <c:pt idx="9">
                  <c:v>3660</c:v>
                </c:pt>
                <c:pt idx="10">
                  <c:v>9710</c:v>
                </c:pt>
                <c:pt idx="11">
                  <c:v>3100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F9-47B2-BC2D-7DEB4B85BFFC}"/>
            </c:ext>
          </c:extLst>
        </c:ser>
        <c:ser>
          <c:idx val="1"/>
          <c:order val="1"/>
          <c:tx>
            <c:strRef>
              <c:f>'NON MCP 20-21'!$G$215</c:f>
              <c:strCache>
                <c:ptCount val="1"/>
                <c:pt idx="0">
                  <c:v>TA135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20-21'!$H$215:$S$215</c:f>
              <c:numCache>
                <c:formatCode>#,##0</c:formatCode>
                <c:ptCount val="12"/>
                <c:pt idx="0">
                  <c:v>0</c:v>
                </c:pt>
                <c:pt idx="1">
                  <c:v>6100</c:v>
                </c:pt>
                <c:pt idx="2">
                  <c:v>7955</c:v>
                </c:pt>
                <c:pt idx="3">
                  <c:v>9800</c:v>
                </c:pt>
                <c:pt idx="4">
                  <c:v>5600</c:v>
                </c:pt>
                <c:pt idx="5">
                  <c:v>1910</c:v>
                </c:pt>
                <c:pt idx="6">
                  <c:v>1000</c:v>
                </c:pt>
                <c:pt idx="7">
                  <c:v>700</c:v>
                </c:pt>
                <c:pt idx="8">
                  <c:v>8900</c:v>
                </c:pt>
                <c:pt idx="9">
                  <c:v>3260</c:v>
                </c:pt>
                <c:pt idx="10">
                  <c:v>2900</c:v>
                </c:pt>
                <c:pt idx="11">
                  <c:v>1400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DB-4EA7-A638-B9B164328E63}"/>
            </c:ext>
          </c:extLst>
        </c:ser>
        <c:ser>
          <c:idx val="2"/>
          <c:order val="2"/>
          <c:tx>
            <c:strRef>
              <c:f>'NON MCP 20-21'!$G$216</c:f>
              <c:strCache>
                <c:ptCount val="1"/>
                <c:pt idx="0">
                  <c:v>TA 135W&amp;B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20-21'!$H$216:$S$216</c:f>
              <c:numCache>
                <c:formatCode>#,##0</c:formatCode>
                <c:ptCount val="12"/>
                <c:pt idx="0">
                  <c:v>0</c:v>
                </c:pt>
                <c:pt idx="1">
                  <c:v>13700</c:v>
                </c:pt>
                <c:pt idx="2">
                  <c:v>11625</c:v>
                </c:pt>
                <c:pt idx="3">
                  <c:v>17600</c:v>
                </c:pt>
                <c:pt idx="4">
                  <c:v>12205</c:v>
                </c:pt>
                <c:pt idx="5">
                  <c:v>3535</c:v>
                </c:pt>
                <c:pt idx="6">
                  <c:v>4400</c:v>
                </c:pt>
                <c:pt idx="7">
                  <c:v>3400</c:v>
                </c:pt>
                <c:pt idx="8">
                  <c:v>21200</c:v>
                </c:pt>
                <c:pt idx="9">
                  <c:v>6920</c:v>
                </c:pt>
                <c:pt idx="10">
                  <c:v>12610</c:v>
                </c:pt>
                <c:pt idx="1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DB-4EA7-A638-B9B164328E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45455"/>
        <c:axId val="1436345871"/>
      </c:lineChart>
      <c:catAx>
        <c:axId val="14363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5871"/>
        <c:crosses val="autoZero"/>
        <c:auto val="1"/>
        <c:lblAlgn val="ctr"/>
        <c:lblOffset val="100"/>
        <c:noMultiLvlLbl val="0"/>
      </c:catAx>
      <c:valAx>
        <c:axId val="14363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D"/>
              <a:t>NON-MMP MATERIAL,</a:t>
            </a:r>
            <a:r>
              <a:rPr lang="en-ID" baseline="0"/>
              <a:t> 2021</a:t>
            </a:r>
            <a:endParaRPr lang="en-ID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 MCP 20-21'!$G$212</c:f>
              <c:strCache>
                <c:ptCount val="1"/>
                <c:pt idx="0">
                  <c:v>TA188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20-21'!$H$212:$S$212</c:f>
              <c:numCache>
                <c:formatCode>#,##0</c:formatCode>
                <c:ptCount val="12"/>
                <c:pt idx="0">
                  <c:v>3900</c:v>
                </c:pt>
                <c:pt idx="1">
                  <c:v>12750</c:v>
                </c:pt>
                <c:pt idx="2">
                  <c:v>11380</c:v>
                </c:pt>
                <c:pt idx="3">
                  <c:v>6780</c:v>
                </c:pt>
                <c:pt idx="4">
                  <c:v>10530</c:v>
                </c:pt>
                <c:pt idx="5">
                  <c:v>9090</c:v>
                </c:pt>
                <c:pt idx="6">
                  <c:v>11280</c:v>
                </c:pt>
                <c:pt idx="7">
                  <c:v>4520</c:v>
                </c:pt>
                <c:pt idx="8">
                  <c:v>14040</c:v>
                </c:pt>
                <c:pt idx="9">
                  <c:v>5790</c:v>
                </c:pt>
                <c:pt idx="10">
                  <c:v>12930</c:v>
                </c:pt>
                <c:pt idx="11">
                  <c:v>13685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EA2-4EEA-A872-5BF74D770A5C}"/>
            </c:ext>
          </c:extLst>
        </c:ser>
        <c:ser>
          <c:idx val="1"/>
          <c:order val="1"/>
          <c:tx>
            <c:strRef>
              <c:f>'NON MCP 20-21'!$G$213</c:f>
              <c:strCache>
                <c:ptCount val="1"/>
                <c:pt idx="0">
                  <c:v>TA383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20-21'!$H$213:$S$213</c:f>
              <c:numCache>
                <c:formatCode>#,##0</c:formatCode>
                <c:ptCount val="12"/>
                <c:pt idx="0">
                  <c:v>105705</c:v>
                </c:pt>
                <c:pt idx="1">
                  <c:v>146525</c:v>
                </c:pt>
                <c:pt idx="2">
                  <c:v>137970</c:v>
                </c:pt>
                <c:pt idx="3">
                  <c:v>118036</c:v>
                </c:pt>
                <c:pt idx="4">
                  <c:v>119197</c:v>
                </c:pt>
                <c:pt idx="5">
                  <c:v>117806</c:v>
                </c:pt>
                <c:pt idx="6">
                  <c:v>108200</c:v>
                </c:pt>
                <c:pt idx="7">
                  <c:v>131022</c:v>
                </c:pt>
                <c:pt idx="8">
                  <c:v>172659</c:v>
                </c:pt>
                <c:pt idx="9">
                  <c:v>144155</c:v>
                </c:pt>
                <c:pt idx="10">
                  <c:v>191540</c:v>
                </c:pt>
                <c:pt idx="11">
                  <c:v>240025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A2-4EEA-A872-5BF74D770A5C}"/>
            </c:ext>
          </c:extLst>
        </c:ser>
        <c:ser>
          <c:idx val="2"/>
          <c:order val="2"/>
          <c:tx>
            <c:strRef>
              <c:f>'NON MCP 20-21'!$G$216</c:f>
              <c:strCache>
                <c:ptCount val="1"/>
                <c:pt idx="0">
                  <c:v>TA 135W&amp;B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20-21'!$H$216:$S$216</c:f>
              <c:numCache>
                <c:formatCode>#,##0</c:formatCode>
                <c:ptCount val="12"/>
                <c:pt idx="0">
                  <c:v>0</c:v>
                </c:pt>
                <c:pt idx="1">
                  <c:v>13700</c:v>
                </c:pt>
                <c:pt idx="2">
                  <c:v>11625</c:v>
                </c:pt>
                <c:pt idx="3">
                  <c:v>17600</c:v>
                </c:pt>
                <c:pt idx="4">
                  <c:v>12205</c:v>
                </c:pt>
                <c:pt idx="5">
                  <c:v>3535</c:v>
                </c:pt>
                <c:pt idx="6">
                  <c:v>4400</c:v>
                </c:pt>
                <c:pt idx="7">
                  <c:v>3400</c:v>
                </c:pt>
                <c:pt idx="8">
                  <c:v>21200</c:v>
                </c:pt>
                <c:pt idx="9">
                  <c:v>6920</c:v>
                </c:pt>
                <c:pt idx="10">
                  <c:v>12610</c:v>
                </c:pt>
                <c:pt idx="11">
                  <c:v>4500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D-497A-A92E-325FD742C75C}"/>
            </c:ext>
          </c:extLst>
        </c:ser>
        <c:ser>
          <c:idx val="3"/>
          <c:order val="3"/>
          <c:tx>
            <c:strRef>
              <c:f>'NON MCP 20-21'!$G$217</c:f>
              <c:strCache>
                <c:ptCount val="1"/>
                <c:pt idx="0">
                  <c:v>ALL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'NON MCP 20-21'!$H$211:$S$211</c:f>
              <c:strCache>
                <c:ptCount val="12"/>
                <c:pt idx="0">
                  <c:v>JAN'21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</c:v>
                </c:pt>
                <c:pt idx="8">
                  <c:v>SEPT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'NON MCP 20-21'!$H$217:$S$217</c:f>
              <c:numCache>
                <c:formatCode>#,##0</c:formatCode>
                <c:ptCount val="12"/>
                <c:pt idx="0">
                  <c:v>109605</c:v>
                </c:pt>
                <c:pt idx="1">
                  <c:v>172975</c:v>
                </c:pt>
                <c:pt idx="2">
                  <c:v>160975</c:v>
                </c:pt>
                <c:pt idx="3">
                  <c:v>142416</c:v>
                </c:pt>
                <c:pt idx="4">
                  <c:v>141932</c:v>
                </c:pt>
                <c:pt idx="5">
                  <c:v>130431</c:v>
                </c:pt>
                <c:pt idx="6">
                  <c:v>123880</c:v>
                </c:pt>
                <c:pt idx="7">
                  <c:v>138942</c:v>
                </c:pt>
                <c:pt idx="8">
                  <c:v>207899</c:v>
                </c:pt>
                <c:pt idx="9">
                  <c:v>156865</c:v>
                </c:pt>
                <c:pt idx="10">
                  <c:v>217080</c:v>
                </c:pt>
                <c:pt idx="11">
                  <c:v>258210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1DD-497A-A92E-325FD742C7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6345455"/>
        <c:axId val="1436345871"/>
      </c:lineChart>
      <c:catAx>
        <c:axId val="14363454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5871"/>
        <c:crosses val="autoZero"/>
        <c:auto val="1"/>
        <c:lblAlgn val="ctr"/>
        <c:lblOffset val="100"/>
        <c:noMultiLvlLbl val="0"/>
      </c:catAx>
      <c:valAx>
        <c:axId val="1436345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6345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TA 381 (TK)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'NON MCP 20-21'!$D$238</c:f>
              <c:strCache>
                <c:ptCount val="1"/>
                <c:pt idx="0">
                  <c:v>TK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'NON MCP 20-21'!$E$237:$J$237</c:f>
              <c:strCache>
                <c:ptCount val="6"/>
                <c:pt idx="0">
                  <c:v>AUG'21</c:v>
                </c:pt>
                <c:pt idx="1">
                  <c:v>SEPT'21</c:v>
                </c:pt>
                <c:pt idx="2">
                  <c:v>OCT'21</c:v>
                </c:pt>
                <c:pt idx="3">
                  <c:v>NOP'21</c:v>
                </c:pt>
                <c:pt idx="4">
                  <c:v>DES'21</c:v>
                </c:pt>
                <c:pt idx="5">
                  <c:v>TOTAL</c:v>
                </c:pt>
              </c:strCache>
            </c:strRef>
          </c:cat>
          <c:val>
            <c:numRef>
              <c:f>'NON MCP 20-21'!$E$238:$J$238</c:f>
              <c:numCache>
                <c:formatCode>_(* #,##0_);_(* \(#,##0\);_(* "-"_);_(@_)</c:formatCode>
                <c:ptCount val="6"/>
                <c:pt idx="0">
                  <c:v>1425</c:v>
                </c:pt>
                <c:pt idx="1">
                  <c:v>1950</c:v>
                </c:pt>
                <c:pt idx="2">
                  <c:v>2325</c:v>
                </c:pt>
                <c:pt idx="4">
                  <c:v>3675</c:v>
                </c:pt>
                <c:pt idx="5">
                  <c:v>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C8-4D7F-9098-5B52DC42211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681718383"/>
        <c:axId val="681727119"/>
      </c:barChart>
      <c:catAx>
        <c:axId val="681718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27119"/>
        <c:crosses val="autoZero"/>
        <c:auto val="1"/>
        <c:lblAlgn val="ctr"/>
        <c:lblOffset val="100"/>
        <c:noMultiLvlLbl val="0"/>
      </c:catAx>
      <c:valAx>
        <c:axId val="68172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7183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104775</xdr:colOff>
      <xdr:row>119</xdr:row>
      <xdr:rowOff>184149</xdr:rowOff>
    </xdr:from>
    <xdr:to>
      <xdr:col>8</xdr:col>
      <xdr:colOff>450850</xdr:colOff>
      <xdr:row>132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65EA4-7FCA-4131-8698-885857C11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222250</xdr:colOff>
      <xdr:row>120</xdr:row>
      <xdr:rowOff>6350</xdr:rowOff>
    </xdr:from>
    <xdr:to>
      <xdr:col>14</xdr:col>
      <xdr:colOff>406400</xdr:colOff>
      <xdr:row>132</xdr:row>
      <xdr:rowOff>76201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BC443B-69D2-46F4-8165-85063D7B29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654050</xdr:colOff>
      <xdr:row>220</xdr:row>
      <xdr:rowOff>85725</xdr:rowOff>
    </xdr:from>
    <xdr:to>
      <xdr:col>11</xdr:col>
      <xdr:colOff>419100</xdr:colOff>
      <xdr:row>232</xdr:row>
      <xdr:rowOff>50800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6BD5F98-6C3B-4C4B-BD95-0C7C8B8641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685800</xdr:colOff>
      <xdr:row>220</xdr:row>
      <xdr:rowOff>88900</xdr:rowOff>
    </xdr:from>
    <xdr:to>
      <xdr:col>16</xdr:col>
      <xdr:colOff>247650</xdr:colOff>
      <xdr:row>232</xdr:row>
      <xdr:rowOff>53975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54DBC32-27B6-4F54-9171-A47D2C6F5C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1101725</xdr:colOff>
      <xdr:row>238</xdr:row>
      <xdr:rowOff>107950</xdr:rowOff>
    </xdr:from>
    <xdr:to>
      <xdr:col>7</xdr:col>
      <xdr:colOff>635000</xdr:colOff>
      <xdr:row>248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CBD84E-8804-4907-B5C4-39CF3C9F4B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CP%20MTL/Summary/MOD%20MCP%20SUMMAR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 20"/>
      <sheetName val="MOD 21"/>
      <sheetName val="SUMMARY TA &amp; MOD "/>
      <sheetName val="GRAPH BY FTY"/>
      <sheetName val="RGS"/>
      <sheetName val="TA383"/>
    </sheetNames>
    <sheetDataSet>
      <sheetData sheetId="0"/>
      <sheetData sheetId="1">
        <row r="315">
          <cell r="L315">
            <v>6750</v>
          </cell>
          <cell r="P315">
            <v>17500</v>
          </cell>
          <cell r="R315">
            <v>3500</v>
          </cell>
        </row>
        <row r="316">
          <cell r="L316">
            <v>22200</v>
          </cell>
          <cell r="P316">
            <v>16100</v>
          </cell>
          <cell r="R316">
            <v>5500</v>
          </cell>
        </row>
        <row r="317">
          <cell r="L317">
            <v>3375</v>
          </cell>
          <cell r="P317">
            <v>13000</v>
          </cell>
          <cell r="R317">
            <v>2000</v>
          </cell>
        </row>
        <row r="318">
          <cell r="L318">
            <v>975</v>
          </cell>
          <cell r="P318">
            <v>2500</v>
          </cell>
          <cell r="R318">
            <v>0</v>
          </cell>
        </row>
        <row r="319">
          <cell r="L319">
            <v>13125</v>
          </cell>
          <cell r="P319">
            <v>31200</v>
          </cell>
          <cell r="R319">
            <v>4000</v>
          </cell>
        </row>
        <row r="320">
          <cell r="L320">
            <v>24000</v>
          </cell>
          <cell r="P320">
            <v>17900</v>
          </cell>
          <cell r="R320">
            <v>0</v>
          </cell>
        </row>
        <row r="321">
          <cell r="N321">
            <v>27000</v>
          </cell>
          <cell r="P321">
            <v>41300</v>
          </cell>
          <cell r="R321">
            <v>13400</v>
          </cell>
        </row>
        <row r="322">
          <cell r="N322">
            <v>19875</v>
          </cell>
          <cell r="R322">
            <v>600</v>
          </cell>
        </row>
        <row r="323">
          <cell r="L323">
            <v>18750</v>
          </cell>
          <cell r="P323">
            <v>6700</v>
          </cell>
          <cell r="R323">
            <v>11300</v>
          </cell>
        </row>
        <row r="324">
          <cell r="L324">
            <v>2625</v>
          </cell>
          <cell r="P324">
            <v>3800</v>
          </cell>
          <cell r="R324">
            <v>500</v>
          </cell>
        </row>
        <row r="325">
          <cell r="P325">
            <v>3500</v>
          </cell>
        </row>
        <row r="326">
          <cell r="L326">
            <v>2325</v>
          </cell>
          <cell r="P326">
            <v>9500</v>
          </cell>
          <cell r="R326">
            <v>1300</v>
          </cell>
        </row>
        <row r="327">
          <cell r="L327">
            <v>9600</v>
          </cell>
          <cell r="P327">
            <v>9900</v>
          </cell>
          <cell r="R327">
            <v>3000</v>
          </cell>
        </row>
        <row r="736">
          <cell r="L736">
            <v>7050</v>
          </cell>
          <cell r="P736">
            <v>22000</v>
          </cell>
          <cell r="R736">
            <v>7000</v>
          </cell>
        </row>
        <row r="737">
          <cell r="L737">
            <v>17700</v>
          </cell>
          <cell r="P737">
            <v>9500</v>
          </cell>
          <cell r="R737">
            <v>1500</v>
          </cell>
        </row>
        <row r="738">
          <cell r="L738">
            <v>2250</v>
          </cell>
          <cell r="P738">
            <v>16000</v>
          </cell>
          <cell r="R738">
            <v>3500</v>
          </cell>
        </row>
        <row r="739">
          <cell r="L739">
            <v>150</v>
          </cell>
          <cell r="P739">
            <v>7600</v>
          </cell>
          <cell r="R739">
            <v>1500</v>
          </cell>
        </row>
        <row r="740">
          <cell r="L740">
            <v>5925</v>
          </cell>
          <cell r="P740">
            <v>20200</v>
          </cell>
          <cell r="R740">
            <v>400</v>
          </cell>
        </row>
        <row r="741">
          <cell r="L741">
            <v>52275</v>
          </cell>
          <cell r="P741">
            <v>16000</v>
          </cell>
          <cell r="R741">
            <v>0</v>
          </cell>
        </row>
        <row r="742">
          <cell r="N742">
            <v>28950</v>
          </cell>
          <cell r="P742">
            <v>30200</v>
          </cell>
          <cell r="R742">
            <v>21400</v>
          </cell>
        </row>
        <row r="743">
          <cell r="N743">
            <v>21225</v>
          </cell>
        </row>
        <row r="744">
          <cell r="L744">
            <v>25950</v>
          </cell>
          <cell r="P744">
            <v>6000</v>
          </cell>
          <cell r="R744">
            <v>15200</v>
          </cell>
        </row>
        <row r="745">
          <cell r="L745">
            <v>2475</v>
          </cell>
          <cell r="P745">
            <v>4500</v>
          </cell>
          <cell r="R745">
            <v>300</v>
          </cell>
        </row>
        <row r="747">
          <cell r="L747">
            <v>6600</v>
          </cell>
          <cell r="P747">
            <v>13800</v>
          </cell>
          <cell r="R747">
            <v>5000</v>
          </cell>
        </row>
        <row r="748">
          <cell r="L748">
            <v>5925</v>
          </cell>
          <cell r="P748">
            <v>18600</v>
          </cell>
          <cell r="R748">
            <v>15000</v>
          </cell>
        </row>
        <row r="749">
          <cell r="L749">
            <v>5250</v>
          </cell>
          <cell r="P749">
            <v>11300</v>
          </cell>
          <cell r="R749">
            <v>8700</v>
          </cell>
        </row>
        <row r="1218">
          <cell r="L1218">
            <v>12300</v>
          </cell>
          <cell r="P1218">
            <v>33300</v>
          </cell>
          <cell r="R1218">
            <v>29200</v>
          </cell>
        </row>
        <row r="1219">
          <cell r="L1219">
            <v>28725</v>
          </cell>
          <cell r="P1219">
            <v>20000</v>
          </cell>
          <cell r="R1219">
            <v>12000</v>
          </cell>
        </row>
        <row r="1220">
          <cell r="L1220">
            <v>1125</v>
          </cell>
          <cell r="P1220">
            <v>5000</v>
          </cell>
          <cell r="R1220">
            <v>6000</v>
          </cell>
        </row>
        <row r="1221">
          <cell r="L1221">
            <v>1575</v>
          </cell>
          <cell r="P1221">
            <v>10800</v>
          </cell>
          <cell r="R1221">
            <v>2900</v>
          </cell>
        </row>
        <row r="1222">
          <cell r="L1222">
            <v>9375</v>
          </cell>
          <cell r="P1222">
            <v>12500</v>
          </cell>
          <cell r="R1222">
            <v>12700</v>
          </cell>
        </row>
        <row r="1223">
          <cell r="L1223">
            <v>27600</v>
          </cell>
          <cell r="P1223">
            <v>29700</v>
          </cell>
          <cell r="R1223">
            <v>2400</v>
          </cell>
        </row>
        <row r="1224">
          <cell r="N1224">
            <v>1050</v>
          </cell>
          <cell r="P1224">
            <v>1600</v>
          </cell>
          <cell r="R1224">
            <v>2100</v>
          </cell>
        </row>
        <row r="1225">
          <cell r="N1225">
            <v>38325</v>
          </cell>
          <cell r="P1225">
            <v>0</v>
          </cell>
          <cell r="R1225">
            <v>0</v>
          </cell>
        </row>
        <row r="1226">
          <cell r="L1226">
            <v>39525</v>
          </cell>
          <cell r="P1226">
            <v>9300</v>
          </cell>
          <cell r="R1226">
            <v>24700</v>
          </cell>
        </row>
        <row r="1227">
          <cell r="L1227">
            <v>2250</v>
          </cell>
          <cell r="P1227">
            <v>7000</v>
          </cell>
          <cell r="R1227">
            <v>300</v>
          </cell>
        </row>
        <row r="1228">
          <cell r="L1228">
            <v>0</v>
          </cell>
          <cell r="P1228">
            <v>4900</v>
          </cell>
          <cell r="R1228">
            <v>2300</v>
          </cell>
        </row>
        <row r="1229">
          <cell r="L1229">
            <v>975</v>
          </cell>
          <cell r="P1229">
            <v>9700</v>
          </cell>
          <cell r="R1229">
            <v>4000</v>
          </cell>
        </row>
        <row r="1230">
          <cell r="L1230">
            <v>1425</v>
          </cell>
          <cell r="P1230">
            <v>1600</v>
          </cell>
          <cell r="R1230">
            <v>3200</v>
          </cell>
        </row>
        <row r="1231">
          <cell r="L1231">
            <v>5250</v>
          </cell>
          <cell r="P1231">
            <v>9500</v>
          </cell>
          <cell r="R1231">
            <v>5700</v>
          </cell>
        </row>
        <row r="1875">
          <cell r="L1875">
            <v>10500</v>
          </cell>
          <cell r="P1875">
            <v>14500</v>
          </cell>
          <cell r="R1875">
            <v>5500</v>
          </cell>
        </row>
        <row r="1876">
          <cell r="L1876">
            <v>19575</v>
          </cell>
          <cell r="P1876">
            <v>23500</v>
          </cell>
          <cell r="R1876">
            <v>12600</v>
          </cell>
        </row>
        <row r="1878">
          <cell r="L1878">
            <v>5025</v>
          </cell>
          <cell r="P1878">
            <v>13800</v>
          </cell>
          <cell r="R1878">
            <v>4800</v>
          </cell>
        </row>
        <row r="1879">
          <cell r="L1879">
            <v>10200</v>
          </cell>
          <cell r="P1879">
            <v>34900</v>
          </cell>
          <cell r="R1879">
            <v>5100</v>
          </cell>
        </row>
        <row r="1880">
          <cell r="L1880">
            <v>44700</v>
          </cell>
          <cell r="P1880">
            <v>9000</v>
          </cell>
          <cell r="R1880">
            <v>12300</v>
          </cell>
        </row>
        <row r="1881">
          <cell r="N1881">
            <v>25200</v>
          </cell>
          <cell r="P1881">
            <v>36300</v>
          </cell>
          <cell r="R1881">
            <v>38700</v>
          </cell>
        </row>
        <row r="1882">
          <cell r="N1882">
            <v>14250</v>
          </cell>
          <cell r="P1882">
            <v>0</v>
          </cell>
          <cell r="R1882">
            <v>0</v>
          </cell>
        </row>
        <row r="1883">
          <cell r="L1883">
            <v>36525</v>
          </cell>
          <cell r="P1883">
            <v>7300</v>
          </cell>
          <cell r="R1883">
            <v>17700</v>
          </cell>
        </row>
        <row r="1884">
          <cell r="L1884">
            <v>2325</v>
          </cell>
          <cell r="P1884">
            <v>3800</v>
          </cell>
          <cell r="R1884">
            <v>400</v>
          </cell>
        </row>
        <row r="1885">
          <cell r="L1885">
            <v>0</v>
          </cell>
          <cell r="P1885">
            <v>13000</v>
          </cell>
          <cell r="R1885">
            <v>3100</v>
          </cell>
        </row>
        <row r="1886">
          <cell r="L1886">
            <v>450</v>
          </cell>
          <cell r="P1886">
            <v>9000</v>
          </cell>
          <cell r="R1886">
            <v>3900</v>
          </cell>
        </row>
        <row r="1887">
          <cell r="L1887">
            <v>8700</v>
          </cell>
          <cell r="P1887">
            <v>18300</v>
          </cell>
          <cell r="R1887">
            <v>8000</v>
          </cell>
        </row>
        <row r="1888">
          <cell r="L1888">
            <v>8625</v>
          </cell>
          <cell r="P1888">
            <v>14200</v>
          </cell>
          <cell r="R1888">
            <v>20700</v>
          </cell>
        </row>
        <row r="2199">
          <cell r="L2199">
            <v>9825</v>
          </cell>
          <cell r="P2199">
            <v>6000</v>
          </cell>
          <cell r="R2199">
            <v>2500</v>
          </cell>
        </row>
        <row r="2200">
          <cell r="L2200">
            <v>9525</v>
          </cell>
          <cell r="P2200">
            <v>13200</v>
          </cell>
          <cell r="R2200">
            <v>4500</v>
          </cell>
        </row>
        <row r="2202">
          <cell r="L2202">
            <v>1875</v>
          </cell>
          <cell r="P2202">
            <v>500</v>
          </cell>
          <cell r="R2202">
            <v>2200</v>
          </cell>
        </row>
        <row r="2203">
          <cell r="L2203">
            <v>10950</v>
          </cell>
          <cell r="P2203">
            <v>10500</v>
          </cell>
          <cell r="R2203">
            <v>6900</v>
          </cell>
        </row>
        <row r="2204">
          <cell r="L2204">
            <v>32550</v>
          </cell>
          <cell r="P2204">
            <v>1500</v>
          </cell>
          <cell r="R2204">
            <v>4200</v>
          </cell>
        </row>
        <row r="2205">
          <cell r="N2205">
            <v>49500</v>
          </cell>
          <cell r="P2205">
            <v>12100</v>
          </cell>
          <cell r="R2205">
            <v>19100</v>
          </cell>
        </row>
        <row r="2206">
          <cell r="N2206">
            <v>9000</v>
          </cell>
          <cell r="P2206">
            <v>0</v>
          </cell>
          <cell r="R2206">
            <v>0</v>
          </cell>
        </row>
        <row r="2207">
          <cell r="L2207">
            <v>19875</v>
          </cell>
          <cell r="P2207">
            <v>3100</v>
          </cell>
          <cell r="R2207">
            <v>8600</v>
          </cell>
        </row>
        <row r="2208">
          <cell r="L2208">
            <v>3600</v>
          </cell>
          <cell r="P2208">
            <v>2600</v>
          </cell>
          <cell r="R2208">
            <v>600</v>
          </cell>
        </row>
        <row r="2209">
          <cell r="L2209">
            <v>3375</v>
          </cell>
          <cell r="P2209">
            <v>1000</v>
          </cell>
          <cell r="R2209">
            <v>900</v>
          </cell>
        </row>
        <row r="2210">
          <cell r="L2210">
            <v>3900</v>
          </cell>
          <cell r="R2210">
            <v>4200</v>
          </cell>
        </row>
        <row r="2211">
          <cell r="L2211">
            <v>15525</v>
          </cell>
          <cell r="P2211">
            <v>2300</v>
          </cell>
          <cell r="R2211">
            <v>3400</v>
          </cell>
        </row>
        <row r="2212">
          <cell r="L2212">
            <v>525</v>
          </cell>
          <cell r="P2212">
            <v>0</v>
          </cell>
          <cell r="R2212">
            <v>6000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6700A-8E8C-4866-8EE8-3AA7C8DB35FC}">
  <dimension ref="A1:AE119"/>
  <sheetViews>
    <sheetView tabSelected="1" workbookViewId="0">
      <pane xSplit="3" ySplit="4" topLeftCell="D114" activePane="bottomRight" state="frozen"/>
      <selection pane="topRight" activeCell="D1" sqref="D1"/>
      <selection pane="bottomLeft" activeCell="A5" sqref="A5"/>
      <selection pane="bottomRight" activeCell="I118" sqref="I118"/>
    </sheetView>
  </sheetViews>
  <sheetFormatPr defaultRowHeight="14.5" x14ac:dyDescent="0.35"/>
  <cols>
    <col min="2" max="2" width="12.54296875" customWidth="1"/>
    <col min="3" max="3" width="16.54296875" customWidth="1"/>
    <col min="4" max="6" width="10.26953125" style="5" customWidth="1"/>
    <col min="7" max="7" width="11.6328125" style="5" customWidth="1"/>
    <col min="8" max="27" width="10.26953125" style="5" customWidth="1"/>
    <col min="28" max="28" width="10.26953125" customWidth="1"/>
    <col min="29" max="29" width="8.90625" bestFit="1" customWidth="1"/>
    <col min="258" max="258" width="12.54296875" customWidth="1"/>
    <col min="259" max="259" width="16.54296875" customWidth="1"/>
    <col min="260" max="284" width="10.26953125" customWidth="1"/>
    <col min="285" max="285" width="8.90625" bestFit="1" customWidth="1"/>
    <col min="514" max="514" width="12.54296875" customWidth="1"/>
    <col min="515" max="515" width="16.54296875" customWidth="1"/>
    <col min="516" max="540" width="10.26953125" customWidth="1"/>
    <col min="541" max="541" width="8.90625" bestFit="1" customWidth="1"/>
    <col min="770" max="770" width="12.54296875" customWidth="1"/>
    <col min="771" max="771" width="16.54296875" customWidth="1"/>
    <col min="772" max="796" width="10.26953125" customWidth="1"/>
    <col min="797" max="797" width="8.90625" bestFit="1" customWidth="1"/>
    <col min="1026" max="1026" width="12.54296875" customWidth="1"/>
    <col min="1027" max="1027" width="16.54296875" customWidth="1"/>
    <col min="1028" max="1052" width="10.26953125" customWidth="1"/>
    <col min="1053" max="1053" width="8.90625" bestFit="1" customWidth="1"/>
    <col min="1282" max="1282" width="12.54296875" customWidth="1"/>
    <col min="1283" max="1283" width="16.54296875" customWidth="1"/>
    <col min="1284" max="1308" width="10.26953125" customWidth="1"/>
    <col min="1309" max="1309" width="8.90625" bestFit="1" customWidth="1"/>
    <col min="1538" max="1538" width="12.54296875" customWidth="1"/>
    <col min="1539" max="1539" width="16.54296875" customWidth="1"/>
    <col min="1540" max="1564" width="10.26953125" customWidth="1"/>
    <col min="1565" max="1565" width="8.90625" bestFit="1" customWidth="1"/>
    <col min="1794" max="1794" width="12.54296875" customWidth="1"/>
    <col min="1795" max="1795" width="16.54296875" customWidth="1"/>
    <col min="1796" max="1820" width="10.26953125" customWidth="1"/>
    <col min="1821" max="1821" width="8.90625" bestFit="1" customWidth="1"/>
    <col min="2050" max="2050" width="12.54296875" customWidth="1"/>
    <col min="2051" max="2051" width="16.54296875" customWidth="1"/>
    <col min="2052" max="2076" width="10.26953125" customWidth="1"/>
    <col min="2077" max="2077" width="8.90625" bestFit="1" customWidth="1"/>
    <col min="2306" max="2306" width="12.54296875" customWidth="1"/>
    <col min="2307" max="2307" width="16.54296875" customWidth="1"/>
    <col min="2308" max="2332" width="10.26953125" customWidth="1"/>
    <col min="2333" max="2333" width="8.90625" bestFit="1" customWidth="1"/>
    <col min="2562" max="2562" width="12.54296875" customWidth="1"/>
    <col min="2563" max="2563" width="16.54296875" customWidth="1"/>
    <col min="2564" max="2588" width="10.26953125" customWidth="1"/>
    <col min="2589" max="2589" width="8.90625" bestFit="1" customWidth="1"/>
    <col min="2818" max="2818" width="12.54296875" customWidth="1"/>
    <col min="2819" max="2819" width="16.54296875" customWidth="1"/>
    <col min="2820" max="2844" width="10.26953125" customWidth="1"/>
    <col min="2845" max="2845" width="8.90625" bestFit="1" customWidth="1"/>
    <col min="3074" max="3074" width="12.54296875" customWidth="1"/>
    <col min="3075" max="3075" width="16.54296875" customWidth="1"/>
    <col min="3076" max="3100" width="10.26953125" customWidth="1"/>
    <col min="3101" max="3101" width="8.90625" bestFit="1" customWidth="1"/>
    <col min="3330" max="3330" width="12.54296875" customWidth="1"/>
    <col min="3331" max="3331" width="16.54296875" customWidth="1"/>
    <col min="3332" max="3356" width="10.26953125" customWidth="1"/>
    <col min="3357" max="3357" width="8.90625" bestFit="1" customWidth="1"/>
    <col min="3586" max="3586" width="12.54296875" customWidth="1"/>
    <col min="3587" max="3587" width="16.54296875" customWidth="1"/>
    <col min="3588" max="3612" width="10.26953125" customWidth="1"/>
    <col min="3613" max="3613" width="8.90625" bestFit="1" customWidth="1"/>
    <col min="3842" max="3842" width="12.54296875" customWidth="1"/>
    <col min="3843" max="3843" width="16.54296875" customWidth="1"/>
    <col min="3844" max="3868" width="10.26953125" customWidth="1"/>
    <col min="3869" max="3869" width="8.90625" bestFit="1" customWidth="1"/>
    <col min="4098" max="4098" width="12.54296875" customWidth="1"/>
    <col min="4099" max="4099" width="16.54296875" customWidth="1"/>
    <col min="4100" max="4124" width="10.26953125" customWidth="1"/>
    <col min="4125" max="4125" width="8.90625" bestFit="1" customWidth="1"/>
    <col min="4354" max="4354" width="12.54296875" customWidth="1"/>
    <col min="4355" max="4355" width="16.54296875" customWidth="1"/>
    <col min="4356" max="4380" width="10.26953125" customWidth="1"/>
    <col min="4381" max="4381" width="8.90625" bestFit="1" customWidth="1"/>
    <col min="4610" max="4610" width="12.54296875" customWidth="1"/>
    <col min="4611" max="4611" width="16.54296875" customWidth="1"/>
    <col min="4612" max="4636" width="10.26953125" customWidth="1"/>
    <col min="4637" max="4637" width="8.90625" bestFit="1" customWidth="1"/>
    <col min="4866" max="4866" width="12.54296875" customWidth="1"/>
    <col min="4867" max="4867" width="16.54296875" customWidth="1"/>
    <col min="4868" max="4892" width="10.26953125" customWidth="1"/>
    <col min="4893" max="4893" width="8.90625" bestFit="1" customWidth="1"/>
    <col min="5122" max="5122" width="12.54296875" customWidth="1"/>
    <col min="5123" max="5123" width="16.54296875" customWidth="1"/>
    <col min="5124" max="5148" width="10.26953125" customWidth="1"/>
    <col min="5149" max="5149" width="8.90625" bestFit="1" customWidth="1"/>
    <col min="5378" max="5378" width="12.54296875" customWidth="1"/>
    <col min="5379" max="5379" width="16.54296875" customWidth="1"/>
    <col min="5380" max="5404" width="10.26953125" customWidth="1"/>
    <col min="5405" max="5405" width="8.90625" bestFit="1" customWidth="1"/>
    <col min="5634" max="5634" width="12.54296875" customWidth="1"/>
    <col min="5635" max="5635" width="16.54296875" customWidth="1"/>
    <col min="5636" max="5660" width="10.26953125" customWidth="1"/>
    <col min="5661" max="5661" width="8.90625" bestFit="1" customWidth="1"/>
    <col min="5890" max="5890" width="12.54296875" customWidth="1"/>
    <col min="5891" max="5891" width="16.54296875" customWidth="1"/>
    <col min="5892" max="5916" width="10.26953125" customWidth="1"/>
    <col min="5917" max="5917" width="8.90625" bestFit="1" customWidth="1"/>
    <col min="6146" max="6146" width="12.54296875" customWidth="1"/>
    <col min="6147" max="6147" width="16.54296875" customWidth="1"/>
    <col min="6148" max="6172" width="10.26953125" customWidth="1"/>
    <col min="6173" max="6173" width="8.90625" bestFit="1" customWidth="1"/>
    <col min="6402" max="6402" width="12.54296875" customWidth="1"/>
    <col min="6403" max="6403" width="16.54296875" customWidth="1"/>
    <col min="6404" max="6428" width="10.26953125" customWidth="1"/>
    <col min="6429" max="6429" width="8.90625" bestFit="1" customWidth="1"/>
    <col min="6658" max="6658" width="12.54296875" customWidth="1"/>
    <col min="6659" max="6659" width="16.54296875" customWidth="1"/>
    <col min="6660" max="6684" width="10.26953125" customWidth="1"/>
    <col min="6685" max="6685" width="8.90625" bestFit="1" customWidth="1"/>
    <col min="6914" max="6914" width="12.54296875" customWidth="1"/>
    <col min="6915" max="6915" width="16.54296875" customWidth="1"/>
    <col min="6916" max="6940" width="10.26953125" customWidth="1"/>
    <col min="6941" max="6941" width="8.90625" bestFit="1" customWidth="1"/>
    <col min="7170" max="7170" width="12.54296875" customWidth="1"/>
    <col min="7171" max="7171" width="16.54296875" customWidth="1"/>
    <col min="7172" max="7196" width="10.26953125" customWidth="1"/>
    <col min="7197" max="7197" width="8.90625" bestFit="1" customWidth="1"/>
    <col min="7426" max="7426" width="12.54296875" customWidth="1"/>
    <col min="7427" max="7427" width="16.54296875" customWidth="1"/>
    <col min="7428" max="7452" width="10.26953125" customWidth="1"/>
    <col min="7453" max="7453" width="8.90625" bestFit="1" customWidth="1"/>
    <col min="7682" max="7682" width="12.54296875" customWidth="1"/>
    <col min="7683" max="7683" width="16.54296875" customWidth="1"/>
    <col min="7684" max="7708" width="10.26953125" customWidth="1"/>
    <col min="7709" max="7709" width="8.90625" bestFit="1" customWidth="1"/>
    <col min="7938" max="7938" width="12.54296875" customWidth="1"/>
    <col min="7939" max="7939" width="16.54296875" customWidth="1"/>
    <col min="7940" max="7964" width="10.26953125" customWidth="1"/>
    <col min="7965" max="7965" width="8.90625" bestFit="1" customWidth="1"/>
    <col min="8194" max="8194" width="12.54296875" customWidth="1"/>
    <col min="8195" max="8195" width="16.54296875" customWidth="1"/>
    <col min="8196" max="8220" width="10.26953125" customWidth="1"/>
    <col min="8221" max="8221" width="8.90625" bestFit="1" customWidth="1"/>
    <col min="8450" max="8450" width="12.54296875" customWidth="1"/>
    <col min="8451" max="8451" width="16.54296875" customWidth="1"/>
    <col min="8452" max="8476" width="10.26953125" customWidth="1"/>
    <col min="8477" max="8477" width="8.90625" bestFit="1" customWidth="1"/>
    <col min="8706" max="8706" width="12.54296875" customWidth="1"/>
    <col min="8707" max="8707" width="16.54296875" customWidth="1"/>
    <col min="8708" max="8732" width="10.26953125" customWidth="1"/>
    <col min="8733" max="8733" width="8.90625" bestFit="1" customWidth="1"/>
    <col min="8962" max="8962" width="12.54296875" customWidth="1"/>
    <col min="8963" max="8963" width="16.54296875" customWidth="1"/>
    <col min="8964" max="8988" width="10.26953125" customWidth="1"/>
    <col min="8989" max="8989" width="8.90625" bestFit="1" customWidth="1"/>
    <col min="9218" max="9218" width="12.54296875" customWidth="1"/>
    <col min="9219" max="9219" width="16.54296875" customWidth="1"/>
    <col min="9220" max="9244" width="10.26953125" customWidth="1"/>
    <col min="9245" max="9245" width="8.90625" bestFit="1" customWidth="1"/>
    <col min="9474" max="9474" width="12.54296875" customWidth="1"/>
    <col min="9475" max="9475" width="16.54296875" customWidth="1"/>
    <col min="9476" max="9500" width="10.26953125" customWidth="1"/>
    <col min="9501" max="9501" width="8.90625" bestFit="1" customWidth="1"/>
    <col min="9730" max="9730" width="12.54296875" customWidth="1"/>
    <col min="9731" max="9731" width="16.54296875" customWidth="1"/>
    <col min="9732" max="9756" width="10.26953125" customWidth="1"/>
    <col min="9757" max="9757" width="8.90625" bestFit="1" customWidth="1"/>
    <col min="9986" max="9986" width="12.54296875" customWidth="1"/>
    <col min="9987" max="9987" width="16.54296875" customWidth="1"/>
    <col min="9988" max="10012" width="10.26953125" customWidth="1"/>
    <col min="10013" max="10013" width="8.90625" bestFit="1" customWidth="1"/>
    <col min="10242" max="10242" width="12.54296875" customWidth="1"/>
    <col min="10243" max="10243" width="16.54296875" customWidth="1"/>
    <col min="10244" max="10268" width="10.26953125" customWidth="1"/>
    <col min="10269" max="10269" width="8.90625" bestFit="1" customWidth="1"/>
    <col min="10498" max="10498" width="12.54296875" customWidth="1"/>
    <col min="10499" max="10499" width="16.54296875" customWidth="1"/>
    <col min="10500" max="10524" width="10.26953125" customWidth="1"/>
    <col min="10525" max="10525" width="8.90625" bestFit="1" customWidth="1"/>
    <col min="10754" max="10754" width="12.54296875" customWidth="1"/>
    <col min="10755" max="10755" width="16.54296875" customWidth="1"/>
    <col min="10756" max="10780" width="10.26953125" customWidth="1"/>
    <col min="10781" max="10781" width="8.90625" bestFit="1" customWidth="1"/>
    <col min="11010" max="11010" width="12.54296875" customWidth="1"/>
    <col min="11011" max="11011" width="16.54296875" customWidth="1"/>
    <col min="11012" max="11036" width="10.26953125" customWidth="1"/>
    <col min="11037" max="11037" width="8.90625" bestFit="1" customWidth="1"/>
    <col min="11266" max="11266" width="12.54296875" customWidth="1"/>
    <col min="11267" max="11267" width="16.54296875" customWidth="1"/>
    <col min="11268" max="11292" width="10.26953125" customWidth="1"/>
    <col min="11293" max="11293" width="8.90625" bestFit="1" customWidth="1"/>
    <col min="11522" max="11522" width="12.54296875" customWidth="1"/>
    <col min="11523" max="11523" width="16.54296875" customWidth="1"/>
    <col min="11524" max="11548" width="10.26953125" customWidth="1"/>
    <col min="11549" max="11549" width="8.90625" bestFit="1" customWidth="1"/>
    <col min="11778" max="11778" width="12.54296875" customWidth="1"/>
    <col min="11779" max="11779" width="16.54296875" customWidth="1"/>
    <col min="11780" max="11804" width="10.26953125" customWidth="1"/>
    <col min="11805" max="11805" width="8.90625" bestFit="1" customWidth="1"/>
    <col min="12034" max="12034" width="12.54296875" customWidth="1"/>
    <col min="12035" max="12035" width="16.54296875" customWidth="1"/>
    <col min="12036" max="12060" width="10.26953125" customWidth="1"/>
    <col min="12061" max="12061" width="8.90625" bestFit="1" customWidth="1"/>
    <col min="12290" max="12290" width="12.54296875" customWidth="1"/>
    <col min="12291" max="12291" width="16.54296875" customWidth="1"/>
    <col min="12292" max="12316" width="10.26953125" customWidth="1"/>
    <col min="12317" max="12317" width="8.90625" bestFit="1" customWidth="1"/>
    <col min="12546" max="12546" width="12.54296875" customWidth="1"/>
    <col min="12547" max="12547" width="16.54296875" customWidth="1"/>
    <col min="12548" max="12572" width="10.26953125" customWidth="1"/>
    <col min="12573" max="12573" width="8.90625" bestFit="1" customWidth="1"/>
    <col min="12802" max="12802" width="12.54296875" customWidth="1"/>
    <col min="12803" max="12803" width="16.54296875" customWidth="1"/>
    <col min="12804" max="12828" width="10.26953125" customWidth="1"/>
    <col min="12829" max="12829" width="8.90625" bestFit="1" customWidth="1"/>
    <col min="13058" max="13058" width="12.54296875" customWidth="1"/>
    <col min="13059" max="13059" width="16.54296875" customWidth="1"/>
    <col min="13060" max="13084" width="10.26953125" customWidth="1"/>
    <col min="13085" max="13085" width="8.90625" bestFit="1" customWidth="1"/>
    <col min="13314" max="13314" width="12.54296875" customWidth="1"/>
    <col min="13315" max="13315" width="16.54296875" customWidth="1"/>
    <col min="13316" max="13340" width="10.26953125" customWidth="1"/>
    <col min="13341" max="13341" width="8.90625" bestFit="1" customWidth="1"/>
    <col min="13570" max="13570" width="12.54296875" customWidth="1"/>
    <col min="13571" max="13571" width="16.54296875" customWidth="1"/>
    <col min="13572" max="13596" width="10.26953125" customWidth="1"/>
    <col min="13597" max="13597" width="8.90625" bestFit="1" customWidth="1"/>
    <col min="13826" max="13826" width="12.54296875" customWidth="1"/>
    <col min="13827" max="13827" width="16.54296875" customWidth="1"/>
    <col min="13828" max="13852" width="10.26953125" customWidth="1"/>
    <col min="13853" max="13853" width="8.90625" bestFit="1" customWidth="1"/>
    <col min="14082" max="14082" width="12.54296875" customWidth="1"/>
    <col min="14083" max="14083" width="16.54296875" customWidth="1"/>
    <col min="14084" max="14108" width="10.26953125" customWidth="1"/>
    <col min="14109" max="14109" width="8.90625" bestFit="1" customWidth="1"/>
    <col min="14338" max="14338" width="12.54296875" customWidth="1"/>
    <col min="14339" max="14339" width="16.54296875" customWidth="1"/>
    <col min="14340" max="14364" width="10.26953125" customWidth="1"/>
    <col min="14365" max="14365" width="8.90625" bestFit="1" customWidth="1"/>
    <col min="14594" max="14594" width="12.54296875" customWidth="1"/>
    <col min="14595" max="14595" width="16.54296875" customWidth="1"/>
    <col min="14596" max="14620" width="10.26953125" customWidth="1"/>
    <col min="14621" max="14621" width="8.90625" bestFit="1" customWidth="1"/>
    <col min="14850" max="14850" width="12.54296875" customWidth="1"/>
    <col min="14851" max="14851" width="16.54296875" customWidth="1"/>
    <col min="14852" max="14876" width="10.26953125" customWidth="1"/>
    <col min="14877" max="14877" width="8.90625" bestFit="1" customWidth="1"/>
    <col min="15106" max="15106" width="12.54296875" customWidth="1"/>
    <col min="15107" max="15107" width="16.54296875" customWidth="1"/>
    <col min="15108" max="15132" width="10.26953125" customWidth="1"/>
    <col min="15133" max="15133" width="8.90625" bestFit="1" customWidth="1"/>
    <col min="15362" max="15362" width="12.54296875" customWidth="1"/>
    <col min="15363" max="15363" width="16.54296875" customWidth="1"/>
    <col min="15364" max="15388" width="10.26953125" customWidth="1"/>
    <col min="15389" max="15389" width="8.90625" bestFit="1" customWidth="1"/>
    <col min="15618" max="15618" width="12.54296875" customWidth="1"/>
    <col min="15619" max="15619" width="16.54296875" customWidth="1"/>
    <col min="15620" max="15644" width="10.26953125" customWidth="1"/>
    <col min="15645" max="15645" width="8.90625" bestFit="1" customWidth="1"/>
    <col min="15874" max="15874" width="12.54296875" customWidth="1"/>
    <col min="15875" max="15875" width="16.54296875" customWidth="1"/>
    <col min="15876" max="15900" width="10.26953125" customWidth="1"/>
    <col min="15901" max="15901" width="8.90625" bestFit="1" customWidth="1"/>
    <col min="16130" max="16130" width="12.54296875" customWidth="1"/>
    <col min="16131" max="16131" width="16.54296875" customWidth="1"/>
    <col min="16132" max="16156" width="10.26953125" customWidth="1"/>
    <col min="16157" max="16157" width="8.90625" bestFit="1" customWidth="1"/>
  </cols>
  <sheetData>
    <row r="1" spans="1:31" s="1" customFormat="1" ht="36.75" customHeight="1" x14ac:dyDescent="0.35">
      <c r="B1" s="2" t="s">
        <v>0</v>
      </c>
      <c r="C1" s="2"/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/>
    </row>
    <row r="2" spans="1:31" x14ac:dyDescent="0.35">
      <c r="B2" s="4" t="s">
        <v>1</v>
      </c>
    </row>
    <row r="3" spans="1:31" x14ac:dyDescent="0.35">
      <c r="C3" s="5"/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6">
        <v>2021</v>
      </c>
      <c r="Q3" s="6">
        <v>2021</v>
      </c>
      <c r="R3" s="6">
        <v>2021</v>
      </c>
      <c r="S3" s="6">
        <v>2021</v>
      </c>
      <c r="T3" s="6">
        <v>2021</v>
      </c>
      <c r="U3" s="6">
        <v>2021</v>
      </c>
      <c r="V3" s="6">
        <v>2021</v>
      </c>
      <c r="W3" s="6">
        <v>2021</v>
      </c>
      <c r="X3" s="6">
        <v>2021</v>
      </c>
      <c r="Y3" s="6">
        <v>2021</v>
      </c>
      <c r="Z3" s="6">
        <v>2021</v>
      </c>
      <c r="AA3" s="6">
        <v>2021</v>
      </c>
      <c r="AC3" s="7" t="s">
        <v>2</v>
      </c>
      <c r="AD3" s="7" t="s">
        <v>2</v>
      </c>
    </row>
    <row r="4" spans="1:31" x14ac:dyDescent="0.35">
      <c r="A4" s="8" t="s">
        <v>3</v>
      </c>
      <c r="B4" s="9" t="s">
        <v>4</v>
      </c>
      <c r="C4" s="9" t="s">
        <v>50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1" t="s">
        <v>18</v>
      </c>
      <c r="Q4" s="11" t="s">
        <v>19</v>
      </c>
      <c r="R4" s="11" t="s">
        <v>65</v>
      </c>
      <c r="S4" s="11" t="s">
        <v>66</v>
      </c>
      <c r="T4" s="11" t="s">
        <v>67</v>
      </c>
      <c r="U4" s="11" t="s">
        <v>68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20</v>
      </c>
      <c r="AA4" s="11" t="s">
        <v>21</v>
      </c>
      <c r="AB4" s="9" t="s">
        <v>4</v>
      </c>
      <c r="AC4" s="12" t="s">
        <v>22</v>
      </c>
      <c r="AD4" s="12" t="s">
        <v>23</v>
      </c>
    </row>
    <row r="5" spans="1:31" x14ac:dyDescent="0.35">
      <c r="A5" s="79" t="s">
        <v>24</v>
      </c>
      <c r="B5" s="80" t="s">
        <v>25</v>
      </c>
      <c r="C5" s="13" t="s">
        <v>26</v>
      </c>
      <c r="D5" s="14">
        <v>9000</v>
      </c>
      <c r="E5" s="14">
        <v>9750</v>
      </c>
      <c r="F5" s="14">
        <v>8625</v>
      </c>
      <c r="G5" s="14">
        <v>5625</v>
      </c>
      <c r="H5" s="14">
        <v>1950</v>
      </c>
      <c r="I5" s="14">
        <v>13350</v>
      </c>
      <c r="J5" s="14">
        <v>12750</v>
      </c>
      <c r="K5" s="14">
        <v>6000</v>
      </c>
      <c r="L5" s="14">
        <v>12375</v>
      </c>
      <c r="M5" s="14">
        <v>4800</v>
      </c>
      <c r="N5" s="14">
        <v>5700</v>
      </c>
      <c r="O5" s="14">
        <v>6450</v>
      </c>
      <c r="P5" s="15">
        <f>'[1]MOD 21'!L315</f>
        <v>6750</v>
      </c>
      <c r="Q5" s="15">
        <f>'[1]MOD 21'!L736</f>
        <v>7050</v>
      </c>
      <c r="R5" s="15">
        <f>'[1]MOD 21'!L1218</f>
        <v>12300</v>
      </c>
      <c r="S5" s="15">
        <f>'[1]MOD 21'!L1875</f>
        <v>10500</v>
      </c>
      <c r="T5" s="15">
        <f>'[1]MOD 21'!L2199</f>
        <v>9825</v>
      </c>
      <c r="U5" s="15">
        <v>15675</v>
      </c>
      <c r="V5" s="15">
        <v>28200</v>
      </c>
      <c r="W5" s="15">
        <v>14400</v>
      </c>
      <c r="X5" s="15">
        <v>7200</v>
      </c>
      <c r="Y5" s="15">
        <v>6000</v>
      </c>
      <c r="Z5" s="15">
        <v>10125</v>
      </c>
      <c r="AA5" s="15">
        <v>11625</v>
      </c>
      <c r="AB5" s="80" t="s">
        <v>25</v>
      </c>
      <c r="AC5" s="16">
        <f>SUM(D5:O5)</f>
        <v>96375</v>
      </c>
      <c r="AD5" s="17">
        <f>SUM(P5:AA5)</f>
        <v>139650</v>
      </c>
      <c r="AE5" s="17"/>
    </row>
    <row r="6" spans="1:31" x14ac:dyDescent="0.35">
      <c r="A6" s="79"/>
      <c r="B6" s="81"/>
      <c r="C6" s="13" t="s">
        <v>27</v>
      </c>
      <c r="D6" s="18">
        <v>8400</v>
      </c>
      <c r="E6" s="18">
        <v>3000</v>
      </c>
      <c r="F6" s="18">
        <v>14000</v>
      </c>
      <c r="G6" s="18">
        <v>12000</v>
      </c>
      <c r="H6" s="18">
        <v>8500</v>
      </c>
      <c r="I6" s="18">
        <v>13600</v>
      </c>
      <c r="J6" s="18">
        <v>12500</v>
      </c>
      <c r="K6" s="18">
        <v>6300</v>
      </c>
      <c r="L6" s="18">
        <v>13500</v>
      </c>
      <c r="M6" s="18">
        <v>21700</v>
      </c>
      <c r="N6" s="18">
        <v>21500</v>
      </c>
      <c r="O6" s="18">
        <v>28900</v>
      </c>
      <c r="P6" s="15">
        <f>'[1]MOD 21'!P315</f>
        <v>17500</v>
      </c>
      <c r="Q6" s="15">
        <f>'[1]MOD 21'!P736</f>
        <v>22000</v>
      </c>
      <c r="R6" s="15">
        <f>'[1]MOD 21'!P1218</f>
        <v>33300</v>
      </c>
      <c r="S6" s="15">
        <f>'[1]MOD 21'!P1875</f>
        <v>14500</v>
      </c>
      <c r="T6" s="15">
        <f>'[1]MOD 21'!P2199</f>
        <v>6000</v>
      </c>
      <c r="U6" s="15">
        <v>25700</v>
      </c>
      <c r="V6" s="15">
        <v>33800</v>
      </c>
      <c r="W6" s="15">
        <v>3600</v>
      </c>
      <c r="X6" s="15">
        <f>3000+19100</f>
        <v>22100</v>
      </c>
      <c r="Y6" s="15">
        <v>10000</v>
      </c>
      <c r="Z6" s="15">
        <v>12400</v>
      </c>
      <c r="AA6" s="15">
        <v>23900</v>
      </c>
      <c r="AB6" s="81"/>
      <c r="AC6" s="16">
        <f t="shared" ref="AC6:AC68" si="0">SUM(D6:O6)</f>
        <v>163900</v>
      </c>
      <c r="AD6" s="17">
        <f t="shared" ref="AD6:AD68" si="1">SUM(P6:AA6)</f>
        <v>224800</v>
      </c>
      <c r="AE6" s="17"/>
    </row>
    <row r="7" spans="1:31" x14ac:dyDescent="0.35">
      <c r="A7" s="79"/>
      <c r="B7" s="81"/>
      <c r="C7" s="13" t="s">
        <v>28</v>
      </c>
      <c r="D7" s="18">
        <v>12000</v>
      </c>
      <c r="E7" s="18">
        <v>4000</v>
      </c>
      <c r="F7" s="18">
        <v>6000</v>
      </c>
      <c r="G7" s="18">
        <v>17000</v>
      </c>
      <c r="H7" s="18">
        <v>13000</v>
      </c>
      <c r="I7" s="18">
        <v>11200</v>
      </c>
      <c r="J7" s="18">
        <v>19000</v>
      </c>
      <c r="K7" s="18">
        <v>3000</v>
      </c>
      <c r="L7" s="18">
        <v>12500</v>
      </c>
      <c r="M7" s="18">
        <v>15100</v>
      </c>
      <c r="N7" s="18">
        <v>20000</v>
      </c>
      <c r="O7" s="18">
        <v>17400</v>
      </c>
      <c r="P7" s="15">
        <f>'[1]MOD 21'!R315</f>
        <v>3500</v>
      </c>
      <c r="Q7" s="15">
        <f>'[1]MOD 21'!R736</f>
        <v>7000</v>
      </c>
      <c r="R7" s="15">
        <f>'[1]MOD 21'!R1218</f>
        <v>29200</v>
      </c>
      <c r="S7" s="15">
        <f>'[1]MOD 21'!R1875</f>
        <v>5500</v>
      </c>
      <c r="T7" s="15">
        <f>'[1]MOD 21'!R2199</f>
        <v>2500</v>
      </c>
      <c r="U7" s="15">
        <v>17200</v>
      </c>
      <c r="V7" s="15">
        <v>34800</v>
      </c>
      <c r="W7" s="15">
        <v>12500</v>
      </c>
      <c r="X7" s="15">
        <v>21000</v>
      </c>
      <c r="Y7" s="15">
        <v>8500</v>
      </c>
      <c r="Z7" s="15">
        <v>11200</v>
      </c>
      <c r="AA7" s="15">
        <v>23300</v>
      </c>
      <c r="AB7" s="81"/>
      <c r="AC7" s="16">
        <f t="shared" si="0"/>
        <v>150200</v>
      </c>
      <c r="AD7" s="17">
        <f t="shared" si="1"/>
        <v>176200</v>
      </c>
      <c r="AE7" s="17"/>
    </row>
    <row r="8" spans="1:31" x14ac:dyDescent="0.35">
      <c r="A8" s="79"/>
      <c r="B8" s="82"/>
      <c r="C8" s="19" t="s">
        <v>29</v>
      </c>
      <c r="D8" s="20">
        <f>D6+D7</f>
        <v>20400</v>
      </c>
      <c r="E8" s="20">
        <f t="shared" ref="E8:O8" si="2">E6+E7</f>
        <v>7000</v>
      </c>
      <c r="F8" s="20">
        <f t="shared" si="2"/>
        <v>20000</v>
      </c>
      <c r="G8" s="20">
        <f t="shared" si="2"/>
        <v>29000</v>
      </c>
      <c r="H8" s="20">
        <f t="shared" si="2"/>
        <v>21500</v>
      </c>
      <c r="I8" s="20">
        <f t="shared" si="2"/>
        <v>24800</v>
      </c>
      <c r="J8" s="20">
        <f t="shared" si="2"/>
        <v>31500</v>
      </c>
      <c r="K8" s="20">
        <f t="shared" si="2"/>
        <v>9300</v>
      </c>
      <c r="L8" s="20">
        <f t="shared" si="2"/>
        <v>26000</v>
      </c>
      <c r="M8" s="20">
        <f t="shared" si="2"/>
        <v>36800</v>
      </c>
      <c r="N8" s="20">
        <f t="shared" si="2"/>
        <v>41500</v>
      </c>
      <c r="O8" s="20">
        <f t="shared" si="2"/>
        <v>46300</v>
      </c>
      <c r="P8" s="15">
        <f>P6+P7</f>
        <v>21000</v>
      </c>
      <c r="Q8" s="15">
        <f>Q6+Q7</f>
        <v>29000</v>
      </c>
      <c r="R8" s="15">
        <f t="shared" ref="R8:AA8" si="3">R6+R7</f>
        <v>62500</v>
      </c>
      <c r="S8" s="15">
        <f t="shared" si="3"/>
        <v>20000</v>
      </c>
      <c r="T8" s="15">
        <f t="shared" si="3"/>
        <v>8500</v>
      </c>
      <c r="U8" s="15">
        <v>42900</v>
      </c>
      <c r="V8" s="15">
        <f t="shared" si="3"/>
        <v>68600</v>
      </c>
      <c r="W8" s="15">
        <f t="shared" si="3"/>
        <v>16100</v>
      </c>
      <c r="X8" s="15">
        <f t="shared" si="3"/>
        <v>43100</v>
      </c>
      <c r="Y8" s="15">
        <f t="shared" si="3"/>
        <v>18500</v>
      </c>
      <c r="Z8" s="15">
        <f t="shared" si="3"/>
        <v>23600</v>
      </c>
      <c r="AA8" s="15">
        <f t="shared" si="3"/>
        <v>47200</v>
      </c>
      <c r="AB8" s="82"/>
      <c r="AC8" s="16">
        <f t="shared" si="0"/>
        <v>314100</v>
      </c>
      <c r="AD8" s="17">
        <f t="shared" si="1"/>
        <v>401000</v>
      </c>
      <c r="AE8" s="17"/>
    </row>
    <row r="9" spans="1:31" x14ac:dyDescent="0.35">
      <c r="A9" s="79" t="s">
        <v>24</v>
      </c>
      <c r="B9" s="80" t="s">
        <v>30</v>
      </c>
      <c r="C9" s="13" t="s">
        <v>26</v>
      </c>
      <c r="D9" s="14">
        <v>11400</v>
      </c>
      <c r="E9" s="14">
        <v>12075</v>
      </c>
      <c r="F9" s="14">
        <v>11250</v>
      </c>
      <c r="G9" s="14">
        <v>15000</v>
      </c>
      <c r="H9" s="14">
        <v>7500</v>
      </c>
      <c r="I9" s="14">
        <v>3900</v>
      </c>
      <c r="J9" s="14">
        <v>7875</v>
      </c>
      <c r="K9" s="14">
        <v>7500</v>
      </c>
      <c r="L9" s="14">
        <v>15225</v>
      </c>
      <c r="M9" s="14">
        <v>5775</v>
      </c>
      <c r="N9" s="14">
        <v>11325</v>
      </c>
      <c r="O9" s="14">
        <v>9600</v>
      </c>
      <c r="P9" s="15">
        <f>'[1]MOD 21'!L319</f>
        <v>13125</v>
      </c>
      <c r="Q9" s="15">
        <f>'[1]MOD 21'!L740</f>
        <v>5925</v>
      </c>
      <c r="R9" s="15">
        <f>'[1]MOD 21'!L1222</f>
        <v>9375</v>
      </c>
      <c r="S9" s="15">
        <f>'[1]MOD 21'!L1879</f>
        <v>10200</v>
      </c>
      <c r="T9" s="15">
        <f>'[1]MOD 21'!L2203</f>
        <v>10950</v>
      </c>
      <c r="U9" s="15">
        <v>9675</v>
      </c>
      <c r="V9" s="15">
        <v>19125</v>
      </c>
      <c r="W9" s="15">
        <v>9900</v>
      </c>
      <c r="X9" s="15">
        <v>19275</v>
      </c>
      <c r="Y9" s="15">
        <v>13575</v>
      </c>
      <c r="Z9" s="15">
        <v>16875</v>
      </c>
      <c r="AA9" s="15">
        <v>13125</v>
      </c>
      <c r="AB9" s="80" t="s">
        <v>30</v>
      </c>
      <c r="AC9" s="16">
        <f t="shared" si="0"/>
        <v>118425</v>
      </c>
      <c r="AD9" s="17">
        <f t="shared" si="1"/>
        <v>151125</v>
      </c>
      <c r="AE9" s="17"/>
    </row>
    <row r="10" spans="1:31" x14ac:dyDescent="0.35">
      <c r="A10" s="79"/>
      <c r="B10" s="81"/>
      <c r="C10" s="13" t="s">
        <v>27</v>
      </c>
      <c r="D10" s="18">
        <v>32600</v>
      </c>
      <c r="E10" s="18">
        <v>16000</v>
      </c>
      <c r="F10" s="18">
        <v>27100</v>
      </c>
      <c r="G10" s="18">
        <v>31000</v>
      </c>
      <c r="H10" s="18">
        <v>16700</v>
      </c>
      <c r="I10" s="18">
        <v>15000</v>
      </c>
      <c r="J10" s="18">
        <v>13500</v>
      </c>
      <c r="K10" s="18">
        <v>2500</v>
      </c>
      <c r="L10" s="18">
        <v>18000</v>
      </c>
      <c r="M10" s="18">
        <v>20800</v>
      </c>
      <c r="N10" s="18">
        <v>24900</v>
      </c>
      <c r="O10" s="18">
        <v>53100</v>
      </c>
      <c r="P10" s="15">
        <f>'[1]MOD 21'!P319</f>
        <v>31200</v>
      </c>
      <c r="Q10" s="15">
        <f>'[1]MOD 21'!P740</f>
        <v>20200</v>
      </c>
      <c r="R10" s="15">
        <f>'[1]MOD 21'!P1222</f>
        <v>12500</v>
      </c>
      <c r="S10" s="15">
        <f>'[1]MOD 21'!P1879</f>
        <v>34900</v>
      </c>
      <c r="T10" s="15">
        <f>'[1]MOD 21'!P2203</f>
        <v>10500</v>
      </c>
      <c r="U10" s="15">
        <v>22700</v>
      </c>
      <c r="V10" s="15">
        <v>25400</v>
      </c>
      <c r="W10" s="15">
        <v>19600</v>
      </c>
      <c r="X10" s="15">
        <v>19200</v>
      </c>
      <c r="Y10" s="15">
        <v>5800</v>
      </c>
      <c r="Z10" s="15">
        <v>22800</v>
      </c>
      <c r="AA10" s="15">
        <v>5400</v>
      </c>
      <c r="AB10" s="81"/>
      <c r="AC10" s="16">
        <f t="shared" si="0"/>
        <v>271200</v>
      </c>
      <c r="AD10" s="17">
        <f t="shared" si="1"/>
        <v>230200</v>
      </c>
      <c r="AE10" s="17"/>
    </row>
    <row r="11" spans="1:31" x14ac:dyDescent="0.35">
      <c r="A11" s="79"/>
      <c r="B11" s="81"/>
      <c r="C11" s="13" t="s">
        <v>28</v>
      </c>
      <c r="D11" s="18">
        <v>3500</v>
      </c>
      <c r="E11" s="18">
        <v>5900</v>
      </c>
      <c r="F11" s="18">
        <v>7700</v>
      </c>
      <c r="G11" s="18">
        <v>2800</v>
      </c>
      <c r="H11" s="18">
        <v>1700</v>
      </c>
      <c r="I11" s="18">
        <v>6100</v>
      </c>
      <c r="J11" s="18">
        <v>1600</v>
      </c>
      <c r="K11" s="18">
        <v>4100</v>
      </c>
      <c r="L11" s="18">
        <v>5200</v>
      </c>
      <c r="M11" s="18">
        <v>5200</v>
      </c>
      <c r="N11" s="18">
        <v>8900</v>
      </c>
      <c r="O11" s="18">
        <v>7900</v>
      </c>
      <c r="P11" s="15">
        <f>'[1]MOD 21'!R319</f>
        <v>4000</v>
      </c>
      <c r="Q11" s="15">
        <f>'[1]MOD 21'!R740</f>
        <v>400</v>
      </c>
      <c r="R11" s="15">
        <f>'[1]MOD 21'!R1222</f>
        <v>12700</v>
      </c>
      <c r="S11" s="15">
        <f>'[1]MOD 21'!R1879</f>
        <v>5100</v>
      </c>
      <c r="T11" s="15">
        <f>'[1]MOD 21'!R2203</f>
        <v>6900</v>
      </c>
      <c r="U11" s="15">
        <v>9000</v>
      </c>
      <c r="V11" s="15">
        <v>14700</v>
      </c>
      <c r="W11" s="15">
        <v>3700</v>
      </c>
      <c r="X11" s="15">
        <v>4100</v>
      </c>
      <c r="Y11" s="15">
        <v>2900</v>
      </c>
      <c r="Z11" s="15">
        <v>2300</v>
      </c>
      <c r="AA11" s="15">
        <v>3200</v>
      </c>
      <c r="AB11" s="81"/>
      <c r="AC11" s="16">
        <f t="shared" si="0"/>
        <v>60600</v>
      </c>
      <c r="AD11" s="17">
        <f t="shared" si="1"/>
        <v>69000</v>
      </c>
      <c r="AE11" s="17"/>
    </row>
    <row r="12" spans="1:31" x14ac:dyDescent="0.35">
      <c r="A12" s="79"/>
      <c r="B12" s="82"/>
      <c r="C12" s="19" t="s">
        <v>29</v>
      </c>
      <c r="D12" s="20">
        <f t="shared" ref="D12:O12" si="4">D10+D11</f>
        <v>36100</v>
      </c>
      <c r="E12" s="20">
        <f t="shared" si="4"/>
        <v>21900</v>
      </c>
      <c r="F12" s="20">
        <f t="shared" si="4"/>
        <v>34800</v>
      </c>
      <c r="G12" s="20">
        <f t="shared" si="4"/>
        <v>33800</v>
      </c>
      <c r="H12" s="20">
        <f t="shared" si="4"/>
        <v>18400</v>
      </c>
      <c r="I12" s="20">
        <f t="shared" si="4"/>
        <v>21100</v>
      </c>
      <c r="J12" s="20">
        <f t="shared" si="4"/>
        <v>15100</v>
      </c>
      <c r="K12" s="20">
        <f t="shared" si="4"/>
        <v>6600</v>
      </c>
      <c r="L12" s="20">
        <f t="shared" si="4"/>
        <v>23200</v>
      </c>
      <c r="M12" s="20">
        <f t="shared" si="4"/>
        <v>26000</v>
      </c>
      <c r="N12" s="20">
        <f t="shared" si="4"/>
        <v>33800</v>
      </c>
      <c r="O12" s="20">
        <f t="shared" si="4"/>
        <v>61000</v>
      </c>
      <c r="P12" s="15">
        <f>P10+P11</f>
        <v>35200</v>
      </c>
      <c r="Q12" s="15">
        <f>Q10+Q11</f>
        <v>20600</v>
      </c>
      <c r="R12" s="15">
        <f t="shared" ref="R12:AA12" si="5">R10+R11</f>
        <v>25200</v>
      </c>
      <c r="S12" s="15">
        <f t="shared" si="5"/>
        <v>40000</v>
      </c>
      <c r="T12" s="15">
        <f t="shared" si="5"/>
        <v>17400</v>
      </c>
      <c r="U12" s="15">
        <v>31700</v>
      </c>
      <c r="V12" s="15">
        <f t="shared" si="5"/>
        <v>40100</v>
      </c>
      <c r="W12" s="15">
        <f t="shared" si="5"/>
        <v>23300</v>
      </c>
      <c r="X12" s="15">
        <f t="shared" si="5"/>
        <v>23300</v>
      </c>
      <c r="Y12" s="15">
        <f t="shared" si="5"/>
        <v>8700</v>
      </c>
      <c r="Z12" s="15">
        <f t="shared" si="5"/>
        <v>25100</v>
      </c>
      <c r="AA12" s="15">
        <f t="shared" si="5"/>
        <v>8600</v>
      </c>
      <c r="AB12" s="82"/>
      <c r="AC12" s="16">
        <f t="shared" si="0"/>
        <v>331800</v>
      </c>
      <c r="AD12" s="17">
        <f t="shared" si="1"/>
        <v>299200</v>
      </c>
      <c r="AE12" s="17"/>
    </row>
    <row r="13" spans="1:31" x14ac:dyDescent="0.35">
      <c r="A13" s="79" t="s">
        <v>24</v>
      </c>
      <c r="B13" s="80" t="s">
        <v>31</v>
      </c>
      <c r="C13" s="13" t="s">
        <v>26</v>
      </c>
      <c r="D13" s="21">
        <v>16050</v>
      </c>
      <c r="E13" s="18">
        <v>8700</v>
      </c>
      <c r="F13" s="18">
        <v>10425</v>
      </c>
      <c r="G13" s="18">
        <v>15450</v>
      </c>
      <c r="H13" s="18">
        <v>9225</v>
      </c>
      <c r="I13" s="18">
        <v>7425</v>
      </c>
      <c r="J13" s="18">
        <v>4725</v>
      </c>
      <c r="K13" s="18">
        <v>7500</v>
      </c>
      <c r="L13" s="18">
        <v>14175</v>
      </c>
      <c r="M13" s="18">
        <v>4350</v>
      </c>
      <c r="N13" s="18">
        <v>11625</v>
      </c>
      <c r="O13" s="18">
        <v>12825</v>
      </c>
      <c r="P13" s="15">
        <f>'[1]MOD 21'!L316</f>
        <v>22200</v>
      </c>
      <c r="Q13" s="15">
        <f>'[1]MOD 21'!L737</f>
        <v>17700</v>
      </c>
      <c r="R13" s="15">
        <f>'[1]MOD 21'!L1219</f>
        <v>28725</v>
      </c>
      <c r="S13" s="15">
        <f>'[1]MOD 21'!L1876</f>
        <v>19575</v>
      </c>
      <c r="T13" s="15">
        <f>'[1]MOD 21'!L2200</f>
        <v>9525</v>
      </c>
      <c r="U13" s="15">
        <v>19425</v>
      </c>
      <c r="V13" s="15">
        <v>38850</v>
      </c>
      <c r="W13" s="15">
        <v>11925</v>
      </c>
      <c r="X13" s="15">
        <v>14625</v>
      </c>
      <c r="Y13" s="15">
        <v>22875</v>
      </c>
      <c r="Z13" s="15">
        <v>24000</v>
      </c>
      <c r="AA13" s="15">
        <v>23175</v>
      </c>
      <c r="AB13" s="80" t="s">
        <v>31</v>
      </c>
      <c r="AC13" s="16">
        <f t="shared" si="0"/>
        <v>122475</v>
      </c>
      <c r="AD13" s="17">
        <f t="shared" si="1"/>
        <v>252600</v>
      </c>
      <c r="AE13" s="17"/>
    </row>
    <row r="14" spans="1:31" x14ac:dyDescent="0.35">
      <c r="A14" s="79"/>
      <c r="B14" s="81"/>
      <c r="C14" s="13" t="s">
        <v>27</v>
      </c>
      <c r="D14" s="21">
        <v>19500</v>
      </c>
      <c r="E14" s="18">
        <v>3000</v>
      </c>
      <c r="F14" s="18">
        <v>15400</v>
      </c>
      <c r="G14" s="18">
        <v>0</v>
      </c>
      <c r="H14" s="18">
        <v>5000</v>
      </c>
      <c r="I14" s="18">
        <v>6600</v>
      </c>
      <c r="J14" s="18">
        <v>11700</v>
      </c>
      <c r="K14" s="18">
        <v>24000</v>
      </c>
      <c r="L14" s="18">
        <v>24000</v>
      </c>
      <c r="M14" s="18">
        <v>10100</v>
      </c>
      <c r="N14" s="18">
        <v>33500</v>
      </c>
      <c r="O14" s="18">
        <v>29000</v>
      </c>
      <c r="P14" s="15">
        <f>'[1]MOD 21'!P316</f>
        <v>16100</v>
      </c>
      <c r="Q14" s="15">
        <f>'[1]MOD 21'!P737</f>
        <v>9500</v>
      </c>
      <c r="R14" s="15">
        <f>'[1]MOD 21'!P1219</f>
        <v>20000</v>
      </c>
      <c r="S14" s="15">
        <f>'[1]MOD 21'!P1876</f>
        <v>23500</v>
      </c>
      <c r="T14" s="15">
        <f>'[1]MOD 21'!P2200</f>
        <v>13200</v>
      </c>
      <c r="U14" s="15">
        <v>27700</v>
      </c>
      <c r="V14" s="15">
        <v>49200</v>
      </c>
      <c r="W14" s="15">
        <v>29500</v>
      </c>
      <c r="X14" s="15">
        <v>6000</v>
      </c>
      <c r="Y14" s="15">
        <v>20700</v>
      </c>
      <c r="Z14" s="15">
        <v>29800</v>
      </c>
      <c r="AA14" s="15">
        <v>32600</v>
      </c>
      <c r="AB14" s="81"/>
      <c r="AC14" s="16">
        <f t="shared" si="0"/>
        <v>181800</v>
      </c>
      <c r="AD14" s="17">
        <f t="shared" si="1"/>
        <v>277800</v>
      </c>
      <c r="AE14" s="17"/>
    </row>
    <row r="15" spans="1:31" x14ac:dyDescent="0.35">
      <c r="A15" s="79"/>
      <c r="B15" s="81"/>
      <c r="C15" s="13" t="s">
        <v>28</v>
      </c>
      <c r="D15" s="21">
        <v>0</v>
      </c>
      <c r="E15" s="18">
        <v>0</v>
      </c>
      <c r="F15" s="18">
        <v>11200</v>
      </c>
      <c r="G15" s="18">
        <v>18000</v>
      </c>
      <c r="H15" s="18">
        <v>5000</v>
      </c>
      <c r="I15" s="18">
        <v>7600</v>
      </c>
      <c r="J15" s="18">
        <v>11400</v>
      </c>
      <c r="K15" s="18">
        <v>25900</v>
      </c>
      <c r="L15" s="18">
        <v>6500</v>
      </c>
      <c r="M15" s="18">
        <v>3000</v>
      </c>
      <c r="N15" s="18">
        <v>15900</v>
      </c>
      <c r="O15" s="18">
        <v>3900</v>
      </c>
      <c r="P15" s="15">
        <f>'[1]MOD 21'!R316</f>
        <v>5500</v>
      </c>
      <c r="Q15" s="15">
        <f>'[1]MOD 21'!R737</f>
        <v>1500</v>
      </c>
      <c r="R15" s="15">
        <f>'[1]MOD 21'!R1219</f>
        <v>12000</v>
      </c>
      <c r="S15" s="15">
        <f>'[1]MOD 21'!R1876</f>
        <v>12600</v>
      </c>
      <c r="T15" s="15">
        <f>'[1]MOD 21'!R2200</f>
        <v>4500</v>
      </c>
      <c r="U15" s="15">
        <v>15300</v>
      </c>
      <c r="V15" s="15">
        <v>35600</v>
      </c>
      <c r="W15" s="15">
        <v>27400</v>
      </c>
      <c r="X15" s="15">
        <v>24000</v>
      </c>
      <c r="Y15" s="15">
        <v>12500</v>
      </c>
      <c r="Z15" s="15">
        <v>8500</v>
      </c>
      <c r="AA15" s="15">
        <v>15700</v>
      </c>
      <c r="AB15" s="81"/>
      <c r="AC15" s="16">
        <f t="shared" si="0"/>
        <v>108400</v>
      </c>
      <c r="AD15" s="17">
        <f t="shared" si="1"/>
        <v>175100</v>
      </c>
      <c r="AE15" s="17"/>
    </row>
    <row r="16" spans="1:31" x14ac:dyDescent="0.35">
      <c r="A16" s="79"/>
      <c r="B16" s="82"/>
      <c r="C16" s="19" t="s">
        <v>29</v>
      </c>
      <c r="D16" s="20">
        <f t="shared" ref="D16:AA16" si="6">D14+D15</f>
        <v>19500</v>
      </c>
      <c r="E16" s="20">
        <f t="shared" si="6"/>
        <v>3000</v>
      </c>
      <c r="F16" s="20">
        <f t="shared" si="6"/>
        <v>26600</v>
      </c>
      <c r="G16" s="20">
        <f t="shared" si="6"/>
        <v>18000</v>
      </c>
      <c r="H16" s="20">
        <f t="shared" si="6"/>
        <v>10000</v>
      </c>
      <c r="I16" s="20">
        <f t="shared" si="6"/>
        <v>14200</v>
      </c>
      <c r="J16" s="20">
        <f t="shared" si="6"/>
        <v>23100</v>
      </c>
      <c r="K16" s="20">
        <f t="shared" si="6"/>
        <v>49900</v>
      </c>
      <c r="L16" s="20">
        <f t="shared" si="6"/>
        <v>30500</v>
      </c>
      <c r="M16" s="20">
        <f t="shared" si="6"/>
        <v>13100</v>
      </c>
      <c r="N16" s="20">
        <f t="shared" si="6"/>
        <v>49400</v>
      </c>
      <c r="O16" s="20">
        <f t="shared" si="6"/>
        <v>32900</v>
      </c>
      <c r="P16" s="15">
        <f t="shared" si="6"/>
        <v>21600</v>
      </c>
      <c r="Q16" s="15">
        <f t="shared" si="6"/>
        <v>11000</v>
      </c>
      <c r="R16" s="15">
        <f t="shared" si="6"/>
        <v>32000</v>
      </c>
      <c r="S16" s="15">
        <f t="shared" si="6"/>
        <v>36100</v>
      </c>
      <c r="T16" s="15">
        <f t="shared" si="6"/>
        <v>17700</v>
      </c>
      <c r="U16" s="15">
        <v>43000</v>
      </c>
      <c r="V16" s="15">
        <f t="shared" si="6"/>
        <v>84800</v>
      </c>
      <c r="W16" s="15">
        <f t="shared" si="6"/>
        <v>56900</v>
      </c>
      <c r="X16" s="15">
        <f t="shared" si="6"/>
        <v>30000</v>
      </c>
      <c r="Y16" s="15">
        <f t="shared" si="6"/>
        <v>33200</v>
      </c>
      <c r="Z16" s="15">
        <f t="shared" si="6"/>
        <v>38300</v>
      </c>
      <c r="AA16" s="15">
        <f t="shared" si="6"/>
        <v>48300</v>
      </c>
      <c r="AB16" s="82"/>
      <c r="AC16" s="16">
        <f t="shared" si="0"/>
        <v>290200</v>
      </c>
      <c r="AD16" s="17">
        <f t="shared" si="1"/>
        <v>452900</v>
      </c>
      <c r="AE16" s="17"/>
    </row>
    <row r="17" spans="1:31" x14ac:dyDescent="0.35">
      <c r="A17" s="79" t="s">
        <v>24</v>
      </c>
      <c r="B17" s="80" t="s">
        <v>32</v>
      </c>
      <c r="C17" s="13" t="s">
        <v>26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5">
        <f>'[1]MOD 21'!L317</f>
        <v>3375</v>
      </c>
      <c r="Q17" s="15">
        <f>'[1]MOD 21'!L738</f>
        <v>2250</v>
      </c>
      <c r="R17" s="15">
        <f>'[1]MOD 21'!L1220</f>
        <v>1125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1725</v>
      </c>
      <c r="AB17" s="80" t="s">
        <v>32</v>
      </c>
      <c r="AC17" s="16">
        <f t="shared" si="0"/>
        <v>0</v>
      </c>
      <c r="AD17" s="17">
        <f t="shared" si="1"/>
        <v>8475</v>
      </c>
      <c r="AE17" s="17"/>
    </row>
    <row r="18" spans="1:31" x14ac:dyDescent="0.35">
      <c r="A18" s="79"/>
      <c r="B18" s="81"/>
      <c r="C18" s="13" t="s">
        <v>27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5">
        <f>'[1]MOD 21'!P317</f>
        <v>13000</v>
      </c>
      <c r="Q18" s="15">
        <f>'[1]MOD 21'!P738</f>
        <v>16000</v>
      </c>
      <c r="R18" s="15">
        <f>'[1]MOD 21'!P1220</f>
        <v>5000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11000</v>
      </c>
      <c r="Y18" s="15">
        <v>0</v>
      </c>
      <c r="Z18" s="15">
        <v>0</v>
      </c>
      <c r="AA18" s="15">
        <v>32600</v>
      </c>
      <c r="AB18" s="81"/>
      <c r="AC18" s="16">
        <f t="shared" si="0"/>
        <v>0</v>
      </c>
      <c r="AD18" s="17">
        <f t="shared" si="1"/>
        <v>77600</v>
      </c>
      <c r="AE18" s="17"/>
    </row>
    <row r="19" spans="1:31" x14ac:dyDescent="0.35">
      <c r="A19" s="79"/>
      <c r="B19" s="81"/>
      <c r="C19" s="13" t="s">
        <v>28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5">
        <f>'[1]MOD 21'!R317</f>
        <v>2000</v>
      </c>
      <c r="Q19" s="15">
        <f>'[1]MOD 21'!R738</f>
        <v>3500</v>
      </c>
      <c r="R19" s="15">
        <f>'[1]MOD 21'!R1220</f>
        <v>6000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15700</v>
      </c>
      <c r="AB19" s="81"/>
      <c r="AC19" s="16">
        <f t="shared" si="0"/>
        <v>0</v>
      </c>
      <c r="AD19" s="17">
        <f t="shared" si="1"/>
        <v>27200</v>
      </c>
      <c r="AE19" s="17"/>
    </row>
    <row r="20" spans="1:31" x14ac:dyDescent="0.35">
      <c r="A20" s="79"/>
      <c r="B20" s="82"/>
      <c r="C20" s="19" t="s">
        <v>29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5">
        <f>P18+P19</f>
        <v>15000</v>
      </c>
      <c r="Q20" s="15">
        <f>Q18+Q19</f>
        <v>19500</v>
      </c>
      <c r="R20" s="15">
        <f t="shared" ref="R20:AA20" si="7">R18+R19</f>
        <v>11000</v>
      </c>
      <c r="S20" s="15">
        <f t="shared" si="7"/>
        <v>0</v>
      </c>
      <c r="T20" s="15">
        <f t="shared" si="7"/>
        <v>0</v>
      </c>
      <c r="U20" s="15">
        <f t="shared" ref="U20" si="8">U18+U19</f>
        <v>0</v>
      </c>
      <c r="V20" s="15">
        <v>0</v>
      </c>
      <c r="W20" s="15">
        <v>0</v>
      </c>
      <c r="X20" s="15">
        <f t="shared" si="7"/>
        <v>11000</v>
      </c>
      <c r="Y20" s="15">
        <f t="shared" si="7"/>
        <v>0</v>
      </c>
      <c r="Z20" s="15">
        <f t="shared" ref="Z20" si="9">Z18+Z19</f>
        <v>0</v>
      </c>
      <c r="AA20" s="15">
        <f t="shared" si="7"/>
        <v>48300</v>
      </c>
      <c r="AB20" s="82"/>
      <c r="AC20" s="16">
        <f t="shared" si="0"/>
        <v>0</v>
      </c>
      <c r="AD20" s="17">
        <f t="shared" si="1"/>
        <v>104800</v>
      </c>
      <c r="AE20" s="17"/>
    </row>
    <row r="21" spans="1:31" x14ac:dyDescent="0.35">
      <c r="A21" s="79" t="s">
        <v>24</v>
      </c>
      <c r="B21" s="80" t="s">
        <v>33</v>
      </c>
      <c r="C21" s="13" t="s">
        <v>26</v>
      </c>
      <c r="D21" s="14">
        <v>36000</v>
      </c>
      <c r="E21" s="14">
        <v>28875</v>
      </c>
      <c r="F21" s="14">
        <v>35025</v>
      </c>
      <c r="G21" s="14">
        <v>27150</v>
      </c>
      <c r="H21" s="14">
        <v>8100</v>
      </c>
      <c r="I21" s="14">
        <v>15150</v>
      </c>
      <c r="J21" s="14">
        <v>9750</v>
      </c>
      <c r="K21" s="14">
        <v>18450</v>
      </c>
      <c r="L21" s="14">
        <v>13200</v>
      </c>
      <c r="M21" s="14">
        <v>28275</v>
      </c>
      <c r="N21" s="14">
        <v>33075</v>
      </c>
      <c r="O21" s="14">
        <v>27600</v>
      </c>
      <c r="P21" s="15">
        <f>'[1]MOD 21'!L323</f>
        <v>18750</v>
      </c>
      <c r="Q21" s="15">
        <f>'[1]MOD 21'!L744</f>
        <v>25950</v>
      </c>
      <c r="R21" s="15">
        <f>'[1]MOD 21'!L1226</f>
        <v>39525</v>
      </c>
      <c r="S21" s="15">
        <f>'[1]MOD 21'!L1883</f>
        <v>36525</v>
      </c>
      <c r="T21" s="15">
        <f>'[1]MOD 21'!L2207</f>
        <v>19875</v>
      </c>
      <c r="U21" s="15">
        <v>11175</v>
      </c>
      <c r="V21" s="15">
        <v>41925</v>
      </c>
      <c r="W21" s="15">
        <f>33750+9075</f>
        <v>42825</v>
      </c>
      <c r="X21" s="15">
        <v>20775</v>
      </c>
      <c r="Y21" s="15">
        <v>2250</v>
      </c>
      <c r="Z21" s="15">
        <v>41700</v>
      </c>
      <c r="AA21" s="15">
        <v>37800</v>
      </c>
      <c r="AB21" s="80" t="s">
        <v>33</v>
      </c>
      <c r="AC21" s="16">
        <f t="shared" si="0"/>
        <v>280650</v>
      </c>
      <c r="AD21" s="17">
        <f t="shared" si="1"/>
        <v>339075</v>
      </c>
      <c r="AE21" s="17"/>
    </row>
    <row r="22" spans="1:31" x14ac:dyDescent="0.35">
      <c r="A22" s="79"/>
      <c r="B22" s="81"/>
      <c r="C22" s="13" t="s">
        <v>27</v>
      </c>
      <c r="D22" s="14">
        <v>17400</v>
      </c>
      <c r="E22" s="14">
        <v>16400</v>
      </c>
      <c r="F22" s="14">
        <v>12900</v>
      </c>
      <c r="G22" s="14">
        <v>6500</v>
      </c>
      <c r="H22" s="14">
        <v>1700</v>
      </c>
      <c r="I22" s="14">
        <v>9400</v>
      </c>
      <c r="J22" s="14">
        <v>4300</v>
      </c>
      <c r="K22" s="14">
        <v>8000</v>
      </c>
      <c r="L22" s="14">
        <v>6700</v>
      </c>
      <c r="M22" s="14">
        <v>3700</v>
      </c>
      <c r="N22" s="14">
        <v>10200</v>
      </c>
      <c r="O22" s="14">
        <v>6300</v>
      </c>
      <c r="P22" s="15">
        <f>'[1]MOD 21'!P323</f>
        <v>6700</v>
      </c>
      <c r="Q22" s="15">
        <f>'[1]MOD 21'!P744</f>
        <v>6000</v>
      </c>
      <c r="R22" s="15">
        <f>'[1]MOD 21'!P1226</f>
        <v>9300</v>
      </c>
      <c r="S22" s="15">
        <f>'[1]MOD 21'!P1883</f>
        <v>7300</v>
      </c>
      <c r="T22" s="15">
        <f>'[1]MOD 21'!P2207</f>
        <v>3100</v>
      </c>
      <c r="U22" s="15">
        <v>6700</v>
      </c>
      <c r="V22" s="15">
        <v>9600</v>
      </c>
      <c r="W22" s="15">
        <v>10700</v>
      </c>
      <c r="X22" s="15">
        <f>1000+3500</f>
        <v>4500</v>
      </c>
      <c r="Y22" s="15">
        <v>2600</v>
      </c>
      <c r="Z22" s="15">
        <v>6800</v>
      </c>
      <c r="AA22" s="15">
        <v>9300</v>
      </c>
      <c r="AB22" s="81"/>
      <c r="AC22" s="16">
        <f t="shared" si="0"/>
        <v>103500</v>
      </c>
      <c r="AD22" s="17">
        <f t="shared" si="1"/>
        <v>82600</v>
      </c>
      <c r="AE22" s="17"/>
    </row>
    <row r="23" spans="1:31" x14ac:dyDescent="0.35">
      <c r="A23" s="79"/>
      <c r="B23" s="81"/>
      <c r="C23" s="13" t="s">
        <v>28</v>
      </c>
      <c r="D23" s="14">
        <v>15400</v>
      </c>
      <c r="E23" s="14">
        <v>15700</v>
      </c>
      <c r="F23" s="14">
        <v>13200</v>
      </c>
      <c r="G23" s="14">
        <v>8300</v>
      </c>
      <c r="H23" s="14">
        <v>500</v>
      </c>
      <c r="I23" s="14">
        <v>2300</v>
      </c>
      <c r="J23" s="14">
        <v>4700</v>
      </c>
      <c r="K23" s="14">
        <v>8900</v>
      </c>
      <c r="L23" s="14">
        <v>6900</v>
      </c>
      <c r="M23" s="14">
        <v>14800</v>
      </c>
      <c r="N23" s="14">
        <v>19200</v>
      </c>
      <c r="O23" s="14">
        <v>11000</v>
      </c>
      <c r="P23" s="15">
        <f>'[1]MOD 21'!R323</f>
        <v>11300</v>
      </c>
      <c r="Q23" s="15">
        <f>'[1]MOD 21'!R744</f>
        <v>15200</v>
      </c>
      <c r="R23" s="15">
        <f>'[1]MOD 21'!R1226</f>
        <v>24700</v>
      </c>
      <c r="S23" s="15">
        <f>'[1]MOD 21'!R1883</f>
        <v>17700</v>
      </c>
      <c r="T23" s="15">
        <f>'[1]MOD 21'!R2207</f>
        <v>8600</v>
      </c>
      <c r="U23" s="15">
        <v>14400</v>
      </c>
      <c r="V23" s="15">
        <v>21000</v>
      </c>
      <c r="W23" s="15">
        <v>14900</v>
      </c>
      <c r="X23" s="15">
        <v>12200</v>
      </c>
      <c r="Y23" s="15">
        <v>8900</v>
      </c>
      <c r="Z23" s="15">
        <v>13500</v>
      </c>
      <c r="AA23" s="15">
        <v>15300</v>
      </c>
      <c r="AB23" s="81"/>
      <c r="AC23" s="16">
        <f t="shared" si="0"/>
        <v>120900</v>
      </c>
      <c r="AD23" s="17">
        <f t="shared" si="1"/>
        <v>177700</v>
      </c>
      <c r="AE23" s="17"/>
    </row>
    <row r="24" spans="1:31" x14ac:dyDescent="0.35">
      <c r="A24" s="79"/>
      <c r="B24" s="82"/>
      <c r="C24" s="19" t="s">
        <v>29</v>
      </c>
      <c r="D24" s="20">
        <f t="shared" ref="D24:AA24" si="10">D22+D23</f>
        <v>32800</v>
      </c>
      <c r="E24" s="20">
        <f t="shared" si="10"/>
        <v>32100</v>
      </c>
      <c r="F24" s="20">
        <f t="shared" si="10"/>
        <v>26100</v>
      </c>
      <c r="G24" s="20">
        <f t="shared" si="10"/>
        <v>14800</v>
      </c>
      <c r="H24" s="20">
        <f t="shared" si="10"/>
        <v>2200</v>
      </c>
      <c r="I24" s="20">
        <f t="shared" si="10"/>
        <v>11700</v>
      </c>
      <c r="J24" s="20">
        <f t="shared" si="10"/>
        <v>9000</v>
      </c>
      <c r="K24" s="20">
        <f t="shared" si="10"/>
        <v>16900</v>
      </c>
      <c r="L24" s="20">
        <f t="shared" si="10"/>
        <v>13600</v>
      </c>
      <c r="M24" s="20">
        <f t="shared" si="10"/>
        <v>18500</v>
      </c>
      <c r="N24" s="20">
        <f t="shared" si="10"/>
        <v>29400</v>
      </c>
      <c r="O24" s="20">
        <f t="shared" si="10"/>
        <v>17300</v>
      </c>
      <c r="P24" s="15">
        <f t="shared" si="10"/>
        <v>18000</v>
      </c>
      <c r="Q24" s="15">
        <f t="shared" si="10"/>
        <v>21200</v>
      </c>
      <c r="R24" s="15">
        <f t="shared" si="10"/>
        <v>34000</v>
      </c>
      <c r="S24" s="15">
        <f t="shared" si="10"/>
        <v>25000</v>
      </c>
      <c r="T24" s="15">
        <f t="shared" si="10"/>
        <v>11700</v>
      </c>
      <c r="U24" s="15">
        <v>21100</v>
      </c>
      <c r="V24" s="15">
        <f t="shared" si="10"/>
        <v>30600</v>
      </c>
      <c r="W24" s="15">
        <f t="shared" si="10"/>
        <v>25600</v>
      </c>
      <c r="X24" s="15">
        <f t="shared" si="10"/>
        <v>16700</v>
      </c>
      <c r="Y24" s="15">
        <f t="shared" si="10"/>
        <v>11500</v>
      </c>
      <c r="Z24" s="15">
        <f t="shared" si="10"/>
        <v>20300</v>
      </c>
      <c r="AA24" s="15">
        <f t="shared" si="10"/>
        <v>24600</v>
      </c>
      <c r="AB24" s="82"/>
      <c r="AC24" s="16">
        <f t="shared" si="0"/>
        <v>224400</v>
      </c>
      <c r="AD24" s="17">
        <f t="shared" si="1"/>
        <v>260300</v>
      </c>
      <c r="AE24" s="17"/>
    </row>
    <row r="25" spans="1:31" x14ac:dyDescent="0.35">
      <c r="A25" s="79" t="s">
        <v>24</v>
      </c>
      <c r="B25" s="80" t="s">
        <v>34</v>
      </c>
      <c r="C25" s="13" t="s">
        <v>26</v>
      </c>
      <c r="D25" s="14">
        <v>4050</v>
      </c>
      <c r="E25" s="14">
        <v>3825</v>
      </c>
      <c r="F25" s="14">
        <v>5025</v>
      </c>
      <c r="G25" s="14">
        <v>3450</v>
      </c>
      <c r="H25" s="14">
        <v>1575</v>
      </c>
      <c r="I25" s="14">
        <v>1950</v>
      </c>
      <c r="J25" s="14">
        <v>450</v>
      </c>
      <c r="K25" s="14">
        <v>1275</v>
      </c>
      <c r="L25" s="14">
        <v>2550</v>
      </c>
      <c r="M25" s="14">
        <v>3225</v>
      </c>
      <c r="N25" s="14">
        <v>3450</v>
      </c>
      <c r="O25" s="14">
        <v>6375</v>
      </c>
      <c r="P25" s="15">
        <f>'[1]MOD 21'!L324</f>
        <v>2625</v>
      </c>
      <c r="Q25" s="15">
        <f>'[1]MOD 21'!L745</f>
        <v>2475</v>
      </c>
      <c r="R25" s="15">
        <f>'[1]MOD 21'!L1227</f>
        <v>2250</v>
      </c>
      <c r="S25" s="15">
        <f>'[1]MOD 21'!L1884</f>
        <v>2325</v>
      </c>
      <c r="T25" s="15">
        <f>'[1]MOD 21'!L2208</f>
        <v>3600</v>
      </c>
      <c r="U25" s="15">
        <v>975</v>
      </c>
      <c r="V25" s="15">
        <v>3000</v>
      </c>
      <c r="W25" s="15">
        <v>2475</v>
      </c>
      <c r="X25" s="15">
        <v>2400</v>
      </c>
      <c r="Y25" s="15">
        <v>900</v>
      </c>
      <c r="Z25" s="15">
        <v>2400</v>
      </c>
      <c r="AA25" s="15">
        <v>3525</v>
      </c>
      <c r="AB25" s="80" t="s">
        <v>34</v>
      </c>
      <c r="AC25" s="16">
        <f t="shared" si="0"/>
        <v>37200</v>
      </c>
      <c r="AD25" s="17">
        <f t="shared" si="1"/>
        <v>28950</v>
      </c>
      <c r="AE25" s="17"/>
    </row>
    <row r="26" spans="1:31" x14ac:dyDescent="0.35">
      <c r="A26" s="79"/>
      <c r="B26" s="81"/>
      <c r="C26" s="13" t="s">
        <v>27</v>
      </c>
      <c r="D26" s="14">
        <v>10300</v>
      </c>
      <c r="E26" s="14">
        <v>14600</v>
      </c>
      <c r="F26" s="14">
        <v>2600</v>
      </c>
      <c r="G26" s="14">
        <v>2900</v>
      </c>
      <c r="H26" s="14">
        <v>1400</v>
      </c>
      <c r="I26" s="14">
        <v>8300</v>
      </c>
      <c r="J26" s="14">
        <v>7000</v>
      </c>
      <c r="K26" s="14">
        <v>5400</v>
      </c>
      <c r="L26" s="14">
        <v>7200</v>
      </c>
      <c r="M26" s="14">
        <v>6000</v>
      </c>
      <c r="N26" s="14">
        <v>3300</v>
      </c>
      <c r="O26" s="14">
        <v>5800</v>
      </c>
      <c r="P26" s="15">
        <f>'[1]MOD 21'!P324</f>
        <v>3800</v>
      </c>
      <c r="Q26" s="15">
        <f>'[1]MOD 21'!P745</f>
        <v>4500</v>
      </c>
      <c r="R26" s="15">
        <f>'[1]MOD 21'!P1227</f>
        <v>7000</v>
      </c>
      <c r="S26" s="15">
        <f>'[1]MOD 21'!P1884</f>
        <v>3800</v>
      </c>
      <c r="T26" s="15">
        <f>'[1]MOD 21'!P2208</f>
        <v>2600</v>
      </c>
      <c r="U26" s="15">
        <v>5200</v>
      </c>
      <c r="V26" s="15">
        <v>7900</v>
      </c>
      <c r="W26" s="15">
        <v>4400</v>
      </c>
      <c r="X26" s="15">
        <f>1800+1400</f>
        <v>3200</v>
      </c>
      <c r="Y26" s="15">
        <v>1200</v>
      </c>
      <c r="Z26" s="15">
        <v>7600</v>
      </c>
      <c r="AA26" s="15">
        <v>16400</v>
      </c>
      <c r="AB26" s="81"/>
      <c r="AC26" s="16">
        <f t="shared" si="0"/>
        <v>74800</v>
      </c>
      <c r="AD26" s="17">
        <f t="shared" si="1"/>
        <v>67600</v>
      </c>
      <c r="AE26" s="17"/>
    </row>
    <row r="27" spans="1:31" x14ac:dyDescent="0.35">
      <c r="A27" s="79"/>
      <c r="B27" s="81"/>
      <c r="C27" s="13" t="s">
        <v>28</v>
      </c>
      <c r="D27" s="14">
        <v>1200</v>
      </c>
      <c r="E27" s="14">
        <v>3900</v>
      </c>
      <c r="F27" s="14">
        <v>1000</v>
      </c>
      <c r="G27" s="14">
        <v>3200</v>
      </c>
      <c r="H27" s="14">
        <v>2000</v>
      </c>
      <c r="I27" s="14">
        <v>2700</v>
      </c>
      <c r="J27" s="14">
        <v>600</v>
      </c>
      <c r="K27" s="14">
        <v>1300</v>
      </c>
      <c r="L27" s="14">
        <v>3600</v>
      </c>
      <c r="M27" s="14">
        <v>1500</v>
      </c>
      <c r="N27" s="14">
        <v>800</v>
      </c>
      <c r="O27" s="14">
        <v>2500</v>
      </c>
      <c r="P27" s="15">
        <f>'[1]MOD 21'!R324</f>
        <v>500</v>
      </c>
      <c r="Q27" s="15">
        <f>'[1]MOD 21'!R745</f>
        <v>300</v>
      </c>
      <c r="R27" s="15">
        <f>'[1]MOD 21'!R1227</f>
        <v>300</v>
      </c>
      <c r="S27" s="15">
        <f>'[1]MOD 21'!R1884</f>
        <v>400</v>
      </c>
      <c r="T27" s="15">
        <f>'[1]MOD 21'!R2208</f>
        <v>600</v>
      </c>
      <c r="U27" s="15">
        <v>3000</v>
      </c>
      <c r="V27" s="15">
        <v>4700</v>
      </c>
      <c r="W27" s="15">
        <v>800</v>
      </c>
      <c r="X27" s="15">
        <v>2000</v>
      </c>
      <c r="Y27" s="15">
        <v>5600</v>
      </c>
      <c r="Z27" s="15">
        <v>900</v>
      </c>
      <c r="AA27" s="15">
        <v>3100</v>
      </c>
      <c r="AB27" s="81"/>
      <c r="AC27" s="16">
        <f t="shared" si="0"/>
        <v>24300</v>
      </c>
      <c r="AD27" s="17">
        <f t="shared" si="1"/>
        <v>22200</v>
      </c>
      <c r="AE27" s="17"/>
    </row>
    <row r="28" spans="1:31" x14ac:dyDescent="0.35">
      <c r="A28" s="79"/>
      <c r="B28" s="82"/>
      <c r="C28" s="19" t="s">
        <v>29</v>
      </c>
      <c r="D28" s="20">
        <f t="shared" ref="D28:AA28" si="11">D26+D27</f>
        <v>11500</v>
      </c>
      <c r="E28" s="20">
        <f t="shared" si="11"/>
        <v>18500</v>
      </c>
      <c r="F28" s="20">
        <f t="shared" si="11"/>
        <v>3600</v>
      </c>
      <c r="G28" s="20">
        <f t="shared" si="11"/>
        <v>6100</v>
      </c>
      <c r="H28" s="20">
        <f t="shared" si="11"/>
        <v>3400</v>
      </c>
      <c r="I28" s="20">
        <f t="shared" si="11"/>
        <v>11000</v>
      </c>
      <c r="J28" s="20">
        <f t="shared" si="11"/>
        <v>7600</v>
      </c>
      <c r="K28" s="20">
        <f t="shared" si="11"/>
        <v>6700</v>
      </c>
      <c r="L28" s="20">
        <f t="shared" si="11"/>
        <v>10800</v>
      </c>
      <c r="M28" s="20">
        <f t="shared" si="11"/>
        <v>7500</v>
      </c>
      <c r="N28" s="20">
        <f t="shared" si="11"/>
        <v>4100</v>
      </c>
      <c r="O28" s="20">
        <f t="shared" si="11"/>
        <v>8300</v>
      </c>
      <c r="P28" s="15">
        <f t="shared" si="11"/>
        <v>4300</v>
      </c>
      <c r="Q28" s="15">
        <f t="shared" si="11"/>
        <v>4800</v>
      </c>
      <c r="R28" s="15">
        <f t="shared" si="11"/>
        <v>7300</v>
      </c>
      <c r="S28" s="15">
        <f t="shared" si="11"/>
        <v>4200</v>
      </c>
      <c r="T28" s="15">
        <f t="shared" si="11"/>
        <v>3200</v>
      </c>
      <c r="U28" s="15">
        <v>8200</v>
      </c>
      <c r="V28" s="15">
        <f t="shared" si="11"/>
        <v>12600</v>
      </c>
      <c r="W28" s="15">
        <f t="shared" si="11"/>
        <v>5200</v>
      </c>
      <c r="X28" s="15">
        <f t="shared" si="11"/>
        <v>5200</v>
      </c>
      <c r="Y28" s="15">
        <f t="shared" si="11"/>
        <v>6800</v>
      </c>
      <c r="Z28" s="15">
        <f t="shared" si="11"/>
        <v>8500</v>
      </c>
      <c r="AA28" s="15">
        <f t="shared" si="11"/>
        <v>19500</v>
      </c>
      <c r="AB28" s="82"/>
      <c r="AC28" s="16">
        <f t="shared" si="0"/>
        <v>99100</v>
      </c>
      <c r="AD28" s="17">
        <f t="shared" si="1"/>
        <v>89800</v>
      </c>
      <c r="AE28" s="17"/>
    </row>
    <row r="29" spans="1:31" x14ac:dyDescent="0.35">
      <c r="A29" s="79" t="s">
        <v>24</v>
      </c>
      <c r="B29" s="80" t="s">
        <v>81</v>
      </c>
      <c r="C29" s="13" t="s">
        <v>26</v>
      </c>
      <c r="D29" s="22"/>
      <c r="E29" s="23"/>
      <c r="F29" s="23"/>
      <c r="G29" s="20"/>
      <c r="H29" s="20"/>
      <c r="I29" s="20"/>
      <c r="J29" s="20"/>
      <c r="K29" s="20"/>
      <c r="L29" s="20"/>
      <c r="M29" s="24"/>
      <c r="N29" s="24"/>
      <c r="O29" s="24"/>
      <c r="P29" s="15"/>
      <c r="Q29" s="15"/>
      <c r="R29" s="15"/>
      <c r="S29" s="15"/>
      <c r="T29" s="15"/>
      <c r="U29" s="15">
        <v>3075</v>
      </c>
      <c r="V29" s="15">
        <v>5700</v>
      </c>
      <c r="W29" s="15">
        <v>4050</v>
      </c>
      <c r="X29" s="15">
        <v>3525</v>
      </c>
      <c r="Y29" s="15">
        <v>2775</v>
      </c>
      <c r="Z29" s="15">
        <v>2775</v>
      </c>
      <c r="AA29" s="15">
        <v>2700</v>
      </c>
      <c r="AB29" s="80" t="s">
        <v>35</v>
      </c>
      <c r="AC29" s="16">
        <f t="shared" si="0"/>
        <v>0</v>
      </c>
      <c r="AD29" s="17">
        <f t="shared" si="1"/>
        <v>24600</v>
      </c>
      <c r="AE29" s="17"/>
    </row>
    <row r="30" spans="1:31" x14ac:dyDescent="0.35">
      <c r="A30" s="79"/>
      <c r="B30" s="81"/>
      <c r="C30" s="13" t="s">
        <v>27</v>
      </c>
      <c r="D30" s="22"/>
      <c r="E30" s="25"/>
      <c r="F30" s="23"/>
      <c r="G30" s="20"/>
      <c r="H30" s="20"/>
      <c r="I30" s="20"/>
      <c r="J30" s="24"/>
      <c r="K30" s="24"/>
      <c r="L30" s="24"/>
      <c r="M30" s="24"/>
      <c r="N30" s="24"/>
      <c r="O30" s="24"/>
      <c r="P30" s="15"/>
      <c r="Q30" s="15"/>
      <c r="R30" s="15"/>
      <c r="S30" s="15"/>
      <c r="T30" s="15"/>
      <c r="U30" s="15">
        <v>400</v>
      </c>
      <c r="V30" s="15">
        <v>600</v>
      </c>
      <c r="W30" s="15">
        <v>800</v>
      </c>
      <c r="X30" s="15">
        <v>500</v>
      </c>
      <c r="Y30" s="15">
        <v>400</v>
      </c>
      <c r="Z30" s="15">
        <v>500</v>
      </c>
      <c r="AA30" s="15">
        <v>900</v>
      </c>
      <c r="AB30" s="81"/>
      <c r="AC30" s="16">
        <f t="shared" si="0"/>
        <v>0</v>
      </c>
      <c r="AD30" s="17">
        <f t="shared" si="1"/>
        <v>4100</v>
      </c>
      <c r="AE30" s="17"/>
    </row>
    <row r="31" spans="1:31" x14ac:dyDescent="0.35">
      <c r="A31" s="79"/>
      <c r="B31" s="81"/>
      <c r="C31" s="13" t="s">
        <v>28</v>
      </c>
      <c r="D31" s="22"/>
      <c r="E31" s="25"/>
      <c r="F31" s="23"/>
      <c r="G31" s="20"/>
      <c r="H31" s="20"/>
      <c r="I31" s="20"/>
      <c r="J31" s="24"/>
      <c r="K31" s="24"/>
      <c r="L31" s="24"/>
      <c r="M31" s="24"/>
      <c r="N31" s="24"/>
      <c r="O31" s="24"/>
      <c r="P31" s="15">
        <f>P29+P30</f>
        <v>0</v>
      </c>
      <c r="Q31" s="15"/>
      <c r="R31" s="15"/>
      <c r="S31" s="15"/>
      <c r="T31" s="15"/>
      <c r="U31" s="15">
        <v>500</v>
      </c>
      <c r="V31" s="15">
        <v>1200</v>
      </c>
      <c r="W31" s="15">
        <v>1600</v>
      </c>
      <c r="X31" s="15">
        <v>600</v>
      </c>
      <c r="Y31" s="15">
        <v>500</v>
      </c>
      <c r="Z31" s="15">
        <v>200</v>
      </c>
      <c r="AA31" s="15">
        <v>100</v>
      </c>
      <c r="AB31" s="81"/>
      <c r="AC31" s="16">
        <f t="shared" si="0"/>
        <v>0</v>
      </c>
      <c r="AD31" s="17">
        <f t="shared" si="1"/>
        <v>4700</v>
      </c>
      <c r="AE31" s="17"/>
    </row>
    <row r="32" spans="1:31" x14ac:dyDescent="0.35">
      <c r="A32" s="79"/>
      <c r="B32" s="82"/>
      <c r="C32" s="19" t="s">
        <v>29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15">
        <f t="shared" ref="P32:AA32" si="12">P30+P31</f>
        <v>0</v>
      </c>
      <c r="Q32" s="15">
        <f t="shared" si="12"/>
        <v>0</v>
      </c>
      <c r="R32" s="15">
        <f t="shared" si="12"/>
        <v>0</v>
      </c>
      <c r="S32" s="15">
        <f t="shared" si="12"/>
        <v>0</v>
      </c>
      <c r="T32" s="15">
        <f t="shared" si="12"/>
        <v>0</v>
      </c>
      <c r="U32" s="15">
        <v>900</v>
      </c>
      <c r="V32" s="15">
        <v>1800</v>
      </c>
      <c r="W32" s="15">
        <f t="shared" si="12"/>
        <v>2400</v>
      </c>
      <c r="X32" s="15">
        <f t="shared" si="12"/>
        <v>1100</v>
      </c>
      <c r="Y32" s="15">
        <f t="shared" si="12"/>
        <v>900</v>
      </c>
      <c r="Z32" s="15">
        <f t="shared" si="12"/>
        <v>700</v>
      </c>
      <c r="AA32" s="15">
        <f t="shared" si="12"/>
        <v>1000</v>
      </c>
      <c r="AB32" s="82"/>
      <c r="AC32" s="16">
        <f t="shared" si="0"/>
        <v>0</v>
      </c>
      <c r="AD32" s="17">
        <f t="shared" si="1"/>
        <v>8800</v>
      </c>
      <c r="AE32" s="17"/>
    </row>
    <row r="33" spans="1:31" x14ac:dyDescent="0.35">
      <c r="A33" s="79" t="s">
        <v>24</v>
      </c>
      <c r="B33" s="80" t="s">
        <v>36</v>
      </c>
      <c r="C33" s="13" t="s">
        <v>26</v>
      </c>
      <c r="D33" s="26"/>
      <c r="E33" s="26"/>
      <c r="F33" s="26"/>
      <c r="G33" s="26"/>
      <c r="H33" s="26"/>
      <c r="I33" s="26"/>
      <c r="J33" s="26"/>
      <c r="K33" s="26"/>
      <c r="L33" s="26"/>
      <c r="M33" s="26"/>
      <c r="N33" s="26"/>
      <c r="O33" s="26"/>
      <c r="P33" s="15">
        <f>'[1]MOD 21'!L325</f>
        <v>0</v>
      </c>
      <c r="Q33" s="15">
        <f>'[1]MOD 21'!L746</f>
        <v>0</v>
      </c>
      <c r="R33" s="15">
        <f>'[1]MOD 21'!L1228</f>
        <v>0</v>
      </c>
      <c r="S33" s="15">
        <f>'[1]MOD 21'!L1885</f>
        <v>0</v>
      </c>
      <c r="T33" s="15">
        <f>'[1]MOD 21'!L2209</f>
        <v>3375</v>
      </c>
      <c r="U33" s="15">
        <v>4050</v>
      </c>
      <c r="V33" s="15">
        <v>9000</v>
      </c>
      <c r="W33" s="15">
        <v>1650</v>
      </c>
      <c r="X33" s="15">
        <v>3450</v>
      </c>
      <c r="Y33" s="15">
        <v>2925</v>
      </c>
      <c r="Z33" s="15">
        <v>1800</v>
      </c>
      <c r="AA33" s="15">
        <v>300</v>
      </c>
      <c r="AB33" s="80" t="s">
        <v>36</v>
      </c>
      <c r="AC33" s="16">
        <f t="shared" si="0"/>
        <v>0</v>
      </c>
      <c r="AD33" s="17">
        <f t="shared" si="1"/>
        <v>26550</v>
      </c>
      <c r="AE33" s="17"/>
    </row>
    <row r="34" spans="1:31" x14ac:dyDescent="0.35">
      <c r="A34" s="79"/>
      <c r="B34" s="81"/>
      <c r="C34" s="13" t="s">
        <v>27</v>
      </c>
      <c r="D34" s="18">
        <v>0</v>
      </c>
      <c r="E34" s="18">
        <v>0</v>
      </c>
      <c r="F34" s="18">
        <v>0</v>
      </c>
      <c r="G34" s="18">
        <v>0</v>
      </c>
      <c r="H34" s="18">
        <v>0</v>
      </c>
      <c r="I34" s="18">
        <v>0</v>
      </c>
      <c r="J34" s="18">
        <v>0</v>
      </c>
      <c r="K34" s="18">
        <v>0</v>
      </c>
      <c r="L34" s="18">
        <v>0</v>
      </c>
      <c r="M34" s="18">
        <v>0</v>
      </c>
      <c r="N34" s="18">
        <v>0</v>
      </c>
      <c r="O34" s="27">
        <v>780</v>
      </c>
      <c r="P34" s="15">
        <f>'[1]MOD 21'!P325</f>
        <v>3500</v>
      </c>
      <c r="Q34" s="15">
        <f>'[1]MOD 21'!P746</f>
        <v>0</v>
      </c>
      <c r="R34" s="15">
        <f>'[1]MOD 21'!P1228</f>
        <v>4900</v>
      </c>
      <c r="S34" s="15">
        <f>'[1]MOD 21'!P1885</f>
        <v>13000</v>
      </c>
      <c r="T34" s="15">
        <f>'[1]MOD 21'!P2209</f>
        <v>1000</v>
      </c>
      <c r="U34" s="15">
        <v>10600</v>
      </c>
      <c r="V34" s="15">
        <v>14500</v>
      </c>
      <c r="W34" s="15">
        <v>4900</v>
      </c>
      <c r="X34" s="15">
        <v>9200</v>
      </c>
      <c r="Y34" s="15">
        <v>8600</v>
      </c>
      <c r="Z34" s="15">
        <v>15800</v>
      </c>
      <c r="AA34" s="15">
        <v>13100</v>
      </c>
      <c r="AB34" s="81"/>
      <c r="AC34" s="16">
        <f t="shared" si="0"/>
        <v>780</v>
      </c>
      <c r="AD34" s="17">
        <f t="shared" si="1"/>
        <v>99100</v>
      </c>
      <c r="AE34" s="17"/>
    </row>
    <row r="35" spans="1:31" x14ac:dyDescent="0.35">
      <c r="A35" s="79"/>
      <c r="B35" s="81"/>
      <c r="C35" s="13" t="s">
        <v>28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15">
        <f>'[1]MOD 21'!R325</f>
        <v>0</v>
      </c>
      <c r="Q35" s="15">
        <f>'[1]MOD 21'!R746</f>
        <v>0</v>
      </c>
      <c r="R35" s="15">
        <f>'[1]MOD 21'!R1228</f>
        <v>2300</v>
      </c>
      <c r="S35" s="15">
        <f>'[1]MOD 21'!R1885</f>
        <v>3100</v>
      </c>
      <c r="T35" s="15">
        <f>'[1]MOD 21'!R2209</f>
        <v>900</v>
      </c>
      <c r="U35" s="15">
        <v>1200</v>
      </c>
      <c r="V35" s="15">
        <v>1600</v>
      </c>
      <c r="W35" s="15">
        <v>5900</v>
      </c>
      <c r="X35" s="15">
        <v>4400</v>
      </c>
      <c r="Y35" s="15">
        <v>6000</v>
      </c>
      <c r="Z35" s="15">
        <v>6200</v>
      </c>
      <c r="AA35" s="15">
        <v>8600</v>
      </c>
      <c r="AB35" s="81"/>
      <c r="AC35" s="16">
        <f t="shared" si="0"/>
        <v>0</v>
      </c>
      <c r="AD35" s="17">
        <f t="shared" si="1"/>
        <v>40200</v>
      </c>
      <c r="AE35" s="17"/>
    </row>
    <row r="36" spans="1:31" x14ac:dyDescent="0.35">
      <c r="A36" s="79"/>
      <c r="B36" s="82"/>
      <c r="C36" s="19" t="s">
        <v>29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15">
        <f>P34+P35</f>
        <v>3500</v>
      </c>
      <c r="Q36" s="15">
        <f>Q34+Q35</f>
        <v>0</v>
      </c>
      <c r="R36" s="15">
        <f t="shared" ref="R36:AA36" si="13">R34+R35</f>
        <v>7200</v>
      </c>
      <c r="S36" s="15">
        <f t="shared" si="13"/>
        <v>16100</v>
      </c>
      <c r="T36" s="15">
        <f t="shared" si="13"/>
        <v>1900</v>
      </c>
      <c r="U36" s="15">
        <v>11800</v>
      </c>
      <c r="V36" s="15">
        <f t="shared" si="13"/>
        <v>16100</v>
      </c>
      <c r="W36" s="15">
        <f t="shared" si="13"/>
        <v>10800</v>
      </c>
      <c r="X36" s="15">
        <f t="shared" si="13"/>
        <v>13600</v>
      </c>
      <c r="Y36" s="15">
        <f t="shared" si="13"/>
        <v>14600</v>
      </c>
      <c r="Z36" s="15">
        <f t="shared" si="13"/>
        <v>22000</v>
      </c>
      <c r="AA36" s="15">
        <f t="shared" si="13"/>
        <v>21700</v>
      </c>
      <c r="AB36" s="82"/>
      <c r="AC36" s="16">
        <f t="shared" si="0"/>
        <v>0</v>
      </c>
      <c r="AD36" s="17">
        <f t="shared" si="1"/>
        <v>139300</v>
      </c>
      <c r="AE36" s="17"/>
    </row>
    <row r="37" spans="1:31" x14ac:dyDescent="0.35">
      <c r="A37" s="79" t="s">
        <v>24</v>
      </c>
      <c r="B37" s="80" t="s">
        <v>37</v>
      </c>
      <c r="C37" s="13" t="s">
        <v>26</v>
      </c>
      <c r="D37" s="14">
        <v>6900</v>
      </c>
      <c r="E37" s="14">
        <v>7500</v>
      </c>
      <c r="F37" s="14">
        <v>675</v>
      </c>
      <c r="G37" s="14">
        <v>1575</v>
      </c>
      <c r="H37" s="14">
        <v>0</v>
      </c>
      <c r="I37" s="14">
        <v>0</v>
      </c>
      <c r="J37" s="14">
        <v>5100</v>
      </c>
      <c r="K37" s="14">
        <v>5325</v>
      </c>
      <c r="L37" s="14">
        <v>7575</v>
      </c>
      <c r="M37" s="14">
        <v>3375</v>
      </c>
      <c r="N37" s="14">
        <v>3975</v>
      </c>
      <c r="O37" s="14">
        <v>3600</v>
      </c>
      <c r="P37" s="15">
        <f>'[1]MOD 21'!L326</f>
        <v>2325</v>
      </c>
      <c r="Q37" s="15">
        <f>'[1]MOD 21'!L747</f>
        <v>6600</v>
      </c>
      <c r="R37" s="15">
        <f>'[1]MOD 21'!L1229</f>
        <v>975</v>
      </c>
      <c r="S37" s="15">
        <f>'[1]MOD 21'!L1886</f>
        <v>450</v>
      </c>
      <c r="T37" s="15">
        <f>'[1]MOD 21'!L2210</f>
        <v>3900</v>
      </c>
      <c r="U37" s="15">
        <v>6750</v>
      </c>
      <c r="V37" s="15">
        <v>12750</v>
      </c>
      <c r="W37" s="15">
        <v>15450</v>
      </c>
      <c r="X37" s="15">
        <v>13575</v>
      </c>
      <c r="Y37" s="15">
        <v>8850</v>
      </c>
      <c r="Z37" s="15">
        <v>9525</v>
      </c>
      <c r="AA37" s="15">
        <v>12675</v>
      </c>
      <c r="AB37" s="80" t="s">
        <v>37</v>
      </c>
      <c r="AC37" s="16">
        <f t="shared" si="0"/>
        <v>45600</v>
      </c>
      <c r="AD37" s="17">
        <f t="shared" si="1"/>
        <v>93825</v>
      </c>
      <c r="AE37" s="17"/>
    </row>
    <row r="38" spans="1:31" x14ac:dyDescent="0.35">
      <c r="A38" s="79"/>
      <c r="B38" s="81"/>
      <c r="C38" s="13" t="s">
        <v>27</v>
      </c>
      <c r="D38" s="14">
        <v>100</v>
      </c>
      <c r="E38" s="14">
        <v>1200</v>
      </c>
      <c r="F38" s="14">
        <v>4300</v>
      </c>
      <c r="G38" s="14">
        <v>3600</v>
      </c>
      <c r="H38" s="14">
        <v>0</v>
      </c>
      <c r="I38" s="14">
        <v>2100</v>
      </c>
      <c r="J38" s="14">
        <v>9200</v>
      </c>
      <c r="K38" s="14">
        <v>6500</v>
      </c>
      <c r="L38" s="14">
        <v>8800</v>
      </c>
      <c r="M38" s="14">
        <v>7800</v>
      </c>
      <c r="N38" s="14">
        <v>17200</v>
      </c>
      <c r="O38" s="14">
        <v>5300</v>
      </c>
      <c r="P38" s="15">
        <f>'[1]MOD 21'!P326</f>
        <v>9500</v>
      </c>
      <c r="Q38" s="15">
        <f>'[1]MOD 21'!P747</f>
        <v>13800</v>
      </c>
      <c r="R38" s="15">
        <f>'[1]MOD 21'!P1229</f>
        <v>9700</v>
      </c>
      <c r="S38" s="15">
        <f>'[1]MOD 21'!P1886</f>
        <v>9000</v>
      </c>
      <c r="T38" s="15">
        <f>'[1]MOD 21'!P2211</f>
        <v>2300</v>
      </c>
      <c r="U38" s="15">
        <v>11800</v>
      </c>
      <c r="V38" s="15">
        <v>27600</v>
      </c>
      <c r="W38" s="15">
        <v>24700</v>
      </c>
      <c r="X38" s="15">
        <v>27700</v>
      </c>
      <c r="Y38" s="15">
        <v>8000</v>
      </c>
      <c r="Z38" s="15">
        <v>100</v>
      </c>
      <c r="AA38" s="15">
        <v>100</v>
      </c>
      <c r="AB38" s="81"/>
      <c r="AC38" s="16">
        <f t="shared" si="0"/>
        <v>66100</v>
      </c>
      <c r="AD38" s="17">
        <f t="shared" si="1"/>
        <v>144300</v>
      </c>
      <c r="AE38" s="17"/>
    </row>
    <row r="39" spans="1:31" x14ac:dyDescent="0.35">
      <c r="A39" s="79"/>
      <c r="B39" s="81"/>
      <c r="C39" s="13" t="s">
        <v>28</v>
      </c>
      <c r="D39" s="14">
        <v>0</v>
      </c>
      <c r="E39" s="14">
        <v>0</v>
      </c>
      <c r="F39" s="14">
        <v>0</v>
      </c>
      <c r="G39" s="14">
        <v>100</v>
      </c>
      <c r="H39" s="14">
        <v>0</v>
      </c>
      <c r="I39" s="14">
        <v>2700</v>
      </c>
      <c r="J39" s="14">
        <v>13800</v>
      </c>
      <c r="K39" s="14">
        <v>7600</v>
      </c>
      <c r="L39" s="14">
        <v>10300</v>
      </c>
      <c r="M39" s="14">
        <v>6100</v>
      </c>
      <c r="N39" s="14">
        <v>11600</v>
      </c>
      <c r="O39" s="14">
        <v>3700</v>
      </c>
      <c r="P39" s="15">
        <f>'[1]MOD 21'!R326</f>
        <v>1300</v>
      </c>
      <c r="Q39" s="15">
        <f>'[1]MOD 21'!R747</f>
        <v>5000</v>
      </c>
      <c r="R39" s="15">
        <f>'[1]MOD 21'!R1229</f>
        <v>4000</v>
      </c>
      <c r="S39" s="15">
        <f>'[1]MOD 21'!R1886</f>
        <v>3900</v>
      </c>
      <c r="T39" s="15">
        <f>'[1]MOD 21'!R2210</f>
        <v>4200</v>
      </c>
      <c r="U39" s="15">
        <v>7500</v>
      </c>
      <c r="V39" s="15">
        <v>18300</v>
      </c>
      <c r="W39" s="15">
        <v>24000</v>
      </c>
      <c r="X39" s="15">
        <v>21900</v>
      </c>
      <c r="Y39" s="15">
        <v>3000</v>
      </c>
      <c r="Z39" s="15">
        <v>0</v>
      </c>
      <c r="AA39" s="15"/>
      <c r="AB39" s="81"/>
      <c r="AC39" s="16">
        <f t="shared" si="0"/>
        <v>55900</v>
      </c>
      <c r="AD39" s="17">
        <f t="shared" si="1"/>
        <v>93100</v>
      </c>
      <c r="AE39" s="17"/>
    </row>
    <row r="40" spans="1:31" x14ac:dyDescent="0.35">
      <c r="A40" s="79"/>
      <c r="B40" s="82"/>
      <c r="C40" s="19" t="s">
        <v>29</v>
      </c>
      <c r="D40" s="20">
        <f t="shared" ref="D40:AA40" si="14">D38+D39</f>
        <v>100</v>
      </c>
      <c r="E40" s="20">
        <f t="shared" si="14"/>
        <v>1200</v>
      </c>
      <c r="F40" s="20">
        <f t="shared" si="14"/>
        <v>4300</v>
      </c>
      <c r="G40" s="20">
        <f t="shared" si="14"/>
        <v>3700</v>
      </c>
      <c r="H40" s="20">
        <f t="shared" si="14"/>
        <v>0</v>
      </c>
      <c r="I40" s="20">
        <f t="shared" si="14"/>
        <v>4800</v>
      </c>
      <c r="J40" s="20">
        <f t="shared" si="14"/>
        <v>23000</v>
      </c>
      <c r="K40" s="20">
        <f t="shared" si="14"/>
        <v>14100</v>
      </c>
      <c r="L40" s="20">
        <f t="shared" si="14"/>
        <v>19100</v>
      </c>
      <c r="M40" s="20">
        <f t="shared" si="14"/>
        <v>13900</v>
      </c>
      <c r="N40" s="20">
        <f t="shared" si="14"/>
        <v>28800</v>
      </c>
      <c r="O40" s="20">
        <f t="shared" si="14"/>
        <v>9000</v>
      </c>
      <c r="P40" s="15">
        <f t="shared" si="14"/>
        <v>10800</v>
      </c>
      <c r="Q40" s="15">
        <f t="shared" si="14"/>
        <v>18800</v>
      </c>
      <c r="R40" s="15">
        <f t="shared" si="14"/>
        <v>13700</v>
      </c>
      <c r="S40" s="15">
        <f t="shared" si="14"/>
        <v>12900</v>
      </c>
      <c r="T40" s="15">
        <f t="shared" si="14"/>
        <v>6500</v>
      </c>
      <c r="U40" s="15">
        <v>19300</v>
      </c>
      <c r="V40" s="15">
        <f t="shared" si="14"/>
        <v>45900</v>
      </c>
      <c r="W40" s="15">
        <f t="shared" si="14"/>
        <v>48700</v>
      </c>
      <c r="X40" s="15">
        <f t="shared" si="14"/>
        <v>49600</v>
      </c>
      <c r="Y40" s="15">
        <f t="shared" si="14"/>
        <v>11000</v>
      </c>
      <c r="Z40" s="15">
        <f t="shared" si="14"/>
        <v>100</v>
      </c>
      <c r="AA40" s="15">
        <f t="shared" si="14"/>
        <v>100</v>
      </c>
      <c r="AB40" s="82"/>
      <c r="AC40" s="16">
        <f t="shared" si="0"/>
        <v>122000</v>
      </c>
      <c r="AD40" s="17">
        <f t="shared" si="1"/>
        <v>237400</v>
      </c>
      <c r="AE40" s="17"/>
    </row>
    <row r="41" spans="1:31" x14ac:dyDescent="0.35">
      <c r="A41" s="79" t="s">
        <v>24</v>
      </c>
      <c r="B41" s="80" t="s">
        <v>38</v>
      </c>
      <c r="C41" s="13" t="s">
        <v>26</v>
      </c>
      <c r="D41" s="14">
        <v>22575</v>
      </c>
      <c r="E41" s="14">
        <v>13350</v>
      </c>
      <c r="F41" s="14">
        <v>19725</v>
      </c>
      <c r="G41" s="14">
        <v>14100</v>
      </c>
      <c r="H41" s="14">
        <v>2625</v>
      </c>
      <c r="I41" s="14">
        <v>7575</v>
      </c>
      <c r="J41" s="14">
        <v>4875</v>
      </c>
      <c r="K41" s="14">
        <v>4875</v>
      </c>
      <c r="L41" s="14">
        <v>10425</v>
      </c>
      <c r="M41" s="14">
        <v>6600</v>
      </c>
      <c r="N41" s="14">
        <v>6675</v>
      </c>
      <c r="O41" s="14">
        <v>5100</v>
      </c>
      <c r="P41" s="15">
        <f>'[1]MOD 21'!L327</f>
        <v>9600</v>
      </c>
      <c r="Q41" s="15">
        <f>'[1]MOD 21'!L748</f>
        <v>5925</v>
      </c>
      <c r="R41" s="15">
        <f>'[1]MOD 21'!L1230</f>
        <v>1425</v>
      </c>
      <c r="S41" s="15">
        <f>'[1]MOD 21'!L1887</f>
        <v>8700</v>
      </c>
      <c r="T41" s="15">
        <f>'[1]MOD 21'!L2211</f>
        <v>15525</v>
      </c>
      <c r="U41" s="15">
        <v>14100</v>
      </c>
      <c r="V41" s="15">
        <v>23325</v>
      </c>
      <c r="W41" s="15">
        <v>13875</v>
      </c>
      <c r="X41" s="15">
        <v>14775</v>
      </c>
      <c r="Y41" s="15">
        <v>18375</v>
      </c>
      <c r="Z41" s="15">
        <v>10050</v>
      </c>
      <c r="AA41" s="15">
        <v>3525</v>
      </c>
      <c r="AB41" s="80" t="s">
        <v>38</v>
      </c>
      <c r="AC41" s="16">
        <f t="shared" si="0"/>
        <v>118500</v>
      </c>
      <c r="AD41" s="17">
        <f t="shared" si="1"/>
        <v>139200</v>
      </c>
      <c r="AE41" s="17"/>
    </row>
    <row r="42" spans="1:31" x14ac:dyDescent="0.35">
      <c r="A42" s="79"/>
      <c r="B42" s="81"/>
      <c r="C42" s="13" t="s">
        <v>27</v>
      </c>
      <c r="D42" s="14">
        <v>11400</v>
      </c>
      <c r="E42" s="14">
        <v>10700</v>
      </c>
      <c r="F42" s="14">
        <v>7100</v>
      </c>
      <c r="G42" s="14">
        <v>15900</v>
      </c>
      <c r="H42" s="14">
        <v>400</v>
      </c>
      <c r="I42" s="14">
        <v>800</v>
      </c>
      <c r="J42" s="14">
        <v>2500</v>
      </c>
      <c r="K42" s="14">
        <v>1100</v>
      </c>
      <c r="L42" s="14">
        <v>12100</v>
      </c>
      <c r="M42" s="14">
        <v>16200</v>
      </c>
      <c r="N42" s="14">
        <v>18300</v>
      </c>
      <c r="O42" s="14">
        <v>3900</v>
      </c>
      <c r="P42" s="15">
        <f>'[1]MOD 21'!P327</f>
        <v>9900</v>
      </c>
      <c r="Q42" s="15">
        <f>'[1]MOD 21'!P748</f>
        <v>18600</v>
      </c>
      <c r="R42" s="15">
        <f>'[1]MOD 21'!P1230</f>
        <v>1600</v>
      </c>
      <c r="S42" s="15">
        <f>'[1]MOD 21'!P1887</f>
        <v>18300</v>
      </c>
      <c r="T42" s="15">
        <f>'[1]MOD 21'!P2211</f>
        <v>2300</v>
      </c>
      <c r="U42" s="15">
        <v>4300</v>
      </c>
      <c r="V42" s="15">
        <v>13200</v>
      </c>
      <c r="W42" s="15">
        <v>10400</v>
      </c>
      <c r="X42" s="15">
        <v>14700</v>
      </c>
      <c r="Y42" s="15">
        <v>13700</v>
      </c>
      <c r="Z42" s="15">
        <v>17200</v>
      </c>
      <c r="AA42" s="15">
        <v>18400</v>
      </c>
      <c r="AB42" s="81"/>
      <c r="AC42" s="16">
        <f t="shared" si="0"/>
        <v>100400</v>
      </c>
      <c r="AD42" s="17">
        <f t="shared" si="1"/>
        <v>142600</v>
      </c>
      <c r="AE42" s="17"/>
    </row>
    <row r="43" spans="1:31" x14ac:dyDescent="0.35">
      <c r="A43" s="79"/>
      <c r="B43" s="81"/>
      <c r="C43" s="13" t="s">
        <v>28</v>
      </c>
      <c r="D43" s="14">
        <v>12300</v>
      </c>
      <c r="E43" s="14">
        <v>11100</v>
      </c>
      <c r="F43" s="14">
        <v>5100</v>
      </c>
      <c r="G43" s="14">
        <v>7900</v>
      </c>
      <c r="H43" s="14">
        <v>4400</v>
      </c>
      <c r="I43" s="14">
        <v>11300</v>
      </c>
      <c r="J43" s="14">
        <v>8100</v>
      </c>
      <c r="K43" s="14">
        <v>13300</v>
      </c>
      <c r="L43" s="14">
        <v>12900</v>
      </c>
      <c r="M43" s="14">
        <v>17500</v>
      </c>
      <c r="N43" s="14">
        <v>9900</v>
      </c>
      <c r="O43" s="14">
        <v>3100</v>
      </c>
      <c r="P43" s="15">
        <f>'[1]MOD 21'!R327</f>
        <v>3000</v>
      </c>
      <c r="Q43" s="15">
        <f>'[1]MOD 21'!R748</f>
        <v>15000</v>
      </c>
      <c r="R43" s="15">
        <f>'[1]MOD 21'!R1230</f>
        <v>3200</v>
      </c>
      <c r="S43" s="15">
        <f>'[1]MOD 21'!R1887</f>
        <v>8000</v>
      </c>
      <c r="T43" s="15">
        <f>'[1]MOD 21'!R2211</f>
        <v>3400</v>
      </c>
      <c r="U43" s="15">
        <v>17800</v>
      </c>
      <c r="V43" s="15">
        <v>40900</v>
      </c>
      <c r="W43" s="15">
        <v>10000</v>
      </c>
      <c r="X43" s="15">
        <v>14900</v>
      </c>
      <c r="Y43" s="15">
        <v>25600</v>
      </c>
      <c r="Z43" s="15">
        <v>22300</v>
      </c>
      <c r="AA43" s="15">
        <v>19800</v>
      </c>
      <c r="AB43" s="81"/>
      <c r="AC43" s="16">
        <f t="shared" si="0"/>
        <v>116900</v>
      </c>
      <c r="AD43" s="17">
        <f t="shared" si="1"/>
        <v>183900</v>
      </c>
      <c r="AE43" s="17"/>
    </row>
    <row r="44" spans="1:31" x14ac:dyDescent="0.35">
      <c r="A44" s="79"/>
      <c r="B44" s="82"/>
      <c r="C44" s="19" t="s">
        <v>29</v>
      </c>
      <c r="D44" s="20">
        <f t="shared" ref="D44:AA44" si="15">D42+D43</f>
        <v>23700</v>
      </c>
      <c r="E44" s="20">
        <f t="shared" si="15"/>
        <v>21800</v>
      </c>
      <c r="F44" s="20">
        <f t="shared" si="15"/>
        <v>12200</v>
      </c>
      <c r="G44" s="20">
        <f t="shared" si="15"/>
        <v>23800</v>
      </c>
      <c r="H44" s="20">
        <f t="shared" si="15"/>
        <v>4800</v>
      </c>
      <c r="I44" s="20">
        <f t="shared" si="15"/>
        <v>12100</v>
      </c>
      <c r="J44" s="20">
        <f t="shared" si="15"/>
        <v>10600</v>
      </c>
      <c r="K44" s="20">
        <f t="shared" si="15"/>
        <v>14400</v>
      </c>
      <c r="L44" s="20">
        <f t="shared" si="15"/>
        <v>25000</v>
      </c>
      <c r="M44" s="20">
        <f t="shared" si="15"/>
        <v>33700</v>
      </c>
      <c r="N44" s="20">
        <f t="shared" si="15"/>
        <v>28200</v>
      </c>
      <c r="O44" s="20">
        <f t="shared" si="15"/>
        <v>7000</v>
      </c>
      <c r="P44" s="15">
        <f t="shared" si="15"/>
        <v>12900</v>
      </c>
      <c r="Q44" s="15">
        <f t="shared" si="15"/>
        <v>33600</v>
      </c>
      <c r="R44" s="15">
        <f t="shared" si="15"/>
        <v>4800</v>
      </c>
      <c r="S44" s="15">
        <f t="shared" si="15"/>
        <v>26300</v>
      </c>
      <c r="T44" s="15">
        <f t="shared" si="15"/>
        <v>5700</v>
      </c>
      <c r="U44" s="15">
        <v>22100</v>
      </c>
      <c r="V44" s="15">
        <f t="shared" si="15"/>
        <v>54100</v>
      </c>
      <c r="W44" s="15">
        <f t="shared" si="15"/>
        <v>20400</v>
      </c>
      <c r="X44" s="15">
        <f t="shared" si="15"/>
        <v>29600</v>
      </c>
      <c r="Y44" s="15">
        <f t="shared" si="15"/>
        <v>39300</v>
      </c>
      <c r="Z44" s="15">
        <f t="shared" si="15"/>
        <v>39500</v>
      </c>
      <c r="AA44" s="15">
        <f t="shared" si="15"/>
        <v>38200</v>
      </c>
      <c r="AB44" s="82"/>
      <c r="AC44" s="16">
        <f t="shared" si="0"/>
        <v>217300</v>
      </c>
      <c r="AD44" s="17">
        <f t="shared" si="1"/>
        <v>326500</v>
      </c>
      <c r="AE44" s="17"/>
    </row>
    <row r="45" spans="1:31" x14ac:dyDescent="0.35">
      <c r="A45" s="79" t="s">
        <v>24</v>
      </c>
      <c r="B45" s="80" t="s">
        <v>39</v>
      </c>
      <c r="C45" s="13" t="s">
        <v>26</v>
      </c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15">
        <f>'[1]MOD 21'!L318</f>
        <v>975</v>
      </c>
      <c r="Q45" s="15">
        <f>'[1]MOD 21'!L739</f>
        <v>150</v>
      </c>
      <c r="R45" s="15">
        <f>'[1]MOD 21'!L1221</f>
        <v>1575</v>
      </c>
      <c r="S45" s="15">
        <f>'[1]MOD 21'!L1878</f>
        <v>5025</v>
      </c>
      <c r="T45" s="15">
        <f>'[1]MOD 21'!L2202</f>
        <v>1875</v>
      </c>
      <c r="U45" s="15">
        <v>4500</v>
      </c>
      <c r="V45" s="15">
        <v>8850</v>
      </c>
      <c r="W45" s="15">
        <v>6000</v>
      </c>
      <c r="X45" s="15">
        <v>3675</v>
      </c>
      <c r="Y45" s="15">
        <v>6150</v>
      </c>
      <c r="Z45" s="15">
        <v>6375</v>
      </c>
      <c r="AA45" s="15">
        <v>4800</v>
      </c>
      <c r="AB45" s="80" t="s">
        <v>39</v>
      </c>
      <c r="AC45" s="16">
        <f t="shared" si="0"/>
        <v>0</v>
      </c>
      <c r="AD45" s="17">
        <f t="shared" si="1"/>
        <v>49950</v>
      </c>
      <c r="AE45" s="17"/>
    </row>
    <row r="46" spans="1:31" x14ac:dyDescent="0.35">
      <c r="A46" s="79"/>
      <c r="B46" s="81"/>
      <c r="C46" s="13" t="s">
        <v>27</v>
      </c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15">
        <f>'[1]MOD 21'!P318</f>
        <v>2500</v>
      </c>
      <c r="Q46" s="15">
        <f>'[1]MOD 21'!P739</f>
        <v>7600</v>
      </c>
      <c r="R46" s="15">
        <f>'[1]MOD 21'!P1221</f>
        <v>10800</v>
      </c>
      <c r="S46" s="15">
        <f>'[1]MOD 21'!P1878</f>
        <v>13800</v>
      </c>
      <c r="T46" s="15">
        <f>'[1]MOD 21'!P2202</f>
        <v>500</v>
      </c>
      <c r="U46" s="15">
        <v>2500</v>
      </c>
      <c r="V46" s="15">
        <v>3800</v>
      </c>
      <c r="W46" s="15">
        <v>1900</v>
      </c>
      <c r="X46" s="15">
        <v>6900</v>
      </c>
      <c r="Y46" s="15">
        <v>21300</v>
      </c>
      <c r="Z46" s="15">
        <v>5100</v>
      </c>
      <c r="AA46" s="15">
        <v>19800</v>
      </c>
      <c r="AB46" s="81"/>
      <c r="AC46" s="16">
        <f t="shared" si="0"/>
        <v>0</v>
      </c>
      <c r="AD46" s="17">
        <f t="shared" si="1"/>
        <v>96500</v>
      </c>
      <c r="AE46" s="17"/>
    </row>
    <row r="47" spans="1:31" x14ac:dyDescent="0.35">
      <c r="A47" s="79"/>
      <c r="B47" s="81"/>
      <c r="C47" s="13" t="s">
        <v>28</v>
      </c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15">
        <f>'[1]MOD 21'!R318</f>
        <v>0</v>
      </c>
      <c r="Q47" s="15">
        <f>'[1]MOD 21'!R739</f>
        <v>1500</v>
      </c>
      <c r="R47" s="15">
        <f>'[1]MOD 21'!R1221</f>
        <v>2900</v>
      </c>
      <c r="S47" s="15">
        <f>'[1]MOD 21'!R1878</f>
        <v>4800</v>
      </c>
      <c r="T47" s="15">
        <f>'[1]MOD 21'!R2202</f>
        <v>2200</v>
      </c>
      <c r="U47" s="15">
        <v>18600</v>
      </c>
      <c r="V47" s="15">
        <v>37600</v>
      </c>
      <c r="W47" s="15">
        <v>5000</v>
      </c>
      <c r="X47" s="15">
        <v>3600</v>
      </c>
      <c r="Y47" s="15">
        <v>2700</v>
      </c>
      <c r="Z47" s="15">
        <v>17600</v>
      </c>
      <c r="AA47" s="15">
        <v>23800</v>
      </c>
      <c r="AB47" s="81"/>
      <c r="AC47" s="16">
        <f t="shared" si="0"/>
        <v>0</v>
      </c>
      <c r="AD47" s="17">
        <f t="shared" si="1"/>
        <v>120300</v>
      </c>
      <c r="AE47" s="17"/>
    </row>
    <row r="48" spans="1:31" x14ac:dyDescent="0.35">
      <c r="A48" s="79"/>
      <c r="B48" s="82"/>
      <c r="C48" s="19" t="s">
        <v>29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15">
        <f>P46+P47</f>
        <v>2500</v>
      </c>
      <c r="Q48" s="15">
        <f t="shared" ref="Q48:AA48" si="16">Q46+Q47</f>
        <v>9100</v>
      </c>
      <c r="R48" s="15">
        <f t="shared" si="16"/>
        <v>13700</v>
      </c>
      <c r="S48" s="15">
        <f t="shared" si="16"/>
        <v>18600</v>
      </c>
      <c r="T48" s="15">
        <f t="shared" si="16"/>
        <v>2700</v>
      </c>
      <c r="U48" s="15">
        <v>21100</v>
      </c>
      <c r="V48" s="15">
        <f t="shared" si="16"/>
        <v>41400</v>
      </c>
      <c r="W48" s="15">
        <f t="shared" si="16"/>
        <v>6900</v>
      </c>
      <c r="X48" s="15">
        <f t="shared" si="16"/>
        <v>10500</v>
      </c>
      <c r="Y48" s="15">
        <f t="shared" si="16"/>
        <v>24000</v>
      </c>
      <c r="Z48" s="15">
        <f t="shared" si="16"/>
        <v>22700</v>
      </c>
      <c r="AA48" s="15">
        <f t="shared" si="16"/>
        <v>43600</v>
      </c>
      <c r="AB48" s="82"/>
      <c r="AC48" s="16">
        <f t="shared" si="0"/>
        <v>0</v>
      </c>
      <c r="AD48" s="17">
        <f t="shared" si="1"/>
        <v>216800</v>
      </c>
      <c r="AE48" s="17"/>
    </row>
    <row r="49" spans="1:31" x14ac:dyDescent="0.35">
      <c r="A49" s="79" t="s">
        <v>24</v>
      </c>
      <c r="B49" s="80" t="s">
        <v>40</v>
      </c>
      <c r="C49" s="13" t="s">
        <v>26</v>
      </c>
      <c r="D49" s="14">
        <v>86325</v>
      </c>
      <c r="E49" s="14">
        <v>43275</v>
      </c>
      <c r="F49" s="14">
        <v>43050</v>
      </c>
      <c r="G49" s="14">
        <v>36150</v>
      </c>
      <c r="H49" s="14">
        <v>12750</v>
      </c>
      <c r="I49" s="14">
        <v>43125</v>
      </c>
      <c r="J49" s="14">
        <v>39750</v>
      </c>
      <c r="K49" s="14">
        <v>38625</v>
      </c>
      <c r="L49" s="14">
        <v>52275</v>
      </c>
      <c r="M49" s="14">
        <v>33300</v>
      </c>
      <c r="N49" s="14">
        <v>42450</v>
      </c>
      <c r="O49" s="14">
        <v>0</v>
      </c>
      <c r="P49" s="15">
        <f>'[1]MOD 21'!L320</f>
        <v>24000</v>
      </c>
      <c r="Q49" s="15">
        <f>'[1]MOD 21'!L741</f>
        <v>52275</v>
      </c>
      <c r="R49" s="15">
        <f>'[1]MOD 21'!L1223</f>
        <v>27600</v>
      </c>
      <c r="S49" s="15">
        <f>'[1]MOD 21'!L1880</f>
        <v>44700</v>
      </c>
      <c r="T49" s="15">
        <f>'[1]MOD 21'!L2204</f>
        <v>32550</v>
      </c>
      <c r="U49" s="15">
        <v>43050</v>
      </c>
      <c r="V49" s="15">
        <v>73575</v>
      </c>
      <c r="W49" s="15">
        <v>22875</v>
      </c>
      <c r="X49" s="15">
        <v>50775</v>
      </c>
      <c r="Y49" s="15">
        <v>40125</v>
      </c>
      <c r="Z49" s="15">
        <v>56550</v>
      </c>
      <c r="AA49" s="15">
        <v>37425</v>
      </c>
      <c r="AB49" s="80" t="s">
        <v>40</v>
      </c>
      <c r="AC49" s="16">
        <f t="shared" si="0"/>
        <v>471075</v>
      </c>
      <c r="AD49" s="17">
        <f t="shared" si="1"/>
        <v>505500</v>
      </c>
      <c r="AE49" s="17"/>
    </row>
    <row r="50" spans="1:31" x14ac:dyDescent="0.35">
      <c r="A50" s="79"/>
      <c r="B50" s="81"/>
      <c r="C50" s="13" t="s">
        <v>27</v>
      </c>
      <c r="D50" s="18">
        <v>4300</v>
      </c>
      <c r="E50" s="18">
        <v>5000</v>
      </c>
      <c r="F50" s="18">
        <v>11500</v>
      </c>
      <c r="G50" s="18">
        <v>9400</v>
      </c>
      <c r="H50" s="18">
        <v>500</v>
      </c>
      <c r="I50" s="18">
        <v>8800</v>
      </c>
      <c r="J50" s="18">
        <v>15500</v>
      </c>
      <c r="K50" s="14">
        <v>8800</v>
      </c>
      <c r="L50" s="18">
        <v>7500</v>
      </c>
      <c r="M50" s="18">
        <v>3500</v>
      </c>
      <c r="N50" s="18">
        <v>24200</v>
      </c>
      <c r="O50" s="18">
        <v>6600</v>
      </c>
      <c r="P50" s="15">
        <f>'[1]MOD 21'!P320</f>
        <v>17900</v>
      </c>
      <c r="Q50" s="15">
        <f>'[1]MOD 21'!P741</f>
        <v>16000</v>
      </c>
      <c r="R50" s="15">
        <f>'[1]MOD 21'!P1223</f>
        <v>29700</v>
      </c>
      <c r="S50" s="15">
        <f>'[1]MOD 21'!P1880</f>
        <v>9000</v>
      </c>
      <c r="T50" s="15">
        <f>'[1]MOD 21'!P2204</f>
        <v>1500</v>
      </c>
      <c r="U50" s="15">
        <v>5800</v>
      </c>
      <c r="V50" s="15">
        <v>7800</v>
      </c>
      <c r="W50" s="15">
        <v>4600</v>
      </c>
      <c r="X50" s="15">
        <v>14300</v>
      </c>
      <c r="Y50" s="15">
        <v>7500</v>
      </c>
      <c r="Z50" s="15">
        <v>7200</v>
      </c>
      <c r="AA50" s="15">
        <v>2000</v>
      </c>
      <c r="AB50" s="81"/>
      <c r="AC50" s="16">
        <f t="shared" si="0"/>
        <v>105600</v>
      </c>
      <c r="AD50" s="17">
        <f t="shared" si="1"/>
        <v>123300</v>
      </c>
      <c r="AE50" s="17"/>
    </row>
    <row r="51" spans="1:31" x14ac:dyDescent="0.35">
      <c r="A51" s="79"/>
      <c r="B51" s="81"/>
      <c r="C51" s="13" t="s">
        <v>28</v>
      </c>
      <c r="D51" s="18">
        <v>4400</v>
      </c>
      <c r="E51" s="18">
        <v>5600</v>
      </c>
      <c r="F51" s="18">
        <v>4300</v>
      </c>
      <c r="G51" s="18">
        <v>500</v>
      </c>
      <c r="H51" s="18">
        <v>4200</v>
      </c>
      <c r="I51" s="18">
        <v>8800</v>
      </c>
      <c r="J51" s="18">
        <v>9200</v>
      </c>
      <c r="K51" s="18">
        <v>11400</v>
      </c>
      <c r="L51" s="18">
        <v>13100</v>
      </c>
      <c r="M51" s="18">
        <v>18400</v>
      </c>
      <c r="N51" s="18">
        <v>18500</v>
      </c>
      <c r="O51" s="18">
        <v>3100</v>
      </c>
      <c r="P51" s="15">
        <f>'[1]MOD 21'!R320</f>
        <v>0</v>
      </c>
      <c r="Q51" s="15">
        <f>'[1]MOD 21'!R741</f>
        <v>0</v>
      </c>
      <c r="R51" s="15">
        <f>'[1]MOD 21'!R1223</f>
        <v>2400</v>
      </c>
      <c r="S51" s="15">
        <f>'[1]MOD 21'!R1880</f>
        <v>12300</v>
      </c>
      <c r="T51" s="15">
        <f>'[1]MOD 21'!R2204</f>
        <v>4200</v>
      </c>
      <c r="U51" s="15">
        <v>17400</v>
      </c>
      <c r="V51" s="15">
        <v>35800</v>
      </c>
      <c r="W51" s="15">
        <v>3900</v>
      </c>
      <c r="X51" s="15">
        <v>11100</v>
      </c>
      <c r="Y51" s="15">
        <v>14700</v>
      </c>
      <c r="Z51" s="15">
        <v>15100</v>
      </c>
      <c r="AA51" s="15">
        <v>13300</v>
      </c>
      <c r="AB51" s="81"/>
      <c r="AC51" s="16">
        <f t="shared" si="0"/>
        <v>101500</v>
      </c>
      <c r="AD51" s="17">
        <f t="shared" si="1"/>
        <v>130200</v>
      </c>
      <c r="AE51" s="17"/>
    </row>
    <row r="52" spans="1:31" x14ac:dyDescent="0.35">
      <c r="A52" s="79"/>
      <c r="B52" s="82"/>
      <c r="C52" s="19" t="s">
        <v>29</v>
      </c>
      <c r="D52" s="20">
        <f t="shared" ref="D52:AA52" si="17">D50+D51</f>
        <v>8700</v>
      </c>
      <c r="E52" s="20">
        <f t="shared" si="17"/>
        <v>10600</v>
      </c>
      <c r="F52" s="20">
        <f t="shared" si="17"/>
        <v>15800</v>
      </c>
      <c r="G52" s="20">
        <f t="shared" si="17"/>
        <v>9900</v>
      </c>
      <c r="H52" s="20">
        <f t="shared" si="17"/>
        <v>4700</v>
      </c>
      <c r="I52" s="20">
        <f t="shared" si="17"/>
        <v>17600</v>
      </c>
      <c r="J52" s="20">
        <f t="shared" si="17"/>
        <v>24700</v>
      </c>
      <c r="K52" s="20">
        <f t="shared" si="17"/>
        <v>20200</v>
      </c>
      <c r="L52" s="20">
        <f t="shared" si="17"/>
        <v>20600</v>
      </c>
      <c r="M52" s="20">
        <f t="shared" si="17"/>
        <v>21900</v>
      </c>
      <c r="N52" s="20">
        <f t="shared" si="17"/>
        <v>42700</v>
      </c>
      <c r="O52" s="20">
        <f t="shared" si="17"/>
        <v>9700</v>
      </c>
      <c r="P52" s="15">
        <f t="shared" si="17"/>
        <v>17900</v>
      </c>
      <c r="Q52" s="15">
        <f t="shared" si="17"/>
        <v>16000</v>
      </c>
      <c r="R52" s="15">
        <f t="shared" si="17"/>
        <v>32100</v>
      </c>
      <c r="S52" s="15">
        <f t="shared" si="17"/>
        <v>21300</v>
      </c>
      <c r="T52" s="15">
        <f t="shared" si="17"/>
        <v>5700</v>
      </c>
      <c r="U52" s="15">
        <v>23200</v>
      </c>
      <c r="V52" s="15">
        <f t="shared" si="17"/>
        <v>43600</v>
      </c>
      <c r="W52" s="15">
        <f t="shared" si="17"/>
        <v>8500</v>
      </c>
      <c r="X52" s="15">
        <f t="shared" si="17"/>
        <v>25400</v>
      </c>
      <c r="Y52" s="15">
        <f t="shared" si="17"/>
        <v>22200</v>
      </c>
      <c r="Z52" s="15">
        <f t="shared" si="17"/>
        <v>22300</v>
      </c>
      <c r="AA52" s="15">
        <f t="shared" si="17"/>
        <v>15300</v>
      </c>
      <c r="AB52" s="82"/>
      <c r="AC52" s="16">
        <f t="shared" si="0"/>
        <v>207100</v>
      </c>
      <c r="AD52" s="17">
        <f t="shared" si="1"/>
        <v>253500</v>
      </c>
      <c r="AE52" s="17"/>
    </row>
    <row r="53" spans="1:31" x14ac:dyDescent="0.35">
      <c r="A53" s="79" t="s">
        <v>24</v>
      </c>
      <c r="B53" s="80" t="s">
        <v>41</v>
      </c>
      <c r="C53" s="13" t="s">
        <v>26</v>
      </c>
      <c r="D53" s="14">
        <v>37500</v>
      </c>
      <c r="E53" s="14">
        <v>18750</v>
      </c>
      <c r="F53" s="14">
        <v>30000</v>
      </c>
      <c r="G53" s="14">
        <v>21375</v>
      </c>
      <c r="H53" s="14">
        <v>0</v>
      </c>
      <c r="I53" s="14">
        <v>21900</v>
      </c>
      <c r="J53" s="14">
        <v>13425</v>
      </c>
      <c r="K53" s="14">
        <v>22500</v>
      </c>
      <c r="L53" s="14">
        <v>15750</v>
      </c>
      <c r="M53" s="14">
        <v>49500</v>
      </c>
      <c r="N53" s="14">
        <v>33000</v>
      </c>
      <c r="O53" s="14">
        <v>60600</v>
      </c>
      <c r="P53" s="15">
        <f>'[1]MOD 21'!N321</f>
        <v>27000</v>
      </c>
      <c r="Q53" s="15">
        <f>'[1]MOD 21'!N742</f>
        <v>28950</v>
      </c>
      <c r="R53" s="15">
        <f>'[1]MOD 21'!N1224</f>
        <v>1050</v>
      </c>
      <c r="S53" s="15">
        <f>'[1]MOD 21'!N1881</f>
        <v>25200</v>
      </c>
      <c r="T53" s="15">
        <f>'[1]MOD 21'!N2205</f>
        <v>49500</v>
      </c>
      <c r="U53" s="15">
        <v>6525</v>
      </c>
      <c r="V53" s="15">
        <v>24225</v>
      </c>
      <c r="W53" s="15">
        <v>47325</v>
      </c>
      <c r="X53" s="15">
        <f>2250+14625</f>
        <v>16875</v>
      </c>
      <c r="Y53" s="15">
        <f>15075+19275+43350</f>
        <v>77700</v>
      </c>
      <c r="Z53" s="15">
        <f>2250+8550</f>
        <v>10800</v>
      </c>
      <c r="AA53" s="15">
        <f>24375+1125</f>
        <v>25500</v>
      </c>
      <c r="AB53" s="80" t="s">
        <v>41</v>
      </c>
      <c r="AC53" s="16">
        <f t="shared" si="0"/>
        <v>324300</v>
      </c>
      <c r="AD53" s="17">
        <f t="shared" si="1"/>
        <v>340650</v>
      </c>
      <c r="AE53" s="17"/>
    </row>
    <row r="54" spans="1:31" x14ac:dyDescent="0.35">
      <c r="A54" s="79"/>
      <c r="B54" s="81"/>
      <c r="C54" s="13" t="s">
        <v>27</v>
      </c>
      <c r="D54" s="18">
        <v>11200</v>
      </c>
      <c r="E54" s="18">
        <v>15000</v>
      </c>
      <c r="F54" s="18">
        <v>12900</v>
      </c>
      <c r="G54" s="14">
        <v>0</v>
      </c>
      <c r="H54" s="14">
        <v>9300</v>
      </c>
      <c r="I54" s="14">
        <v>0</v>
      </c>
      <c r="J54" s="14">
        <v>12000</v>
      </c>
      <c r="K54" s="14">
        <v>6600</v>
      </c>
      <c r="L54" s="14">
        <v>0</v>
      </c>
      <c r="M54" s="14">
        <v>33100</v>
      </c>
      <c r="N54" s="14">
        <v>0</v>
      </c>
      <c r="O54" s="14">
        <v>59000</v>
      </c>
      <c r="P54" s="15">
        <f>'[1]MOD 21'!P321</f>
        <v>41300</v>
      </c>
      <c r="Q54" s="15">
        <f>'[1]MOD 21'!P742</f>
        <v>30200</v>
      </c>
      <c r="R54" s="15">
        <f>'[1]MOD 21'!P1224</f>
        <v>1600</v>
      </c>
      <c r="S54" s="15">
        <f>'[1]MOD 21'!P1881</f>
        <v>36300</v>
      </c>
      <c r="T54" s="15">
        <f>'[1]MOD 21'!P2205</f>
        <v>12100</v>
      </c>
      <c r="U54" s="15">
        <v>65900</v>
      </c>
      <c r="V54" s="15">
        <v>73500</v>
      </c>
      <c r="W54" s="15">
        <v>28300</v>
      </c>
      <c r="X54" s="15">
        <v>17200</v>
      </c>
      <c r="Y54" s="15">
        <v>53300</v>
      </c>
      <c r="Z54" s="15">
        <v>24600</v>
      </c>
      <c r="AA54" s="15">
        <v>27600</v>
      </c>
      <c r="AB54" s="81"/>
      <c r="AC54" s="16">
        <f t="shared" si="0"/>
        <v>159100</v>
      </c>
      <c r="AD54" s="17">
        <f t="shared" si="1"/>
        <v>411900</v>
      </c>
      <c r="AE54" s="17"/>
    </row>
    <row r="55" spans="1:31" x14ac:dyDescent="0.35">
      <c r="A55" s="79"/>
      <c r="B55" s="81"/>
      <c r="C55" s="13" t="s">
        <v>28</v>
      </c>
      <c r="D55" s="18">
        <v>7500</v>
      </c>
      <c r="E55" s="18">
        <v>15000</v>
      </c>
      <c r="F55" s="18">
        <v>20000</v>
      </c>
      <c r="G55" s="18">
        <v>5000</v>
      </c>
      <c r="H55" s="18">
        <v>5000</v>
      </c>
      <c r="I55" s="18">
        <v>18200</v>
      </c>
      <c r="J55" s="18">
        <v>0</v>
      </c>
      <c r="K55" s="18">
        <v>18800</v>
      </c>
      <c r="L55" s="18">
        <v>5000</v>
      </c>
      <c r="M55" s="18">
        <v>63200</v>
      </c>
      <c r="N55" s="18">
        <v>7500</v>
      </c>
      <c r="O55" s="18">
        <v>9300</v>
      </c>
      <c r="P55" s="15">
        <f>'[1]MOD 21'!R321</f>
        <v>13400</v>
      </c>
      <c r="Q55" s="15">
        <f>'[1]MOD 21'!R742</f>
        <v>21400</v>
      </c>
      <c r="R55" s="15">
        <f>'[1]MOD 21'!R1224</f>
        <v>2100</v>
      </c>
      <c r="S55" s="15">
        <f>'[1]MOD 21'!R1881</f>
        <v>38700</v>
      </c>
      <c r="T55" s="15">
        <f>'[1]MOD 21'!R2205</f>
        <v>19100</v>
      </c>
      <c r="U55" s="15">
        <v>5000</v>
      </c>
      <c r="V55" s="15">
        <v>22700</v>
      </c>
      <c r="W55" s="15">
        <v>26800</v>
      </c>
      <c r="X55" s="15">
        <v>12200</v>
      </c>
      <c r="Y55" s="15">
        <v>72000</v>
      </c>
      <c r="Z55" s="15">
        <v>11000</v>
      </c>
      <c r="AA55" s="15">
        <v>6700</v>
      </c>
      <c r="AB55" s="81"/>
      <c r="AC55" s="16">
        <f t="shared" si="0"/>
        <v>174500</v>
      </c>
      <c r="AD55" s="17">
        <f t="shared" si="1"/>
        <v>251100</v>
      </c>
      <c r="AE55" s="17"/>
    </row>
    <row r="56" spans="1:31" x14ac:dyDescent="0.35">
      <c r="A56" s="79"/>
      <c r="B56" s="82"/>
      <c r="C56" s="19" t="s">
        <v>29</v>
      </c>
      <c r="D56" s="20">
        <f t="shared" ref="D56:AA56" si="18">D54+D55</f>
        <v>18700</v>
      </c>
      <c r="E56" s="20">
        <f t="shared" si="18"/>
        <v>30000</v>
      </c>
      <c r="F56" s="20">
        <f t="shared" si="18"/>
        <v>32900</v>
      </c>
      <c r="G56" s="20">
        <f t="shared" si="18"/>
        <v>5000</v>
      </c>
      <c r="H56" s="20">
        <f t="shared" si="18"/>
        <v>14300</v>
      </c>
      <c r="I56" s="20">
        <f t="shared" si="18"/>
        <v>18200</v>
      </c>
      <c r="J56" s="20">
        <f t="shared" si="18"/>
        <v>12000</v>
      </c>
      <c r="K56" s="20">
        <f t="shared" si="18"/>
        <v>25400</v>
      </c>
      <c r="L56" s="20">
        <f t="shared" si="18"/>
        <v>5000</v>
      </c>
      <c r="M56" s="20">
        <f t="shared" si="18"/>
        <v>96300</v>
      </c>
      <c r="N56" s="20">
        <f t="shared" si="18"/>
        <v>7500</v>
      </c>
      <c r="O56" s="20">
        <f t="shared" si="18"/>
        <v>68300</v>
      </c>
      <c r="P56" s="15">
        <f t="shared" si="18"/>
        <v>54700</v>
      </c>
      <c r="Q56" s="15">
        <f t="shared" si="18"/>
        <v>51600</v>
      </c>
      <c r="R56" s="15">
        <f t="shared" si="18"/>
        <v>3700</v>
      </c>
      <c r="S56" s="15">
        <f t="shared" si="18"/>
        <v>75000</v>
      </c>
      <c r="T56" s="15">
        <f t="shared" si="18"/>
        <v>31200</v>
      </c>
      <c r="U56" s="15">
        <v>70900</v>
      </c>
      <c r="V56" s="15">
        <f t="shared" si="18"/>
        <v>96200</v>
      </c>
      <c r="W56" s="15">
        <f t="shared" si="18"/>
        <v>55100</v>
      </c>
      <c r="X56" s="15">
        <f t="shared" si="18"/>
        <v>29400</v>
      </c>
      <c r="Y56" s="15">
        <f t="shared" si="18"/>
        <v>125300</v>
      </c>
      <c r="Z56" s="15">
        <f t="shared" si="18"/>
        <v>35600</v>
      </c>
      <c r="AA56" s="15">
        <f t="shared" si="18"/>
        <v>34300</v>
      </c>
      <c r="AB56" s="82"/>
      <c r="AC56" s="16">
        <f t="shared" si="0"/>
        <v>333600</v>
      </c>
      <c r="AD56" s="17">
        <f t="shared" si="1"/>
        <v>663000</v>
      </c>
      <c r="AE56" s="17"/>
    </row>
    <row r="57" spans="1:31" x14ac:dyDescent="0.35">
      <c r="A57" s="79" t="s">
        <v>24</v>
      </c>
      <c r="B57" s="80" t="s">
        <v>42</v>
      </c>
      <c r="C57" s="13" t="s">
        <v>26</v>
      </c>
      <c r="D57" s="14">
        <v>19500</v>
      </c>
      <c r="E57" s="14">
        <v>25650</v>
      </c>
      <c r="F57" s="14">
        <v>38775</v>
      </c>
      <c r="G57" s="14">
        <v>8700</v>
      </c>
      <c r="H57" s="14">
        <v>0</v>
      </c>
      <c r="I57" s="14">
        <v>0</v>
      </c>
      <c r="J57" s="14">
        <v>0</v>
      </c>
      <c r="K57" s="14">
        <v>4950</v>
      </c>
      <c r="L57" s="14">
        <v>21300</v>
      </c>
      <c r="M57" s="14">
        <v>8550</v>
      </c>
      <c r="N57" s="14">
        <v>24000</v>
      </c>
      <c r="O57" s="14">
        <v>0</v>
      </c>
      <c r="P57" s="15">
        <f>'[1]MOD 21'!N322</f>
        <v>19875</v>
      </c>
      <c r="Q57" s="15">
        <f>'[1]MOD 21'!N743</f>
        <v>21225</v>
      </c>
      <c r="R57" s="15">
        <f>'[1]MOD 21'!N1225</f>
        <v>38325</v>
      </c>
      <c r="S57" s="15">
        <f>'[1]MOD 21'!N1882</f>
        <v>14250</v>
      </c>
      <c r="T57" s="15">
        <f>'[1]MOD 21'!N2206</f>
        <v>9000</v>
      </c>
      <c r="U57" s="15">
        <v>30750</v>
      </c>
      <c r="V57" s="15">
        <v>60600</v>
      </c>
      <c r="W57" s="15">
        <v>19875</v>
      </c>
      <c r="X57" s="15">
        <f>825+35625</f>
        <v>36450</v>
      </c>
      <c r="Y57" s="15">
        <f>18000+4725</f>
        <v>22725</v>
      </c>
      <c r="Z57" s="15">
        <f>39075+3975</f>
        <v>43050</v>
      </c>
      <c r="AA57" s="15">
        <v>7950</v>
      </c>
      <c r="AB57" s="80" t="s">
        <v>42</v>
      </c>
      <c r="AC57" s="16">
        <f t="shared" si="0"/>
        <v>151425</v>
      </c>
      <c r="AD57" s="17">
        <f t="shared" si="1"/>
        <v>324075</v>
      </c>
      <c r="AE57" s="17"/>
    </row>
    <row r="58" spans="1:31" x14ac:dyDescent="0.35">
      <c r="A58" s="79"/>
      <c r="B58" s="81"/>
      <c r="C58" s="13" t="s">
        <v>27</v>
      </c>
      <c r="D58" s="14">
        <v>2400</v>
      </c>
      <c r="E58" s="14">
        <v>2700</v>
      </c>
      <c r="F58" s="14">
        <v>1800</v>
      </c>
      <c r="G58" s="14">
        <v>100</v>
      </c>
      <c r="H58" s="14">
        <v>0</v>
      </c>
      <c r="I58" s="14">
        <v>0</v>
      </c>
      <c r="J58" s="14">
        <v>0</v>
      </c>
      <c r="K58" s="14">
        <v>1900</v>
      </c>
      <c r="L58" s="14">
        <v>1000</v>
      </c>
      <c r="M58" s="14">
        <v>1200</v>
      </c>
      <c r="N58" s="14">
        <v>1200</v>
      </c>
      <c r="O58" s="14">
        <v>400</v>
      </c>
      <c r="P58" s="15">
        <f>'[1]MOD 21'!P322</f>
        <v>0</v>
      </c>
      <c r="Q58" s="15">
        <f>'[1]MOD 21'!P743</f>
        <v>0</v>
      </c>
      <c r="R58" s="15">
        <f>'[1]MOD 21'!P1225</f>
        <v>0</v>
      </c>
      <c r="S58" s="15">
        <f>'[1]MOD 21'!P1882</f>
        <v>0</v>
      </c>
      <c r="T58" s="15">
        <f>'[1]MOD 21'!P2206</f>
        <v>0</v>
      </c>
      <c r="U58" s="15">
        <v>4100</v>
      </c>
      <c r="V58" s="15">
        <v>7100</v>
      </c>
      <c r="W58" s="15">
        <v>2500</v>
      </c>
      <c r="X58" s="15">
        <v>2300</v>
      </c>
      <c r="Y58" s="15">
        <v>1000</v>
      </c>
      <c r="Z58" s="15">
        <v>1000</v>
      </c>
      <c r="AA58" s="15">
        <v>200</v>
      </c>
      <c r="AB58" s="81"/>
      <c r="AC58" s="16">
        <f t="shared" si="0"/>
        <v>12700</v>
      </c>
      <c r="AD58" s="17">
        <f t="shared" si="1"/>
        <v>18200</v>
      </c>
      <c r="AE58" s="17"/>
    </row>
    <row r="59" spans="1:31" x14ac:dyDescent="0.35">
      <c r="A59" s="79"/>
      <c r="B59" s="81"/>
      <c r="C59" s="13" t="s">
        <v>28</v>
      </c>
      <c r="D59" s="18">
        <v>0</v>
      </c>
      <c r="E59" s="18">
        <v>200</v>
      </c>
      <c r="F59" s="18">
        <v>200</v>
      </c>
      <c r="G59" s="18">
        <v>6300</v>
      </c>
      <c r="H59" s="18">
        <v>0</v>
      </c>
      <c r="I59" s="18">
        <v>0</v>
      </c>
      <c r="J59" s="18">
        <v>0</v>
      </c>
      <c r="K59" s="18">
        <v>900</v>
      </c>
      <c r="L59" s="14">
        <v>700</v>
      </c>
      <c r="M59" s="14">
        <v>1000</v>
      </c>
      <c r="N59" s="18">
        <v>2000</v>
      </c>
      <c r="O59" s="18">
        <v>800</v>
      </c>
      <c r="P59" s="15">
        <f>'[1]MOD 21'!R322</f>
        <v>600</v>
      </c>
      <c r="Q59" s="15">
        <f>'[1]MOD 21'!R743</f>
        <v>0</v>
      </c>
      <c r="R59" s="15">
        <f>'[1]MOD 21'!R1225</f>
        <v>0</v>
      </c>
      <c r="S59" s="15">
        <f>'[1]MOD 21'!R1882</f>
        <v>0</v>
      </c>
      <c r="T59" s="15">
        <f>'[1]MOD 21'!R2206</f>
        <v>0</v>
      </c>
      <c r="U59" s="15">
        <v>1400</v>
      </c>
      <c r="V59" s="15">
        <v>3300</v>
      </c>
      <c r="W59" s="15">
        <v>1700</v>
      </c>
      <c r="X59" s="15">
        <v>7500</v>
      </c>
      <c r="Y59" s="15">
        <v>6100</v>
      </c>
      <c r="Z59" s="15">
        <v>4900</v>
      </c>
      <c r="AA59" s="15">
        <v>0</v>
      </c>
      <c r="AB59" s="81"/>
      <c r="AC59" s="16">
        <f t="shared" si="0"/>
        <v>12100</v>
      </c>
      <c r="AD59" s="17">
        <f t="shared" si="1"/>
        <v>25500</v>
      </c>
      <c r="AE59" s="17"/>
    </row>
    <row r="60" spans="1:31" x14ac:dyDescent="0.35">
      <c r="A60" s="79"/>
      <c r="B60" s="82"/>
      <c r="C60" s="19" t="s">
        <v>29</v>
      </c>
      <c r="D60" s="20">
        <f t="shared" ref="D60:AA60" si="19">D58+D59</f>
        <v>2400</v>
      </c>
      <c r="E60" s="20">
        <f t="shared" si="19"/>
        <v>2900</v>
      </c>
      <c r="F60" s="20">
        <f t="shared" si="19"/>
        <v>2000</v>
      </c>
      <c r="G60" s="20">
        <f t="shared" si="19"/>
        <v>6400</v>
      </c>
      <c r="H60" s="20">
        <f t="shared" si="19"/>
        <v>0</v>
      </c>
      <c r="I60" s="20">
        <f t="shared" si="19"/>
        <v>0</v>
      </c>
      <c r="J60" s="20">
        <f t="shared" si="19"/>
        <v>0</v>
      </c>
      <c r="K60" s="20">
        <f t="shared" si="19"/>
        <v>2800</v>
      </c>
      <c r="L60" s="20">
        <f t="shared" si="19"/>
        <v>1700</v>
      </c>
      <c r="M60" s="20">
        <f t="shared" si="19"/>
        <v>2200</v>
      </c>
      <c r="N60" s="20">
        <f t="shared" si="19"/>
        <v>3200</v>
      </c>
      <c r="O60" s="20">
        <f t="shared" si="19"/>
        <v>1200</v>
      </c>
      <c r="P60" s="15">
        <f t="shared" si="19"/>
        <v>600</v>
      </c>
      <c r="Q60" s="15">
        <f t="shared" si="19"/>
        <v>0</v>
      </c>
      <c r="R60" s="15">
        <f t="shared" si="19"/>
        <v>0</v>
      </c>
      <c r="S60" s="15">
        <f t="shared" si="19"/>
        <v>0</v>
      </c>
      <c r="T60" s="15">
        <f t="shared" si="19"/>
        <v>0</v>
      </c>
      <c r="U60" s="15">
        <v>5500</v>
      </c>
      <c r="V60" s="15">
        <f t="shared" si="19"/>
        <v>10400</v>
      </c>
      <c r="W60" s="15">
        <f t="shared" si="19"/>
        <v>4200</v>
      </c>
      <c r="X60" s="15">
        <f t="shared" si="19"/>
        <v>9800</v>
      </c>
      <c r="Y60" s="15">
        <f t="shared" si="19"/>
        <v>7100</v>
      </c>
      <c r="Z60" s="15">
        <f t="shared" si="19"/>
        <v>5900</v>
      </c>
      <c r="AA60" s="15">
        <f t="shared" si="19"/>
        <v>200</v>
      </c>
      <c r="AB60" s="82"/>
      <c r="AC60" s="16">
        <f t="shared" si="0"/>
        <v>24800</v>
      </c>
      <c r="AD60" s="17">
        <f t="shared" si="1"/>
        <v>43700</v>
      </c>
      <c r="AE60" s="17"/>
    </row>
    <row r="61" spans="1:31" x14ac:dyDescent="0.35">
      <c r="A61" s="79" t="s">
        <v>24</v>
      </c>
      <c r="B61" s="80" t="s">
        <v>43</v>
      </c>
      <c r="C61" s="13" t="s">
        <v>26</v>
      </c>
      <c r="D61" s="14">
        <v>750</v>
      </c>
      <c r="E61" s="14">
        <v>975</v>
      </c>
      <c r="F61" s="14">
        <v>2550</v>
      </c>
      <c r="G61" s="14">
        <v>600</v>
      </c>
      <c r="H61" s="14">
        <v>0</v>
      </c>
      <c r="I61" s="14">
        <v>3525</v>
      </c>
      <c r="J61" s="14">
        <v>2475</v>
      </c>
      <c r="K61" s="14">
        <v>3075</v>
      </c>
      <c r="L61" s="14">
        <v>7050</v>
      </c>
      <c r="M61" s="14">
        <v>1050</v>
      </c>
      <c r="N61" s="14">
        <v>3825</v>
      </c>
      <c r="O61" s="14">
        <v>14325</v>
      </c>
      <c r="P61" s="15">
        <v>0</v>
      </c>
      <c r="Q61" s="15">
        <f>'[1]MOD 21'!L749</f>
        <v>5250</v>
      </c>
      <c r="R61" s="15">
        <f>'[1]MOD 21'!L1231</f>
        <v>5250</v>
      </c>
      <c r="S61" s="15">
        <f>'[1]MOD 21'!L1888</f>
        <v>8625</v>
      </c>
      <c r="T61" s="15">
        <f>'[1]MOD 21'!L2212</f>
        <v>525</v>
      </c>
      <c r="U61" s="15">
        <v>10575</v>
      </c>
      <c r="V61" s="15">
        <v>19500</v>
      </c>
      <c r="W61" s="15">
        <v>5850</v>
      </c>
      <c r="X61" s="15">
        <v>14925</v>
      </c>
      <c r="Y61" s="15">
        <v>9150</v>
      </c>
      <c r="Z61" s="15">
        <v>13125</v>
      </c>
      <c r="AA61" s="15">
        <v>22350</v>
      </c>
      <c r="AB61" s="80" t="s">
        <v>43</v>
      </c>
      <c r="AC61" s="16">
        <f t="shared" si="0"/>
        <v>40200</v>
      </c>
      <c r="AD61" s="17">
        <f t="shared" si="1"/>
        <v>115125</v>
      </c>
      <c r="AE61" s="17"/>
    </row>
    <row r="62" spans="1:31" x14ac:dyDescent="0.35">
      <c r="A62" s="79"/>
      <c r="B62" s="81"/>
      <c r="C62" s="13" t="s">
        <v>27</v>
      </c>
      <c r="D62" s="14">
        <v>13500</v>
      </c>
      <c r="E62" s="14">
        <v>10800</v>
      </c>
      <c r="F62" s="14">
        <v>4200</v>
      </c>
      <c r="G62" s="14">
        <v>600</v>
      </c>
      <c r="H62" s="14">
        <v>0</v>
      </c>
      <c r="I62" s="14">
        <v>0</v>
      </c>
      <c r="J62" s="14">
        <v>5200</v>
      </c>
      <c r="K62" s="14">
        <v>3100</v>
      </c>
      <c r="L62" s="14">
        <v>2300</v>
      </c>
      <c r="M62" s="14">
        <v>3000</v>
      </c>
      <c r="N62" s="14">
        <v>6700</v>
      </c>
      <c r="O62" s="14">
        <v>10300</v>
      </c>
      <c r="P62" s="15">
        <v>0</v>
      </c>
      <c r="Q62" s="15">
        <f>'[1]MOD 21'!P749</f>
        <v>11300</v>
      </c>
      <c r="R62" s="15">
        <f>'[1]MOD 21'!P1231</f>
        <v>9500</v>
      </c>
      <c r="S62" s="15">
        <f>'[1]MOD 21'!P1888</f>
        <v>14200</v>
      </c>
      <c r="T62" s="15">
        <f>'[1]MOD 21'!P2212</f>
        <v>0</v>
      </c>
      <c r="U62" s="15">
        <v>13200</v>
      </c>
      <c r="V62" s="15">
        <v>17200</v>
      </c>
      <c r="W62" s="15">
        <v>10200</v>
      </c>
      <c r="X62" s="15">
        <f>3000+13100</f>
        <v>16100</v>
      </c>
      <c r="Y62" s="15">
        <v>8600</v>
      </c>
      <c r="Z62" s="15">
        <v>19100</v>
      </c>
      <c r="AA62" s="15">
        <v>21600</v>
      </c>
      <c r="AB62" s="81"/>
      <c r="AC62" s="16">
        <f t="shared" si="0"/>
        <v>59700</v>
      </c>
      <c r="AD62" s="17">
        <f t="shared" si="1"/>
        <v>141000</v>
      </c>
      <c r="AE62" s="17"/>
    </row>
    <row r="63" spans="1:31" x14ac:dyDescent="0.35">
      <c r="A63" s="79"/>
      <c r="B63" s="81"/>
      <c r="C63" s="13" t="s">
        <v>28</v>
      </c>
      <c r="D63" s="14">
        <v>12200</v>
      </c>
      <c r="E63" s="14">
        <v>11700</v>
      </c>
      <c r="F63" s="14">
        <v>19800</v>
      </c>
      <c r="G63" s="14">
        <v>26400</v>
      </c>
      <c r="H63" s="14">
        <v>0</v>
      </c>
      <c r="I63" s="14">
        <v>6100</v>
      </c>
      <c r="J63" s="14">
        <v>4500</v>
      </c>
      <c r="K63" s="14">
        <v>2700</v>
      </c>
      <c r="L63" s="14">
        <v>4900</v>
      </c>
      <c r="M63" s="14">
        <v>3700</v>
      </c>
      <c r="N63" s="14">
        <v>7000</v>
      </c>
      <c r="O63" s="14">
        <v>4500</v>
      </c>
      <c r="P63" s="15">
        <v>0</v>
      </c>
      <c r="Q63" s="15">
        <f>'[1]MOD 21'!R749</f>
        <v>8700</v>
      </c>
      <c r="R63" s="15">
        <f>'[1]MOD 21'!R1231</f>
        <v>5700</v>
      </c>
      <c r="S63" s="15">
        <f>'[1]MOD 21'!R1888</f>
        <v>20700</v>
      </c>
      <c r="T63" s="15">
        <f>'[1]MOD 21'!R2212</f>
        <v>6000</v>
      </c>
      <c r="U63" s="15">
        <v>14700</v>
      </c>
      <c r="V63" s="15">
        <v>20700</v>
      </c>
      <c r="W63" s="15">
        <v>19000</v>
      </c>
      <c r="X63" s="15">
        <v>17000</v>
      </c>
      <c r="Y63" s="15">
        <v>11900</v>
      </c>
      <c r="Z63" s="15">
        <v>19100</v>
      </c>
      <c r="AA63" s="15">
        <v>17700</v>
      </c>
      <c r="AB63" s="81"/>
      <c r="AC63" s="16">
        <f t="shared" si="0"/>
        <v>103500</v>
      </c>
      <c r="AD63" s="17">
        <f t="shared" si="1"/>
        <v>161200</v>
      </c>
      <c r="AE63" s="17"/>
    </row>
    <row r="64" spans="1:31" x14ac:dyDescent="0.35">
      <c r="A64" s="79"/>
      <c r="B64" s="82"/>
      <c r="C64" s="19" t="s">
        <v>29</v>
      </c>
      <c r="D64" s="20">
        <f t="shared" ref="D64:AA64" si="20">D62+D63</f>
        <v>25700</v>
      </c>
      <c r="E64" s="20">
        <f t="shared" si="20"/>
        <v>22500</v>
      </c>
      <c r="F64" s="20">
        <f t="shared" si="20"/>
        <v>24000</v>
      </c>
      <c r="G64" s="20">
        <f t="shared" si="20"/>
        <v>27000</v>
      </c>
      <c r="H64" s="20">
        <f t="shared" si="20"/>
        <v>0</v>
      </c>
      <c r="I64" s="20">
        <f t="shared" si="20"/>
        <v>6100</v>
      </c>
      <c r="J64" s="20">
        <f t="shared" si="20"/>
        <v>9700</v>
      </c>
      <c r="K64" s="20">
        <f t="shared" si="20"/>
        <v>5800</v>
      </c>
      <c r="L64" s="20">
        <f t="shared" si="20"/>
        <v>7200</v>
      </c>
      <c r="M64" s="20">
        <f t="shared" si="20"/>
        <v>6700</v>
      </c>
      <c r="N64" s="20">
        <f t="shared" si="20"/>
        <v>13700</v>
      </c>
      <c r="O64" s="20">
        <f t="shared" si="20"/>
        <v>14800</v>
      </c>
      <c r="P64" s="15">
        <f t="shared" si="20"/>
        <v>0</v>
      </c>
      <c r="Q64" s="15">
        <f t="shared" si="20"/>
        <v>20000</v>
      </c>
      <c r="R64" s="15">
        <f t="shared" si="20"/>
        <v>15200</v>
      </c>
      <c r="S64" s="15">
        <f t="shared" si="20"/>
        <v>34900</v>
      </c>
      <c r="T64" s="15">
        <f t="shared" si="20"/>
        <v>6000</v>
      </c>
      <c r="U64" s="15">
        <v>27900</v>
      </c>
      <c r="V64" s="15">
        <f t="shared" si="20"/>
        <v>37900</v>
      </c>
      <c r="W64" s="15">
        <f t="shared" si="20"/>
        <v>29200</v>
      </c>
      <c r="X64" s="15">
        <f t="shared" si="20"/>
        <v>33100</v>
      </c>
      <c r="Y64" s="15">
        <f t="shared" si="20"/>
        <v>20500</v>
      </c>
      <c r="Z64" s="15">
        <f t="shared" si="20"/>
        <v>38200</v>
      </c>
      <c r="AA64" s="15">
        <f t="shared" si="20"/>
        <v>39300</v>
      </c>
      <c r="AB64" s="82"/>
      <c r="AC64" s="16">
        <f t="shared" si="0"/>
        <v>163200</v>
      </c>
      <c r="AD64" s="17">
        <f t="shared" si="1"/>
        <v>302200</v>
      </c>
      <c r="AE64" s="17"/>
    </row>
    <row r="65" spans="1:31" x14ac:dyDescent="0.35">
      <c r="A65" s="79" t="s">
        <v>24</v>
      </c>
      <c r="B65" s="80" t="s">
        <v>2</v>
      </c>
      <c r="C65" s="13" t="s">
        <v>26</v>
      </c>
      <c r="D65" s="20">
        <f t="shared" ref="D65:Z65" si="21">D5+D9+D13+D17+D21+D25+D29+D33+D37+D41+D45+D49+D53+D57+D61</f>
        <v>250050</v>
      </c>
      <c r="E65" s="20">
        <f t="shared" si="21"/>
        <v>172725</v>
      </c>
      <c r="F65" s="20">
        <f t="shared" si="21"/>
        <v>205125</v>
      </c>
      <c r="G65" s="20">
        <f t="shared" si="21"/>
        <v>149175</v>
      </c>
      <c r="H65" s="20">
        <f t="shared" si="21"/>
        <v>43725</v>
      </c>
      <c r="I65" s="20">
        <f t="shared" si="21"/>
        <v>117900</v>
      </c>
      <c r="J65" s="20">
        <f t="shared" si="21"/>
        <v>101175</v>
      </c>
      <c r="K65" s="20">
        <f t="shared" si="21"/>
        <v>120075</v>
      </c>
      <c r="L65" s="20">
        <f t="shared" si="21"/>
        <v>171900</v>
      </c>
      <c r="M65" s="20">
        <f t="shared" si="21"/>
        <v>148800</v>
      </c>
      <c r="N65" s="20">
        <f t="shared" si="21"/>
        <v>179100</v>
      </c>
      <c r="O65" s="20">
        <f t="shared" si="21"/>
        <v>146475</v>
      </c>
      <c r="P65" s="20">
        <f t="shared" si="21"/>
        <v>150600</v>
      </c>
      <c r="Q65" s="20">
        <f t="shared" si="21"/>
        <v>181725</v>
      </c>
      <c r="R65" s="20">
        <f t="shared" si="21"/>
        <v>169500</v>
      </c>
      <c r="S65" s="20">
        <f t="shared" si="21"/>
        <v>186075</v>
      </c>
      <c r="T65" s="20">
        <f t="shared" si="21"/>
        <v>170025</v>
      </c>
      <c r="U65" s="20">
        <f t="shared" si="21"/>
        <v>180300</v>
      </c>
      <c r="V65" s="20">
        <f t="shared" si="21"/>
        <v>368625</v>
      </c>
      <c r="W65" s="20">
        <f>W5+W9+W13+W17+W21+W25+W29+W33+W37+W41+W45+W49+W53+W57+W61</f>
        <v>218475</v>
      </c>
      <c r="X65" s="20">
        <f t="shared" si="21"/>
        <v>222300</v>
      </c>
      <c r="Y65" s="20">
        <f t="shared" si="21"/>
        <v>234375</v>
      </c>
      <c r="Z65" s="20">
        <f t="shared" si="21"/>
        <v>249150</v>
      </c>
      <c r="AA65" s="20">
        <f>AA5+AA9+AA13+AA17+AA21+AA25+AA29+AA33+AA37+AA41+AA45+AA49+AA53+AA57+AA61</f>
        <v>208200</v>
      </c>
      <c r="AB65" s="13" t="s">
        <v>26</v>
      </c>
      <c r="AC65" s="16">
        <f t="shared" si="0"/>
        <v>1806225</v>
      </c>
      <c r="AD65" s="17">
        <f>SUM(P65:AA65)</f>
        <v>2539350</v>
      </c>
      <c r="AE65" s="17"/>
    </row>
    <row r="66" spans="1:31" x14ac:dyDescent="0.35">
      <c r="A66" s="79"/>
      <c r="B66" s="81"/>
      <c r="C66" s="13" t="s">
        <v>27</v>
      </c>
      <c r="D66" s="20">
        <f t="shared" ref="D66:AA66" si="22">D6+D10+D14+D18+D22+D26+D30+D34+D38+D42+D46+D50+D54+D58+D62</f>
        <v>131100</v>
      </c>
      <c r="E66" s="20">
        <f t="shared" si="22"/>
        <v>98400</v>
      </c>
      <c r="F66" s="20">
        <f t="shared" si="22"/>
        <v>113800</v>
      </c>
      <c r="G66" s="20">
        <f t="shared" si="22"/>
        <v>82000</v>
      </c>
      <c r="H66" s="20">
        <f t="shared" si="22"/>
        <v>43500</v>
      </c>
      <c r="I66" s="20">
        <f t="shared" si="22"/>
        <v>64600</v>
      </c>
      <c r="J66" s="20">
        <f t="shared" si="22"/>
        <v>93400</v>
      </c>
      <c r="K66" s="20">
        <f t="shared" si="22"/>
        <v>74200</v>
      </c>
      <c r="L66" s="20">
        <f t="shared" si="22"/>
        <v>101100</v>
      </c>
      <c r="M66" s="20">
        <f t="shared" si="22"/>
        <v>127100</v>
      </c>
      <c r="N66" s="20">
        <f t="shared" si="22"/>
        <v>161000</v>
      </c>
      <c r="O66" s="20">
        <f t="shared" si="22"/>
        <v>209380</v>
      </c>
      <c r="P66" s="20">
        <f t="shared" si="22"/>
        <v>172900</v>
      </c>
      <c r="Q66" s="20">
        <f t="shared" si="22"/>
        <v>175700</v>
      </c>
      <c r="R66" s="20">
        <f t="shared" si="22"/>
        <v>154900</v>
      </c>
      <c r="S66" s="20">
        <f t="shared" si="22"/>
        <v>197600</v>
      </c>
      <c r="T66" s="20">
        <f t="shared" si="22"/>
        <v>55100</v>
      </c>
      <c r="U66" s="20">
        <f t="shared" si="22"/>
        <v>206600</v>
      </c>
      <c r="V66" s="20">
        <f t="shared" si="22"/>
        <v>291200</v>
      </c>
      <c r="W66" s="20">
        <f>W6+W10+W14+W18+W22+W26+W30+W34+W38+W42+W46+W50+W54+W58+W62</f>
        <v>156100</v>
      </c>
      <c r="X66" s="20">
        <f t="shared" si="22"/>
        <v>174900</v>
      </c>
      <c r="Y66" s="20">
        <f t="shared" si="22"/>
        <v>162700</v>
      </c>
      <c r="Z66" s="20">
        <f t="shared" si="22"/>
        <v>170000</v>
      </c>
      <c r="AA66" s="20">
        <f t="shared" si="22"/>
        <v>223900</v>
      </c>
      <c r="AB66" s="13" t="s">
        <v>27</v>
      </c>
      <c r="AC66" s="16">
        <f t="shared" si="0"/>
        <v>1299580</v>
      </c>
      <c r="AD66" s="17">
        <f t="shared" si="1"/>
        <v>2141600</v>
      </c>
      <c r="AE66" s="17"/>
    </row>
    <row r="67" spans="1:31" x14ac:dyDescent="0.35">
      <c r="A67" s="79"/>
      <c r="B67" s="81"/>
      <c r="C67" s="13" t="s">
        <v>28</v>
      </c>
      <c r="D67" s="20">
        <f t="shared" ref="D67:AA67" si="23">D7+D11+D15+D19+D23+D27+D31+D35+D39+D43+D47+D51+D55+D59+D63</f>
        <v>68500</v>
      </c>
      <c r="E67" s="20">
        <f t="shared" si="23"/>
        <v>73100</v>
      </c>
      <c r="F67" s="20">
        <f t="shared" si="23"/>
        <v>88500</v>
      </c>
      <c r="G67" s="20">
        <f t="shared" si="23"/>
        <v>95500</v>
      </c>
      <c r="H67" s="20">
        <f t="shared" si="23"/>
        <v>35800</v>
      </c>
      <c r="I67" s="20">
        <f t="shared" si="23"/>
        <v>77000</v>
      </c>
      <c r="J67" s="20">
        <f t="shared" si="23"/>
        <v>72900</v>
      </c>
      <c r="K67" s="20">
        <f t="shared" si="23"/>
        <v>97900</v>
      </c>
      <c r="L67" s="20">
        <f t="shared" si="23"/>
        <v>81600</v>
      </c>
      <c r="M67" s="20">
        <f t="shared" si="23"/>
        <v>149500</v>
      </c>
      <c r="N67" s="20">
        <f t="shared" si="23"/>
        <v>121300</v>
      </c>
      <c r="O67" s="20">
        <f t="shared" si="23"/>
        <v>67200</v>
      </c>
      <c r="P67" s="20">
        <f t="shared" si="23"/>
        <v>45100</v>
      </c>
      <c r="Q67" s="20">
        <f t="shared" si="23"/>
        <v>79500</v>
      </c>
      <c r="R67" s="20">
        <f t="shared" si="23"/>
        <v>107500</v>
      </c>
      <c r="S67" s="20">
        <f t="shared" si="23"/>
        <v>132800</v>
      </c>
      <c r="T67" s="20">
        <f t="shared" si="23"/>
        <v>63100</v>
      </c>
      <c r="U67" s="20">
        <f t="shared" si="23"/>
        <v>143000</v>
      </c>
      <c r="V67" s="20">
        <f t="shared" si="23"/>
        <v>292900</v>
      </c>
      <c r="W67" s="20">
        <f t="shared" si="23"/>
        <v>157200</v>
      </c>
      <c r="X67" s="20">
        <f t="shared" si="23"/>
        <v>156500</v>
      </c>
      <c r="Y67" s="20">
        <f t="shared" si="23"/>
        <v>180900</v>
      </c>
      <c r="Z67" s="20">
        <f t="shared" si="23"/>
        <v>132800</v>
      </c>
      <c r="AA67" s="20">
        <f t="shared" si="23"/>
        <v>166300</v>
      </c>
      <c r="AB67" s="13" t="s">
        <v>28</v>
      </c>
      <c r="AC67" s="16">
        <f t="shared" si="0"/>
        <v>1028800</v>
      </c>
      <c r="AD67" s="17">
        <f t="shared" si="1"/>
        <v>1657600</v>
      </c>
      <c r="AE67" s="17"/>
    </row>
    <row r="68" spans="1:31" x14ac:dyDescent="0.35">
      <c r="A68" s="79"/>
      <c r="B68" s="82"/>
      <c r="C68" s="19" t="s">
        <v>29</v>
      </c>
      <c r="D68" s="20">
        <f t="shared" ref="D68:AA68" si="24">D8+D12+D16+D20+D24+D28+D32+D36+D40+D44+D48+D52+D56+D60+D64</f>
        <v>199600</v>
      </c>
      <c r="E68" s="20">
        <f t="shared" si="24"/>
        <v>171500</v>
      </c>
      <c r="F68" s="20">
        <f t="shared" si="24"/>
        <v>202300</v>
      </c>
      <c r="G68" s="20">
        <f t="shared" si="24"/>
        <v>177500</v>
      </c>
      <c r="H68" s="20">
        <f t="shared" si="24"/>
        <v>79300</v>
      </c>
      <c r="I68" s="20">
        <f t="shared" si="24"/>
        <v>141600</v>
      </c>
      <c r="J68" s="20">
        <f t="shared" si="24"/>
        <v>166300</v>
      </c>
      <c r="K68" s="20">
        <f t="shared" si="24"/>
        <v>172100</v>
      </c>
      <c r="L68" s="20">
        <f t="shared" si="24"/>
        <v>182700</v>
      </c>
      <c r="M68" s="20">
        <f t="shared" si="24"/>
        <v>276600</v>
      </c>
      <c r="N68" s="20">
        <f t="shared" si="24"/>
        <v>282300</v>
      </c>
      <c r="O68" s="20">
        <f t="shared" si="24"/>
        <v>275800</v>
      </c>
      <c r="P68" s="20">
        <f t="shared" si="24"/>
        <v>218000</v>
      </c>
      <c r="Q68" s="20">
        <f t="shared" si="24"/>
        <v>255200</v>
      </c>
      <c r="R68" s="20">
        <f t="shared" si="24"/>
        <v>262400</v>
      </c>
      <c r="S68" s="20">
        <f t="shared" si="24"/>
        <v>330400</v>
      </c>
      <c r="T68" s="20">
        <f t="shared" si="24"/>
        <v>118200</v>
      </c>
      <c r="U68" s="20">
        <f t="shared" si="24"/>
        <v>349600</v>
      </c>
      <c r="V68" s="20">
        <f t="shared" si="24"/>
        <v>584100</v>
      </c>
      <c r="W68" s="20">
        <f t="shared" si="24"/>
        <v>313300</v>
      </c>
      <c r="X68" s="20">
        <f t="shared" si="24"/>
        <v>331400</v>
      </c>
      <c r="Y68" s="20">
        <f t="shared" si="24"/>
        <v>343600</v>
      </c>
      <c r="Z68" s="20">
        <f t="shared" si="24"/>
        <v>302800</v>
      </c>
      <c r="AA68" s="20">
        <f t="shared" si="24"/>
        <v>390200</v>
      </c>
      <c r="AB68" s="19" t="s">
        <v>29</v>
      </c>
      <c r="AC68" s="16">
        <f t="shared" si="0"/>
        <v>2327600</v>
      </c>
      <c r="AD68" s="17">
        <f t="shared" si="1"/>
        <v>3799200</v>
      </c>
      <c r="AE68" s="17"/>
    </row>
    <row r="72" spans="1:31" x14ac:dyDescent="0.35">
      <c r="B72" s="33" t="s">
        <v>51</v>
      </c>
      <c r="C72" s="29" t="s">
        <v>26</v>
      </c>
      <c r="D72" s="5">
        <v>2020</v>
      </c>
      <c r="E72" s="5">
        <v>2020</v>
      </c>
      <c r="F72" s="5">
        <v>2020</v>
      </c>
      <c r="G72" s="5">
        <v>2020</v>
      </c>
      <c r="H72" s="5">
        <v>2020</v>
      </c>
      <c r="I72" s="5">
        <v>2020</v>
      </c>
      <c r="J72" s="5">
        <v>2020</v>
      </c>
      <c r="K72" s="5">
        <v>2020</v>
      </c>
      <c r="L72" s="5">
        <v>2020</v>
      </c>
      <c r="M72" s="5">
        <v>2020</v>
      </c>
      <c r="N72" s="5">
        <v>2020</v>
      </c>
      <c r="O72" s="5">
        <v>2020</v>
      </c>
      <c r="P72" s="5">
        <v>2021</v>
      </c>
      <c r="Q72" s="5">
        <v>2021</v>
      </c>
      <c r="R72" s="5">
        <v>2021</v>
      </c>
      <c r="S72" s="5">
        <v>2021</v>
      </c>
      <c r="T72" s="5">
        <v>2021</v>
      </c>
      <c r="U72" s="5">
        <v>2021</v>
      </c>
      <c r="V72" s="5">
        <v>2021</v>
      </c>
      <c r="W72" s="5">
        <v>2021</v>
      </c>
      <c r="X72" s="5">
        <v>2021</v>
      </c>
      <c r="Y72" s="5">
        <v>2021</v>
      </c>
      <c r="Z72" s="5">
        <v>2021</v>
      </c>
      <c r="AA72" s="5">
        <v>2021</v>
      </c>
      <c r="AB72" s="29" t="s">
        <v>26</v>
      </c>
      <c r="AC72" s="29">
        <v>2020</v>
      </c>
      <c r="AD72" s="5">
        <v>2021</v>
      </c>
    </row>
    <row r="73" spans="1:31" x14ac:dyDescent="0.35">
      <c r="C73" s="9" t="s">
        <v>4</v>
      </c>
      <c r="D73" s="9" t="s">
        <v>6</v>
      </c>
      <c r="E73" s="9" t="s">
        <v>7</v>
      </c>
      <c r="F73" s="9" t="s">
        <v>8</v>
      </c>
      <c r="G73" s="9" t="s">
        <v>9</v>
      </c>
      <c r="H73" s="9" t="s">
        <v>10</v>
      </c>
      <c r="I73" s="9" t="s">
        <v>11</v>
      </c>
      <c r="J73" s="9" t="s">
        <v>12</v>
      </c>
      <c r="K73" s="9" t="s">
        <v>13</v>
      </c>
      <c r="L73" s="9" t="s">
        <v>14</v>
      </c>
      <c r="M73" s="9" t="s">
        <v>15</v>
      </c>
      <c r="N73" s="9" t="s">
        <v>16</v>
      </c>
      <c r="O73" s="9" t="s">
        <v>17</v>
      </c>
      <c r="P73" s="9" t="s">
        <v>6</v>
      </c>
      <c r="Q73" s="9" t="s">
        <v>7</v>
      </c>
      <c r="R73" s="9" t="s">
        <v>8</v>
      </c>
      <c r="S73" s="9" t="s">
        <v>9</v>
      </c>
      <c r="T73" s="9" t="s">
        <v>10</v>
      </c>
      <c r="U73" s="9" t="s">
        <v>11</v>
      </c>
      <c r="V73" s="9" t="s">
        <v>12</v>
      </c>
      <c r="W73" s="9" t="s">
        <v>13</v>
      </c>
      <c r="X73" s="9" t="s">
        <v>14</v>
      </c>
      <c r="Y73" s="9" t="s">
        <v>15</v>
      </c>
      <c r="Z73" s="9" t="s">
        <v>16</v>
      </c>
      <c r="AA73" s="9" t="s">
        <v>17</v>
      </c>
      <c r="AB73" s="9" t="s">
        <v>4</v>
      </c>
      <c r="AC73" s="9" t="s">
        <v>44</v>
      </c>
      <c r="AD73" s="9" t="s">
        <v>44</v>
      </c>
    </row>
    <row r="74" spans="1:31" x14ac:dyDescent="0.35">
      <c r="C74" s="30" t="s">
        <v>2</v>
      </c>
      <c r="D74" s="22">
        <v>250050</v>
      </c>
      <c r="E74" s="22">
        <v>172725</v>
      </c>
      <c r="F74" s="22">
        <v>205125</v>
      </c>
      <c r="G74" s="22">
        <v>149175</v>
      </c>
      <c r="H74" s="22">
        <v>43725</v>
      </c>
      <c r="I74" s="22">
        <v>117900</v>
      </c>
      <c r="J74" s="22">
        <v>101175</v>
      </c>
      <c r="K74" s="22">
        <v>120075</v>
      </c>
      <c r="L74" s="22">
        <v>171900</v>
      </c>
      <c r="M74" s="22">
        <v>148800</v>
      </c>
      <c r="N74" s="22">
        <v>179100</v>
      </c>
      <c r="O74" s="22">
        <v>146475</v>
      </c>
      <c r="P74" s="22">
        <v>147225</v>
      </c>
      <c r="Q74" s="22">
        <v>179475</v>
      </c>
      <c r="R74" s="22">
        <v>168375</v>
      </c>
      <c r="S74" s="22">
        <v>186075</v>
      </c>
      <c r="T74" s="22">
        <v>170025</v>
      </c>
      <c r="U74" s="22">
        <f>SUM(U76:U89)</f>
        <v>180300</v>
      </c>
      <c r="V74" s="22">
        <f t="shared" ref="V74:AA74" si="25">SUM(V76:V89)</f>
        <v>368625</v>
      </c>
      <c r="W74" s="22">
        <f t="shared" si="25"/>
        <v>218475</v>
      </c>
      <c r="X74" s="22">
        <f t="shared" si="25"/>
        <v>222300</v>
      </c>
      <c r="Y74" s="22">
        <f t="shared" si="25"/>
        <v>234375</v>
      </c>
      <c r="Z74" s="22">
        <f t="shared" si="25"/>
        <v>249150</v>
      </c>
      <c r="AA74" s="22">
        <f t="shared" si="25"/>
        <v>206475</v>
      </c>
      <c r="AB74" s="30" t="s">
        <v>2</v>
      </c>
      <c r="AC74" s="22">
        <f>SUM(D74:O74)</f>
        <v>1806225</v>
      </c>
      <c r="AD74" s="22">
        <f>SUM(P74:AA74)</f>
        <v>2530875</v>
      </c>
    </row>
    <row r="75" spans="1:31" x14ac:dyDescent="0.35">
      <c r="C75" s="9" t="s">
        <v>4</v>
      </c>
      <c r="D75" s="9" t="s">
        <v>6</v>
      </c>
      <c r="E75" s="9" t="s">
        <v>7</v>
      </c>
      <c r="F75" s="9" t="s">
        <v>8</v>
      </c>
      <c r="G75" s="9" t="s">
        <v>9</v>
      </c>
      <c r="H75" s="9" t="s">
        <v>10</v>
      </c>
      <c r="I75" s="9" t="s">
        <v>11</v>
      </c>
      <c r="J75" s="9" t="s">
        <v>12</v>
      </c>
      <c r="K75" s="9" t="s">
        <v>13</v>
      </c>
      <c r="L75" s="9" t="s">
        <v>14</v>
      </c>
      <c r="M75" s="9" t="s">
        <v>15</v>
      </c>
      <c r="N75" s="9" t="s">
        <v>16</v>
      </c>
      <c r="O75" s="9" t="s">
        <v>17</v>
      </c>
      <c r="P75" s="9" t="s">
        <v>6</v>
      </c>
      <c r="Q75" s="9" t="s">
        <v>7</v>
      </c>
      <c r="R75" s="9" t="s">
        <v>8</v>
      </c>
      <c r="S75" s="9" t="s">
        <v>9</v>
      </c>
      <c r="T75" s="9" t="s">
        <v>10</v>
      </c>
      <c r="U75" s="9" t="s">
        <v>11</v>
      </c>
      <c r="V75" s="9" t="s">
        <v>12</v>
      </c>
      <c r="W75" s="9" t="s">
        <v>13</v>
      </c>
      <c r="X75" s="9" t="s">
        <v>14</v>
      </c>
      <c r="Y75" s="9" t="s">
        <v>15</v>
      </c>
      <c r="Z75" s="9" t="s">
        <v>16</v>
      </c>
      <c r="AA75" s="9" t="s">
        <v>17</v>
      </c>
      <c r="AB75" s="9" t="s">
        <v>4</v>
      </c>
      <c r="AC75" s="9">
        <v>2020</v>
      </c>
      <c r="AD75" s="9">
        <v>2021</v>
      </c>
    </row>
    <row r="76" spans="1:31" ht="13.9" customHeight="1" x14ac:dyDescent="0.35">
      <c r="C76" s="30" t="s">
        <v>25</v>
      </c>
      <c r="D76" s="22">
        <v>9000</v>
      </c>
      <c r="E76" s="22">
        <v>9750</v>
      </c>
      <c r="F76" s="22">
        <v>8625</v>
      </c>
      <c r="G76" s="22">
        <v>5625</v>
      </c>
      <c r="H76" s="22">
        <v>1950</v>
      </c>
      <c r="I76" s="22">
        <v>13350</v>
      </c>
      <c r="J76" s="22">
        <v>12750</v>
      </c>
      <c r="K76" s="22">
        <v>6000</v>
      </c>
      <c r="L76" s="22">
        <v>12375</v>
      </c>
      <c r="M76" s="22">
        <v>4800</v>
      </c>
      <c r="N76" s="22">
        <v>5700</v>
      </c>
      <c r="O76" s="22">
        <v>6450</v>
      </c>
      <c r="P76" s="22">
        <v>6750</v>
      </c>
      <c r="Q76" s="22">
        <v>7050</v>
      </c>
      <c r="R76" s="22">
        <v>12300</v>
      </c>
      <c r="S76" s="22">
        <v>10500</v>
      </c>
      <c r="T76" s="22">
        <v>9825</v>
      </c>
      <c r="U76" s="22">
        <f t="shared" ref="U76:AA76" si="26">U5</f>
        <v>15675</v>
      </c>
      <c r="V76" s="22">
        <f t="shared" si="26"/>
        <v>28200</v>
      </c>
      <c r="W76" s="22">
        <f t="shared" si="26"/>
        <v>14400</v>
      </c>
      <c r="X76" s="22">
        <f t="shared" si="26"/>
        <v>7200</v>
      </c>
      <c r="Y76" s="22">
        <f t="shared" si="26"/>
        <v>6000</v>
      </c>
      <c r="Z76" s="22">
        <f t="shared" si="26"/>
        <v>10125</v>
      </c>
      <c r="AA76" s="22">
        <f t="shared" si="26"/>
        <v>11625</v>
      </c>
      <c r="AB76" s="30" t="s">
        <v>25</v>
      </c>
      <c r="AC76" s="22">
        <f>SUM(D76:O76)</f>
        <v>96375</v>
      </c>
      <c r="AD76" s="22">
        <f>SUM(P76:AA76)</f>
        <v>139650</v>
      </c>
    </row>
    <row r="77" spans="1:31" x14ac:dyDescent="0.35">
      <c r="C77" s="31" t="s">
        <v>30</v>
      </c>
      <c r="D77" s="22">
        <v>11400</v>
      </c>
      <c r="E77" s="22">
        <v>12075</v>
      </c>
      <c r="F77" s="22">
        <v>11250</v>
      </c>
      <c r="G77" s="22">
        <v>15000</v>
      </c>
      <c r="H77" s="22">
        <v>7500</v>
      </c>
      <c r="I77" s="22">
        <v>3900</v>
      </c>
      <c r="J77" s="22">
        <v>7875</v>
      </c>
      <c r="K77" s="22">
        <v>7500</v>
      </c>
      <c r="L77" s="22">
        <v>15225</v>
      </c>
      <c r="M77" s="22">
        <v>5775</v>
      </c>
      <c r="N77" s="22">
        <v>11325</v>
      </c>
      <c r="O77" s="22">
        <v>9600</v>
      </c>
      <c r="P77" s="22">
        <v>13125</v>
      </c>
      <c r="Q77" s="22">
        <v>5925</v>
      </c>
      <c r="R77" s="22">
        <v>9375</v>
      </c>
      <c r="S77" s="22">
        <v>10200</v>
      </c>
      <c r="T77" s="22">
        <v>10950</v>
      </c>
      <c r="U77" s="22">
        <f t="shared" ref="U77:AA77" si="27">U9</f>
        <v>9675</v>
      </c>
      <c r="V77" s="22">
        <f t="shared" si="27"/>
        <v>19125</v>
      </c>
      <c r="W77" s="22">
        <f t="shared" si="27"/>
        <v>9900</v>
      </c>
      <c r="X77" s="22">
        <f t="shared" si="27"/>
        <v>19275</v>
      </c>
      <c r="Y77" s="22">
        <f t="shared" si="27"/>
        <v>13575</v>
      </c>
      <c r="Z77" s="22">
        <f t="shared" si="27"/>
        <v>16875</v>
      </c>
      <c r="AA77" s="22">
        <f t="shared" si="27"/>
        <v>13125</v>
      </c>
      <c r="AB77" s="31" t="s">
        <v>30</v>
      </c>
      <c r="AC77" s="22">
        <f t="shared" ref="AC77:AC79" si="28">SUM(D77:O77)</f>
        <v>118425</v>
      </c>
      <c r="AD77" s="22">
        <f t="shared" ref="AD77:AD79" si="29">SUM(P77:AA77)</f>
        <v>151125</v>
      </c>
    </row>
    <row r="78" spans="1:31" x14ac:dyDescent="0.35">
      <c r="C78" s="30" t="s">
        <v>31</v>
      </c>
      <c r="D78" s="22">
        <v>16050</v>
      </c>
      <c r="E78" s="22">
        <v>8700</v>
      </c>
      <c r="F78" s="22">
        <v>10425</v>
      </c>
      <c r="G78" s="22">
        <v>15450</v>
      </c>
      <c r="H78" s="22">
        <v>9225</v>
      </c>
      <c r="I78" s="22">
        <v>7425</v>
      </c>
      <c r="J78" s="22">
        <v>4725</v>
      </c>
      <c r="K78" s="22">
        <v>7500</v>
      </c>
      <c r="L78" s="22">
        <v>14175</v>
      </c>
      <c r="M78" s="22">
        <v>4350</v>
      </c>
      <c r="N78" s="22">
        <v>11625</v>
      </c>
      <c r="O78" s="22">
        <v>12825</v>
      </c>
      <c r="P78" s="22">
        <v>22200</v>
      </c>
      <c r="Q78" s="22">
        <v>17700</v>
      </c>
      <c r="R78" s="22">
        <v>28725</v>
      </c>
      <c r="S78" s="22">
        <v>19575</v>
      </c>
      <c r="T78" s="22">
        <v>9525</v>
      </c>
      <c r="U78" s="22">
        <f t="shared" ref="U78:AA78" si="30">U13</f>
        <v>19425</v>
      </c>
      <c r="V78" s="22">
        <f t="shared" si="30"/>
        <v>38850</v>
      </c>
      <c r="W78" s="22">
        <f t="shared" si="30"/>
        <v>11925</v>
      </c>
      <c r="X78" s="22">
        <f t="shared" si="30"/>
        <v>14625</v>
      </c>
      <c r="Y78" s="22">
        <f t="shared" si="30"/>
        <v>22875</v>
      </c>
      <c r="Z78" s="22">
        <f t="shared" si="30"/>
        <v>24000</v>
      </c>
      <c r="AA78" s="22">
        <f t="shared" si="30"/>
        <v>23175</v>
      </c>
      <c r="AB78" s="30" t="s">
        <v>31</v>
      </c>
      <c r="AC78" s="22">
        <f t="shared" si="28"/>
        <v>122475</v>
      </c>
      <c r="AD78" s="22">
        <f t="shared" si="29"/>
        <v>252600</v>
      </c>
    </row>
    <row r="79" spans="1:31" x14ac:dyDescent="0.35">
      <c r="C79" s="30" t="s">
        <v>64</v>
      </c>
      <c r="D79" s="22">
        <v>750</v>
      </c>
      <c r="E79" s="22">
        <v>975</v>
      </c>
      <c r="F79" s="22">
        <v>2550</v>
      </c>
      <c r="G79" s="22">
        <v>600</v>
      </c>
      <c r="H79" s="22">
        <v>0</v>
      </c>
      <c r="I79" s="22">
        <v>3525</v>
      </c>
      <c r="J79" s="22">
        <v>2475</v>
      </c>
      <c r="K79" s="22">
        <v>3075</v>
      </c>
      <c r="L79" s="22">
        <v>7050</v>
      </c>
      <c r="M79" s="22">
        <v>1050</v>
      </c>
      <c r="N79" s="22">
        <v>3825</v>
      </c>
      <c r="O79" s="22">
        <v>14325</v>
      </c>
      <c r="P79" s="22">
        <v>0</v>
      </c>
      <c r="Q79" s="22">
        <v>5250</v>
      </c>
      <c r="R79" s="22">
        <v>5250</v>
      </c>
      <c r="S79" s="22">
        <v>8625</v>
      </c>
      <c r="T79" s="22">
        <v>525</v>
      </c>
      <c r="U79" s="22">
        <f t="shared" ref="U79:AA79" si="31">U61</f>
        <v>10575</v>
      </c>
      <c r="V79" s="22">
        <f t="shared" si="31"/>
        <v>19500</v>
      </c>
      <c r="W79" s="22">
        <f t="shared" si="31"/>
        <v>5850</v>
      </c>
      <c r="X79" s="22">
        <f t="shared" si="31"/>
        <v>14925</v>
      </c>
      <c r="Y79" s="22">
        <f t="shared" si="31"/>
        <v>9150</v>
      </c>
      <c r="Z79" s="22">
        <f t="shared" si="31"/>
        <v>13125</v>
      </c>
      <c r="AA79" s="22">
        <f t="shared" si="31"/>
        <v>22350</v>
      </c>
      <c r="AB79" s="30" t="s">
        <v>46</v>
      </c>
      <c r="AC79" s="22">
        <f t="shared" si="28"/>
        <v>40200</v>
      </c>
      <c r="AD79" s="22">
        <f t="shared" si="29"/>
        <v>115125</v>
      </c>
    </row>
    <row r="80" spans="1:31" x14ac:dyDescent="0.35">
      <c r="C80" s="30" t="s">
        <v>33</v>
      </c>
      <c r="D80" s="22">
        <v>36000</v>
      </c>
      <c r="E80" s="22">
        <v>28875</v>
      </c>
      <c r="F80" s="22">
        <v>35025</v>
      </c>
      <c r="G80" s="22">
        <v>27150</v>
      </c>
      <c r="H80" s="22">
        <v>8100</v>
      </c>
      <c r="I80" s="22">
        <v>15150</v>
      </c>
      <c r="J80" s="22">
        <v>9750</v>
      </c>
      <c r="K80" s="22">
        <v>18450</v>
      </c>
      <c r="L80" s="22">
        <v>13200</v>
      </c>
      <c r="M80" s="22">
        <v>28275</v>
      </c>
      <c r="N80" s="22">
        <v>33075</v>
      </c>
      <c r="O80" s="22">
        <v>27600</v>
      </c>
      <c r="P80" s="22">
        <v>18750</v>
      </c>
      <c r="Q80" s="22">
        <v>25950</v>
      </c>
      <c r="R80" s="22">
        <v>39525</v>
      </c>
      <c r="S80" s="22">
        <v>36525</v>
      </c>
      <c r="T80" s="22">
        <v>19875</v>
      </c>
      <c r="U80" s="22">
        <f t="shared" ref="U80:AA80" si="32">U21</f>
        <v>11175</v>
      </c>
      <c r="V80" s="22">
        <f t="shared" si="32"/>
        <v>41925</v>
      </c>
      <c r="W80" s="22">
        <f t="shared" si="32"/>
        <v>42825</v>
      </c>
      <c r="X80" s="22">
        <f t="shared" si="32"/>
        <v>20775</v>
      </c>
      <c r="Y80" s="22">
        <f t="shared" si="32"/>
        <v>2250</v>
      </c>
      <c r="Z80" s="22">
        <f t="shared" si="32"/>
        <v>41700</v>
      </c>
      <c r="AA80" s="22">
        <f t="shared" si="32"/>
        <v>37800</v>
      </c>
      <c r="AB80" s="30" t="s">
        <v>33</v>
      </c>
      <c r="AC80" s="22">
        <f t="shared" ref="AC80:AC89" si="33">SUM(D80:O80)</f>
        <v>280650</v>
      </c>
      <c r="AD80" s="22">
        <f t="shared" ref="AD80:AD89" si="34">SUM(P80:AA80)</f>
        <v>339075</v>
      </c>
    </row>
    <row r="81" spans="2:30" x14ac:dyDescent="0.35">
      <c r="C81" s="30" t="s">
        <v>34</v>
      </c>
      <c r="D81" s="22">
        <v>4050</v>
      </c>
      <c r="E81" s="22">
        <v>3825</v>
      </c>
      <c r="F81" s="22">
        <v>5025</v>
      </c>
      <c r="G81" s="22">
        <v>3450</v>
      </c>
      <c r="H81" s="22">
        <v>1575</v>
      </c>
      <c r="I81" s="22">
        <v>1950</v>
      </c>
      <c r="J81" s="22">
        <v>450</v>
      </c>
      <c r="K81" s="22">
        <v>1275</v>
      </c>
      <c r="L81" s="22">
        <v>2550</v>
      </c>
      <c r="M81" s="22">
        <v>3225</v>
      </c>
      <c r="N81" s="22">
        <v>3450</v>
      </c>
      <c r="O81" s="22">
        <v>6375</v>
      </c>
      <c r="P81" s="22">
        <v>2625</v>
      </c>
      <c r="Q81" s="22">
        <v>2475</v>
      </c>
      <c r="R81" s="22">
        <v>2250</v>
      </c>
      <c r="S81" s="22">
        <v>2325</v>
      </c>
      <c r="T81" s="22">
        <v>3600</v>
      </c>
      <c r="U81" s="22">
        <f t="shared" ref="U81:AA81" si="35">U25</f>
        <v>975</v>
      </c>
      <c r="V81" s="22">
        <f t="shared" si="35"/>
        <v>3000</v>
      </c>
      <c r="W81" s="22">
        <f t="shared" si="35"/>
        <v>2475</v>
      </c>
      <c r="X81" s="22">
        <f t="shared" si="35"/>
        <v>2400</v>
      </c>
      <c r="Y81" s="22">
        <f t="shared" si="35"/>
        <v>900</v>
      </c>
      <c r="Z81" s="22">
        <f t="shared" si="35"/>
        <v>2400</v>
      </c>
      <c r="AA81" s="22">
        <f t="shared" si="35"/>
        <v>3525</v>
      </c>
      <c r="AB81" s="30" t="s">
        <v>34</v>
      </c>
      <c r="AC81" s="22">
        <f t="shared" si="33"/>
        <v>37200</v>
      </c>
      <c r="AD81" s="22">
        <f t="shared" si="34"/>
        <v>28950</v>
      </c>
    </row>
    <row r="82" spans="2:30" x14ac:dyDescent="0.35">
      <c r="C82" s="30" t="s">
        <v>77</v>
      </c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>
        <f>U29</f>
        <v>3075</v>
      </c>
      <c r="V82" s="22">
        <f>V29</f>
        <v>5700</v>
      </c>
      <c r="W82" s="22">
        <f t="shared" ref="W82:AA82" si="36">W29</f>
        <v>4050</v>
      </c>
      <c r="X82" s="22">
        <f t="shared" si="36"/>
        <v>3525</v>
      </c>
      <c r="Y82" s="22">
        <f t="shared" si="36"/>
        <v>2775</v>
      </c>
      <c r="Z82" s="22">
        <f t="shared" si="36"/>
        <v>2775</v>
      </c>
      <c r="AA82" s="22">
        <f t="shared" si="36"/>
        <v>2700</v>
      </c>
      <c r="AB82" s="30" t="s">
        <v>77</v>
      </c>
      <c r="AC82" s="22">
        <f t="shared" si="33"/>
        <v>0</v>
      </c>
      <c r="AD82" s="22">
        <f t="shared" si="34"/>
        <v>24600</v>
      </c>
    </row>
    <row r="83" spans="2:30" x14ac:dyDescent="0.35">
      <c r="C83" s="30" t="s">
        <v>36</v>
      </c>
      <c r="D83" s="22">
        <v>0</v>
      </c>
      <c r="E83" s="22">
        <v>0</v>
      </c>
      <c r="F83" s="22">
        <v>0</v>
      </c>
      <c r="G83" s="22">
        <v>0</v>
      </c>
      <c r="H83" s="22">
        <v>0</v>
      </c>
      <c r="I83" s="22">
        <v>0</v>
      </c>
      <c r="J83" s="22">
        <v>0</v>
      </c>
      <c r="K83" s="22">
        <v>0</v>
      </c>
      <c r="L83" s="22">
        <v>0</v>
      </c>
      <c r="M83" s="22">
        <v>0</v>
      </c>
      <c r="N83" s="22">
        <v>0</v>
      </c>
      <c r="O83" s="22">
        <v>0</v>
      </c>
      <c r="P83" s="22">
        <v>0</v>
      </c>
      <c r="Q83" s="22">
        <v>0</v>
      </c>
      <c r="R83" s="22">
        <v>0</v>
      </c>
      <c r="S83" s="22">
        <v>0</v>
      </c>
      <c r="T83" s="22">
        <v>3375</v>
      </c>
      <c r="U83" s="22">
        <f t="shared" ref="U83:AA83" si="37">U33</f>
        <v>4050</v>
      </c>
      <c r="V83" s="22">
        <f t="shared" si="37"/>
        <v>9000</v>
      </c>
      <c r="W83" s="22">
        <f t="shared" si="37"/>
        <v>1650</v>
      </c>
      <c r="X83" s="22">
        <f t="shared" si="37"/>
        <v>3450</v>
      </c>
      <c r="Y83" s="22">
        <f t="shared" si="37"/>
        <v>2925</v>
      </c>
      <c r="Z83" s="22">
        <f t="shared" si="37"/>
        <v>1800</v>
      </c>
      <c r="AA83" s="22">
        <f t="shared" si="37"/>
        <v>300</v>
      </c>
      <c r="AB83" s="30" t="s">
        <v>36</v>
      </c>
      <c r="AC83" s="22">
        <f t="shared" si="33"/>
        <v>0</v>
      </c>
      <c r="AD83" s="22">
        <f t="shared" si="34"/>
        <v>26550</v>
      </c>
    </row>
    <row r="84" spans="2:30" x14ac:dyDescent="0.35">
      <c r="C84" s="30" t="s">
        <v>37</v>
      </c>
      <c r="D84" s="22">
        <v>6900</v>
      </c>
      <c r="E84" s="22">
        <v>7500</v>
      </c>
      <c r="F84" s="22">
        <v>675</v>
      </c>
      <c r="G84" s="22">
        <v>1575</v>
      </c>
      <c r="H84" s="22">
        <v>0</v>
      </c>
      <c r="I84" s="22">
        <v>0</v>
      </c>
      <c r="J84" s="22">
        <v>5100</v>
      </c>
      <c r="K84" s="22">
        <v>5325</v>
      </c>
      <c r="L84" s="22">
        <v>7575</v>
      </c>
      <c r="M84" s="22">
        <v>3375</v>
      </c>
      <c r="N84" s="22">
        <v>3975</v>
      </c>
      <c r="O84" s="22">
        <v>3600</v>
      </c>
      <c r="P84" s="22">
        <v>2325</v>
      </c>
      <c r="Q84" s="22">
        <v>6600</v>
      </c>
      <c r="R84" s="22">
        <v>975</v>
      </c>
      <c r="S84" s="22">
        <v>450</v>
      </c>
      <c r="T84" s="22">
        <v>3900</v>
      </c>
      <c r="U84" s="22">
        <f t="shared" ref="U84:AA84" si="38">U37</f>
        <v>6750</v>
      </c>
      <c r="V84" s="22">
        <f t="shared" si="38"/>
        <v>12750</v>
      </c>
      <c r="W84" s="22">
        <f t="shared" si="38"/>
        <v>15450</v>
      </c>
      <c r="X84" s="22">
        <f t="shared" si="38"/>
        <v>13575</v>
      </c>
      <c r="Y84" s="22">
        <f t="shared" si="38"/>
        <v>8850</v>
      </c>
      <c r="Z84" s="22">
        <f t="shared" si="38"/>
        <v>9525</v>
      </c>
      <c r="AA84" s="22">
        <f t="shared" si="38"/>
        <v>12675</v>
      </c>
      <c r="AB84" s="30" t="s">
        <v>37</v>
      </c>
      <c r="AC84" s="22">
        <f t="shared" si="33"/>
        <v>45600</v>
      </c>
      <c r="AD84" s="22">
        <f t="shared" si="34"/>
        <v>93825</v>
      </c>
    </row>
    <row r="85" spans="2:30" x14ac:dyDescent="0.35">
      <c r="C85" s="30" t="s">
        <v>38</v>
      </c>
      <c r="D85" s="22">
        <v>22575</v>
      </c>
      <c r="E85" s="22">
        <v>13350</v>
      </c>
      <c r="F85" s="22">
        <v>19725</v>
      </c>
      <c r="G85" s="22">
        <v>14100</v>
      </c>
      <c r="H85" s="22">
        <v>2625</v>
      </c>
      <c r="I85" s="22">
        <v>7575</v>
      </c>
      <c r="J85" s="22">
        <v>4875</v>
      </c>
      <c r="K85" s="22">
        <v>4875</v>
      </c>
      <c r="L85" s="22">
        <v>10425</v>
      </c>
      <c r="M85" s="22">
        <v>6600</v>
      </c>
      <c r="N85" s="22">
        <v>6675</v>
      </c>
      <c r="O85" s="22">
        <v>5100</v>
      </c>
      <c r="P85" s="22">
        <v>9600</v>
      </c>
      <c r="Q85" s="22">
        <v>5925</v>
      </c>
      <c r="R85" s="22">
        <v>1425</v>
      </c>
      <c r="S85" s="22">
        <v>8700</v>
      </c>
      <c r="T85" s="22">
        <v>15525</v>
      </c>
      <c r="U85" s="22">
        <f t="shared" ref="U85:AA85" si="39">U41</f>
        <v>14100</v>
      </c>
      <c r="V85" s="22">
        <f t="shared" si="39"/>
        <v>23325</v>
      </c>
      <c r="W85" s="22">
        <f t="shared" si="39"/>
        <v>13875</v>
      </c>
      <c r="X85" s="22">
        <f t="shared" si="39"/>
        <v>14775</v>
      </c>
      <c r="Y85" s="22">
        <f t="shared" si="39"/>
        <v>18375</v>
      </c>
      <c r="Z85" s="22">
        <f t="shared" si="39"/>
        <v>10050</v>
      </c>
      <c r="AA85" s="22">
        <f t="shared" si="39"/>
        <v>3525</v>
      </c>
      <c r="AB85" s="30" t="s">
        <v>38</v>
      </c>
      <c r="AC85" s="22">
        <f t="shared" si="33"/>
        <v>118500</v>
      </c>
      <c r="AD85" s="22">
        <f t="shared" si="34"/>
        <v>139200</v>
      </c>
    </row>
    <row r="86" spans="2:30" x14ac:dyDescent="0.35">
      <c r="C86" s="30" t="s">
        <v>39</v>
      </c>
      <c r="D86" s="22">
        <v>0</v>
      </c>
      <c r="E86" s="22">
        <v>0</v>
      </c>
      <c r="F86" s="22">
        <v>0</v>
      </c>
      <c r="G86" s="22">
        <v>0</v>
      </c>
      <c r="H86" s="22">
        <v>0</v>
      </c>
      <c r="I86" s="22">
        <v>0</v>
      </c>
      <c r="J86" s="22">
        <v>0</v>
      </c>
      <c r="K86" s="22">
        <v>0</v>
      </c>
      <c r="L86" s="22">
        <v>0</v>
      </c>
      <c r="M86" s="22">
        <v>0</v>
      </c>
      <c r="N86" s="22">
        <v>0</v>
      </c>
      <c r="O86" s="22">
        <v>0</v>
      </c>
      <c r="P86" s="22">
        <v>975</v>
      </c>
      <c r="Q86" s="22">
        <v>150</v>
      </c>
      <c r="R86" s="22">
        <v>1575</v>
      </c>
      <c r="S86" s="22">
        <v>5025</v>
      </c>
      <c r="T86" s="22">
        <v>1875</v>
      </c>
      <c r="U86" s="22">
        <f t="shared" ref="U86:AA86" si="40">U45</f>
        <v>4500</v>
      </c>
      <c r="V86" s="22">
        <f t="shared" si="40"/>
        <v>8850</v>
      </c>
      <c r="W86" s="22">
        <f t="shared" si="40"/>
        <v>6000</v>
      </c>
      <c r="X86" s="22">
        <f t="shared" si="40"/>
        <v>3675</v>
      </c>
      <c r="Y86" s="22">
        <f t="shared" si="40"/>
        <v>6150</v>
      </c>
      <c r="Z86" s="22">
        <f t="shared" si="40"/>
        <v>6375</v>
      </c>
      <c r="AA86" s="22">
        <f t="shared" si="40"/>
        <v>4800</v>
      </c>
      <c r="AB86" s="30" t="s">
        <v>39</v>
      </c>
      <c r="AC86" s="22">
        <f t="shared" si="33"/>
        <v>0</v>
      </c>
      <c r="AD86" s="22">
        <f t="shared" si="34"/>
        <v>49950</v>
      </c>
    </row>
    <row r="87" spans="2:30" x14ac:dyDescent="0.35">
      <c r="C87" s="30" t="s">
        <v>40</v>
      </c>
      <c r="D87" s="22">
        <v>86325</v>
      </c>
      <c r="E87" s="22">
        <v>43275</v>
      </c>
      <c r="F87" s="22">
        <v>43050</v>
      </c>
      <c r="G87" s="22">
        <v>36150</v>
      </c>
      <c r="H87" s="22">
        <v>12750</v>
      </c>
      <c r="I87" s="22">
        <v>43125</v>
      </c>
      <c r="J87" s="22">
        <v>39750</v>
      </c>
      <c r="K87" s="22">
        <v>38625</v>
      </c>
      <c r="L87" s="22">
        <v>52275</v>
      </c>
      <c r="M87" s="22">
        <v>33300</v>
      </c>
      <c r="N87" s="22">
        <v>42450</v>
      </c>
      <c r="O87" s="22">
        <v>0</v>
      </c>
      <c r="P87" s="22">
        <v>24000</v>
      </c>
      <c r="Q87" s="22">
        <v>52275</v>
      </c>
      <c r="R87" s="22">
        <v>27600</v>
      </c>
      <c r="S87" s="22">
        <v>44700</v>
      </c>
      <c r="T87" s="22">
        <v>32550</v>
      </c>
      <c r="U87" s="22">
        <f t="shared" ref="U87:AA87" si="41">U49</f>
        <v>43050</v>
      </c>
      <c r="V87" s="22">
        <f t="shared" si="41"/>
        <v>73575</v>
      </c>
      <c r="W87" s="22">
        <f t="shared" si="41"/>
        <v>22875</v>
      </c>
      <c r="X87" s="22">
        <f t="shared" si="41"/>
        <v>50775</v>
      </c>
      <c r="Y87" s="22">
        <f t="shared" si="41"/>
        <v>40125</v>
      </c>
      <c r="Z87" s="22">
        <f t="shared" si="41"/>
        <v>56550</v>
      </c>
      <c r="AA87" s="22">
        <f t="shared" si="41"/>
        <v>37425</v>
      </c>
      <c r="AB87" s="30" t="s">
        <v>40</v>
      </c>
      <c r="AC87" s="22">
        <f t="shared" si="33"/>
        <v>471075</v>
      </c>
      <c r="AD87" s="22">
        <f t="shared" si="34"/>
        <v>505500</v>
      </c>
    </row>
    <row r="88" spans="2:30" x14ac:dyDescent="0.35">
      <c r="C88" s="30" t="s">
        <v>41</v>
      </c>
      <c r="D88" s="22">
        <v>37500</v>
      </c>
      <c r="E88" s="22">
        <v>18750</v>
      </c>
      <c r="F88" s="22">
        <v>30000</v>
      </c>
      <c r="G88" s="22">
        <v>21375</v>
      </c>
      <c r="H88" s="22">
        <v>0</v>
      </c>
      <c r="I88" s="22">
        <v>21900</v>
      </c>
      <c r="J88" s="22">
        <v>13425</v>
      </c>
      <c r="K88" s="22">
        <v>22500</v>
      </c>
      <c r="L88" s="22">
        <v>15750</v>
      </c>
      <c r="M88" s="22">
        <v>49500</v>
      </c>
      <c r="N88" s="22">
        <v>33000</v>
      </c>
      <c r="O88" s="22">
        <v>60600</v>
      </c>
      <c r="P88" s="22">
        <v>27000</v>
      </c>
      <c r="Q88" s="22">
        <v>28950</v>
      </c>
      <c r="R88" s="22">
        <v>1050</v>
      </c>
      <c r="S88" s="22">
        <v>25200</v>
      </c>
      <c r="T88" s="22">
        <v>49500</v>
      </c>
      <c r="U88" s="22">
        <f t="shared" ref="U88:AA88" si="42">U53</f>
        <v>6525</v>
      </c>
      <c r="V88" s="22">
        <f t="shared" si="42"/>
        <v>24225</v>
      </c>
      <c r="W88" s="22">
        <f t="shared" si="42"/>
        <v>47325</v>
      </c>
      <c r="X88" s="22">
        <f t="shared" si="42"/>
        <v>16875</v>
      </c>
      <c r="Y88" s="22">
        <f t="shared" si="42"/>
        <v>77700</v>
      </c>
      <c r="Z88" s="22">
        <f t="shared" si="42"/>
        <v>10800</v>
      </c>
      <c r="AA88" s="22">
        <f t="shared" si="42"/>
        <v>25500</v>
      </c>
      <c r="AB88" s="30" t="s">
        <v>41</v>
      </c>
      <c r="AC88" s="22">
        <f t="shared" si="33"/>
        <v>324300</v>
      </c>
      <c r="AD88" s="22">
        <f t="shared" si="34"/>
        <v>340650</v>
      </c>
    </row>
    <row r="89" spans="2:30" x14ac:dyDescent="0.35">
      <c r="C89" s="30" t="s">
        <v>42</v>
      </c>
      <c r="D89" s="22">
        <v>19500</v>
      </c>
      <c r="E89" s="22">
        <v>25650</v>
      </c>
      <c r="F89" s="22">
        <v>38775</v>
      </c>
      <c r="G89" s="22">
        <v>8700</v>
      </c>
      <c r="H89" s="22">
        <v>0</v>
      </c>
      <c r="I89" s="22">
        <v>0</v>
      </c>
      <c r="J89" s="22">
        <v>0</v>
      </c>
      <c r="K89" s="22">
        <v>4950</v>
      </c>
      <c r="L89" s="22">
        <v>21300</v>
      </c>
      <c r="M89" s="22">
        <v>8550</v>
      </c>
      <c r="N89" s="22">
        <v>24000</v>
      </c>
      <c r="O89" s="22">
        <v>0</v>
      </c>
      <c r="P89" s="22">
        <v>19875</v>
      </c>
      <c r="Q89" s="22">
        <v>21225</v>
      </c>
      <c r="R89" s="22">
        <v>38325</v>
      </c>
      <c r="S89" s="22">
        <v>14250</v>
      </c>
      <c r="T89" s="22">
        <v>9000</v>
      </c>
      <c r="U89" s="22">
        <f t="shared" ref="U89:AA89" si="43">U57</f>
        <v>30750</v>
      </c>
      <c r="V89" s="22">
        <f t="shared" si="43"/>
        <v>60600</v>
      </c>
      <c r="W89" s="22">
        <f t="shared" si="43"/>
        <v>19875</v>
      </c>
      <c r="X89" s="22">
        <f t="shared" si="43"/>
        <v>36450</v>
      </c>
      <c r="Y89" s="22">
        <f t="shared" si="43"/>
        <v>22725</v>
      </c>
      <c r="Z89" s="22">
        <f t="shared" si="43"/>
        <v>43050</v>
      </c>
      <c r="AA89" s="22">
        <f t="shared" si="43"/>
        <v>7950</v>
      </c>
      <c r="AB89" s="30" t="s">
        <v>42</v>
      </c>
      <c r="AC89" s="22">
        <f t="shared" si="33"/>
        <v>151425</v>
      </c>
      <c r="AD89" s="22">
        <f t="shared" si="34"/>
        <v>324075</v>
      </c>
    </row>
    <row r="91" spans="2:30" x14ac:dyDescent="0.35">
      <c r="B91" s="33" t="s">
        <v>51</v>
      </c>
      <c r="C91" s="29" t="s">
        <v>47</v>
      </c>
      <c r="D91" s="5">
        <v>2020</v>
      </c>
      <c r="E91" s="5">
        <v>2020</v>
      </c>
      <c r="F91" s="5">
        <v>2020</v>
      </c>
      <c r="G91" s="5">
        <v>2020</v>
      </c>
      <c r="H91" s="5">
        <v>2020</v>
      </c>
      <c r="I91" s="5">
        <v>2020</v>
      </c>
      <c r="J91" s="5">
        <v>2020</v>
      </c>
      <c r="K91" s="5">
        <v>2020</v>
      </c>
      <c r="L91" s="5">
        <v>2020</v>
      </c>
      <c r="M91" s="5">
        <v>2020</v>
      </c>
      <c r="N91" s="5">
        <v>2020</v>
      </c>
      <c r="O91" s="5">
        <v>2020</v>
      </c>
      <c r="P91" s="5">
        <v>2021</v>
      </c>
      <c r="Q91" s="5">
        <v>2021</v>
      </c>
      <c r="R91" s="5">
        <v>2021</v>
      </c>
      <c r="S91" s="5">
        <v>2021</v>
      </c>
      <c r="T91" s="5">
        <v>2021</v>
      </c>
      <c r="U91" s="5">
        <v>2021</v>
      </c>
      <c r="V91" s="5">
        <v>2021</v>
      </c>
      <c r="W91" s="5">
        <v>2021</v>
      </c>
      <c r="X91" s="5">
        <v>2021</v>
      </c>
      <c r="Y91" s="5">
        <v>2021</v>
      </c>
      <c r="Z91" s="5">
        <v>2021</v>
      </c>
      <c r="AA91" s="5">
        <v>2021</v>
      </c>
      <c r="AB91" s="29" t="s">
        <v>26</v>
      </c>
      <c r="AC91" s="29">
        <v>2020</v>
      </c>
      <c r="AD91" s="5">
        <v>2021</v>
      </c>
    </row>
    <row r="92" spans="2:30" x14ac:dyDescent="0.35">
      <c r="C92" s="9" t="s">
        <v>4</v>
      </c>
      <c r="D92" s="9" t="s">
        <v>6</v>
      </c>
      <c r="E92" s="9" t="s">
        <v>7</v>
      </c>
      <c r="F92" s="9" t="s">
        <v>8</v>
      </c>
      <c r="G92" s="9" t="s">
        <v>9</v>
      </c>
      <c r="H92" s="9" t="s">
        <v>10</v>
      </c>
      <c r="I92" s="9" t="s">
        <v>11</v>
      </c>
      <c r="J92" s="9" t="s">
        <v>12</v>
      </c>
      <c r="K92" s="9" t="s">
        <v>13</v>
      </c>
      <c r="L92" s="9" t="s">
        <v>14</v>
      </c>
      <c r="M92" s="9" t="s">
        <v>15</v>
      </c>
      <c r="N92" s="9" t="s">
        <v>16</v>
      </c>
      <c r="O92" s="9" t="s">
        <v>17</v>
      </c>
      <c r="P92" s="9" t="s">
        <v>6</v>
      </c>
      <c r="Q92" s="9" t="s">
        <v>7</v>
      </c>
      <c r="R92" s="9" t="s">
        <v>8</v>
      </c>
      <c r="S92" s="9" t="s">
        <v>9</v>
      </c>
      <c r="T92" s="9" t="s">
        <v>10</v>
      </c>
      <c r="U92" s="9" t="s">
        <v>11</v>
      </c>
      <c r="V92" s="9" t="s">
        <v>12</v>
      </c>
      <c r="W92" s="9" t="s">
        <v>13</v>
      </c>
      <c r="X92" s="9" t="s">
        <v>14</v>
      </c>
      <c r="Y92" s="9" t="s">
        <v>15</v>
      </c>
      <c r="Z92" s="9" t="s">
        <v>16</v>
      </c>
      <c r="AA92" s="9" t="s">
        <v>17</v>
      </c>
      <c r="AB92" s="9" t="s">
        <v>4</v>
      </c>
      <c r="AC92" s="9" t="s">
        <v>44</v>
      </c>
      <c r="AD92" s="9" t="s">
        <v>44</v>
      </c>
    </row>
    <row r="93" spans="2:30" x14ac:dyDescent="0.35">
      <c r="C93" s="30" t="s">
        <v>2</v>
      </c>
      <c r="D93" s="22">
        <v>199600</v>
      </c>
      <c r="E93" s="22">
        <v>171500</v>
      </c>
      <c r="F93" s="22">
        <v>202300</v>
      </c>
      <c r="G93" s="22">
        <v>177500</v>
      </c>
      <c r="H93" s="22">
        <v>79300</v>
      </c>
      <c r="I93" s="22">
        <v>141600</v>
      </c>
      <c r="J93" s="22">
        <v>166300</v>
      </c>
      <c r="K93" s="22">
        <v>172100</v>
      </c>
      <c r="L93" s="22">
        <v>182700</v>
      </c>
      <c r="M93" s="22">
        <v>276600</v>
      </c>
      <c r="N93" s="22">
        <v>282300</v>
      </c>
      <c r="O93" s="22">
        <v>275800</v>
      </c>
      <c r="P93" s="22">
        <v>238700</v>
      </c>
      <c r="Q93" s="22">
        <v>235700</v>
      </c>
      <c r="R93" s="22">
        <v>251400</v>
      </c>
      <c r="S93" s="22">
        <v>330400</v>
      </c>
      <c r="T93" s="22">
        <v>118200</v>
      </c>
      <c r="U93" s="22">
        <f>SUM(U95:U108)</f>
        <v>349600</v>
      </c>
      <c r="V93" s="22">
        <f t="shared" ref="V93:AA93" si="44">SUM(V95:V108)</f>
        <v>584100</v>
      </c>
      <c r="W93" s="22">
        <f t="shared" si="44"/>
        <v>313300</v>
      </c>
      <c r="X93" s="22">
        <f t="shared" si="44"/>
        <v>320400</v>
      </c>
      <c r="Y93" s="22">
        <f t="shared" si="44"/>
        <v>343600</v>
      </c>
      <c r="Z93" s="22">
        <f t="shared" si="44"/>
        <v>302800</v>
      </c>
      <c r="AA93" s="22">
        <f t="shared" si="44"/>
        <v>341900</v>
      </c>
      <c r="AB93" s="30" t="s">
        <v>2</v>
      </c>
      <c r="AC93" s="22">
        <f t="shared" ref="AC93" si="45">SUM(D93:O93)</f>
        <v>2327600</v>
      </c>
      <c r="AD93" s="22">
        <f t="shared" ref="AD93" si="46">SUM(P93:AA93)</f>
        <v>3730100</v>
      </c>
    </row>
    <row r="94" spans="2:30" x14ac:dyDescent="0.35">
      <c r="C94" s="9" t="s">
        <v>4</v>
      </c>
      <c r="D94" s="9" t="s">
        <v>6</v>
      </c>
      <c r="E94" s="9" t="s">
        <v>7</v>
      </c>
      <c r="F94" s="9" t="s">
        <v>8</v>
      </c>
      <c r="G94" s="9" t="s">
        <v>9</v>
      </c>
      <c r="H94" s="9" t="s">
        <v>10</v>
      </c>
      <c r="I94" s="9" t="s">
        <v>11</v>
      </c>
      <c r="J94" s="9" t="s">
        <v>12</v>
      </c>
      <c r="K94" s="9" t="s">
        <v>13</v>
      </c>
      <c r="L94" s="9" t="s">
        <v>14</v>
      </c>
      <c r="M94" s="9" t="s">
        <v>15</v>
      </c>
      <c r="N94" s="9" t="s">
        <v>16</v>
      </c>
      <c r="O94" s="9" t="s">
        <v>17</v>
      </c>
      <c r="P94" s="9" t="s">
        <v>6</v>
      </c>
      <c r="Q94" s="9" t="s">
        <v>7</v>
      </c>
      <c r="R94" s="9" t="s">
        <v>8</v>
      </c>
      <c r="S94" s="9" t="s">
        <v>9</v>
      </c>
      <c r="T94" s="9" t="s">
        <v>10</v>
      </c>
      <c r="U94" s="9" t="s">
        <v>11</v>
      </c>
      <c r="V94" s="9" t="s">
        <v>12</v>
      </c>
      <c r="W94" s="9" t="s">
        <v>13</v>
      </c>
      <c r="X94" s="9" t="s">
        <v>14</v>
      </c>
      <c r="Y94" s="9" t="s">
        <v>15</v>
      </c>
      <c r="Z94" s="9" t="s">
        <v>16</v>
      </c>
      <c r="AA94" s="9" t="s">
        <v>17</v>
      </c>
      <c r="AB94" s="9" t="s">
        <v>4</v>
      </c>
      <c r="AC94" s="9">
        <v>2020</v>
      </c>
      <c r="AD94" s="9">
        <v>2021</v>
      </c>
    </row>
    <row r="95" spans="2:30" ht="13.9" customHeight="1" x14ac:dyDescent="0.35">
      <c r="C95" s="30" t="s">
        <v>25</v>
      </c>
      <c r="D95" s="22">
        <v>20400</v>
      </c>
      <c r="E95" s="22">
        <v>7000</v>
      </c>
      <c r="F95" s="22">
        <v>20000</v>
      </c>
      <c r="G95" s="22">
        <v>29000</v>
      </c>
      <c r="H95" s="22">
        <v>21500</v>
      </c>
      <c r="I95" s="22">
        <v>24800</v>
      </c>
      <c r="J95" s="22">
        <v>31500</v>
      </c>
      <c r="K95" s="22">
        <v>9300</v>
      </c>
      <c r="L95" s="22">
        <v>26000</v>
      </c>
      <c r="M95" s="22">
        <v>36800</v>
      </c>
      <c r="N95" s="22">
        <v>41500</v>
      </c>
      <c r="O95" s="22">
        <v>46300</v>
      </c>
      <c r="P95" s="22">
        <v>21000</v>
      </c>
      <c r="Q95" s="22">
        <v>29000</v>
      </c>
      <c r="R95" s="22">
        <v>62500</v>
      </c>
      <c r="S95" s="22">
        <v>20000</v>
      </c>
      <c r="T95" s="22">
        <v>8500</v>
      </c>
      <c r="U95" s="22">
        <f t="shared" ref="U95:AA95" si="47">U8</f>
        <v>42900</v>
      </c>
      <c r="V95" s="22">
        <f t="shared" si="47"/>
        <v>68600</v>
      </c>
      <c r="W95" s="22">
        <f t="shared" si="47"/>
        <v>16100</v>
      </c>
      <c r="X95" s="22">
        <f t="shared" si="47"/>
        <v>43100</v>
      </c>
      <c r="Y95" s="22">
        <f t="shared" si="47"/>
        <v>18500</v>
      </c>
      <c r="Z95" s="22">
        <f t="shared" si="47"/>
        <v>23600</v>
      </c>
      <c r="AA95" s="22">
        <f t="shared" si="47"/>
        <v>47200</v>
      </c>
      <c r="AB95" s="30" t="s">
        <v>25</v>
      </c>
      <c r="AC95" s="22">
        <f t="shared" ref="AC95" si="48">SUM(D95:O95)</f>
        <v>314100</v>
      </c>
      <c r="AD95" s="22">
        <f t="shared" ref="AD95" si="49">SUM(P95:AA95)</f>
        <v>401000</v>
      </c>
    </row>
    <row r="96" spans="2:30" x14ac:dyDescent="0.35">
      <c r="C96" s="31" t="s">
        <v>30</v>
      </c>
      <c r="D96" s="22">
        <v>36100</v>
      </c>
      <c r="E96" s="22">
        <v>21900</v>
      </c>
      <c r="F96" s="22">
        <v>34800</v>
      </c>
      <c r="G96" s="22">
        <v>33800</v>
      </c>
      <c r="H96" s="22">
        <v>18400</v>
      </c>
      <c r="I96" s="22">
        <v>21100</v>
      </c>
      <c r="J96" s="22">
        <v>15100</v>
      </c>
      <c r="K96" s="22">
        <v>6600</v>
      </c>
      <c r="L96" s="22">
        <v>23200</v>
      </c>
      <c r="M96" s="22">
        <v>26000</v>
      </c>
      <c r="N96" s="22">
        <v>33800</v>
      </c>
      <c r="O96" s="22">
        <v>61000</v>
      </c>
      <c r="P96" s="22">
        <v>35200</v>
      </c>
      <c r="Q96" s="22">
        <v>20600</v>
      </c>
      <c r="R96" s="22">
        <v>25200</v>
      </c>
      <c r="S96" s="22">
        <v>40000</v>
      </c>
      <c r="T96" s="22">
        <v>17400</v>
      </c>
      <c r="U96" s="22">
        <f t="shared" ref="U96:AA96" si="50">U12</f>
        <v>31700</v>
      </c>
      <c r="V96" s="22">
        <f t="shared" si="50"/>
        <v>40100</v>
      </c>
      <c r="W96" s="22">
        <f t="shared" si="50"/>
        <v>23300</v>
      </c>
      <c r="X96" s="22">
        <f t="shared" si="50"/>
        <v>23300</v>
      </c>
      <c r="Y96" s="22">
        <f t="shared" si="50"/>
        <v>8700</v>
      </c>
      <c r="Z96" s="22">
        <f t="shared" si="50"/>
        <v>25100</v>
      </c>
      <c r="AA96" s="22">
        <f t="shared" si="50"/>
        <v>8600</v>
      </c>
      <c r="AB96" s="31" t="s">
        <v>30</v>
      </c>
      <c r="AC96" s="22">
        <f t="shared" ref="AC96:AC108" si="51">SUM(D96:O96)</f>
        <v>331800</v>
      </c>
      <c r="AD96" s="22">
        <f t="shared" ref="AD96:AD108" si="52">SUM(P96:AA96)</f>
        <v>299200</v>
      </c>
    </row>
    <row r="97" spans="3:30" x14ac:dyDescent="0.35">
      <c r="C97" s="30" t="s">
        <v>31</v>
      </c>
      <c r="D97" s="22">
        <v>19500</v>
      </c>
      <c r="E97" s="22">
        <v>3000</v>
      </c>
      <c r="F97" s="22">
        <v>26600</v>
      </c>
      <c r="G97" s="22">
        <v>18000</v>
      </c>
      <c r="H97" s="22">
        <v>10000</v>
      </c>
      <c r="I97" s="22">
        <v>14200</v>
      </c>
      <c r="J97" s="22">
        <v>23100</v>
      </c>
      <c r="K97" s="22">
        <v>49900</v>
      </c>
      <c r="L97" s="22">
        <v>30500</v>
      </c>
      <c r="M97" s="22">
        <v>13100</v>
      </c>
      <c r="N97" s="22">
        <v>49400</v>
      </c>
      <c r="O97" s="22">
        <v>32900</v>
      </c>
      <c r="P97" s="22">
        <v>21600</v>
      </c>
      <c r="Q97" s="22">
        <v>11000</v>
      </c>
      <c r="R97" s="22">
        <v>32000</v>
      </c>
      <c r="S97" s="22">
        <v>36100</v>
      </c>
      <c r="T97" s="22">
        <v>17700</v>
      </c>
      <c r="U97" s="22">
        <f t="shared" ref="U97:AA97" si="53">U16</f>
        <v>43000</v>
      </c>
      <c r="V97" s="22">
        <f t="shared" si="53"/>
        <v>84800</v>
      </c>
      <c r="W97" s="22">
        <f t="shared" si="53"/>
        <v>56900</v>
      </c>
      <c r="X97" s="22">
        <f t="shared" si="53"/>
        <v>30000</v>
      </c>
      <c r="Y97" s="22">
        <f t="shared" si="53"/>
        <v>33200</v>
      </c>
      <c r="Z97" s="22">
        <f t="shared" si="53"/>
        <v>38300</v>
      </c>
      <c r="AA97" s="22">
        <f t="shared" si="53"/>
        <v>48300</v>
      </c>
      <c r="AB97" s="30" t="s">
        <v>31</v>
      </c>
      <c r="AC97" s="22">
        <f t="shared" si="51"/>
        <v>290200</v>
      </c>
      <c r="AD97" s="22">
        <f t="shared" si="52"/>
        <v>452900</v>
      </c>
    </row>
    <row r="98" spans="3:30" x14ac:dyDescent="0.35">
      <c r="C98" s="30" t="s">
        <v>64</v>
      </c>
      <c r="D98" s="22">
        <v>25700</v>
      </c>
      <c r="E98" s="22">
        <v>22500</v>
      </c>
      <c r="F98" s="22">
        <v>24000</v>
      </c>
      <c r="G98" s="22">
        <v>27000</v>
      </c>
      <c r="H98" s="22">
        <v>0</v>
      </c>
      <c r="I98" s="22">
        <v>6100</v>
      </c>
      <c r="J98" s="22">
        <v>9700</v>
      </c>
      <c r="K98" s="22">
        <v>5800</v>
      </c>
      <c r="L98" s="22">
        <v>7200</v>
      </c>
      <c r="M98" s="22">
        <v>6700</v>
      </c>
      <c r="N98" s="22">
        <v>13700</v>
      </c>
      <c r="O98" s="22">
        <v>14800</v>
      </c>
      <c r="P98" s="22">
        <v>0</v>
      </c>
      <c r="Q98" s="22">
        <v>20000</v>
      </c>
      <c r="R98" s="22">
        <v>15200</v>
      </c>
      <c r="S98" s="22">
        <v>34900</v>
      </c>
      <c r="T98" s="22">
        <v>6000</v>
      </c>
      <c r="U98" s="22">
        <f t="shared" ref="U98:AA98" si="54">U64</f>
        <v>27900</v>
      </c>
      <c r="V98" s="22">
        <f t="shared" si="54"/>
        <v>37900</v>
      </c>
      <c r="W98" s="22">
        <f t="shared" si="54"/>
        <v>29200</v>
      </c>
      <c r="X98" s="22">
        <f t="shared" si="54"/>
        <v>33100</v>
      </c>
      <c r="Y98" s="22">
        <f t="shared" si="54"/>
        <v>20500</v>
      </c>
      <c r="Z98" s="22">
        <f t="shared" si="54"/>
        <v>38200</v>
      </c>
      <c r="AA98" s="22">
        <f t="shared" si="54"/>
        <v>39300</v>
      </c>
      <c r="AB98" s="30" t="s">
        <v>46</v>
      </c>
      <c r="AC98" s="22">
        <f t="shared" si="51"/>
        <v>163200</v>
      </c>
      <c r="AD98" s="22">
        <f t="shared" si="52"/>
        <v>302200</v>
      </c>
    </row>
    <row r="99" spans="3:30" x14ac:dyDescent="0.35">
      <c r="C99" s="30" t="s">
        <v>33</v>
      </c>
      <c r="D99" s="22">
        <v>32800</v>
      </c>
      <c r="E99" s="22">
        <v>32100</v>
      </c>
      <c r="F99" s="22">
        <v>26100</v>
      </c>
      <c r="G99" s="22">
        <v>14800</v>
      </c>
      <c r="H99" s="22">
        <v>2200</v>
      </c>
      <c r="I99" s="22">
        <v>11700</v>
      </c>
      <c r="J99" s="22">
        <v>9000</v>
      </c>
      <c r="K99" s="22">
        <v>16900</v>
      </c>
      <c r="L99" s="22">
        <v>13600</v>
      </c>
      <c r="M99" s="22">
        <v>18500</v>
      </c>
      <c r="N99" s="22">
        <v>29400</v>
      </c>
      <c r="O99" s="22">
        <v>17300</v>
      </c>
      <c r="P99" s="22">
        <v>18000</v>
      </c>
      <c r="Q99" s="22">
        <v>21200</v>
      </c>
      <c r="R99" s="22">
        <v>34000</v>
      </c>
      <c r="S99" s="22">
        <v>25000</v>
      </c>
      <c r="T99" s="22">
        <v>11700</v>
      </c>
      <c r="U99" s="22">
        <f t="shared" ref="U99:AA99" si="55">U24</f>
        <v>21100</v>
      </c>
      <c r="V99" s="22">
        <f t="shared" si="55"/>
        <v>30600</v>
      </c>
      <c r="W99" s="22">
        <f t="shared" si="55"/>
        <v>25600</v>
      </c>
      <c r="X99" s="22">
        <f t="shared" si="55"/>
        <v>16700</v>
      </c>
      <c r="Y99" s="22">
        <f t="shared" si="55"/>
        <v>11500</v>
      </c>
      <c r="Z99" s="22">
        <f t="shared" si="55"/>
        <v>20300</v>
      </c>
      <c r="AA99" s="22">
        <f t="shared" si="55"/>
        <v>24600</v>
      </c>
      <c r="AB99" s="30" t="s">
        <v>33</v>
      </c>
      <c r="AC99" s="22">
        <f t="shared" si="51"/>
        <v>224400</v>
      </c>
      <c r="AD99" s="22">
        <f t="shared" si="52"/>
        <v>260300</v>
      </c>
    </row>
    <row r="100" spans="3:30" x14ac:dyDescent="0.35">
      <c r="C100" s="30" t="s">
        <v>34</v>
      </c>
      <c r="D100" s="22">
        <v>11500</v>
      </c>
      <c r="E100" s="22">
        <v>18500</v>
      </c>
      <c r="F100" s="22">
        <v>3600</v>
      </c>
      <c r="G100" s="22">
        <v>6100</v>
      </c>
      <c r="H100" s="22">
        <v>3400</v>
      </c>
      <c r="I100" s="22">
        <v>11000</v>
      </c>
      <c r="J100" s="22">
        <v>7600</v>
      </c>
      <c r="K100" s="22">
        <v>6700</v>
      </c>
      <c r="L100" s="22">
        <v>10800</v>
      </c>
      <c r="M100" s="22">
        <v>7500</v>
      </c>
      <c r="N100" s="22">
        <v>4100</v>
      </c>
      <c r="O100" s="22">
        <v>8300</v>
      </c>
      <c r="P100" s="22">
        <v>4300</v>
      </c>
      <c r="Q100" s="22">
        <v>4800</v>
      </c>
      <c r="R100" s="22">
        <v>7300</v>
      </c>
      <c r="S100" s="22">
        <v>4200</v>
      </c>
      <c r="T100" s="22">
        <v>3200</v>
      </c>
      <c r="U100" s="22">
        <f t="shared" ref="U100:AA100" si="56">U28</f>
        <v>8200</v>
      </c>
      <c r="V100" s="22">
        <f t="shared" si="56"/>
        <v>12600</v>
      </c>
      <c r="W100" s="22">
        <f t="shared" si="56"/>
        <v>5200</v>
      </c>
      <c r="X100" s="22">
        <f t="shared" si="56"/>
        <v>5200</v>
      </c>
      <c r="Y100" s="22">
        <f t="shared" si="56"/>
        <v>6800</v>
      </c>
      <c r="Z100" s="22">
        <f t="shared" si="56"/>
        <v>8500</v>
      </c>
      <c r="AA100" s="22">
        <f t="shared" si="56"/>
        <v>19500</v>
      </c>
      <c r="AB100" s="30" t="s">
        <v>34</v>
      </c>
      <c r="AC100" s="22">
        <f t="shared" si="51"/>
        <v>99100</v>
      </c>
      <c r="AD100" s="22">
        <f t="shared" si="52"/>
        <v>89800</v>
      </c>
    </row>
    <row r="101" spans="3:30" x14ac:dyDescent="0.35">
      <c r="C101" s="30" t="s">
        <v>77</v>
      </c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>
        <f>U32</f>
        <v>900</v>
      </c>
      <c r="V101" s="22">
        <f>V32</f>
        <v>1800</v>
      </c>
      <c r="W101" s="22">
        <f t="shared" ref="W101:AA101" si="57">W32</f>
        <v>2400</v>
      </c>
      <c r="X101" s="22">
        <f t="shared" si="57"/>
        <v>1100</v>
      </c>
      <c r="Y101" s="22">
        <f t="shared" si="57"/>
        <v>900</v>
      </c>
      <c r="Z101" s="22">
        <f t="shared" si="57"/>
        <v>700</v>
      </c>
      <c r="AA101" s="22">
        <f t="shared" si="57"/>
        <v>1000</v>
      </c>
      <c r="AB101" s="30" t="s">
        <v>77</v>
      </c>
      <c r="AC101" s="22">
        <f t="shared" si="51"/>
        <v>0</v>
      </c>
      <c r="AD101" s="22">
        <f t="shared" si="52"/>
        <v>8800</v>
      </c>
    </row>
    <row r="102" spans="3:30" x14ac:dyDescent="0.35">
      <c r="C102" s="30" t="s">
        <v>36</v>
      </c>
      <c r="D102" s="22">
        <v>0</v>
      </c>
      <c r="E102" s="22">
        <v>0</v>
      </c>
      <c r="F102" s="22">
        <v>0</v>
      </c>
      <c r="G102" s="22">
        <v>0</v>
      </c>
      <c r="H102" s="22">
        <v>0</v>
      </c>
      <c r="I102" s="22">
        <v>0</v>
      </c>
      <c r="J102" s="22">
        <v>0</v>
      </c>
      <c r="K102" s="22">
        <v>0</v>
      </c>
      <c r="L102" s="22">
        <v>0</v>
      </c>
      <c r="M102" s="22">
        <v>0</v>
      </c>
      <c r="N102" s="22">
        <v>0</v>
      </c>
      <c r="O102" s="22">
        <v>0</v>
      </c>
      <c r="P102" s="22">
        <v>3500</v>
      </c>
      <c r="Q102" s="22">
        <v>0</v>
      </c>
      <c r="R102" s="22">
        <v>7200</v>
      </c>
      <c r="S102" s="22">
        <v>16100</v>
      </c>
      <c r="T102" s="22">
        <v>1900</v>
      </c>
      <c r="U102" s="22">
        <f t="shared" ref="U102:AA102" si="58">U36</f>
        <v>11800</v>
      </c>
      <c r="V102" s="22">
        <f t="shared" si="58"/>
        <v>16100</v>
      </c>
      <c r="W102" s="22">
        <f t="shared" si="58"/>
        <v>10800</v>
      </c>
      <c r="X102" s="22">
        <f t="shared" si="58"/>
        <v>13600</v>
      </c>
      <c r="Y102" s="22">
        <f t="shared" si="58"/>
        <v>14600</v>
      </c>
      <c r="Z102" s="22">
        <f t="shared" si="58"/>
        <v>22000</v>
      </c>
      <c r="AA102" s="22">
        <f t="shared" si="58"/>
        <v>21700</v>
      </c>
      <c r="AB102" s="30" t="s">
        <v>36</v>
      </c>
      <c r="AC102" s="22">
        <f t="shared" si="51"/>
        <v>0</v>
      </c>
      <c r="AD102" s="22">
        <f t="shared" si="52"/>
        <v>139300</v>
      </c>
    </row>
    <row r="103" spans="3:30" x14ac:dyDescent="0.35">
      <c r="C103" s="30" t="s">
        <v>37</v>
      </c>
      <c r="D103" s="22">
        <v>100</v>
      </c>
      <c r="E103" s="22">
        <v>1200</v>
      </c>
      <c r="F103" s="22">
        <v>4300</v>
      </c>
      <c r="G103" s="22">
        <v>3700</v>
      </c>
      <c r="H103" s="22">
        <v>0</v>
      </c>
      <c r="I103" s="22">
        <v>4800</v>
      </c>
      <c r="J103" s="22">
        <v>23000</v>
      </c>
      <c r="K103" s="22">
        <v>14100</v>
      </c>
      <c r="L103" s="22">
        <v>19100</v>
      </c>
      <c r="M103" s="22">
        <v>13900</v>
      </c>
      <c r="N103" s="22">
        <v>28800</v>
      </c>
      <c r="O103" s="22">
        <v>9000</v>
      </c>
      <c r="P103" s="22">
        <v>10800</v>
      </c>
      <c r="Q103" s="22">
        <v>18800</v>
      </c>
      <c r="R103" s="22">
        <v>13700</v>
      </c>
      <c r="S103" s="22">
        <v>12900</v>
      </c>
      <c r="T103" s="22">
        <v>6500</v>
      </c>
      <c r="U103" s="22">
        <f t="shared" ref="U103:AA103" si="59">U40</f>
        <v>19300</v>
      </c>
      <c r="V103" s="22">
        <f t="shared" si="59"/>
        <v>45900</v>
      </c>
      <c r="W103" s="22">
        <f t="shared" si="59"/>
        <v>48700</v>
      </c>
      <c r="X103" s="22">
        <f t="shared" si="59"/>
        <v>49600</v>
      </c>
      <c r="Y103" s="22">
        <f t="shared" si="59"/>
        <v>11000</v>
      </c>
      <c r="Z103" s="22">
        <f t="shared" si="59"/>
        <v>100</v>
      </c>
      <c r="AA103" s="22">
        <f t="shared" si="59"/>
        <v>100</v>
      </c>
      <c r="AB103" s="30" t="s">
        <v>37</v>
      </c>
      <c r="AC103" s="22">
        <f t="shared" si="51"/>
        <v>122000</v>
      </c>
      <c r="AD103" s="22">
        <f t="shared" si="52"/>
        <v>237400</v>
      </c>
    </row>
    <row r="104" spans="3:30" x14ac:dyDescent="0.35">
      <c r="C104" s="30" t="s">
        <v>38</v>
      </c>
      <c r="D104" s="22">
        <v>23700</v>
      </c>
      <c r="E104" s="22">
        <v>21800</v>
      </c>
      <c r="F104" s="22">
        <v>12200</v>
      </c>
      <c r="G104" s="22">
        <v>23800</v>
      </c>
      <c r="H104" s="22">
        <v>4800</v>
      </c>
      <c r="I104" s="22">
        <v>12100</v>
      </c>
      <c r="J104" s="22">
        <v>10600</v>
      </c>
      <c r="K104" s="22">
        <v>14400</v>
      </c>
      <c r="L104" s="22">
        <v>25000</v>
      </c>
      <c r="M104" s="22">
        <v>33700</v>
      </c>
      <c r="N104" s="22">
        <v>28200</v>
      </c>
      <c r="O104" s="22">
        <v>7000</v>
      </c>
      <c r="P104" s="22">
        <v>12900</v>
      </c>
      <c r="Q104" s="22">
        <v>33600</v>
      </c>
      <c r="R104" s="22">
        <v>4800</v>
      </c>
      <c r="S104" s="22">
        <v>26300</v>
      </c>
      <c r="T104" s="22">
        <v>5700</v>
      </c>
      <c r="U104" s="22">
        <f t="shared" ref="U104:AA104" si="60">U44</f>
        <v>22100</v>
      </c>
      <c r="V104" s="22">
        <f t="shared" si="60"/>
        <v>54100</v>
      </c>
      <c r="W104" s="22">
        <f t="shared" si="60"/>
        <v>20400</v>
      </c>
      <c r="X104" s="22">
        <f t="shared" si="60"/>
        <v>29600</v>
      </c>
      <c r="Y104" s="22">
        <f t="shared" si="60"/>
        <v>39300</v>
      </c>
      <c r="Z104" s="22">
        <f t="shared" si="60"/>
        <v>39500</v>
      </c>
      <c r="AA104" s="22">
        <f t="shared" si="60"/>
        <v>38200</v>
      </c>
      <c r="AB104" s="30" t="s">
        <v>38</v>
      </c>
      <c r="AC104" s="22">
        <f t="shared" si="51"/>
        <v>217300</v>
      </c>
      <c r="AD104" s="22">
        <f t="shared" si="52"/>
        <v>326500</v>
      </c>
    </row>
    <row r="105" spans="3:30" x14ac:dyDescent="0.35">
      <c r="C105" s="30" t="s">
        <v>39</v>
      </c>
      <c r="D105" s="22">
        <v>0</v>
      </c>
      <c r="E105" s="22">
        <v>0</v>
      </c>
      <c r="F105" s="22">
        <v>0</v>
      </c>
      <c r="G105" s="22">
        <v>0</v>
      </c>
      <c r="H105" s="22">
        <v>0</v>
      </c>
      <c r="I105" s="22">
        <v>0</v>
      </c>
      <c r="J105" s="22">
        <v>0</v>
      </c>
      <c r="K105" s="22">
        <v>0</v>
      </c>
      <c r="L105" s="22">
        <v>0</v>
      </c>
      <c r="M105" s="22">
        <v>0</v>
      </c>
      <c r="N105" s="22">
        <v>0</v>
      </c>
      <c r="O105" s="22">
        <v>0</v>
      </c>
      <c r="P105" s="22">
        <v>2500</v>
      </c>
      <c r="Q105" s="22">
        <v>9100</v>
      </c>
      <c r="R105" s="22">
        <v>13700</v>
      </c>
      <c r="S105" s="22">
        <v>18600</v>
      </c>
      <c r="T105" s="22">
        <v>2700</v>
      </c>
      <c r="U105" s="22">
        <f t="shared" ref="U105:AA105" si="61">U48</f>
        <v>21100</v>
      </c>
      <c r="V105" s="22">
        <f t="shared" si="61"/>
        <v>41400</v>
      </c>
      <c r="W105" s="22">
        <f t="shared" si="61"/>
        <v>6900</v>
      </c>
      <c r="X105" s="22">
        <f t="shared" si="61"/>
        <v>10500</v>
      </c>
      <c r="Y105" s="22">
        <f t="shared" si="61"/>
        <v>24000</v>
      </c>
      <c r="Z105" s="22">
        <f t="shared" si="61"/>
        <v>22700</v>
      </c>
      <c r="AA105" s="22">
        <f t="shared" si="61"/>
        <v>43600</v>
      </c>
      <c r="AB105" s="30" t="s">
        <v>39</v>
      </c>
      <c r="AC105" s="22">
        <f t="shared" si="51"/>
        <v>0</v>
      </c>
      <c r="AD105" s="22">
        <f t="shared" si="52"/>
        <v>216800</v>
      </c>
    </row>
    <row r="106" spans="3:30" x14ac:dyDescent="0.35">
      <c r="C106" s="30" t="s">
        <v>40</v>
      </c>
      <c r="D106" s="22">
        <v>8700</v>
      </c>
      <c r="E106" s="22">
        <v>10600</v>
      </c>
      <c r="F106" s="22">
        <v>15800</v>
      </c>
      <c r="G106" s="22">
        <v>9900</v>
      </c>
      <c r="H106" s="22">
        <v>4700</v>
      </c>
      <c r="I106" s="22">
        <v>17600</v>
      </c>
      <c r="J106" s="22">
        <v>24700</v>
      </c>
      <c r="K106" s="22">
        <v>20200</v>
      </c>
      <c r="L106" s="22">
        <v>20600</v>
      </c>
      <c r="M106" s="22">
        <v>21900</v>
      </c>
      <c r="N106" s="22">
        <v>42700</v>
      </c>
      <c r="O106" s="22">
        <v>9700</v>
      </c>
      <c r="P106" s="22">
        <v>53600</v>
      </c>
      <c r="Q106" s="22">
        <v>16000</v>
      </c>
      <c r="R106" s="22">
        <v>32100</v>
      </c>
      <c r="S106" s="22">
        <v>21300</v>
      </c>
      <c r="T106" s="22">
        <v>5700</v>
      </c>
      <c r="U106" s="22">
        <f t="shared" ref="U106:AA106" si="62">U52</f>
        <v>23200</v>
      </c>
      <c r="V106" s="22">
        <f t="shared" si="62"/>
        <v>43600</v>
      </c>
      <c r="W106" s="22">
        <f t="shared" si="62"/>
        <v>8500</v>
      </c>
      <c r="X106" s="22">
        <f t="shared" si="62"/>
        <v>25400</v>
      </c>
      <c r="Y106" s="22">
        <f t="shared" si="62"/>
        <v>22200</v>
      </c>
      <c r="Z106" s="22">
        <f t="shared" si="62"/>
        <v>22300</v>
      </c>
      <c r="AA106" s="22">
        <f t="shared" si="62"/>
        <v>15300</v>
      </c>
      <c r="AB106" s="30" t="s">
        <v>40</v>
      </c>
      <c r="AC106" s="22">
        <f t="shared" si="51"/>
        <v>207100</v>
      </c>
      <c r="AD106" s="22">
        <f t="shared" si="52"/>
        <v>289200</v>
      </c>
    </row>
    <row r="107" spans="3:30" x14ac:dyDescent="0.35">
      <c r="C107" s="30" t="s">
        <v>41</v>
      </c>
      <c r="D107" s="22">
        <v>18700</v>
      </c>
      <c r="E107" s="22">
        <v>30000</v>
      </c>
      <c r="F107" s="22">
        <v>32900</v>
      </c>
      <c r="G107" s="22">
        <v>5000</v>
      </c>
      <c r="H107" s="22">
        <v>14300</v>
      </c>
      <c r="I107" s="22">
        <v>18200</v>
      </c>
      <c r="J107" s="22">
        <v>12000</v>
      </c>
      <c r="K107" s="22">
        <v>25400</v>
      </c>
      <c r="L107" s="22">
        <v>5000</v>
      </c>
      <c r="M107" s="22">
        <v>96300</v>
      </c>
      <c r="N107" s="22">
        <v>7500</v>
      </c>
      <c r="O107" s="22">
        <v>68300</v>
      </c>
      <c r="P107" s="22">
        <v>54700</v>
      </c>
      <c r="Q107" s="22">
        <v>51600</v>
      </c>
      <c r="R107" s="22">
        <v>3700</v>
      </c>
      <c r="S107" s="22">
        <v>75000</v>
      </c>
      <c r="T107" s="22">
        <v>31200</v>
      </c>
      <c r="U107" s="22">
        <f t="shared" ref="U107:AA107" si="63">U56</f>
        <v>70900</v>
      </c>
      <c r="V107" s="22">
        <f t="shared" si="63"/>
        <v>96200</v>
      </c>
      <c r="W107" s="22">
        <f t="shared" si="63"/>
        <v>55100</v>
      </c>
      <c r="X107" s="22">
        <f t="shared" si="63"/>
        <v>29400</v>
      </c>
      <c r="Y107" s="22">
        <f t="shared" si="63"/>
        <v>125300</v>
      </c>
      <c r="Z107" s="22">
        <f t="shared" si="63"/>
        <v>35600</v>
      </c>
      <c r="AA107" s="22">
        <f t="shared" si="63"/>
        <v>34300</v>
      </c>
      <c r="AB107" s="30" t="s">
        <v>41</v>
      </c>
      <c r="AC107" s="22">
        <f t="shared" si="51"/>
        <v>333600</v>
      </c>
      <c r="AD107" s="22">
        <f t="shared" si="52"/>
        <v>663000</v>
      </c>
    </row>
    <row r="108" spans="3:30" x14ac:dyDescent="0.35">
      <c r="C108" s="30" t="s">
        <v>42</v>
      </c>
      <c r="D108" s="22">
        <v>2400</v>
      </c>
      <c r="E108" s="22">
        <v>2900</v>
      </c>
      <c r="F108" s="22">
        <v>2000</v>
      </c>
      <c r="G108" s="22">
        <v>6400</v>
      </c>
      <c r="H108" s="22">
        <v>0</v>
      </c>
      <c r="I108" s="22">
        <v>0</v>
      </c>
      <c r="J108" s="22">
        <v>0</v>
      </c>
      <c r="K108" s="22">
        <v>2800</v>
      </c>
      <c r="L108" s="22">
        <v>1700</v>
      </c>
      <c r="M108" s="22">
        <v>2200</v>
      </c>
      <c r="N108" s="22">
        <v>3200</v>
      </c>
      <c r="O108" s="22">
        <v>1200</v>
      </c>
      <c r="P108" s="22">
        <v>600</v>
      </c>
      <c r="Q108" s="22">
        <v>0</v>
      </c>
      <c r="R108" s="22">
        <v>0</v>
      </c>
      <c r="S108" s="22">
        <f t="shared" ref="S108:AA108" si="64">S60</f>
        <v>0</v>
      </c>
      <c r="T108" s="22">
        <f t="shared" si="64"/>
        <v>0</v>
      </c>
      <c r="U108" s="22">
        <f t="shared" si="64"/>
        <v>5500</v>
      </c>
      <c r="V108" s="22">
        <f t="shared" si="64"/>
        <v>10400</v>
      </c>
      <c r="W108" s="22">
        <f t="shared" si="64"/>
        <v>4200</v>
      </c>
      <c r="X108" s="22">
        <f t="shared" si="64"/>
        <v>9800</v>
      </c>
      <c r="Y108" s="22">
        <f t="shared" si="64"/>
        <v>7100</v>
      </c>
      <c r="Z108" s="22">
        <f t="shared" si="64"/>
        <v>5900</v>
      </c>
      <c r="AA108" s="22">
        <f t="shared" si="64"/>
        <v>200</v>
      </c>
      <c r="AB108" s="30" t="s">
        <v>42</v>
      </c>
      <c r="AC108" s="22">
        <f t="shared" si="51"/>
        <v>24800</v>
      </c>
      <c r="AD108" s="22">
        <f t="shared" si="52"/>
        <v>43700</v>
      </c>
    </row>
    <row r="111" spans="3:30" x14ac:dyDescent="0.35">
      <c r="D111" s="32" t="s">
        <v>63</v>
      </c>
      <c r="E111" s="32" t="s">
        <v>63</v>
      </c>
    </row>
    <row r="112" spans="3:30" x14ac:dyDescent="0.35">
      <c r="C112" s="60" t="s">
        <v>52</v>
      </c>
      <c r="D112" s="53">
        <v>2020</v>
      </c>
      <c r="E112" s="53">
        <v>2021</v>
      </c>
      <c r="F112" s="63" t="s">
        <v>69</v>
      </c>
      <c r="G112" s="60" t="s">
        <v>52</v>
      </c>
      <c r="H112" s="61" t="s">
        <v>18</v>
      </c>
      <c r="I112" s="11" t="s">
        <v>7</v>
      </c>
      <c r="J112" s="11" t="s">
        <v>8</v>
      </c>
      <c r="K112" s="11" t="s">
        <v>9</v>
      </c>
      <c r="L112" s="11" t="s">
        <v>10</v>
      </c>
      <c r="M112" s="11" t="s">
        <v>11</v>
      </c>
      <c r="N112" s="11" t="s">
        <v>12</v>
      </c>
      <c r="O112" s="11" t="s">
        <v>13</v>
      </c>
      <c r="P112" s="11" t="s">
        <v>14</v>
      </c>
      <c r="Q112" s="11" t="s">
        <v>15</v>
      </c>
      <c r="R112" s="11" t="s">
        <v>20</v>
      </c>
      <c r="S112" s="11" t="s">
        <v>21</v>
      </c>
    </row>
    <row r="113" spans="3:19" x14ac:dyDescent="0.35">
      <c r="C113" s="59" t="s">
        <v>26</v>
      </c>
      <c r="D113" s="23">
        <f t="shared" ref="D113:E115" si="65">AC65</f>
        <v>1806225</v>
      </c>
      <c r="E113" s="23">
        <f>AD65</f>
        <v>2539350</v>
      </c>
      <c r="F113" s="64">
        <f>E113/D113</f>
        <v>1.4058879707677614</v>
      </c>
      <c r="G113" s="59" t="s">
        <v>26</v>
      </c>
      <c r="H113" s="23">
        <f t="shared" ref="H113:L115" si="66">P65</f>
        <v>150600</v>
      </c>
      <c r="I113" s="23">
        <f t="shared" si="66"/>
        <v>181725</v>
      </c>
      <c r="J113" s="23">
        <f t="shared" si="66"/>
        <v>169500</v>
      </c>
      <c r="K113" s="23">
        <f t="shared" si="66"/>
        <v>186075</v>
      </c>
      <c r="L113" s="23">
        <f t="shared" si="66"/>
        <v>170025</v>
      </c>
      <c r="M113" s="23">
        <f t="shared" ref="M113:S113" si="67">U65</f>
        <v>180300</v>
      </c>
      <c r="N113" s="23">
        <f t="shared" si="67"/>
        <v>368625</v>
      </c>
      <c r="O113" s="23">
        <f t="shared" si="67"/>
        <v>218475</v>
      </c>
      <c r="P113" s="23">
        <f t="shared" si="67"/>
        <v>222300</v>
      </c>
      <c r="Q113" s="23">
        <f t="shared" si="67"/>
        <v>234375</v>
      </c>
      <c r="R113" s="23">
        <f t="shared" si="67"/>
        <v>249150</v>
      </c>
      <c r="S113" s="23">
        <f t="shared" si="67"/>
        <v>208200</v>
      </c>
    </row>
    <row r="114" spans="3:19" x14ac:dyDescent="0.35">
      <c r="C114" s="59" t="s">
        <v>48</v>
      </c>
      <c r="D114" s="23">
        <f t="shared" si="65"/>
        <v>1299580</v>
      </c>
      <c r="E114" s="23">
        <f t="shared" si="65"/>
        <v>2141600</v>
      </c>
      <c r="F114" s="64">
        <f t="shared" ref="F114:F117" si="68">E114/D114</f>
        <v>1.6479170193447115</v>
      </c>
      <c r="G114" s="59" t="s">
        <v>48</v>
      </c>
      <c r="H114" s="23">
        <f t="shared" si="66"/>
        <v>172900</v>
      </c>
      <c r="I114" s="23">
        <f t="shared" si="66"/>
        <v>175700</v>
      </c>
      <c r="J114" s="23">
        <f t="shared" si="66"/>
        <v>154900</v>
      </c>
      <c r="K114" s="23">
        <f t="shared" si="66"/>
        <v>197600</v>
      </c>
      <c r="L114" s="23">
        <f t="shared" si="66"/>
        <v>55100</v>
      </c>
      <c r="M114" s="23">
        <f t="shared" ref="M114:S116" si="69">U66</f>
        <v>206600</v>
      </c>
      <c r="N114" s="23">
        <f t="shared" si="69"/>
        <v>291200</v>
      </c>
      <c r="O114" s="23">
        <f t="shared" si="69"/>
        <v>156100</v>
      </c>
      <c r="P114" s="23">
        <f t="shared" si="69"/>
        <v>174900</v>
      </c>
      <c r="Q114" s="23">
        <f t="shared" si="69"/>
        <v>162700</v>
      </c>
      <c r="R114" s="23">
        <f t="shared" si="69"/>
        <v>170000</v>
      </c>
      <c r="S114" s="23">
        <f t="shared" si="69"/>
        <v>223900</v>
      </c>
    </row>
    <row r="115" spans="3:19" x14ac:dyDescent="0.35">
      <c r="C115" s="59" t="s">
        <v>49</v>
      </c>
      <c r="D115" s="23">
        <f t="shared" si="65"/>
        <v>1028800</v>
      </c>
      <c r="E115" s="23">
        <f t="shared" si="65"/>
        <v>1657600</v>
      </c>
      <c r="F115" s="64">
        <f t="shared" si="68"/>
        <v>1.6111975116640747</v>
      </c>
      <c r="G115" s="59" t="s">
        <v>49</v>
      </c>
      <c r="H115" s="23">
        <f t="shared" si="66"/>
        <v>45100</v>
      </c>
      <c r="I115" s="23">
        <f t="shared" si="66"/>
        <v>79500</v>
      </c>
      <c r="J115" s="23">
        <f t="shared" si="66"/>
        <v>107500</v>
      </c>
      <c r="K115" s="23">
        <f t="shared" si="66"/>
        <v>132800</v>
      </c>
      <c r="L115" s="23">
        <f t="shared" si="66"/>
        <v>63100</v>
      </c>
      <c r="M115" s="23">
        <f t="shared" si="69"/>
        <v>143000</v>
      </c>
      <c r="N115" s="23">
        <f t="shared" si="69"/>
        <v>292900</v>
      </c>
      <c r="O115" s="23">
        <f t="shared" si="69"/>
        <v>157200</v>
      </c>
      <c r="P115" s="23">
        <f t="shared" si="69"/>
        <v>156500</v>
      </c>
      <c r="Q115" s="23">
        <f t="shared" si="69"/>
        <v>180900</v>
      </c>
      <c r="R115" s="23">
        <f t="shared" si="69"/>
        <v>132800</v>
      </c>
      <c r="S115" s="23">
        <f t="shared" si="69"/>
        <v>166300</v>
      </c>
    </row>
    <row r="116" spans="3:19" x14ac:dyDescent="0.35">
      <c r="C116" s="59" t="s">
        <v>29</v>
      </c>
      <c r="D116" s="23">
        <f>SUM(D114:D115)</f>
        <v>2328380</v>
      </c>
      <c r="E116" s="23">
        <f>SUM(E114:E115)</f>
        <v>3799200</v>
      </c>
      <c r="F116" s="64">
        <f t="shared" si="68"/>
        <v>1.6316924213401593</v>
      </c>
      <c r="G116" s="59" t="s">
        <v>29</v>
      </c>
      <c r="H116" s="23">
        <f>SUM(H114:H115)</f>
        <v>218000</v>
      </c>
      <c r="I116" s="23">
        <f t="shared" ref="I116:L116" si="70">SUM(I114:I115)</f>
        <v>255200</v>
      </c>
      <c r="J116" s="23">
        <f t="shared" si="70"/>
        <v>262400</v>
      </c>
      <c r="K116" s="23">
        <f t="shared" si="70"/>
        <v>330400</v>
      </c>
      <c r="L116" s="23">
        <f t="shared" si="70"/>
        <v>118200</v>
      </c>
      <c r="M116" s="23">
        <f t="shared" si="69"/>
        <v>349600</v>
      </c>
      <c r="N116" s="23">
        <f t="shared" si="69"/>
        <v>584100</v>
      </c>
      <c r="O116" s="23">
        <f t="shared" si="69"/>
        <v>313300</v>
      </c>
      <c r="P116" s="23">
        <f t="shared" si="69"/>
        <v>331400</v>
      </c>
      <c r="Q116" s="23">
        <f t="shared" si="69"/>
        <v>343600</v>
      </c>
      <c r="R116" s="23">
        <f t="shared" si="69"/>
        <v>302800</v>
      </c>
      <c r="S116" s="23">
        <f t="shared" si="69"/>
        <v>390200</v>
      </c>
    </row>
    <row r="117" spans="3:19" x14ac:dyDescent="0.35">
      <c r="C117" s="69" t="s">
        <v>79</v>
      </c>
      <c r="D117" s="23">
        <f>SUM(D113:D115)</f>
        <v>4134605</v>
      </c>
      <c r="E117" s="23">
        <f>SUM(E113:E115)</f>
        <v>6338550</v>
      </c>
      <c r="F117" s="64">
        <f t="shared" si="68"/>
        <v>1.53304850161019</v>
      </c>
      <c r="G117" s="59" t="s">
        <v>79</v>
      </c>
      <c r="H117" s="23">
        <f t="shared" ref="H117:O117" si="71">SUM(H113:H115)</f>
        <v>368600</v>
      </c>
      <c r="I117" s="23">
        <f t="shared" si="71"/>
        <v>436925</v>
      </c>
      <c r="J117" s="23">
        <f t="shared" si="71"/>
        <v>431900</v>
      </c>
      <c r="K117" s="23">
        <f t="shared" si="71"/>
        <v>516475</v>
      </c>
      <c r="L117" s="23">
        <f t="shared" si="71"/>
        <v>288225</v>
      </c>
      <c r="M117" s="23">
        <f t="shared" si="71"/>
        <v>529900</v>
      </c>
      <c r="N117" s="23">
        <f t="shared" si="71"/>
        <v>952725</v>
      </c>
      <c r="O117" s="23">
        <f t="shared" si="71"/>
        <v>531775</v>
      </c>
      <c r="P117" s="23">
        <f t="shared" ref="P117:Q117" si="72">SUM(P113:P115)</f>
        <v>553700</v>
      </c>
      <c r="Q117" s="23">
        <f t="shared" si="72"/>
        <v>577975</v>
      </c>
      <c r="R117" s="23">
        <f t="shared" ref="R117" si="73">SUM(R113:R115)</f>
        <v>551950</v>
      </c>
      <c r="S117" s="23">
        <f>SUM(S113:S115)</f>
        <v>598400</v>
      </c>
    </row>
    <row r="118" spans="3:19" x14ac:dyDescent="0.35">
      <c r="E118" s="70" t="s">
        <v>88</v>
      </c>
      <c r="F118" s="77">
        <f>11/12</f>
        <v>0.91666666666666663</v>
      </c>
    </row>
    <row r="119" spans="3:19" ht="15" thickBot="1" x14ac:dyDescent="0.4">
      <c r="E119" s="62" t="s">
        <v>89</v>
      </c>
      <c r="F119" s="78"/>
    </row>
  </sheetData>
  <mergeCells count="48">
    <mergeCell ref="A65:A68"/>
    <mergeCell ref="B65:B68"/>
    <mergeCell ref="A57:A60"/>
    <mergeCell ref="B57:B60"/>
    <mergeCell ref="AB57:AB60"/>
    <mergeCell ref="A61:A64"/>
    <mergeCell ref="B61:B64"/>
    <mergeCell ref="AB61:AB64"/>
    <mergeCell ref="A49:A52"/>
    <mergeCell ref="B49:B52"/>
    <mergeCell ref="AB49:AB52"/>
    <mergeCell ref="A53:A56"/>
    <mergeCell ref="B53:B56"/>
    <mergeCell ref="AB53:AB56"/>
    <mergeCell ref="A41:A44"/>
    <mergeCell ref="B41:B44"/>
    <mergeCell ref="AB41:AB44"/>
    <mergeCell ref="A45:A48"/>
    <mergeCell ref="B45:B48"/>
    <mergeCell ref="AB45:AB48"/>
    <mergeCell ref="A33:A36"/>
    <mergeCell ref="B33:B36"/>
    <mergeCell ref="AB33:AB36"/>
    <mergeCell ref="A37:A40"/>
    <mergeCell ref="B37:B40"/>
    <mergeCell ref="AB37:AB40"/>
    <mergeCell ref="A25:A28"/>
    <mergeCell ref="B25:B28"/>
    <mergeCell ref="AB25:AB28"/>
    <mergeCell ref="A29:A32"/>
    <mergeCell ref="B29:B32"/>
    <mergeCell ref="AB29:AB32"/>
    <mergeCell ref="F118:F119"/>
    <mergeCell ref="A5:A8"/>
    <mergeCell ref="B5:B8"/>
    <mergeCell ref="AB5:AB8"/>
    <mergeCell ref="A9:A12"/>
    <mergeCell ref="B9:B12"/>
    <mergeCell ref="AB9:AB12"/>
    <mergeCell ref="A13:A16"/>
    <mergeCell ref="B13:B16"/>
    <mergeCell ref="AB13:AB16"/>
    <mergeCell ref="A17:A20"/>
    <mergeCell ref="B17:B20"/>
    <mergeCell ref="AB17:AB20"/>
    <mergeCell ref="A21:A24"/>
    <mergeCell ref="B21:B24"/>
    <mergeCell ref="AB21:AB24"/>
  </mergeCells>
  <phoneticPr fontId="9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6BD5-7B54-45DB-B3DD-55AADDCFC781}">
  <dimension ref="A1:AE238"/>
  <sheetViews>
    <sheetView workbookViewId="0">
      <pane xSplit="3" ySplit="4" topLeftCell="I219" activePane="bottomRight" state="frozen"/>
      <selection pane="topRight" activeCell="D1" sqref="D1"/>
      <selection pane="bottomLeft" activeCell="A5" sqref="A5"/>
      <selection pane="bottomRight" activeCell="I242" sqref="I242"/>
    </sheetView>
  </sheetViews>
  <sheetFormatPr defaultRowHeight="14.5" x14ac:dyDescent="0.35"/>
  <cols>
    <col min="2" max="2" width="12.54296875" customWidth="1"/>
    <col min="3" max="3" width="16.54296875" customWidth="1"/>
    <col min="4" max="6" width="10.26953125" style="5" customWidth="1"/>
    <col min="7" max="7" width="11.08984375" style="5" customWidth="1"/>
    <col min="8" max="27" width="10.26953125" style="5" customWidth="1"/>
    <col min="28" max="28" width="11.26953125" style="5" bestFit="1" customWidth="1"/>
    <col min="258" max="258" width="12.54296875" customWidth="1"/>
    <col min="259" max="259" width="16.54296875" customWidth="1"/>
    <col min="260" max="283" width="10.26953125" customWidth="1"/>
    <col min="284" max="284" width="11.26953125" bestFit="1" customWidth="1"/>
    <col min="514" max="514" width="12.54296875" customWidth="1"/>
    <col min="515" max="515" width="16.54296875" customWidth="1"/>
    <col min="516" max="539" width="10.26953125" customWidth="1"/>
    <col min="540" max="540" width="11.26953125" bestFit="1" customWidth="1"/>
    <col min="770" max="770" width="12.54296875" customWidth="1"/>
    <col min="771" max="771" width="16.54296875" customWidth="1"/>
    <col min="772" max="795" width="10.26953125" customWidth="1"/>
    <col min="796" max="796" width="11.26953125" bestFit="1" customWidth="1"/>
    <col min="1026" max="1026" width="12.54296875" customWidth="1"/>
    <col min="1027" max="1027" width="16.54296875" customWidth="1"/>
    <col min="1028" max="1051" width="10.26953125" customWidth="1"/>
    <col min="1052" max="1052" width="11.26953125" bestFit="1" customWidth="1"/>
    <col min="1282" max="1282" width="12.54296875" customWidth="1"/>
    <col min="1283" max="1283" width="16.54296875" customWidth="1"/>
    <col min="1284" max="1307" width="10.26953125" customWidth="1"/>
    <col min="1308" max="1308" width="11.26953125" bestFit="1" customWidth="1"/>
    <col min="1538" max="1538" width="12.54296875" customWidth="1"/>
    <col min="1539" max="1539" width="16.54296875" customWidth="1"/>
    <col min="1540" max="1563" width="10.26953125" customWidth="1"/>
    <col min="1564" max="1564" width="11.26953125" bestFit="1" customWidth="1"/>
    <col min="1794" max="1794" width="12.54296875" customWidth="1"/>
    <col min="1795" max="1795" width="16.54296875" customWidth="1"/>
    <col min="1796" max="1819" width="10.26953125" customWidth="1"/>
    <col min="1820" max="1820" width="11.26953125" bestFit="1" customWidth="1"/>
    <col min="2050" max="2050" width="12.54296875" customWidth="1"/>
    <col min="2051" max="2051" width="16.54296875" customWidth="1"/>
    <col min="2052" max="2075" width="10.26953125" customWidth="1"/>
    <col min="2076" max="2076" width="11.26953125" bestFit="1" customWidth="1"/>
    <col min="2306" max="2306" width="12.54296875" customWidth="1"/>
    <col min="2307" max="2307" width="16.54296875" customWidth="1"/>
    <col min="2308" max="2331" width="10.26953125" customWidth="1"/>
    <col min="2332" max="2332" width="11.26953125" bestFit="1" customWidth="1"/>
    <col min="2562" max="2562" width="12.54296875" customWidth="1"/>
    <col min="2563" max="2563" width="16.54296875" customWidth="1"/>
    <col min="2564" max="2587" width="10.26953125" customWidth="1"/>
    <col min="2588" max="2588" width="11.26953125" bestFit="1" customWidth="1"/>
    <col min="2818" max="2818" width="12.54296875" customWidth="1"/>
    <col min="2819" max="2819" width="16.54296875" customWidth="1"/>
    <col min="2820" max="2843" width="10.26953125" customWidth="1"/>
    <col min="2844" max="2844" width="11.26953125" bestFit="1" customWidth="1"/>
    <col min="3074" max="3074" width="12.54296875" customWidth="1"/>
    <col min="3075" max="3075" width="16.54296875" customWidth="1"/>
    <col min="3076" max="3099" width="10.26953125" customWidth="1"/>
    <col min="3100" max="3100" width="11.26953125" bestFit="1" customWidth="1"/>
    <col min="3330" max="3330" width="12.54296875" customWidth="1"/>
    <col min="3331" max="3331" width="16.54296875" customWidth="1"/>
    <col min="3332" max="3355" width="10.26953125" customWidth="1"/>
    <col min="3356" max="3356" width="11.26953125" bestFit="1" customWidth="1"/>
    <col min="3586" max="3586" width="12.54296875" customWidth="1"/>
    <col min="3587" max="3587" width="16.54296875" customWidth="1"/>
    <col min="3588" max="3611" width="10.26953125" customWidth="1"/>
    <col min="3612" max="3612" width="11.26953125" bestFit="1" customWidth="1"/>
    <col min="3842" max="3842" width="12.54296875" customWidth="1"/>
    <col min="3843" max="3843" width="16.54296875" customWidth="1"/>
    <col min="3844" max="3867" width="10.26953125" customWidth="1"/>
    <col min="3868" max="3868" width="11.26953125" bestFit="1" customWidth="1"/>
    <col min="4098" max="4098" width="12.54296875" customWidth="1"/>
    <col min="4099" max="4099" width="16.54296875" customWidth="1"/>
    <col min="4100" max="4123" width="10.26953125" customWidth="1"/>
    <col min="4124" max="4124" width="11.26953125" bestFit="1" customWidth="1"/>
    <col min="4354" max="4354" width="12.54296875" customWidth="1"/>
    <col min="4355" max="4355" width="16.54296875" customWidth="1"/>
    <col min="4356" max="4379" width="10.26953125" customWidth="1"/>
    <col min="4380" max="4380" width="11.26953125" bestFit="1" customWidth="1"/>
    <col min="4610" max="4610" width="12.54296875" customWidth="1"/>
    <col min="4611" max="4611" width="16.54296875" customWidth="1"/>
    <col min="4612" max="4635" width="10.26953125" customWidth="1"/>
    <col min="4636" max="4636" width="11.26953125" bestFit="1" customWidth="1"/>
    <col min="4866" max="4866" width="12.54296875" customWidth="1"/>
    <col min="4867" max="4867" width="16.54296875" customWidth="1"/>
    <col min="4868" max="4891" width="10.26953125" customWidth="1"/>
    <col min="4892" max="4892" width="11.26953125" bestFit="1" customWidth="1"/>
    <col min="5122" max="5122" width="12.54296875" customWidth="1"/>
    <col min="5123" max="5123" width="16.54296875" customWidth="1"/>
    <col min="5124" max="5147" width="10.26953125" customWidth="1"/>
    <col min="5148" max="5148" width="11.26953125" bestFit="1" customWidth="1"/>
    <col min="5378" max="5378" width="12.54296875" customWidth="1"/>
    <col min="5379" max="5379" width="16.54296875" customWidth="1"/>
    <col min="5380" max="5403" width="10.26953125" customWidth="1"/>
    <col min="5404" max="5404" width="11.26953125" bestFit="1" customWidth="1"/>
    <col min="5634" max="5634" width="12.54296875" customWidth="1"/>
    <col min="5635" max="5635" width="16.54296875" customWidth="1"/>
    <col min="5636" max="5659" width="10.26953125" customWidth="1"/>
    <col min="5660" max="5660" width="11.26953125" bestFit="1" customWidth="1"/>
    <col min="5890" max="5890" width="12.54296875" customWidth="1"/>
    <col min="5891" max="5891" width="16.54296875" customWidth="1"/>
    <col min="5892" max="5915" width="10.26953125" customWidth="1"/>
    <col min="5916" max="5916" width="11.26953125" bestFit="1" customWidth="1"/>
    <col min="6146" max="6146" width="12.54296875" customWidth="1"/>
    <col min="6147" max="6147" width="16.54296875" customWidth="1"/>
    <col min="6148" max="6171" width="10.26953125" customWidth="1"/>
    <col min="6172" max="6172" width="11.26953125" bestFit="1" customWidth="1"/>
    <col min="6402" max="6402" width="12.54296875" customWidth="1"/>
    <col min="6403" max="6403" width="16.54296875" customWidth="1"/>
    <col min="6404" max="6427" width="10.26953125" customWidth="1"/>
    <col min="6428" max="6428" width="11.26953125" bestFit="1" customWidth="1"/>
    <col min="6658" max="6658" width="12.54296875" customWidth="1"/>
    <col min="6659" max="6659" width="16.54296875" customWidth="1"/>
    <col min="6660" max="6683" width="10.26953125" customWidth="1"/>
    <col min="6684" max="6684" width="11.26953125" bestFit="1" customWidth="1"/>
    <col min="6914" max="6914" width="12.54296875" customWidth="1"/>
    <col min="6915" max="6915" width="16.54296875" customWidth="1"/>
    <col min="6916" max="6939" width="10.26953125" customWidth="1"/>
    <col min="6940" max="6940" width="11.26953125" bestFit="1" customWidth="1"/>
    <col min="7170" max="7170" width="12.54296875" customWidth="1"/>
    <col min="7171" max="7171" width="16.54296875" customWidth="1"/>
    <col min="7172" max="7195" width="10.26953125" customWidth="1"/>
    <col min="7196" max="7196" width="11.26953125" bestFit="1" customWidth="1"/>
    <col min="7426" max="7426" width="12.54296875" customWidth="1"/>
    <col min="7427" max="7427" width="16.54296875" customWidth="1"/>
    <col min="7428" max="7451" width="10.26953125" customWidth="1"/>
    <col min="7452" max="7452" width="11.26953125" bestFit="1" customWidth="1"/>
    <col min="7682" max="7682" width="12.54296875" customWidth="1"/>
    <col min="7683" max="7683" width="16.54296875" customWidth="1"/>
    <col min="7684" max="7707" width="10.26953125" customWidth="1"/>
    <col min="7708" max="7708" width="11.26953125" bestFit="1" customWidth="1"/>
    <col min="7938" max="7938" width="12.54296875" customWidth="1"/>
    <col min="7939" max="7939" width="16.54296875" customWidth="1"/>
    <col min="7940" max="7963" width="10.26953125" customWidth="1"/>
    <col min="7964" max="7964" width="11.26953125" bestFit="1" customWidth="1"/>
    <col min="8194" max="8194" width="12.54296875" customWidth="1"/>
    <col min="8195" max="8195" width="16.54296875" customWidth="1"/>
    <col min="8196" max="8219" width="10.26953125" customWidth="1"/>
    <col min="8220" max="8220" width="11.26953125" bestFit="1" customWidth="1"/>
    <col min="8450" max="8450" width="12.54296875" customWidth="1"/>
    <col min="8451" max="8451" width="16.54296875" customWidth="1"/>
    <col min="8452" max="8475" width="10.26953125" customWidth="1"/>
    <col min="8476" max="8476" width="11.26953125" bestFit="1" customWidth="1"/>
    <col min="8706" max="8706" width="12.54296875" customWidth="1"/>
    <col min="8707" max="8707" width="16.54296875" customWidth="1"/>
    <col min="8708" max="8731" width="10.26953125" customWidth="1"/>
    <col min="8732" max="8732" width="11.26953125" bestFit="1" customWidth="1"/>
    <col min="8962" max="8962" width="12.54296875" customWidth="1"/>
    <col min="8963" max="8963" width="16.54296875" customWidth="1"/>
    <col min="8964" max="8987" width="10.26953125" customWidth="1"/>
    <col min="8988" max="8988" width="11.26953125" bestFit="1" customWidth="1"/>
    <col min="9218" max="9218" width="12.54296875" customWidth="1"/>
    <col min="9219" max="9219" width="16.54296875" customWidth="1"/>
    <col min="9220" max="9243" width="10.26953125" customWidth="1"/>
    <col min="9244" max="9244" width="11.26953125" bestFit="1" customWidth="1"/>
    <col min="9474" max="9474" width="12.54296875" customWidth="1"/>
    <col min="9475" max="9475" width="16.54296875" customWidth="1"/>
    <col min="9476" max="9499" width="10.26953125" customWidth="1"/>
    <col min="9500" max="9500" width="11.26953125" bestFit="1" customWidth="1"/>
    <col min="9730" max="9730" width="12.54296875" customWidth="1"/>
    <col min="9731" max="9731" width="16.54296875" customWidth="1"/>
    <col min="9732" max="9755" width="10.26953125" customWidth="1"/>
    <col min="9756" max="9756" width="11.26953125" bestFit="1" customWidth="1"/>
    <col min="9986" max="9986" width="12.54296875" customWidth="1"/>
    <col min="9987" max="9987" width="16.54296875" customWidth="1"/>
    <col min="9988" max="10011" width="10.26953125" customWidth="1"/>
    <col min="10012" max="10012" width="11.26953125" bestFit="1" customWidth="1"/>
    <col min="10242" max="10242" width="12.54296875" customWidth="1"/>
    <col min="10243" max="10243" width="16.54296875" customWidth="1"/>
    <col min="10244" max="10267" width="10.26953125" customWidth="1"/>
    <col min="10268" max="10268" width="11.26953125" bestFit="1" customWidth="1"/>
    <col min="10498" max="10498" width="12.54296875" customWidth="1"/>
    <col min="10499" max="10499" width="16.54296875" customWidth="1"/>
    <col min="10500" max="10523" width="10.26953125" customWidth="1"/>
    <col min="10524" max="10524" width="11.26953125" bestFit="1" customWidth="1"/>
    <col min="10754" max="10754" width="12.54296875" customWidth="1"/>
    <col min="10755" max="10755" width="16.54296875" customWidth="1"/>
    <col min="10756" max="10779" width="10.26953125" customWidth="1"/>
    <col min="10780" max="10780" width="11.26953125" bestFit="1" customWidth="1"/>
    <col min="11010" max="11010" width="12.54296875" customWidth="1"/>
    <col min="11011" max="11011" width="16.54296875" customWidth="1"/>
    <col min="11012" max="11035" width="10.26953125" customWidth="1"/>
    <col min="11036" max="11036" width="11.26953125" bestFit="1" customWidth="1"/>
    <col min="11266" max="11266" width="12.54296875" customWidth="1"/>
    <col min="11267" max="11267" width="16.54296875" customWidth="1"/>
    <col min="11268" max="11291" width="10.26953125" customWidth="1"/>
    <col min="11292" max="11292" width="11.26953125" bestFit="1" customWidth="1"/>
    <col min="11522" max="11522" width="12.54296875" customWidth="1"/>
    <col min="11523" max="11523" width="16.54296875" customWidth="1"/>
    <col min="11524" max="11547" width="10.26953125" customWidth="1"/>
    <col min="11548" max="11548" width="11.26953125" bestFit="1" customWidth="1"/>
    <col min="11778" max="11778" width="12.54296875" customWidth="1"/>
    <col min="11779" max="11779" width="16.54296875" customWidth="1"/>
    <col min="11780" max="11803" width="10.26953125" customWidth="1"/>
    <col min="11804" max="11804" width="11.26953125" bestFit="1" customWidth="1"/>
    <col min="12034" max="12034" width="12.54296875" customWidth="1"/>
    <col min="12035" max="12035" width="16.54296875" customWidth="1"/>
    <col min="12036" max="12059" width="10.26953125" customWidth="1"/>
    <col min="12060" max="12060" width="11.26953125" bestFit="1" customWidth="1"/>
    <col min="12290" max="12290" width="12.54296875" customWidth="1"/>
    <col min="12291" max="12291" width="16.54296875" customWidth="1"/>
    <col min="12292" max="12315" width="10.26953125" customWidth="1"/>
    <col min="12316" max="12316" width="11.26953125" bestFit="1" customWidth="1"/>
    <col min="12546" max="12546" width="12.54296875" customWidth="1"/>
    <col min="12547" max="12547" width="16.54296875" customWidth="1"/>
    <col min="12548" max="12571" width="10.26953125" customWidth="1"/>
    <col min="12572" max="12572" width="11.26953125" bestFit="1" customWidth="1"/>
    <col min="12802" max="12802" width="12.54296875" customWidth="1"/>
    <col min="12803" max="12803" width="16.54296875" customWidth="1"/>
    <col min="12804" max="12827" width="10.26953125" customWidth="1"/>
    <col min="12828" max="12828" width="11.26953125" bestFit="1" customWidth="1"/>
    <col min="13058" max="13058" width="12.54296875" customWidth="1"/>
    <col min="13059" max="13059" width="16.54296875" customWidth="1"/>
    <col min="13060" max="13083" width="10.26953125" customWidth="1"/>
    <col min="13084" max="13084" width="11.26953125" bestFit="1" customWidth="1"/>
    <col min="13314" max="13314" width="12.54296875" customWidth="1"/>
    <col min="13315" max="13315" width="16.54296875" customWidth="1"/>
    <col min="13316" max="13339" width="10.26953125" customWidth="1"/>
    <col min="13340" max="13340" width="11.26953125" bestFit="1" customWidth="1"/>
    <col min="13570" max="13570" width="12.54296875" customWidth="1"/>
    <col min="13571" max="13571" width="16.54296875" customWidth="1"/>
    <col min="13572" max="13595" width="10.26953125" customWidth="1"/>
    <col min="13596" max="13596" width="11.26953125" bestFit="1" customWidth="1"/>
    <col min="13826" max="13826" width="12.54296875" customWidth="1"/>
    <col min="13827" max="13827" width="16.54296875" customWidth="1"/>
    <col min="13828" max="13851" width="10.26953125" customWidth="1"/>
    <col min="13852" max="13852" width="11.26953125" bestFit="1" customWidth="1"/>
    <col min="14082" max="14082" width="12.54296875" customWidth="1"/>
    <col min="14083" max="14083" width="16.54296875" customWidth="1"/>
    <col min="14084" max="14107" width="10.26953125" customWidth="1"/>
    <col min="14108" max="14108" width="11.26953125" bestFit="1" customWidth="1"/>
    <col min="14338" max="14338" width="12.54296875" customWidth="1"/>
    <col min="14339" max="14339" width="16.54296875" customWidth="1"/>
    <col min="14340" max="14363" width="10.26953125" customWidth="1"/>
    <col min="14364" max="14364" width="11.26953125" bestFit="1" customWidth="1"/>
    <col min="14594" max="14594" width="12.54296875" customWidth="1"/>
    <col min="14595" max="14595" width="16.54296875" customWidth="1"/>
    <col min="14596" max="14619" width="10.26953125" customWidth="1"/>
    <col min="14620" max="14620" width="11.26953125" bestFit="1" customWidth="1"/>
    <col min="14850" max="14850" width="12.54296875" customWidth="1"/>
    <col min="14851" max="14851" width="16.54296875" customWidth="1"/>
    <col min="14852" max="14875" width="10.26953125" customWidth="1"/>
    <col min="14876" max="14876" width="11.26953125" bestFit="1" customWidth="1"/>
    <col min="15106" max="15106" width="12.54296875" customWidth="1"/>
    <col min="15107" max="15107" width="16.54296875" customWidth="1"/>
    <col min="15108" max="15131" width="10.26953125" customWidth="1"/>
    <col min="15132" max="15132" width="11.26953125" bestFit="1" customWidth="1"/>
    <col min="15362" max="15362" width="12.54296875" customWidth="1"/>
    <col min="15363" max="15363" width="16.54296875" customWidth="1"/>
    <col min="15364" max="15387" width="10.26953125" customWidth="1"/>
    <col min="15388" max="15388" width="11.26953125" bestFit="1" customWidth="1"/>
    <col min="15618" max="15618" width="12.54296875" customWidth="1"/>
    <col min="15619" max="15619" width="16.54296875" customWidth="1"/>
    <col min="15620" max="15643" width="10.26953125" customWidth="1"/>
    <col min="15644" max="15644" width="11.26953125" bestFit="1" customWidth="1"/>
    <col min="15874" max="15874" width="12.54296875" customWidth="1"/>
    <col min="15875" max="15875" width="16.54296875" customWidth="1"/>
    <col min="15876" max="15899" width="10.26953125" customWidth="1"/>
    <col min="15900" max="15900" width="11.26953125" bestFit="1" customWidth="1"/>
    <col min="16130" max="16130" width="12.54296875" customWidth="1"/>
    <col min="16131" max="16131" width="16.54296875" customWidth="1"/>
    <col min="16132" max="16155" width="10.26953125" customWidth="1"/>
    <col min="16156" max="16156" width="11.26953125" bestFit="1" customWidth="1"/>
  </cols>
  <sheetData>
    <row r="1" spans="1:31" s="1" customFormat="1" ht="36.75" customHeight="1" x14ac:dyDescent="0.35">
      <c r="B1" s="2" t="s">
        <v>0</v>
      </c>
      <c r="C1" s="2"/>
      <c r="D1" s="3"/>
      <c r="E1" s="2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 spans="1:31" x14ac:dyDescent="0.35">
      <c r="B2" s="4" t="s">
        <v>1</v>
      </c>
    </row>
    <row r="3" spans="1:31" x14ac:dyDescent="0.35">
      <c r="C3" s="5"/>
      <c r="D3" s="5">
        <v>2020</v>
      </c>
      <c r="E3" s="5">
        <v>2020</v>
      </c>
      <c r="F3" s="5">
        <v>2020</v>
      </c>
      <c r="G3" s="5">
        <v>2020</v>
      </c>
      <c r="H3" s="5">
        <v>2020</v>
      </c>
      <c r="I3" s="5">
        <v>2020</v>
      </c>
      <c r="J3" s="5">
        <v>2020</v>
      </c>
      <c r="K3" s="5">
        <v>2020</v>
      </c>
      <c r="L3" s="5">
        <v>2020</v>
      </c>
      <c r="M3" s="5">
        <v>2020</v>
      </c>
      <c r="N3" s="5">
        <v>2020</v>
      </c>
      <c r="O3" s="5">
        <v>2020</v>
      </c>
      <c r="P3" s="6">
        <v>2021</v>
      </c>
      <c r="Q3" s="6">
        <v>2021</v>
      </c>
      <c r="R3" s="6">
        <v>2021</v>
      </c>
      <c r="S3" s="6">
        <v>2021</v>
      </c>
      <c r="T3" s="6">
        <v>2021</v>
      </c>
      <c r="U3" s="6">
        <v>2021</v>
      </c>
      <c r="V3" s="6">
        <v>2021</v>
      </c>
      <c r="W3" s="6">
        <v>2021</v>
      </c>
      <c r="X3" s="6">
        <v>2021</v>
      </c>
      <c r="Y3" s="6">
        <v>2021</v>
      </c>
      <c r="Z3" s="6">
        <v>2021</v>
      </c>
      <c r="AA3" s="6">
        <v>2021</v>
      </c>
      <c r="AB3" s="6"/>
      <c r="AC3" s="34" t="s">
        <v>2</v>
      </c>
      <c r="AD3" s="34" t="s">
        <v>2</v>
      </c>
      <c r="AE3" s="6"/>
    </row>
    <row r="4" spans="1:31" x14ac:dyDescent="0.35">
      <c r="A4" s="8" t="s">
        <v>3</v>
      </c>
      <c r="B4" s="9" t="s">
        <v>4</v>
      </c>
      <c r="C4" s="9" t="s">
        <v>52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  <c r="I4" s="10" t="s">
        <v>11</v>
      </c>
      <c r="J4" s="10" t="s">
        <v>12</v>
      </c>
      <c r="K4" s="10" t="s">
        <v>13</v>
      </c>
      <c r="L4" s="10" t="s">
        <v>14</v>
      </c>
      <c r="M4" s="10" t="s">
        <v>15</v>
      </c>
      <c r="N4" s="10" t="s">
        <v>16</v>
      </c>
      <c r="O4" s="10" t="s">
        <v>17</v>
      </c>
      <c r="P4" s="11" t="s">
        <v>18</v>
      </c>
      <c r="Q4" s="11" t="s">
        <v>19</v>
      </c>
      <c r="R4" s="35" t="s">
        <v>8</v>
      </c>
      <c r="S4" s="35" t="s">
        <v>9</v>
      </c>
      <c r="T4" s="35" t="s">
        <v>10</v>
      </c>
      <c r="U4" s="35" t="s">
        <v>11</v>
      </c>
      <c r="V4" s="35" t="s">
        <v>12</v>
      </c>
      <c r="W4" s="35" t="s">
        <v>13</v>
      </c>
      <c r="X4" s="35" t="s">
        <v>14</v>
      </c>
      <c r="Y4" s="35" t="s">
        <v>15</v>
      </c>
      <c r="Z4" s="35" t="s">
        <v>20</v>
      </c>
      <c r="AA4" s="35" t="s">
        <v>21</v>
      </c>
      <c r="AB4" s="9" t="s">
        <v>5</v>
      </c>
      <c r="AC4" s="36">
        <v>2020</v>
      </c>
      <c r="AD4" s="36">
        <v>2021</v>
      </c>
    </row>
    <row r="5" spans="1:31" x14ac:dyDescent="0.35">
      <c r="A5" s="79" t="s">
        <v>53</v>
      </c>
      <c r="B5" s="80" t="s">
        <v>25</v>
      </c>
      <c r="C5" s="13" t="s">
        <v>54</v>
      </c>
      <c r="D5" s="20"/>
      <c r="E5" s="20"/>
      <c r="F5" s="23"/>
      <c r="G5" s="20"/>
      <c r="H5" s="20"/>
      <c r="I5" s="20"/>
      <c r="J5" s="24"/>
      <c r="K5" s="24"/>
      <c r="L5" s="24"/>
      <c r="M5" s="24"/>
      <c r="N5" s="24"/>
      <c r="O5" s="24"/>
      <c r="P5" s="37"/>
      <c r="Q5" s="15">
        <v>0</v>
      </c>
      <c r="R5" s="15"/>
      <c r="S5" s="15"/>
      <c r="T5" s="15"/>
      <c r="U5" s="15">
        <v>0</v>
      </c>
      <c r="V5" s="15">
        <v>0</v>
      </c>
      <c r="W5" s="15">
        <v>0</v>
      </c>
      <c r="X5" s="15">
        <v>0</v>
      </c>
      <c r="Y5" s="15">
        <v>0</v>
      </c>
      <c r="Z5" s="15">
        <v>0</v>
      </c>
      <c r="AA5" s="15">
        <v>0</v>
      </c>
      <c r="AB5" s="15"/>
      <c r="AC5" s="17">
        <f>SUM(D5:O5)</f>
        <v>0</v>
      </c>
      <c r="AD5" s="17">
        <f>SUM(P5:AA5)</f>
        <v>0</v>
      </c>
      <c r="AE5" s="17"/>
    </row>
    <row r="6" spans="1:31" x14ac:dyDescent="0.35">
      <c r="A6" s="79"/>
      <c r="B6" s="81"/>
      <c r="C6" s="13" t="s">
        <v>55</v>
      </c>
      <c r="D6" s="24"/>
      <c r="E6" s="20"/>
      <c r="F6" s="23"/>
      <c r="G6" s="20"/>
      <c r="H6" s="20"/>
      <c r="I6" s="20"/>
      <c r="J6" s="24"/>
      <c r="K6" s="24"/>
      <c r="L6" s="24"/>
      <c r="M6" s="24"/>
      <c r="N6" s="24"/>
      <c r="O6" s="24"/>
      <c r="P6" s="15"/>
      <c r="Q6" s="15">
        <v>0</v>
      </c>
      <c r="R6" s="15"/>
      <c r="S6" s="15"/>
      <c r="T6" s="15"/>
      <c r="U6" s="15">
        <v>0</v>
      </c>
      <c r="V6" s="15">
        <v>0</v>
      </c>
      <c r="W6" s="15">
        <v>0</v>
      </c>
      <c r="X6" s="15">
        <v>0</v>
      </c>
      <c r="Y6" s="15">
        <v>0</v>
      </c>
      <c r="Z6" s="15">
        <v>0</v>
      </c>
      <c r="AA6" s="15">
        <v>0</v>
      </c>
      <c r="AB6" s="15"/>
      <c r="AC6" s="17">
        <f t="shared" ref="AC6:AC68" si="0">SUM(D6:O6)</f>
        <v>0</v>
      </c>
      <c r="AD6" s="17">
        <f t="shared" ref="AD6:AD68" si="1">SUM(P6:AA6)</f>
        <v>0</v>
      </c>
      <c r="AE6" s="17"/>
    </row>
    <row r="7" spans="1:31" x14ac:dyDescent="0.35">
      <c r="A7" s="79"/>
      <c r="B7" s="81"/>
      <c r="C7" s="13" t="s">
        <v>56</v>
      </c>
      <c r="D7" s="20"/>
      <c r="E7" s="20"/>
      <c r="F7" s="23"/>
      <c r="G7" s="20"/>
      <c r="H7" s="20"/>
      <c r="I7" s="20"/>
      <c r="J7" s="24"/>
      <c r="K7" s="24"/>
      <c r="L7" s="24"/>
      <c r="M7" s="24"/>
      <c r="N7" s="24"/>
      <c r="O7" s="24"/>
      <c r="P7" s="37"/>
      <c r="Q7" s="15">
        <v>0</v>
      </c>
      <c r="R7" s="15"/>
      <c r="S7" s="15"/>
      <c r="T7" s="15"/>
      <c r="U7" s="15">
        <v>0</v>
      </c>
      <c r="V7" s="15">
        <v>0</v>
      </c>
      <c r="W7" s="15">
        <v>0</v>
      </c>
      <c r="X7" s="15">
        <v>0</v>
      </c>
      <c r="Y7" s="15">
        <v>0</v>
      </c>
      <c r="Z7" s="15">
        <v>0</v>
      </c>
      <c r="AA7" s="15">
        <v>0</v>
      </c>
      <c r="AB7" s="15"/>
      <c r="AC7" s="17">
        <f t="shared" si="0"/>
        <v>0</v>
      </c>
      <c r="AD7" s="17">
        <f t="shared" si="1"/>
        <v>0</v>
      </c>
      <c r="AE7" s="17"/>
    </row>
    <row r="8" spans="1:31" x14ac:dyDescent="0.35">
      <c r="A8" s="79"/>
      <c r="B8" s="82"/>
      <c r="C8" s="19" t="s">
        <v>57</v>
      </c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37"/>
      <c r="Q8" s="15">
        <v>0</v>
      </c>
      <c r="R8" s="15"/>
      <c r="S8" s="15"/>
      <c r="T8" s="15"/>
      <c r="U8" s="15">
        <v>0</v>
      </c>
      <c r="V8" s="15">
        <v>0</v>
      </c>
      <c r="W8" s="15">
        <v>0</v>
      </c>
      <c r="X8" s="15">
        <v>0</v>
      </c>
      <c r="Y8" s="15">
        <v>0</v>
      </c>
      <c r="Z8" s="15">
        <v>0</v>
      </c>
      <c r="AA8" s="15">
        <v>0</v>
      </c>
      <c r="AB8" s="15"/>
      <c r="AC8" s="17">
        <f t="shared" si="0"/>
        <v>0</v>
      </c>
      <c r="AD8" s="17">
        <f t="shared" si="1"/>
        <v>0</v>
      </c>
      <c r="AE8" s="17"/>
    </row>
    <row r="9" spans="1:31" x14ac:dyDescent="0.35">
      <c r="A9" s="79" t="s">
        <v>53</v>
      </c>
      <c r="B9" s="80" t="s">
        <v>30</v>
      </c>
      <c r="C9" s="13" t="s">
        <v>54</v>
      </c>
      <c r="D9" s="20"/>
      <c r="E9" s="20"/>
      <c r="F9" s="23"/>
      <c r="G9" s="20"/>
      <c r="H9" s="20"/>
      <c r="I9" s="20"/>
      <c r="J9" s="24"/>
      <c r="K9" s="24"/>
      <c r="L9" s="38"/>
      <c r="M9" s="24"/>
      <c r="N9" s="24"/>
      <c r="O9" s="24"/>
      <c r="P9" s="37"/>
      <c r="Q9" s="15">
        <v>0</v>
      </c>
      <c r="R9" s="15"/>
      <c r="S9" s="15"/>
      <c r="T9" s="15"/>
      <c r="U9" s="15">
        <v>0</v>
      </c>
      <c r="V9" s="15">
        <v>0</v>
      </c>
      <c r="W9" s="15">
        <v>0</v>
      </c>
      <c r="X9" s="15">
        <v>0</v>
      </c>
      <c r="Y9" s="15">
        <v>0</v>
      </c>
      <c r="Z9" s="15">
        <v>0</v>
      </c>
      <c r="AA9" s="15">
        <v>0</v>
      </c>
      <c r="AB9" s="15"/>
      <c r="AC9" s="17">
        <f t="shared" si="0"/>
        <v>0</v>
      </c>
      <c r="AD9" s="17">
        <f t="shared" si="1"/>
        <v>0</v>
      </c>
      <c r="AE9" s="17"/>
    </row>
    <row r="10" spans="1:31" x14ac:dyDescent="0.35">
      <c r="A10" s="79"/>
      <c r="B10" s="81"/>
      <c r="C10" s="13" t="s">
        <v>55</v>
      </c>
      <c r="D10" s="24"/>
      <c r="E10" s="20"/>
      <c r="F10" s="23"/>
      <c r="G10" s="20"/>
      <c r="H10" s="20"/>
      <c r="I10" s="20"/>
      <c r="J10" s="24"/>
      <c r="K10" s="24"/>
      <c r="L10" s="38"/>
      <c r="M10" s="24"/>
      <c r="N10" s="24"/>
      <c r="O10" s="24"/>
      <c r="P10" s="15">
        <v>20</v>
      </c>
      <c r="Q10" s="15">
        <v>40</v>
      </c>
      <c r="R10" s="15"/>
      <c r="S10" s="15"/>
      <c r="T10" s="15">
        <v>40</v>
      </c>
      <c r="U10" s="15">
        <v>0</v>
      </c>
      <c r="V10" s="15">
        <v>0</v>
      </c>
      <c r="W10" s="15">
        <v>0</v>
      </c>
      <c r="X10" s="15">
        <v>0</v>
      </c>
      <c r="Y10" s="15">
        <v>160</v>
      </c>
      <c r="Z10" s="15">
        <v>100</v>
      </c>
      <c r="AA10" s="15">
        <v>0</v>
      </c>
      <c r="AB10" s="15"/>
      <c r="AC10" s="17">
        <f t="shared" si="0"/>
        <v>0</v>
      </c>
      <c r="AD10" s="17">
        <f t="shared" si="1"/>
        <v>360</v>
      </c>
      <c r="AE10" s="17"/>
    </row>
    <row r="11" spans="1:31" x14ac:dyDescent="0.35">
      <c r="A11" s="79"/>
      <c r="B11" s="81"/>
      <c r="C11" s="13" t="s">
        <v>56</v>
      </c>
      <c r="D11" s="20"/>
      <c r="E11" s="20"/>
      <c r="F11" s="23"/>
      <c r="G11" s="20"/>
      <c r="H11" s="20"/>
      <c r="I11" s="20"/>
      <c r="J11" s="24"/>
      <c r="K11" s="24"/>
      <c r="L11" s="39"/>
      <c r="M11" s="24"/>
      <c r="N11" s="24"/>
      <c r="O11" s="24"/>
      <c r="P11" s="37"/>
      <c r="Q11" s="15">
        <v>0</v>
      </c>
      <c r="R11" s="15"/>
      <c r="S11" s="15"/>
      <c r="T11" s="15"/>
      <c r="U11" s="15">
        <v>0</v>
      </c>
      <c r="V11" s="15">
        <v>0</v>
      </c>
      <c r="W11" s="15">
        <v>0</v>
      </c>
      <c r="X11" s="15">
        <v>0</v>
      </c>
      <c r="Y11" s="15">
        <v>0</v>
      </c>
      <c r="Z11" s="15">
        <v>0</v>
      </c>
      <c r="AA11" s="15">
        <v>0</v>
      </c>
      <c r="AB11" s="15"/>
      <c r="AC11" s="17">
        <f t="shared" si="0"/>
        <v>0</v>
      </c>
      <c r="AD11" s="17">
        <f t="shared" si="1"/>
        <v>0</v>
      </c>
      <c r="AE11" s="17"/>
    </row>
    <row r="12" spans="1:31" x14ac:dyDescent="0.35">
      <c r="A12" s="79"/>
      <c r="B12" s="82"/>
      <c r="C12" s="19" t="s">
        <v>57</v>
      </c>
      <c r="D12" s="20"/>
      <c r="E12" s="20"/>
      <c r="F12" s="20"/>
      <c r="G12" s="20"/>
      <c r="H12" s="20"/>
      <c r="I12" s="20"/>
      <c r="J12" s="20"/>
      <c r="K12" s="20"/>
      <c r="L12" s="20"/>
      <c r="M12" s="20"/>
      <c r="N12" s="20"/>
      <c r="O12" s="20"/>
      <c r="P12" s="37"/>
      <c r="Q12" s="15">
        <v>0</v>
      </c>
      <c r="R12" s="15"/>
      <c r="S12" s="15"/>
      <c r="T12" s="15"/>
      <c r="U12" s="15">
        <v>0</v>
      </c>
      <c r="V12" s="15">
        <v>0</v>
      </c>
      <c r="W12" s="15">
        <v>0</v>
      </c>
      <c r="X12" s="15">
        <v>0</v>
      </c>
      <c r="Y12" s="15">
        <v>0</v>
      </c>
      <c r="Z12" s="15">
        <v>0</v>
      </c>
      <c r="AA12" s="15">
        <v>0</v>
      </c>
      <c r="AB12" s="15"/>
      <c r="AC12" s="17">
        <f t="shared" si="0"/>
        <v>0</v>
      </c>
      <c r="AD12" s="17">
        <f t="shared" si="1"/>
        <v>0</v>
      </c>
      <c r="AE12" s="17"/>
    </row>
    <row r="13" spans="1:31" x14ac:dyDescent="0.35">
      <c r="A13" s="79" t="s">
        <v>53</v>
      </c>
      <c r="B13" s="80" t="s">
        <v>31</v>
      </c>
      <c r="C13" s="13" t="s">
        <v>54</v>
      </c>
      <c r="D13" s="20"/>
      <c r="E13" s="20"/>
      <c r="F13" s="23"/>
      <c r="G13" s="20"/>
      <c r="H13" s="20"/>
      <c r="I13" s="20"/>
      <c r="J13" s="24"/>
      <c r="K13" s="24"/>
      <c r="L13" s="24"/>
      <c r="M13" s="24"/>
      <c r="N13" s="24"/>
      <c r="O13" s="24"/>
      <c r="P13" s="37">
        <v>1740</v>
      </c>
      <c r="Q13" s="15">
        <v>180</v>
      </c>
      <c r="R13" s="15">
        <v>4620</v>
      </c>
      <c r="S13" s="15">
        <v>2040</v>
      </c>
      <c r="T13" s="15">
        <v>2160</v>
      </c>
      <c r="U13" s="15">
        <v>1830</v>
      </c>
      <c r="V13" s="15">
        <v>5460</v>
      </c>
      <c r="W13" s="15">
        <v>1050</v>
      </c>
      <c r="X13" s="15">
        <v>2190</v>
      </c>
      <c r="Y13" s="15">
        <v>0</v>
      </c>
      <c r="Z13" s="15">
        <v>3060</v>
      </c>
      <c r="AA13" s="15">
        <v>1805</v>
      </c>
      <c r="AB13" s="15"/>
      <c r="AC13" s="17">
        <f t="shared" si="0"/>
        <v>0</v>
      </c>
      <c r="AD13" s="17">
        <f t="shared" si="1"/>
        <v>26135</v>
      </c>
      <c r="AE13" s="17"/>
    </row>
    <row r="14" spans="1:31" x14ac:dyDescent="0.35">
      <c r="A14" s="79"/>
      <c r="B14" s="81"/>
      <c r="C14" s="13" t="s">
        <v>55</v>
      </c>
      <c r="D14" s="24"/>
      <c r="E14" s="20"/>
      <c r="F14" s="23"/>
      <c r="G14" s="20"/>
      <c r="H14" s="20"/>
      <c r="I14" s="20"/>
      <c r="J14" s="24"/>
      <c r="K14" s="24"/>
      <c r="L14" s="24"/>
      <c r="M14" s="24"/>
      <c r="N14" s="24"/>
      <c r="O14" s="24"/>
      <c r="P14" s="15">
        <v>16680</v>
      </c>
      <c r="Q14" s="15">
        <v>5580</v>
      </c>
      <c r="R14" s="15">
        <v>8747</v>
      </c>
      <c r="S14" s="15">
        <v>11580</v>
      </c>
      <c r="T14" s="15">
        <v>11430</v>
      </c>
      <c r="U14" s="15">
        <v>2138</v>
      </c>
      <c r="V14" s="15">
        <v>15330</v>
      </c>
      <c r="W14" s="15">
        <v>10176</v>
      </c>
      <c r="X14" s="15">
        <v>7596</v>
      </c>
      <c r="Y14" s="15">
        <v>6750</v>
      </c>
      <c r="Z14" s="15">
        <v>16950</v>
      </c>
      <c r="AA14" s="15">
        <v>14565</v>
      </c>
      <c r="AB14" s="15"/>
      <c r="AC14" s="17">
        <f t="shared" si="0"/>
        <v>0</v>
      </c>
      <c r="AD14" s="17">
        <f t="shared" si="1"/>
        <v>127522</v>
      </c>
      <c r="AE14" s="17"/>
    </row>
    <row r="15" spans="1:31" x14ac:dyDescent="0.35">
      <c r="A15" s="79"/>
      <c r="B15" s="81"/>
      <c r="C15" s="13" t="s">
        <v>56</v>
      </c>
      <c r="D15" s="20"/>
      <c r="E15" s="20"/>
      <c r="F15" s="23"/>
      <c r="G15" s="20"/>
      <c r="H15" s="20"/>
      <c r="I15" s="20"/>
      <c r="J15" s="24"/>
      <c r="K15" s="24"/>
      <c r="L15" s="24"/>
      <c r="M15" s="24"/>
      <c r="N15" s="24"/>
      <c r="O15" s="24"/>
      <c r="P15" s="37"/>
      <c r="Q15" s="15">
        <v>0</v>
      </c>
      <c r="R15" s="15">
        <v>0</v>
      </c>
      <c r="S15" s="15">
        <v>0</v>
      </c>
      <c r="T15" s="15"/>
      <c r="U15" s="15">
        <v>0</v>
      </c>
      <c r="V15" s="15">
        <v>0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/>
      <c r="AC15" s="17">
        <f t="shared" si="0"/>
        <v>0</v>
      </c>
      <c r="AD15" s="17">
        <f t="shared" si="1"/>
        <v>0</v>
      </c>
      <c r="AE15" s="17"/>
    </row>
    <row r="16" spans="1:31" x14ac:dyDescent="0.35">
      <c r="A16" s="79"/>
      <c r="B16" s="82"/>
      <c r="C16" s="19" t="s">
        <v>57</v>
      </c>
      <c r="D16" s="20"/>
      <c r="E16" s="20"/>
      <c r="F16" s="20"/>
      <c r="G16" s="20"/>
      <c r="H16" s="20"/>
      <c r="I16" s="20"/>
      <c r="J16" s="20"/>
      <c r="K16" s="20"/>
      <c r="L16" s="20"/>
      <c r="M16" s="20"/>
      <c r="N16" s="20"/>
      <c r="O16" s="20"/>
      <c r="P16" s="37"/>
      <c r="Q16" s="15">
        <v>0</v>
      </c>
      <c r="R16" s="15">
        <v>0</v>
      </c>
      <c r="S16" s="15">
        <v>0</v>
      </c>
      <c r="T16" s="15"/>
      <c r="U16" s="15">
        <v>0</v>
      </c>
      <c r="V16" s="15">
        <v>0</v>
      </c>
      <c r="W16" s="15">
        <v>0</v>
      </c>
      <c r="X16" s="15">
        <v>0</v>
      </c>
      <c r="Y16" s="15">
        <v>0</v>
      </c>
      <c r="Z16" s="15">
        <v>0</v>
      </c>
      <c r="AA16" s="15">
        <v>0</v>
      </c>
      <c r="AB16" s="15"/>
      <c r="AC16" s="17">
        <f t="shared" si="0"/>
        <v>0</v>
      </c>
      <c r="AD16" s="17">
        <f t="shared" si="1"/>
        <v>0</v>
      </c>
      <c r="AE16" s="17"/>
    </row>
    <row r="17" spans="1:31" x14ac:dyDescent="0.35">
      <c r="A17" s="79" t="s">
        <v>53</v>
      </c>
      <c r="B17" s="80" t="s">
        <v>90</v>
      </c>
      <c r="C17" s="13" t="s">
        <v>54</v>
      </c>
      <c r="D17" s="20"/>
      <c r="E17" s="20"/>
      <c r="F17" s="23"/>
      <c r="G17" s="20"/>
      <c r="H17" s="20"/>
      <c r="I17" s="20"/>
      <c r="J17" s="24"/>
      <c r="K17" s="24"/>
      <c r="L17" s="24"/>
      <c r="M17" s="24"/>
      <c r="N17" s="24"/>
      <c r="O17" s="24"/>
      <c r="P17" s="15">
        <v>0</v>
      </c>
      <c r="Q17" s="15">
        <v>0</v>
      </c>
      <c r="R17" s="15">
        <v>0</v>
      </c>
      <c r="S17" s="15">
        <v>0</v>
      </c>
      <c r="T17" s="15">
        <v>0</v>
      </c>
      <c r="U17" s="15">
        <v>0</v>
      </c>
      <c r="V17" s="15">
        <v>0</v>
      </c>
      <c r="W17" s="15">
        <v>0</v>
      </c>
      <c r="X17" s="15">
        <v>0</v>
      </c>
      <c r="Y17" s="15">
        <v>0</v>
      </c>
      <c r="Z17" s="15">
        <v>0</v>
      </c>
      <c r="AA17" s="15">
        <v>0</v>
      </c>
      <c r="AB17" s="15"/>
      <c r="AC17" s="17">
        <f t="shared" ref="AC17:AC20" si="2">SUM(D17:O17)</f>
        <v>0</v>
      </c>
      <c r="AD17" s="17">
        <f t="shared" ref="AD17:AD20" si="3">SUM(P17:AA17)</f>
        <v>0</v>
      </c>
      <c r="AE17" s="17"/>
    </row>
    <row r="18" spans="1:31" x14ac:dyDescent="0.35">
      <c r="A18" s="79"/>
      <c r="B18" s="81"/>
      <c r="C18" s="13" t="s">
        <v>55</v>
      </c>
      <c r="D18" s="24"/>
      <c r="E18" s="20"/>
      <c r="F18" s="23"/>
      <c r="G18" s="20"/>
      <c r="H18" s="20"/>
      <c r="I18" s="20"/>
      <c r="J18" s="24"/>
      <c r="K18" s="24"/>
      <c r="L18" s="24"/>
      <c r="M18" s="24"/>
      <c r="N18" s="24"/>
      <c r="O18" s="24"/>
      <c r="P18" s="15">
        <v>0</v>
      </c>
      <c r="Q18" s="15">
        <v>0</v>
      </c>
      <c r="R18" s="15">
        <v>0</v>
      </c>
      <c r="S18" s="15">
        <v>0</v>
      </c>
      <c r="T18" s="15">
        <v>0</v>
      </c>
      <c r="U18" s="15">
        <v>0</v>
      </c>
      <c r="V18" s="15">
        <v>0</v>
      </c>
      <c r="W18" s="15">
        <v>0</v>
      </c>
      <c r="X18" s="15">
        <v>0</v>
      </c>
      <c r="Y18" s="15">
        <v>0</v>
      </c>
      <c r="Z18" s="15">
        <v>0</v>
      </c>
      <c r="AA18" s="15">
        <v>1500</v>
      </c>
      <c r="AB18" s="15"/>
      <c r="AC18" s="17">
        <f t="shared" si="2"/>
        <v>0</v>
      </c>
      <c r="AD18" s="17">
        <f t="shared" si="3"/>
        <v>1500</v>
      </c>
      <c r="AE18" s="17"/>
    </row>
    <row r="19" spans="1:31" x14ac:dyDescent="0.35">
      <c r="A19" s="79"/>
      <c r="B19" s="81"/>
      <c r="C19" s="13" t="s">
        <v>56</v>
      </c>
      <c r="D19" s="20"/>
      <c r="E19" s="20"/>
      <c r="F19" s="23"/>
      <c r="G19" s="20"/>
      <c r="H19" s="20"/>
      <c r="I19" s="20"/>
      <c r="J19" s="24"/>
      <c r="K19" s="24"/>
      <c r="L19" s="24"/>
      <c r="M19" s="24"/>
      <c r="N19" s="24"/>
      <c r="O19" s="24"/>
      <c r="P19" s="15">
        <v>0</v>
      </c>
      <c r="Q19" s="15">
        <v>0</v>
      </c>
      <c r="R19" s="15">
        <v>0</v>
      </c>
      <c r="S19" s="15">
        <v>0</v>
      </c>
      <c r="T19" s="15">
        <v>0</v>
      </c>
      <c r="U19" s="15">
        <v>0</v>
      </c>
      <c r="V19" s="15">
        <v>0</v>
      </c>
      <c r="W19" s="15">
        <v>0</v>
      </c>
      <c r="X19" s="15">
        <v>0</v>
      </c>
      <c r="Y19" s="15">
        <v>0</v>
      </c>
      <c r="Z19" s="15">
        <v>0</v>
      </c>
      <c r="AA19" s="15">
        <v>0</v>
      </c>
      <c r="AB19" s="15"/>
      <c r="AC19" s="17">
        <f t="shared" si="2"/>
        <v>0</v>
      </c>
      <c r="AD19" s="17">
        <f t="shared" si="3"/>
        <v>0</v>
      </c>
      <c r="AE19" s="17"/>
    </row>
    <row r="20" spans="1:31" x14ac:dyDescent="0.35">
      <c r="A20" s="79"/>
      <c r="B20" s="82"/>
      <c r="C20" s="19" t="s">
        <v>57</v>
      </c>
      <c r="D20" s="20"/>
      <c r="E20" s="20"/>
      <c r="F20" s="20"/>
      <c r="G20" s="20"/>
      <c r="H20" s="20"/>
      <c r="I20" s="20"/>
      <c r="J20" s="20"/>
      <c r="K20" s="20"/>
      <c r="L20" s="20"/>
      <c r="M20" s="20"/>
      <c r="N20" s="20"/>
      <c r="O20" s="20"/>
      <c r="P20" s="15">
        <v>0</v>
      </c>
      <c r="Q20" s="15">
        <v>0</v>
      </c>
      <c r="R20" s="15">
        <v>0</v>
      </c>
      <c r="S20" s="15">
        <v>0</v>
      </c>
      <c r="T20" s="15">
        <v>0</v>
      </c>
      <c r="U20" s="15">
        <v>0</v>
      </c>
      <c r="V20" s="15">
        <v>0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/>
      <c r="AC20" s="17">
        <f t="shared" si="2"/>
        <v>0</v>
      </c>
      <c r="AD20" s="17">
        <f t="shared" si="3"/>
        <v>0</v>
      </c>
      <c r="AE20" s="17"/>
    </row>
    <row r="21" spans="1:31" x14ac:dyDescent="0.35">
      <c r="A21" s="79" t="s">
        <v>53</v>
      </c>
      <c r="B21" s="80" t="s">
        <v>80</v>
      </c>
      <c r="C21" s="13" t="s">
        <v>54</v>
      </c>
      <c r="D21" s="20"/>
      <c r="E21" s="20"/>
      <c r="F21" s="23"/>
      <c r="G21" s="20"/>
      <c r="H21" s="20"/>
      <c r="I21" s="20"/>
      <c r="J21" s="24"/>
      <c r="K21" s="24"/>
      <c r="L21" s="38"/>
      <c r="M21" s="24"/>
      <c r="N21" s="24"/>
      <c r="O21" s="24"/>
      <c r="P21" s="37"/>
      <c r="Q21" s="15">
        <v>0</v>
      </c>
      <c r="R21" s="15">
        <v>0</v>
      </c>
      <c r="S21" s="15">
        <v>0</v>
      </c>
      <c r="T21" s="15">
        <v>0</v>
      </c>
      <c r="U21" s="15">
        <v>0</v>
      </c>
      <c r="V21" s="15">
        <v>0</v>
      </c>
      <c r="W21" s="15">
        <v>0</v>
      </c>
      <c r="X21" s="15">
        <v>0</v>
      </c>
      <c r="Y21" s="15">
        <v>0</v>
      </c>
      <c r="Z21" s="15">
        <v>0</v>
      </c>
      <c r="AA21" s="15">
        <v>0</v>
      </c>
      <c r="AB21" s="15"/>
      <c r="AC21" s="17">
        <f t="shared" si="0"/>
        <v>0</v>
      </c>
      <c r="AD21" s="17">
        <f t="shared" si="1"/>
        <v>0</v>
      </c>
      <c r="AE21" s="17"/>
    </row>
    <row r="22" spans="1:31" x14ac:dyDescent="0.35">
      <c r="A22" s="79"/>
      <c r="B22" s="81"/>
      <c r="C22" s="13" t="s">
        <v>55</v>
      </c>
      <c r="D22" s="20"/>
      <c r="E22" s="20"/>
      <c r="F22" s="23"/>
      <c r="G22" s="20"/>
      <c r="H22" s="20"/>
      <c r="I22" s="20"/>
      <c r="J22" s="24"/>
      <c r="K22" s="24"/>
      <c r="L22" s="38"/>
      <c r="M22" s="24"/>
      <c r="N22" s="24"/>
      <c r="O22" s="24"/>
      <c r="P22" s="37">
        <v>1800</v>
      </c>
      <c r="Q22" s="15">
        <v>2490</v>
      </c>
      <c r="R22" s="15">
        <v>3780</v>
      </c>
      <c r="S22" s="15">
        <v>0</v>
      </c>
      <c r="T22" s="15">
        <v>2430</v>
      </c>
      <c r="U22" s="15">
        <v>940</v>
      </c>
      <c r="V22" s="15">
        <v>4050</v>
      </c>
      <c r="W22" s="15">
        <v>3991</v>
      </c>
      <c r="X22" s="15">
        <v>2862</v>
      </c>
      <c r="Y22" s="15">
        <v>1110</v>
      </c>
      <c r="Z22" s="15">
        <v>2010</v>
      </c>
      <c r="AA22" s="15">
        <v>390</v>
      </c>
      <c r="AB22" s="15"/>
      <c r="AC22" s="17">
        <f t="shared" si="0"/>
        <v>0</v>
      </c>
      <c r="AD22" s="17">
        <f t="shared" si="1"/>
        <v>25853</v>
      </c>
      <c r="AE22" s="17"/>
    </row>
    <row r="23" spans="1:31" x14ac:dyDescent="0.35">
      <c r="A23" s="79"/>
      <c r="B23" s="81"/>
      <c r="C23" s="13" t="s">
        <v>56</v>
      </c>
      <c r="D23" s="22"/>
      <c r="E23" s="20"/>
      <c r="F23" s="23"/>
      <c r="G23" s="20"/>
      <c r="H23" s="20"/>
      <c r="I23" s="20"/>
      <c r="J23" s="20"/>
      <c r="K23" s="20"/>
      <c r="L23" s="20"/>
      <c r="M23" s="24"/>
      <c r="N23" s="24"/>
      <c r="O23" s="24"/>
      <c r="P23" s="40"/>
      <c r="Q23" s="15">
        <v>0</v>
      </c>
      <c r="R23" s="15">
        <v>0</v>
      </c>
      <c r="S23" s="15">
        <v>0</v>
      </c>
      <c r="T23" s="15"/>
      <c r="U23" s="15">
        <v>0</v>
      </c>
      <c r="V23" s="15">
        <v>0</v>
      </c>
      <c r="W23" s="15">
        <v>0</v>
      </c>
      <c r="X23" s="15">
        <v>0</v>
      </c>
      <c r="Y23" s="15">
        <v>0</v>
      </c>
      <c r="Z23" s="15">
        <v>0</v>
      </c>
      <c r="AA23" s="15">
        <v>0</v>
      </c>
      <c r="AB23" s="15"/>
      <c r="AC23" s="17">
        <f t="shared" si="0"/>
        <v>0</v>
      </c>
      <c r="AD23" s="17">
        <f t="shared" si="1"/>
        <v>0</v>
      </c>
      <c r="AE23" s="17"/>
    </row>
    <row r="24" spans="1:31" x14ac:dyDescent="0.35">
      <c r="A24" s="79"/>
      <c r="B24" s="82"/>
      <c r="C24" s="19" t="s">
        <v>57</v>
      </c>
      <c r="D24" s="20"/>
      <c r="E24" s="20"/>
      <c r="F24" s="20"/>
      <c r="G24" s="20"/>
      <c r="H24" s="20"/>
      <c r="I24" s="20"/>
      <c r="J24" s="20"/>
      <c r="K24" s="20"/>
      <c r="L24" s="20"/>
      <c r="M24" s="20"/>
      <c r="N24" s="20"/>
      <c r="O24" s="20"/>
      <c r="P24" s="37"/>
      <c r="Q24" s="15">
        <v>0</v>
      </c>
      <c r="R24" s="15">
        <v>0</v>
      </c>
      <c r="S24" s="15">
        <v>0</v>
      </c>
      <c r="T24" s="15"/>
      <c r="U24" s="15">
        <v>0</v>
      </c>
      <c r="V24" s="15">
        <v>0</v>
      </c>
      <c r="W24" s="15">
        <v>0</v>
      </c>
      <c r="X24" s="15">
        <v>0</v>
      </c>
      <c r="Y24" s="15">
        <v>0</v>
      </c>
      <c r="Z24" s="15">
        <v>0</v>
      </c>
      <c r="AA24" s="15">
        <v>0</v>
      </c>
      <c r="AB24" s="15"/>
      <c r="AC24" s="17">
        <f t="shared" si="0"/>
        <v>0</v>
      </c>
      <c r="AD24" s="17">
        <f t="shared" si="1"/>
        <v>0</v>
      </c>
      <c r="AE24" s="17"/>
    </row>
    <row r="25" spans="1:31" x14ac:dyDescent="0.35">
      <c r="A25" s="79" t="s">
        <v>53</v>
      </c>
      <c r="B25" s="80" t="s">
        <v>33</v>
      </c>
      <c r="C25" s="13" t="s">
        <v>54</v>
      </c>
      <c r="D25" s="22"/>
      <c r="E25" s="20"/>
      <c r="F25" s="23"/>
      <c r="G25" s="20"/>
      <c r="H25" s="20"/>
      <c r="I25" s="32"/>
      <c r="J25" s="20"/>
      <c r="K25" s="32"/>
      <c r="L25" s="20"/>
      <c r="M25" s="24"/>
      <c r="N25" s="24"/>
      <c r="O25" s="24"/>
      <c r="P25" s="40"/>
      <c r="Q25" s="15">
        <v>7710</v>
      </c>
      <c r="R25" s="15">
        <v>2610</v>
      </c>
      <c r="S25" s="15">
        <v>2760</v>
      </c>
      <c r="T25" s="15">
        <v>5010</v>
      </c>
      <c r="U25" s="15">
        <v>2460</v>
      </c>
      <c r="V25" s="15">
        <v>750</v>
      </c>
      <c r="W25" s="15">
        <v>0</v>
      </c>
      <c r="X25" s="15">
        <v>8190</v>
      </c>
      <c r="Y25" s="15">
        <v>2070</v>
      </c>
      <c r="Z25" s="15">
        <v>7170</v>
      </c>
      <c r="AA25" s="15">
        <v>7050</v>
      </c>
      <c r="AB25" s="15"/>
      <c r="AC25" s="17">
        <f t="shared" si="0"/>
        <v>0</v>
      </c>
      <c r="AD25" s="17">
        <f t="shared" si="1"/>
        <v>45780</v>
      </c>
      <c r="AE25" s="17"/>
    </row>
    <row r="26" spans="1:31" x14ac:dyDescent="0.35">
      <c r="A26" s="79"/>
      <c r="B26" s="81"/>
      <c r="C26" s="13" t="s">
        <v>55</v>
      </c>
      <c r="D26" s="22"/>
      <c r="E26" s="20"/>
      <c r="F26" s="23"/>
      <c r="G26" s="20"/>
      <c r="H26" s="20"/>
      <c r="I26" s="32"/>
      <c r="J26" s="20"/>
      <c r="K26" s="32"/>
      <c r="L26" s="20"/>
      <c r="M26" s="24"/>
      <c r="N26" s="24"/>
      <c r="O26" s="24"/>
      <c r="P26" s="40"/>
      <c r="Q26" s="15">
        <v>53405</v>
      </c>
      <c r="R26" s="15">
        <v>13568</v>
      </c>
      <c r="S26" s="15">
        <v>18480</v>
      </c>
      <c r="T26" s="15">
        <v>24090</v>
      </c>
      <c r="U26" s="15">
        <v>14318</v>
      </c>
      <c r="V26" s="15">
        <v>7890</v>
      </c>
      <c r="W26" s="15">
        <v>0</v>
      </c>
      <c r="X26" s="15">
        <v>42930</v>
      </c>
      <c r="Y26" s="15">
        <f>13260-4800</f>
        <v>8460</v>
      </c>
      <c r="Z26" s="15">
        <v>40020</v>
      </c>
      <c r="AA26" s="15">
        <v>30540</v>
      </c>
      <c r="AB26" s="15"/>
      <c r="AC26" s="17">
        <f t="shared" si="0"/>
        <v>0</v>
      </c>
      <c r="AD26" s="17">
        <f t="shared" si="1"/>
        <v>253701</v>
      </c>
      <c r="AE26" s="17"/>
    </row>
    <row r="27" spans="1:31" x14ac:dyDescent="0.35">
      <c r="A27" s="79"/>
      <c r="B27" s="81"/>
      <c r="C27" s="13" t="s">
        <v>56</v>
      </c>
      <c r="D27" s="22"/>
      <c r="E27" s="20"/>
      <c r="F27" s="23"/>
      <c r="G27" s="20"/>
      <c r="H27" s="20"/>
      <c r="I27" s="20"/>
      <c r="J27" s="20"/>
      <c r="K27" s="20"/>
      <c r="L27" s="20"/>
      <c r="M27" s="24"/>
      <c r="N27" s="24"/>
      <c r="O27" s="24"/>
      <c r="P27" s="40"/>
      <c r="Q27" s="15">
        <v>7600</v>
      </c>
      <c r="R27" s="15">
        <v>3320</v>
      </c>
      <c r="S27" s="15">
        <v>6800</v>
      </c>
      <c r="T27" s="15">
        <v>6600</v>
      </c>
      <c r="U27" s="15">
        <v>1425</v>
      </c>
      <c r="V27" s="15">
        <v>600</v>
      </c>
      <c r="W27" s="15">
        <v>0</v>
      </c>
      <c r="X27" s="15">
        <v>10800</v>
      </c>
      <c r="Y27" s="15">
        <f>3660-2160</f>
        <v>1500</v>
      </c>
      <c r="Z27" s="15">
        <v>7200</v>
      </c>
      <c r="AA27" s="15">
        <v>700</v>
      </c>
      <c r="AB27" s="15"/>
      <c r="AC27" s="17">
        <f t="shared" si="0"/>
        <v>0</v>
      </c>
      <c r="AD27" s="17">
        <f t="shared" si="1"/>
        <v>46545</v>
      </c>
      <c r="AE27" s="17"/>
    </row>
    <row r="28" spans="1:31" x14ac:dyDescent="0.35">
      <c r="A28" s="79"/>
      <c r="B28" s="82"/>
      <c r="C28" s="19" t="s">
        <v>57</v>
      </c>
      <c r="D28" s="20"/>
      <c r="E28" s="20"/>
      <c r="F28" s="20"/>
      <c r="G28" s="20"/>
      <c r="H28" s="20"/>
      <c r="I28" s="20"/>
      <c r="J28" s="20"/>
      <c r="K28" s="20"/>
      <c r="L28" s="20"/>
      <c r="M28" s="20"/>
      <c r="N28" s="20"/>
      <c r="O28" s="20"/>
      <c r="P28" s="37"/>
      <c r="Q28" s="15">
        <v>5500</v>
      </c>
      <c r="R28" s="15">
        <v>3105</v>
      </c>
      <c r="S28" s="15">
        <v>7100</v>
      </c>
      <c r="T28" s="15">
        <v>4500</v>
      </c>
      <c r="U28" s="15">
        <v>1910</v>
      </c>
      <c r="V28" s="15">
        <v>100</v>
      </c>
      <c r="W28" s="15">
        <v>400</v>
      </c>
      <c r="X28" s="15">
        <v>7400</v>
      </c>
      <c r="Y28" s="15">
        <f>3260-2160</f>
        <v>1100</v>
      </c>
      <c r="Z28" s="15">
        <v>2700</v>
      </c>
      <c r="AA28" s="15">
        <v>1100</v>
      </c>
      <c r="AB28" s="15"/>
      <c r="AC28" s="17">
        <f t="shared" si="0"/>
        <v>0</v>
      </c>
      <c r="AD28" s="17">
        <f t="shared" si="1"/>
        <v>34915</v>
      </c>
      <c r="AE28" s="17"/>
    </row>
    <row r="29" spans="1:31" x14ac:dyDescent="0.35">
      <c r="A29" s="79" t="s">
        <v>53</v>
      </c>
      <c r="B29" s="80" t="s">
        <v>34</v>
      </c>
      <c r="C29" s="13" t="s">
        <v>54</v>
      </c>
      <c r="D29" s="22"/>
      <c r="E29" s="20"/>
      <c r="F29" s="23"/>
      <c r="G29" s="20"/>
      <c r="H29" s="20"/>
      <c r="I29" s="20"/>
      <c r="J29" s="20"/>
      <c r="K29" s="20"/>
      <c r="L29" s="20"/>
      <c r="M29" s="24"/>
      <c r="N29" s="24"/>
      <c r="O29" s="24"/>
      <c r="P29" s="40"/>
      <c r="Q29" s="15">
        <v>240</v>
      </c>
      <c r="R29" s="15">
        <v>810</v>
      </c>
      <c r="S29" s="15">
        <v>450</v>
      </c>
      <c r="T29" s="15">
        <v>720</v>
      </c>
      <c r="U29" s="15">
        <v>810</v>
      </c>
      <c r="V29" s="15">
        <v>480</v>
      </c>
      <c r="W29" s="15">
        <v>0</v>
      </c>
      <c r="X29" s="15">
        <v>30</v>
      </c>
      <c r="Y29" s="15">
        <v>0</v>
      </c>
      <c r="Z29" s="15">
        <v>0</v>
      </c>
      <c r="AA29" s="15">
        <v>300</v>
      </c>
      <c r="AB29" s="15"/>
      <c r="AC29" s="17">
        <f t="shared" si="0"/>
        <v>0</v>
      </c>
      <c r="AD29" s="17">
        <f t="shared" si="1"/>
        <v>3840</v>
      </c>
      <c r="AE29" s="17"/>
    </row>
    <row r="30" spans="1:31" x14ac:dyDescent="0.35">
      <c r="A30" s="79"/>
      <c r="B30" s="81"/>
      <c r="C30" s="13" t="s">
        <v>55</v>
      </c>
      <c r="D30" s="22"/>
      <c r="E30" s="20"/>
      <c r="F30" s="23"/>
      <c r="G30" s="20"/>
      <c r="H30" s="20"/>
      <c r="I30" s="20"/>
      <c r="J30" s="24"/>
      <c r="K30" s="24"/>
      <c r="L30" s="24"/>
      <c r="M30" s="24"/>
      <c r="N30" s="24"/>
      <c r="O30" s="24"/>
      <c r="P30" s="40"/>
      <c r="Q30" s="15">
        <v>5630</v>
      </c>
      <c r="R30" s="15">
        <v>15500</v>
      </c>
      <c r="S30" s="15">
        <v>17370</v>
      </c>
      <c r="T30" s="15">
        <v>8225</v>
      </c>
      <c r="U30" s="15">
        <v>1440</v>
      </c>
      <c r="V30" s="15">
        <v>2600</v>
      </c>
      <c r="W30" s="15">
        <v>4680</v>
      </c>
      <c r="X30" s="15">
        <v>1220</v>
      </c>
      <c r="Y30" s="15">
        <v>4800</v>
      </c>
      <c r="Z30" s="15">
        <v>3150</v>
      </c>
      <c r="AA30" s="15">
        <v>3840</v>
      </c>
      <c r="AB30" s="15"/>
      <c r="AC30" s="17">
        <f t="shared" si="0"/>
        <v>0</v>
      </c>
      <c r="AD30" s="17">
        <f t="shared" si="1"/>
        <v>68455</v>
      </c>
      <c r="AE30" s="17"/>
    </row>
    <row r="31" spans="1:31" x14ac:dyDescent="0.35">
      <c r="A31" s="79"/>
      <c r="B31" s="81"/>
      <c r="C31" s="13" t="s">
        <v>56</v>
      </c>
      <c r="D31" s="22"/>
      <c r="E31" s="20"/>
      <c r="F31" s="23"/>
      <c r="G31" s="20"/>
      <c r="H31" s="20"/>
      <c r="I31" s="20"/>
      <c r="J31" s="24"/>
      <c r="K31" s="24"/>
      <c r="L31" s="24"/>
      <c r="M31" s="24"/>
      <c r="N31" s="24"/>
      <c r="O31" s="24"/>
      <c r="P31" s="40"/>
      <c r="Q31" s="15">
        <v>0</v>
      </c>
      <c r="R31" s="15">
        <v>350</v>
      </c>
      <c r="S31" s="15">
        <v>0</v>
      </c>
      <c r="T31" s="15">
        <v>0</v>
      </c>
      <c r="U31" s="15">
        <v>200</v>
      </c>
      <c r="V31" s="15">
        <v>2500</v>
      </c>
      <c r="W31" s="15">
        <v>2700</v>
      </c>
      <c r="X31" s="15">
        <v>1000</v>
      </c>
      <c r="Y31" s="15">
        <v>2160</v>
      </c>
      <c r="Z31" s="15">
        <v>2500</v>
      </c>
      <c r="AA31" s="15">
        <v>2400</v>
      </c>
      <c r="AB31" s="15"/>
      <c r="AC31" s="17">
        <f t="shared" si="0"/>
        <v>0</v>
      </c>
      <c r="AD31" s="17">
        <f t="shared" si="1"/>
        <v>13810</v>
      </c>
      <c r="AE31" s="17"/>
    </row>
    <row r="32" spans="1:31" x14ac:dyDescent="0.35">
      <c r="A32" s="79"/>
      <c r="B32" s="82"/>
      <c r="C32" s="19" t="s">
        <v>57</v>
      </c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37"/>
      <c r="Q32" s="15">
        <v>600</v>
      </c>
      <c r="R32" s="15">
        <v>4850</v>
      </c>
      <c r="S32" s="15">
        <v>1700</v>
      </c>
      <c r="T32" s="15">
        <v>1100</v>
      </c>
      <c r="U32" s="15">
        <v>0</v>
      </c>
      <c r="V32" s="15">
        <v>900</v>
      </c>
      <c r="W32" s="15">
        <v>300</v>
      </c>
      <c r="X32" s="15">
        <v>0</v>
      </c>
      <c r="Y32" s="15">
        <v>2160</v>
      </c>
      <c r="Z32" s="15">
        <v>200</v>
      </c>
      <c r="AA32" s="15">
        <v>300</v>
      </c>
      <c r="AB32" s="15"/>
      <c r="AC32" s="17">
        <f t="shared" si="0"/>
        <v>0</v>
      </c>
      <c r="AD32" s="17">
        <f t="shared" si="1"/>
        <v>12110</v>
      </c>
      <c r="AE32" s="17"/>
    </row>
    <row r="33" spans="1:31" x14ac:dyDescent="0.35">
      <c r="A33" s="79" t="s">
        <v>53</v>
      </c>
      <c r="B33" s="80" t="s">
        <v>35</v>
      </c>
      <c r="C33" s="13" t="s">
        <v>54</v>
      </c>
      <c r="D33" s="22"/>
      <c r="E33" s="20"/>
      <c r="F33" s="23"/>
      <c r="G33" s="20"/>
      <c r="H33" s="20"/>
      <c r="I33" s="20"/>
      <c r="J33" s="20"/>
      <c r="K33" s="20"/>
      <c r="L33" s="20"/>
      <c r="M33" s="24"/>
      <c r="N33" s="24"/>
      <c r="O33" s="24"/>
      <c r="P33" s="40"/>
      <c r="Q33" s="15">
        <v>0</v>
      </c>
      <c r="R33" s="15">
        <v>0</v>
      </c>
      <c r="S33" s="15">
        <v>0</v>
      </c>
      <c r="T33" s="15">
        <v>0</v>
      </c>
      <c r="U33" s="15">
        <v>150</v>
      </c>
      <c r="V33" s="15">
        <v>150</v>
      </c>
      <c r="W33" s="15">
        <v>150</v>
      </c>
      <c r="X33" s="15">
        <v>1170</v>
      </c>
      <c r="Y33" s="15">
        <v>480</v>
      </c>
      <c r="Z33" s="15">
        <v>90</v>
      </c>
      <c r="AA33" s="15">
        <v>90</v>
      </c>
      <c r="AB33" s="15"/>
      <c r="AC33" s="17">
        <f t="shared" si="0"/>
        <v>0</v>
      </c>
      <c r="AD33" s="17">
        <f t="shared" si="1"/>
        <v>2280</v>
      </c>
      <c r="AE33" s="17"/>
    </row>
    <row r="34" spans="1:31" x14ac:dyDescent="0.35">
      <c r="A34" s="79"/>
      <c r="B34" s="81"/>
      <c r="C34" s="13" t="s">
        <v>55</v>
      </c>
      <c r="D34" s="22"/>
      <c r="E34" s="20"/>
      <c r="F34" s="23"/>
      <c r="G34" s="20"/>
      <c r="H34" s="20"/>
      <c r="I34" s="20"/>
      <c r="J34" s="24"/>
      <c r="K34" s="24"/>
      <c r="L34" s="24"/>
      <c r="M34" s="24"/>
      <c r="N34" s="24"/>
      <c r="O34" s="24"/>
      <c r="P34" s="40">
        <v>1980</v>
      </c>
      <c r="Q34" s="15">
        <v>0</v>
      </c>
      <c r="R34" s="15">
        <v>3390</v>
      </c>
      <c r="S34" s="15">
        <v>3210</v>
      </c>
      <c r="T34" s="15">
        <v>14700</v>
      </c>
      <c r="U34" s="15">
        <v>10110</v>
      </c>
      <c r="V34" s="15">
        <v>3930</v>
      </c>
      <c r="W34" s="15">
        <v>26320</v>
      </c>
      <c r="X34" s="15">
        <v>34830</v>
      </c>
      <c r="Y34" s="15">
        <v>28890</v>
      </c>
      <c r="Z34" s="15">
        <v>13110</v>
      </c>
      <c r="AA34" s="15">
        <v>41430</v>
      </c>
      <c r="AB34" s="15"/>
      <c r="AC34" s="17">
        <f t="shared" si="0"/>
        <v>0</v>
      </c>
      <c r="AD34" s="17">
        <f t="shared" si="1"/>
        <v>181900</v>
      </c>
      <c r="AE34" s="17"/>
    </row>
    <row r="35" spans="1:31" x14ac:dyDescent="0.35">
      <c r="A35" s="79"/>
      <c r="B35" s="81"/>
      <c r="C35" s="13" t="s">
        <v>56</v>
      </c>
      <c r="D35" s="22"/>
      <c r="E35" s="20"/>
      <c r="F35" s="23"/>
      <c r="G35" s="20"/>
      <c r="H35" s="20"/>
      <c r="I35" s="20"/>
      <c r="J35" s="24"/>
      <c r="K35" s="24"/>
      <c r="L35" s="24"/>
      <c r="M35" s="24"/>
      <c r="N35" s="24"/>
      <c r="O35" s="24"/>
      <c r="P35" s="40"/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/>
      <c r="AC35" s="17">
        <f t="shared" si="0"/>
        <v>0</v>
      </c>
      <c r="AD35" s="17">
        <f t="shared" si="1"/>
        <v>0</v>
      </c>
      <c r="AE35" s="17"/>
    </row>
    <row r="36" spans="1:31" x14ac:dyDescent="0.35">
      <c r="A36" s="79"/>
      <c r="B36" s="82"/>
      <c r="C36" s="19" t="s">
        <v>57</v>
      </c>
      <c r="D36" s="20"/>
      <c r="E36" s="20"/>
      <c r="F36" s="20"/>
      <c r="G36" s="20"/>
      <c r="H36" s="20"/>
      <c r="I36" s="20"/>
      <c r="J36" s="20"/>
      <c r="K36" s="20"/>
      <c r="L36" s="20"/>
      <c r="M36" s="20"/>
      <c r="N36" s="20"/>
      <c r="O36" s="20"/>
      <c r="P36" s="37"/>
      <c r="Q36" s="15">
        <v>0</v>
      </c>
      <c r="R36" s="15">
        <v>0</v>
      </c>
      <c r="S36" s="15">
        <v>0</v>
      </c>
      <c r="T36" s="15">
        <v>0</v>
      </c>
      <c r="U36" s="15">
        <v>0</v>
      </c>
      <c r="V36" s="15">
        <v>0</v>
      </c>
      <c r="W36" s="15">
        <v>0</v>
      </c>
      <c r="X36" s="15">
        <v>0</v>
      </c>
      <c r="Y36" s="15">
        <v>0</v>
      </c>
      <c r="Z36" s="15">
        <v>0</v>
      </c>
      <c r="AA36" s="15">
        <v>0</v>
      </c>
      <c r="AB36" s="15"/>
      <c r="AC36" s="17">
        <f t="shared" si="0"/>
        <v>0</v>
      </c>
      <c r="AD36" s="17">
        <f t="shared" si="1"/>
        <v>0</v>
      </c>
      <c r="AE36" s="17"/>
    </row>
    <row r="37" spans="1:31" x14ac:dyDescent="0.35">
      <c r="A37" s="79" t="s">
        <v>53</v>
      </c>
      <c r="B37" s="80" t="s">
        <v>36</v>
      </c>
      <c r="C37" s="13" t="s">
        <v>54</v>
      </c>
      <c r="D37" s="26"/>
      <c r="E37" s="20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40"/>
      <c r="Q37" s="15">
        <v>0</v>
      </c>
      <c r="R37" s="15"/>
      <c r="S37" s="15"/>
      <c r="T37" s="15">
        <v>0</v>
      </c>
      <c r="U37" s="15">
        <v>0</v>
      </c>
      <c r="V37" s="15">
        <v>0</v>
      </c>
      <c r="W37" s="15">
        <v>0</v>
      </c>
      <c r="X37" s="15">
        <v>0</v>
      </c>
      <c r="Y37" s="15">
        <v>0</v>
      </c>
      <c r="Z37" s="15">
        <v>0</v>
      </c>
      <c r="AA37" s="15"/>
      <c r="AB37" s="15"/>
      <c r="AC37" s="17">
        <f t="shared" si="0"/>
        <v>0</v>
      </c>
      <c r="AD37" s="17">
        <f t="shared" si="1"/>
        <v>0</v>
      </c>
      <c r="AE37" s="17"/>
    </row>
    <row r="38" spans="1:31" x14ac:dyDescent="0.35">
      <c r="A38" s="79"/>
      <c r="B38" s="81"/>
      <c r="C38" s="13" t="s">
        <v>55</v>
      </c>
      <c r="D38" s="26"/>
      <c r="E38" s="20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15">
        <v>45</v>
      </c>
      <c r="Q38" s="15">
        <v>0</v>
      </c>
      <c r="R38" s="15"/>
      <c r="S38" s="15">
        <v>46</v>
      </c>
      <c r="T38" s="15">
        <v>0</v>
      </c>
      <c r="U38" s="15">
        <v>0</v>
      </c>
      <c r="V38" s="15">
        <v>0</v>
      </c>
      <c r="W38" s="15">
        <v>0</v>
      </c>
      <c r="X38" s="15">
        <v>0</v>
      </c>
      <c r="Y38" s="15">
        <v>0</v>
      </c>
      <c r="Z38" s="15">
        <v>0</v>
      </c>
      <c r="AA38" s="15"/>
      <c r="AB38" s="15"/>
      <c r="AC38" s="17">
        <f t="shared" si="0"/>
        <v>0</v>
      </c>
      <c r="AD38" s="17">
        <f t="shared" si="1"/>
        <v>91</v>
      </c>
      <c r="AE38" s="17"/>
    </row>
    <row r="39" spans="1:31" x14ac:dyDescent="0.35">
      <c r="A39" s="79"/>
      <c r="B39" s="81"/>
      <c r="C39" s="13" t="s">
        <v>56</v>
      </c>
      <c r="D39" s="28"/>
      <c r="E39" s="20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37"/>
      <c r="Q39" s="15">
        <v>0</v>
      </c>
      <c r="R39" s="15"/>
      <c r="S39" s="15"/>
      <c r="T39" s="15">
        <v>0</v>
      </c>
      <c r="U39" s="15">
        <v>0</v>
      </c>
      <c r="V39" s="15">
        <v>0</v>
      </c>
      <c r="W39" s="15">
        <v>0</v>
      </c>
      <c r="X39" s="15">
        <v>0</v>
      </c>
      <c r="Y39" s="15">
        <v>0</v>
      </c>
      <c r="Z39" s="15">
        <v>0</v>
      </c>
      <c r="AA39" s="15"/>
      <c r="AB39" s="15"/>
      <c r="AC39" s="17">
        <f t="shared" si="0"/>
        <v>0</v>
      </c>
      <c r="AD39" s="17">
        <f t="shared" si="1"/>
        <v>0</v>
      </c>
      <c r="AE39" s="17"/>
    </row>
    <row r="40" spans="1:31" x14ac:dyDescent="0.35">
      <c r="A40" s="79"/>
      <c r="B40" s="82"/>
      <c r="C40" s="19" t="s">
        <v>57</v>
      </c>
      <c r="D40" s="28"/>
      <c r="E40" s="20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37"/>
      <c r="Q40" s="15">
        <v>0</v>
      </c>
      <c r="R40" s="15"/>
      <c r="S40" s="15"/>
      <c r="T40" s="15">
        <v>0</v>
      </c>
      <c r="U40" s="15">
        <v>0</v>
      </c>
      <c r="V40" s="15">
        <v>0</v>
      </c>
      <c r="W40" s="15">
        <v>0</v>
      </c>
      <c r="X40" s="15">
        <v>0</v>
      </c>
      <c r="Y40" s="15">
        <v>0</v>
      </c>
      <c r="Z40" s="15">
        <v>0</v>
      </c>
      <c r="AA40" s="15"/>
      <c r="AB40" s="15"/>
      <c r="AC40" s="17">
        <f t="shared" si="0"/>
        <v>0</v>
      </c>
      <c r="AD40" s="17">
        <f t="shared" si="1"/>
        <v>0</v>
      </c>
      <c r="AE40" s="17"/>
    </row>
    <row r="41" spans="1:31" x14ac:dyDescent="0.35">
      <c r="A41" s="79" t="s">
        <v>53</v>
      </c>
      <c r="B41" s="80" t="s">
        <v>37</v>
      </c>
      <c r="C41" s="13" t="s">
        <v>54</v>
      </c>
      <c r="D41" s="20"/>
      <c r="E41" s="20"/>
      <c r="F41" s="23"/>
      <c r="G41" s="20"/>
      <c r="H41" s="20"/>
      <c r="I41" s="20"/>
      <c r="J41" s="24"/>
      <c r="K41" s="24"/>
      <c r="L41" s="24"/>
      <c r="M41" s="24"/>
      <c r="N41" s="24"/>
      <c r="O41" s="24"/>
      <c r="P41" s="37">
        <v>0</v>
      </c>
      <c r="Q41" s="15">
        <v>1980</v>
      </c>
      <c r="R41" s="15">
        <v>2490</v>
      </c>
      <c r="S41" s="15">
        <v>180</v>
      </c>
      <c r="T41" s="15">
        <v>2550</v>
      </c>
      <c r="U41" s="15">
        <v>1200</v>
      </c>
      <c r="V41" s="15">
        <v>1740</v>
      </c>
      <c r="W41" s="15">
        <v>3210</v>
      </c>
      <c r="X41" s="15">
        <v>1350</v>
      </c>
      <c r="Y41" s="15">
        <v>1950</v>
      </c>
      <c r="Z41" s="15">
        <v>2610</v>
      </c>
      <c r="AA41" s="15">
        <v>4440</v>
      </c>
      <c r="AB41" s="15"/>
      <c r="AC41" s="17">
        <f t="shared" si="0"/>
        <v>0</v>
      </c>
      <c r="AD41" s="17">
        <f t="shared" si="1"/>
        <v>23700</v>
      </c>
      <c r="AE41" s="17"/>
    </row>
    <row r="42" spans="1:31" x14ac:dyDescent="0.35">
      <c r="A42" s="79"/>
      <c r="B42" s="81"/>
      <c r="C42" s="13" t="s">
        <v>55</v>
      </c>
      <c r="D42" s="24"/>
      <c r="E42" s="20"/>
      <c r="F42" s="23"/>
      <c r="G42" s="20"/>
      <c r="H42" s="20"/>
      <c r="I42" s="20"/>
      <c r="J42" s="24"/>
      <c r="K42" s="24"/>
      <c r="L42" s="24"/>
      <c r="M42" s="24"/>
      <c r="N42" s="24"/>
      <c r="O42" s="24"/>
      <c r="P42" s="15">
        <v>11610</v>
      </c>
      <c r="Q42" s="15">
        <v>20820</v>
      </c>
      <c r="R42" s="15">
        <v>41250</v>
      </c>
      <c r="S42" s="15">
        <v>17220</v>
      </c>
      <c r="T42" s="15">
        <v>15780</v>
      </c>
      <c r="U42" s="15">
        <v>35970</v>
      </c>
      <c r="V42" s="15">
        <v>14070</v>
      </c>
      <c r="W42" s="15">
        <v>1425</v>
      </c>
      <c r="X42" s="15">
        <v>1950</v>
      </c>
      <c r="Y42" s="15">
        <v>0</v>
      </c>
      <c r="Z42" s="15">
        <v>4050</v>
      </c>
      <c r="AA42" s="15">
        <v>7440</v>
      </c>
      <c r="AB42" s="15"/>
      <c r="AC42" s="17">
        <f t="shared" si="0"/>
        <v>0</v>
      </c>
      <c r="AD42" s="17">
        <f t="shared" si="1"/>
        <v>171585</v>
      </c>
      <c r="AE42" s="17"/>
    </row>
    <row r="43" spans="1:31" x14ac:dyDescent="0.35">
      <c r="A43" s="79"/>
      <c r="B43" s="81"/>
      <c r="C43" s="13" t="s">
        <v>56</v>
      </c>
      <c r="D43" s="20"/>
      <c r="E43" s="20"/>
      <c r="F43" s="23"/>
      <c r="G43" s="20"/>
      <c r="H43" s="20"/>
      <c r="I43" s="20"/>
      <c r="J43" s="24"/>
      <c r="K43" s="24"/>
      <c r="L43" s="24"/>
      <c r="M43" s="24"/>
      <c r="N43" s="24"/>
      <c r="O43" s="24"/>
      <c r="P43" s="37">
        <v>0</v>
      </c>
      <c r="Q43" s="15">
        <v>0</v>
      </c>
      <c r="R43" s="15">
        <v>0</v>
      </c>
      <c r="S43" s="15">
        <v>0</v>
      </c>
      <c r="T43" s="15"/>
      <c r="U43" s="15">
        <v>0</v>
      </c>
      <c r="V43" s="15">
        <v>0</v>
      </c>
      <c r="W43" s="15">
        <v>0</v>
      </c>
      <c r="X43" s="15">
        <v>0</v>
      </c>
      <c r="Y43" s="15">
        <v>0</v>
      </c>
      <c r="Z43" s="15">
        <v>0</v>
      </c>
      <c r="AA43" s="15">
        <v>0</v>
      </c>
      <c r="AB43" s="15"/>
      <c r="AC43" s="17">
        <f t="shared" si="0"/>
        <v>0</v>
      </c>
      <c r="AD43" s="17">
        <f t="shared" si="1"/>
        <v>0</v>
      </c>
      <c r="AE43" s="17"/>
    </row>
    <row r="44" spans="1:31" x14ac:dyDescent="0.35">
      <c r="A44" s="79"/>
      <c r="B44" s="82"/>
      <c r="C44" s="19" t="s">
        <v>57</v>
      </c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37">
        <v>0</v>
      </c>
      <c r="Q44" s="15">
        <v>0</v>
      </c>
      <c r="R44" s="15">
        <v>0</v>
      </c>
      <c r="S44" s="15">
        <v>0</v>
      </c>
      <c r="T44" s="15"/>
      <c r="U44" s="15">
        <v>0</v>
      </c>
      <c r="V44" s="15">
        <v>0</v>
      </c>
      <c r="W44" s="15">
        <v>0</v>
      </c>
      <c r="X44" s="15">
        <v>0</v>
      </c>
      <c r="Y44" s="15">
        <v>0</v>
      </c>
      <c r="Z44" s="15">
        <v>0</v>
      </c>
      <c r="AA44" s="15">
        <v>0</v>
      </c>
      <c r="AB44" s="15"/>
      <c r="AC44" s="17">
        <f t="shared" si="0"/>
        <v>0</v>
      </c>
      <c r="AD44" s="17">
        <f t="shared" si="1"/>
        <v>0</v>
      </c>
      <c r="AE44" s="17"/>
    </row>
    <row r="45" spans="1:31" x14ac:dyDescent="0.35">
      <c r="A45" s="79" t="s">
        <v>53</v>
      </c>
      <c r="B45" s="80" t="s">
        <v>38</v>
      </c>
      <c r="C45" s="13" t="s">
        <v>54</v>
      </c>
      <c r="D45" s="20"/>
      <c r="E45" s="20"/>
      <c r="F45" s="20"/>
      <c r="G45" s="20"/>
      <c r="H45" s="20"/>
      <c r="I45" s="41"/>
      <c r="J45" s="20"/>
      <c r="K45" s="41"/>
      <c r="L45" s="24"/>
      <c r="M45" s="24"/>
      <c r="N45" s="24"/>
      <c r="O45" s="24"/>
      <c r="P45" s="37"/>
      <c r="Q45" s="15">
        <v>0</v>
      </c>
      <c r="R45" s="15">
        <v>10</v>
      </c>
      <c r="S45" s="15">
        <v>1200</v>
      </c>
      <c r="T45" s="15"/>
      <c r="U45" s="15">
        <v>660</v>
      </c>
      <c r="V45" s="15">
        <v>240</v>
      </c>
      <c r="W45" s="15">
        <v>90</v>
      </c>
      <c r="X45" s="15">
        <v>330</v>
      </c>
      <c r="Y45" s="15">
        <v>330</v>
      </c>
      <c r="Z45" s="15">
        <v>0</v>
      </c>
      <c r="AA45" s="15">
        <v>0</v>
      </c>
      <c r="AB45" s="15"/>
      <c r="AC45" s="17">
        <f t="shared" si="0"/>
        <v>0</v>
      </c>
      <c r="AD45" s="17">
        <f t="shared" si="1"/>
        <v>2860</v>
      </c>
      <c r="AE45" s="17"/>
    </row>
    <row r="46" spans="1:31" x14ac:dyDescent="0.35">
      <c r="A46" s="79"/>
      <c r="B46" s="81"/>
      <c r="C46" s="13" t="s">
        <v>55</v>
      </c>
      <c r="D46" s="20"/>
      <c r="E46" s="20"/>
      <c r="F46" s="20"/>
      <c r="G46" s="20"/>
      <c r="H46" s="20"/>
      <c r="I46" s="41"/>
      <c r="J46" s="20"/>
      <c r="K46" s="20"/>
      <c r="L46" s="24"/>
      <c r="M46" s="24"/>
      <c r="N46" s="24"/>
      <c r="O46" s="24"/>
      <c r="P46" s="37">
        <v>4000</v>
      </c>
      <c r="Q46" s="15">
        <v>8580</v>
      </c>
      <c r="R46" s="15">
        <v>5205</v>
      </c>
      <c r="S46" s="15">
        <v>3240</v>
      </c>
      <c r="T46" s="15">
        <v>5430</v>
      </c>
      <c r="U46" s="15">
        <v>7110</v>
      </c>
      <c r="V46" s="15">
        <v>6480</v>
      </c>
      <c r="W46" s="15">
        <v>9820</v>
      </c>
      <c r="X46" s="15">
        <v>9628</v>
      </c>
      <c r="Y46" s="15">
        <v>6475</v>
      </c>
      <c r="Z46" s="15">
        <v>16960</v>
      </c>
      <c r="AA46" s="15">
        <v>19840</v>
      </c>
      <c r="AB46" s="15"/>
      <c r="AC46" s="17">
        <f t="shared" si="0"/>
        <v>0</v>
      </c>
      <c r="AD46" s="17">
        <f t="shared" si="1"/>
        <v>102768</v>
      </c>
      <c r="AE46" s="17"/>
    </row>
    <row r="47" spans="1:31" x14ac:dyDescent="0.35">
      <c r="A47" s="79"/>
      <c r="B47" s="81"/>
      <c r="C47" s="13" t="s">
        <v>56</v>
      </c>
      <c r="D47" s="20"/>
      <c r="E47" s="20"/>
      <c r="F47" s="20"/>
      <c r="G47" s="20"/>
      <c r="H47" s="20"/>
      <c r="I47" s="20"/>
      <c r="J47" s="20"/>
      <c r="K47" s="20"/>
      <c r="L47" s="24"/>
      <c r="M47" s="24"/>
      <c r="N47" s="24"/>
      <c r="O47" s="24"/>
      <c r="P47" s="37"/>
      <c r="Q47" s="15">
        <v>0</v>
      </c>
      <c r="R47" s="15">
        <v>0</v>
      </c>
      <c r="S47" s="15">
        <v>0</v>
      </c>
      <c r="T47" s="15"/>
      <c r="U47" s="15">
        <v>0</v>
      </c>
      <c r="V47" s="15">
        <v>0</v>
      </c>
      <c r="W47" s="15">
        <v>0</v>
      </c>
      <c r="X47" s="15">
        <v>0</v>
      </c>
      <c r="Y47" s="15">
        <v>0</v>
      </c>
      <c r="Z47" s="15">
        <v>0</v>
      </c>
      <c r="AA47" s="15">
        <v>0</v>
      </c>
      <c r="AB47" s="15"/>
      <c r="AC47" s="17">
        <f t="shared" si="0"/>
        <v>0</v>
      </c>
      <c r="AD47" s="17">
        <f t="shared" si="1"/>
        <v>0</v>
      </c>
      <c r="AE47" s="17"/>
    </row>
    <row r="48" spans="1:31" x14ac:dyDescent="0.35">
      <c r="A48" s="79"/>
      <c r="B48" s="82"/>
      <c r="C48" s="19" t="s">
        <v>57</v>
      </c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37"/>
      <c r="Q48" s="15">
        <v>0</v>
      </c>
      <c r="R48" s="15">
        <v>0</v>
      </c>
      <c r="S48" s="15">
        <v>0</v>
      </c>
      <c r="T48" s="15"/>
      <c r="U48" s="15">
        <v>0</v>
      </c>
      <c r="V48" s="15">
        <v>0</v>
      </c>
      <c r="W48" s="15">
        <v>0</v>
      </c>
      <c r="X48" s="15">
        <v>0</v>
      </c>
      <c r="Y48" s="15">
        <v>0</v>
      </c>
      <c r="Z48" s="15">
        <v>0</v>
      </c>
      <c r="AA48" s="15">
        <v>0</v>
      </c>
      <c r="AB48" s="15"/>
      <c r="AC48" s="17">
        <f t="shared" si="0"/>
        <v>0</v>
      </c>
      <c r="AD48" s="17">
        <f t="shared" si="1"/>
        <v>0</v>
      </c>
      <c r="AE48" s="17"/>
    </row>
    <row r="49" spans="1:31" x14ac:dyDescent="0.35">
      <c r="A49" s="79" t="s">
        <v>53</v>
      </c>
      <c r="B49" s="80" t="s">
        <v>39</v>
      </c>
      <c r="C49" s="13" t="s">
        <v>54</v>
      </c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37"/>
      <c r="Q49" s="15">
        <v>0</v>
      </c>
      <c r="R49" s="15">
        <v>0</v>
      </c>
      <c r="S49" s="15">
        <v>0</v>
      </c>
      <c r="T49" s="15"/>
      <c r="U49" s="15">
        <v>0</v>
      </c>
      <c r="V49" s="15">
        <v>0</v>
      </c>
      <c r="W49" s="15">
        <v>0</v>
      </c>
      <c r="X49" s="15">
        <v>0</v>
      </c>
      <c r="Y49" s="15">
        <v>0</v>
      </c>
      <c r="Z49" s="15">
        <v>0</v>
      </c>
      <c r="AA49" s="15">
        <v>0</v>
      </c>
      <c r="AB49" s="15"/>
      <c r="AC49" s="17">
        <f t="shared" si="0"/>
        <v>0</v>
      </c>
      <c r="AD49" s="17">
        <f t="shared" si="1"/>
        <v>0</v>
      </c>
      <c r="AE49" s="17"/>
    </row>
    <row r="50" spans="1:31" x14ac:dyDescent="0.35">
      <c r="A50" s="79"/>
      <c r="B50" s="81"/>
      <c r="C50" s="13" t="s">
        <v>55</v>
      </c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37">
        <v>33450</v>
      </c>
      <c r="Q50" s="15">
        <v>13560</v>
      </c>
      <c r="R50" s="15"/>
      <c r="S50" s="15">
        <v>17910</v>
      </c>
      <c r="T50" s="15">
        <v>12772</v>
      </c>
      <c r="U50" s="15">
        <v>17490</v>
      </c>
      <c r="V50" s="15">
        <v>17190</v>
      </c>
      <c r="W50" s="15">
        <v>20610</v>
      </c>
      <c r="X50" s="15">
        <v>19673</v>
      </c>
      <c r="Y50" s="15">
        <v>28650</v>
      </c>
      <c r="Z50" s="15">
        <v>27300</v>
      </c>
      <c r="AA50" s="15">
        <v>23550</v>
      </c>
      <c r="AB50" s="15"/>
      <c r="AC50" s="17">
        <f t="shared" si="0"/>
        <v>0</v>
      </c>
      <c r="AD50" s="17">
        <f t="shared" si="1"/>
        <v>232155</v>
      </c>
      <c r="AE50" s="17"/>
    </row>
    <row r="51" spans="1:31" x14ac:dyDescent="0.35">
      <c r="A51" s="79"/>
      <c r="B51" s="81"/>
      <c r="C51" s="13" t="s">
        <v>56</v>
      </c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37"/>
      <c r="Q51" s="15">
        <v>0</v>
      </c>
      <c r="R51" s="15"/>
      <c r="S51" s="15">
        <v>0</v>
      </c>
      <c r="T51" s="15"/>
      <c r="U51" s="15">
        <v>0</v>
      </c>
      <c r="V51" s="15">
        <v>0</v>
      </c>
      <c r="W51" s="15">
        <v>0</v>
      </c>
      <c r="X51" s="15">
        <v>0</v>
      </c>
      <c r="Y51" s="15">
        <v>0</v>
      </c>
      <c r="Z51" s="15">
        <v>0</v>
      </c>
      <c r="AA51" s="15">
        <v>0</v>
      </c>
      <c r="AB51" s="15"/>
      <c r="AC51" s="17">
        <f t="shared" si="0"/>
        <v>0</v>
      </c>
      <c r="AD51" s="17">
        <f t="shared" si="1"/>
        <v>0</v>
      </c>
      <c r="AE51" s="17"/>
    </row>
    <row r="52" spans="1:31" x14ac:dyDescent="0.35">
      <c r="A52" s="79"/>
      <c r="B52" s="82"/>
      <c r="C52" s="19" t="s">
        <v>57</v>
      </c>
      <c r="D52" s="20"/>
      <c r="E52" s="20"/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37"/>
      <c r="Q52" s="37">
        <v>0</v>
      </c>
      <c r="R52" s="15"/>
      <c r="S52" s="15">
        <v>0</v>
      </c>
      <c r="T52" s="15"/>
      <c r="U52" s="15">
        <v>0</v>
      </c>
      <c r="V52" s="15">
        <v>0</v>
      </c>
      <c r="W52" s="15">
        <v>0</v>
      </c>
      <c r="X52" s="15">
        <v>0</v>
      </c>
      <c r="Y52" s="15">
        <v>0</v>
      </c>
      <c r="Z52" s="15">
        <v>0</v>
      </c>
      <c r="AA52" s="15">
        <v>0</v>
      </c>
      <c r="AB52" s="15"/>
      <c r="AC52" s="17">
        <f t="shared" si="0"/>
        <v>0</v>
      </c>
      <c r="AD52" s="17">
        <f t="shared" si="1"/>
        <v>0</v>
      </c>
      <c r="AE52" s="17"/>
    </row>
    <row r="53" spans="1:31" x14ac:dyDescent="0.35">
      <c r="A53" s="79" t="s">
        <v>53</v>
      </c>
      <c r="B53" s="80" t="s">
        <v>40</v>
      </c>
      <c r="C53" s="13" t="s">
        <v>54</v>
      </c>
      <c r="D53" s="20"/>
      <c r="E53" s="20"/>
      <c r="F53" s="20"/>
      <c r="G53" s="20"/>
      <c r="H53" s="20"/>
      <c r="J53" s="20"/>
      <c r="K53" s="20"/>
      <c r="L53" s="24"/>
      <c r="M53" s="24"/>
      <c r="N53" s="24"/>
      <c r="O53" s="24"/>
      <c r="P53" s="37"/>
      <c r="Q53" s="15">
        <v>0</v>
      </c>
      <c r="R53" s="15">
        <v>0</v>
      </c>
      <c r="S53" s="15">
        <v>0</v>
      </c>
      <c r="T53" s="15"/>
      <c r="U53" s="15">
        <v>0</v>
      </c>
      <c r="V53" s="15">
        <v>0</v>
      </c>
      <c r="W53" s="15">
        <v>20</v>
      </c>
      <c r="X53" s="15">
        <v>0</v>
      </c>
      <c r="Y53" s="15">
        <v>0</v>
      </c>
      <c r="Z53" s="15">
        <v>0</v>
      </c>
      <c r="AA53" s="15">
        <v>0</v>
      </c>
      <c r="AB53" s="15"/>
      <c r="AC53" s="17">
        <f t="shared" si="0"/>
        <v>0</v>
      </c>
      <c r="AD53" s="17">
        <f t="shared" si="1"/>
        <v>20</v>
      </c>
      <c r="AE53" s="17"/>
    </row>
    <row r="54" spans="1:31" x14ac:dyDescent="0.35">
      <c r="A54" s="79"/>
      <c r="B54" s="81"/>
      <c r="C54" s="13" t="s">
        <v>55</v>
      </c>
      <c r="D54" s="20"/>
      <c r="E54" s="20"/>
      <c r="F54" s="20"/>
      <c r="H54" s="20"/>
      <c r="J54" s="20"/>
      <c r="L54" s="24"/>
      <c r="M54" s="24"/>
      <c r="N54" s="24"/>
      <c r="O54" s="24"/>
      <c r="P54" s="37">
        <v>60</v>
      </c>
      <c r="Q54" s="15">
        <v>0</v>
      </c>
      <c r="R54" s="15">
        <v>1680</v>
      </c>
      <c r="S54" s="15">
        <v>360</v>
      </c>
      <c r="T54" s="15">
        <v>30</v>
      </c>
      <c r="U54" s="15">
        <v>60</v>
      </c>
      <c r="V54" s="15">
        <v>60</v>
      </c>
      <c r="W54" s="15">
        <v>0</v>
      </c>
      <c r="X54" s="15">
        <v>0</v>
      </c>
      <c r="Y54" s="15">
        <v>0</v>
      </c>
      <c r="Z54" s="15">
        <v>0</v>
      </c>
      <c r="AA54" s="15">
        <v>0</v>
      </c>
      <c r="AB54" s="15"/>
      <c r="AC54" s="17">
        <f t="shared" si="0"/>
        <v>0</v>
      </c>
      <c r="AD54" s="17">
        <f t="shared" si="1"/>
        <v>2250</v>
      </c>
      <c r="AE54" s="17"/>
    </row>
    <row r="55" spans="1:31" x14ac:dyDescent="0.35">
      <c r="A55" s="79"/>
      <c r="B55" s="81"/>
      <c r="C55" s="13" t="s">
        <v>56</v>
      </c>
      <c r="D55" s="20"/>
      <c r="E55" s="20"/>
      <c r="F55" s="20"/>
      <c r="H55" s="20"/>
      <c r="I55" s="20"/>
      <c r="J55" s="20"/>
      <c r="L55" s="24"/>
      <c r="M55" s="24"/>
      <c r="N55" s="24"/>
      <c r="O55" s="24"/>
      <c r="P55" s="37"/>
      <c r="Q55" s="15">
        <v>0</v>
      </c>
      <c r="R55" s="15">
        <v>0</v>
      </c>
      <c r="S55" s="15">
        <v>0</v>
      </c>
      <c r="T55" s="15">
        <v>0</v>
      </c>
      <c r="U55" s="15">
        <v>0</v>
      </c>
      <c r="V55" s="15">
        <v>0</v>
      </c>
      <c r="W55" s="15">
        <v>0</v>
      </c>
      <c r="X55" s="15">
        <v>0</v>
      </c>
      <c r="Y55" s="15">
        <v>0</v>
      </c>
      <c r="Z55" s="15">
        <v>0</v>
      </c>
      <c r="AA55" s="15">
        <v>0</v>
      </c>
      <c r="AB55" s="15"/>
      <c r="AC55" s="17">
        <f t="shared" si="0"/>
        <v>0</v>
      </c>
      <c r="AD55" s="17">
        <f t="shared" si="1"/>
        <v>0</v>
      </c>
      <c r="AE55" s="17"/>
    </row>
    <row r="56" spans="1:31" x14ac:dyDescent="0.35">
      <c r="A56" s="79"/>
      <c r="B56" s="82"/>
      <c r="C56" s="19" t="s">
        <v>57</v>
      </c>
      <c r="D56" s="20"/>
      <c r="E56" s="20"/>
      <c r="F56" s="20"/>
      <c r="G56" s="20"/>
      <c r="H56" s="20"/>
      <c r="I56" s="20"/>
      <c r="J56" s="20"/>
      <c r="K56" s="20"/>
      <c r="L56" s="20"/>
      <c r="M56" s="20"/>
      <c r="N56" s="20"/>
      <c r="O56" s="20"/>
      <c r="P56" s="37"/>
      <c r="Q56" s="15">
        <v>0</v>
      </c>
      <c r="R56" s="15">
        <v>0</v>
      </c>
      <c r="S56" s="15">
        <v>0</v>
      </c>
      <c r="T56" s="15">
        <v>0</v>
      </c>
      <c r="U56" s="15">
        <v>0</v>
      </c>
      <c r="V56" s="15">
        <v>0</v>
      </c>
      <c r="W56" s="15">
        <v>0</v>
      </c>
      <c r="X56" s="15">
        <v>0</v>
      </c>
      <c r="Y56" s="15">
        <v>0</v>
      </c>
      <c r="Z56" s="15">
        <v>0</v>
      </c>
      <c r="AA56" s="15">
        <v>0</v>
      </c>
      <c r="AB56" s="15"/>
      <c r="AC56" s="17">
        <f t="shared" si="0"/>
        <v>0</v>
      </c>
      <c r="AD56" s="17">
        <f t="shared" si="1"/>
        <v>0</v>
      </c>
      <c r="AE56" s="17"/>
    </row>
    <row r="57" spans="1:31" x14ac:dyDescent="0.35">
      <c r="A57" s="79" t="s">
        <v>53</v>
      </c>
      <c r="B57" s="80" t="s">
        <v>41</v>
      </c>
      <c r="C57" s="13" t="s">
        <v>54</v>
      </c>
      <c r="D57" s="20"/>
      <c r="E57" s="20"/>
      <c r="F57" s="23"/>
      <c r="G57" s="20"/>
      <c r="H57" s="20"/>
      <c r="I57" s="20"/>
      <c r="J57" s="24"/>
      <c r="K57" s="24"/>
      <c r="L57" s="24"/>
      <c r="M57" s="24"/>
      <c r="N57" s="24"/>
      <c r="O57" s="24"/>
      <c r="P57" s="37"/>
      <c r="Q57" s="15">
        <v>1140</v>
      </c>
      <c r="R57" s="15">
        <v>840</v>
      </c>
      <c r="S57" s="15">
        <v>90</v>
      </c>
      <c r="T57" s="15">
        <v>90</v>
      </c>
      <c r="U57" s="15">
        <v>0</v>
      </c>
      <c r="V57" s="15">
        <v>0</v>
      </c>
      <c r="W57" s="15">
        <v>0</v>
      </c>
      <c r="X57" s="15">
        <v>0</v>
      </c>
      <c r="Y57" s="15">
        <v>0</v>
      </c>
      <c r="Z57" s="15">
        <v>0</v>
      </c>
      <c r="AA57" s="15">
        <v>0</v>
      </c>
      <c r="AB57" s="15"/>
      <c r="AC57" s="17">
        <f t="shared" si="0"/>
        <v>0</v>
      </c>
      <c r="AD57" s="17">
        <f t="shared" si="1"/>
        <v>2160</v>
      </c>
      <c r="AE57" s="17"/>
    </row>
    <row r="58" spans="1:31" x14ac:dyDescent="0.35">
      <c r="A58" s="79"/>
      <c r="B58" s="81"/>
      <c r="C58" s="13" t="s">
        <v>55</v>
      </c>
      <c r="D58" s="20"/>
      <c r="E58" s="20"/>
      <c r="F58" s="23"/>
      <c r="G58" s="20"/>
      <c r="H58" s="20"/>
      <c r="I58" s="20"/>
      <c r="J58" s="24"/>
      <c r="K58" s="24"/>
      <c r="L58" s="24"/>
      <c r="M58" s="24"/>
      <c r="N58" s="24"/>
      <c r="O58" s="24"/>
      <c r="P58" s="37">
        <v>9090</v>
      </c>
      <c r="Q58" s="15">
        <v>10560</v>
      </c>
      <c r="R58" s="15">
        <v>8670</v>
      </c>
      <c r="S58" s="15">
        <v>9930</v>
      </c>
      <c r="T58" s="15">
        <v>21270</v>
      </c>
      <c r="U58" s="15">
        <v>11460</v>
      </c>
      <c r="V58" s="15">
        <v>12720</v>
      </c>
      <c r="W58" s="15">
        <v>17310</v>
      </c>
      <c r="X58" s="15">
        <v>12270</v>
      </c>
      <c r="Y58" s="15">
        <v>27240</v>
      </c>
      <c r="Z58" s="15">
        <v>23970</v>
      </c>
      <c r="AA58" s="15">
        <v>12030</v>
      </c>
      <c r="AB58" s="15"/>
      <c r="AC58" s="17">
        <f t="shared" si="0"/>
        <v>0</v>
      </c>
      <c r="AD58" s="17">
        <f t="shared" si="1"/>
        <v>176520</v>
      </c>
      <c r="AE58" s="17"/>
    </row>
    <row r="59" spans="1:31" x14ac:dyDescent="0.35">
      <c r="A59" s="79"/>
      <c r="B59" s="81"/>
      <c r="C59" s="13" t="s">
        <v>56</v>
      </c>
      <c r="D59" s="20"/>
      <c r="E59" s="20"/>
      <c r="F59" s="23"/>
      <c r="G59" s="20"/>
      <c r="H59" s="20"/>
      <c r="I59" s="20"/>
      <c r="J59" s="24"/>
      <c r="K59" s="24"/>
      <c r="L59" s="24"/>
      <c r="M59" s="24"/>
      <c r="N59" s="24"/>
      <c r="O59" s="24"/>
      <c r="P59" s="37"/>
      <c r="Q59" s="15">
        <v>0</v>
      </c>
      <c r="R59" s="15">
        <v>0</v>
      </c>
      <c r="S59" s="15">
        <v>0</v>
      </c>
      <c r="T59" s="15"/>
      <c r="U59" s="15">
        <v>0</v>
      </c>
      <c r="V59" s="15">
        <v>0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/>
      <c r="AC59" s="17">
        <f t="shared" si="0"/>
        <v>0</v>
      </c>
      <c r="AD59" s="17">
        <f t="shared" si="1"/>
        <v>0</v>
      </c>
      <c r="AE59" s="17"/>
    </row>
    <row r="60" spans="1:31" x14ac:dyDescent="0.35">
      <c r="A60" s="79"/>
      <c r="B60" s="82"/>
      <c r="C60" s="19" t="s">
        <v>57</v>
      </c>
      <c r="D60" s="20"/>
      <c r="E60" s="20"/>
      <c r="F60" s="20"/>
      <c r="G60" s="20"/>
      <c r="H60" s="20"/>
      <c r="I60" s="20"/>
      <c r="J60" s="20"/>
      <c r="K60" s="20"/>
      <c r="L60" s="20"/>
      <c r="M60" s="20"/>
      <c r="N60" s="20"/>
      <c r="O60" s="20"/>
      <c r="P60" s="37"/>
      <c r="Q60" s="15">
        <v>0</v>
      </c>
      <c r="R60" s="15">
        <v>0</v>
      </c>
      <c r="S60" s="15">
        <v>0</v>
      </c>
      <c r="T60" s="15"/>
      <c r="U60" s="15">
        <v>0</v>
      </c>
      <c r="V60" s="15">
        <v>0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/>
      <c r="AC60" s="17">
        <f t="shared" si="0"/>
        <v>0</v>
      </c>
      <c r="AD60" s="17">
        <f t="shared" si="1"/>
        <v>0</v>
      </c>
      <c r="AE60" s="17"/>
    </row>
    <row r="61" spans="1:31" x14ac:dyDescent="0.35">
      <c r="A61" s="79" t="s">
        <v>53</v>
      </c>
      <c r="B61" s="80" t="s">
        <v>42</v>
      </c>
      <c r="C61" s="13" t="s">
        <v>54</v>
      </c>
      <c r="D61" s="20"/>
      <c r="E61" s="20"/>
      <c r="F61" s="23"/>
      <c r="G61" s="20"/>
      <c r="H61" s="20"/>
      <c r="I61" s="20"/>
      <c r="J61" s="24"/>
      <c r="K61" s="24"/>
      <c r="L61" s="24"/>
      <c r="M61" s="24"/>
      <c r="N61" s="24"/>
      <c r="O61" s="24"/>
      <c r="P61" s="37"/>
      <c r="Q61" s="15">
        <v>0</v>
      </c>
      <c r="R61" s="15">
        <v>0</v>
      </c>
      <c r="S61" s="15">
        <v>0</v>
      </c>
      <c r="T61" s="15"/>
      <c r="U61" s="15">
        <v>0</v>
      </c>
      <c r="V61" s="15">
        <v>0</v>
      </c>
      <c r="W61" s="15">
        <v>0</v>
      </c>
      <c r="X61" s="15">
        <v>0</v>
      </c>
      <c r="Y61" s="15">
        <v>0</v>
      </c>
      <c r="Z61" s="15">
        <v>0</v>
      </c>
      <c r="AA61" s="15">
        <v>0</v>
      </c>
      <c r="AB61" s="15"/>
      <c r="AC61" s="17">
        <f t="shared" si="0"/>
        <v>0</v>
      </c>
      <c r="AD61" s="17">
        <f t="shared" si="1"/>
        <v>0</v>
      </c>
      <c r="AE61" s="17"/>
    </row>
    <row r="62" spans="1:31" x14ac:dyDescent="0.35">
      <c r="A62" s="79"/>
      <c r="B62" s="81"/>
      <c r="C62" s="13" t="s">
        <v>55</v>
      </c>
      <c r="D62" s="20"/>
      <c r="E62" s="20"/>
      <c r="F62" s="23"/>
      <c r="G62" s="20"/>
      <c r="H62" s="20"/>
      <c r="I62" s="20"/>
      <c r="J62" s="24"/>
      <c r="K62" s="24"/>
      <c r="L62" s="24"/>
      <c r="M62" s="24"/>
      <c r="N62" s="24"/>
      <c r="O62" s="24"/>
      <c r="P62" s="37">
        <v>780</v>
      </c>
      <c r="Q62" s="15">
        <v>1830</v>
      </c>
      <c r="R62" s="15">
        <v>4140</v>
      </c>
      <c r="S62" s="15">
        <v>360</v>
      </c>
      <c r="T62" s="15"/>
      <c r="U62" s="15">
        <v>0</v>
      </c>
      <c r="V62" s="15">
        <v>0</v>
      </c>
      <c r="W62" s="15">
        <v>0</v>
      </c>
      <c r="X62" s="15">
        <v>40</v>
      </c>
      <c r="Y62" s="15">
        <v>2790</v>
      </c>
      <c r="Z62" s="15">
        <v>6420</v>
      </c>
      <c r="AA62" s="15">
        <v>25440</v>
      </c>
      <c r="AB62" s="15"/>
      <c r="AC62" s="17">
        <f t="shared" si="0"/>
        <v>0</v>
      </c>
      <c r="AD62" s="17">
        <f t="shared" si="1"/>
        <v>41800</v>
      </c>
      <c r="AE62" s="17"/>
    </row>
    <row r="63" spans="1:31" x14ac:dyDescent="0.35">
      <c r="A63" s="79"/>
      <c r="B63" s="81"/>
      <c r="C63" s="13" t="s">
        <v>56</v>
      </c>
      <c r="D63" s="20"/>
      <c r="E63" s="20"/>
      <c r="F63" s="23"/>
      <c r="G63" s="20"/>
      <c r="H63" s="20"/>
      <c r="I63" s="20"/>
      <c r="J63" s="24"/>
      <c r="K63" s="24"/>
      <c r="L63" s="24"/>
      <c r="M63" s="24"/>
      <c r="N63" s="24"/>
      <c r="O63" s="24"/>
      <c r="P63" s="42"/>
      <c r="Q63" s="15">
        <v>0</v>
      </c>
      <c r="R63" s="15">
        <v>0</v>
      </c>
      <c r="S63" s="15">
        <v>0</v>
      </c>
      <c r="T63" s="15"/>
      <c r="U63" s="15">
        <v>0</v>
      </c>
      <c r="V63" s="15">
        <v>0</v>
      </c>
      <c r="W63" s="15">
        <v>0</v>
      </c>
      <c r="X63" s="15">
        <v>0</v>
      </c>
      <c r="Y63" s="15">
        <v>0</v>
      </c>
      <c r="Z63" s="15">
        <v>0</v>
      </c>
      <c r="AA63" s="15">
        <v>0</v>
      </c>
      <c r="AB63" s="15"/>
      <c r="AC63" s="17">
        <f t="shared" si="0"/>
        <v>0</v>
      </c>
      <c r="AD63" s="17">
        <f t="shared" si="1"/>
        <v>0</v>
      </c>
      <c r="AE63" s="17"/>
    </row>
    <row r="64" spans="1:31" x14ac:dyDescent="0.35">
      <c r="A64" s="79"/>
      <c r="B64" s="82"/>
      <c r="C64" s="19" t="s">
        <v>57</v>
      </c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37"/>
      <c r="Q64" s="15">
        <v>0</v>
      </c>
      <c r="R64" s="15">
        <v>0</v>
      </c>
      <c r="S64" s="15">
        <v>0</v>
      </c>
      <c r="T64" s="15"/>
      <c r="U64" s="15">
        <v>0</v>
      </c>
      <c r="V64" s="15">
        <v>0</v>
      </c>
      <c r="W64" s="15">
        <v>0</v>
      </c>
      <c r="X64" s="15">
        <v>0</v>
      </c>
      <c r="Y64" s="15">
        <v>0</v>
      </c>
      <c r="Z64" s="15">
        <v>0</v>
      </c>
      <c r="AA64" s="15">
        <v>0</v>
      </c>
      <c r="AB64" s="15"/>
      <c r="AC64" s="17">
        <f t="shared" si="0"/>
        <v>0</v>
      </c>
      <c r="AD64" s="17">
        <f t="shared" si="1"/>
        <v>0</v>
      </c>
      <c r="AE64" s="17"/>
    </row>
    <row r="65" spans="1:31" x14ac:dyDescent="0.35">
      <c r="A65" s="79" t="s">
        <v>53</v>
      </c>
      <c r="B65" s="80" t="s">
        <v>2</v>
      </c>
      <c r="C65" s="13" t="s">
        <v>54</v>
      </c>
      <c r="D65" s="20">
        <v>0</v>
      </c>
      <c r="E65" s="20">
        <v>0</v>
      </c>
      <c r="F65" s="20">
        <v>0</v>
      </c>
      <c r="G65" s="20">
        <v>0</v>
      </c>
      <c r="H65" s="20">
        <v>0</v>
      </c>
      <c r="I65" s="20">
        <v>0</v>
      </c>
      <c r="J65" s="20">
        <v>0</v>
      </c>
      <c r="K65" s="20">
        <v>0</v>
      </c>
      <c r="L65" s="20">
        <v>0</v>
      </c>
      <c r="M65" s="20">
        <v>0</v>
      </c>
      <c r="N65" s="20">
        <v>0</v>
      </c>
      <c r="O65" s="20">
        <v>0</v>
      </c>
      <c r="P65" s="20">
        <f>P61+P57+P53+P49+P45+P41+P37+P33+P29+P25+P21+P13+P9+P5+P17</f>
        <v>1740</v>
      </c>
      <c r="Q65" s="20">
        <f t="shared" ref="Q65:AA65" si="4">Q61+Q57+Q53+Q49+Q45+Q41+Q37+Q33+Q29+Q25+Q21+Q13+Q9+Q5+Q17</f>
        <v>11250</v>
      </c>
      <c r="R65" s="20">
        <f t="shared" si="4"/>
        <v>11380</v>
      </c>
      <c r="S65" s="20">
        <f t="shared" si="4"/>
        <v>6720</v>
      </c>
      <c r="T65" s="20">
        <f t="shared" si="4"/>
        <v>10530</v>
      </c>
      <c r="U65" s="20">
        <f t="shared" si="4"/>
        <v>7110</v>
      </c>
      <c r="V65" s="20">
        <f t="shared" si="4"/>
        <v>8820</v>
      </c>
      <c r="W65" s="20">
        <f t="shared" si="4"/>
        <v>4520</v>
      </c>
      <c r="X65" s="20">
        <f t="shared" si="4"/>
        <v>13260</v>
      </c>
      <c r="Y65" s="20">
        <f t="shared" si="4"/>
        <v>4830</v>
      </c>
      <c r="Z65" s="20">
        <f t="shared" si="4"/>
        <v>12930</v>
      </c>
      <c r="AA65" s="20">
        <f t="shared" si="4"/>
        <v>13685</v>
      </c>
      <c r="AB65" s="24"/>
      <c r="AC65" s="17">
        <f t="shared" si="0"/>
        <v>0</v>
      </c>
      <c r="AD65" s="17">
        <f t="shared" si="1"/>
        <v>106775</v>
      </c>
      <c r="AE65" s="17"/>
    </row>
    <row r="66" spans="1:31" x14ac:dyDescent="0.35">
      <c r="A66" s="79"/>
      <c r="B66" s="81"/>
      <c r="C66" s="13" t="s">
        <v>55</v>
      </c>
      <c r="D66" s="20">
        <v>0</v>
      </c>
      <c r="E66" s="20">
        <v>0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>
        <v>0</v>
      </c>
      <c r="L66" s="20">
        <v>0</v>
      </c>
      <c r="M66" s="20">
        <v>0</v>
      </c>
      <c r="N66" s="20">
        <v>0</v>
      </c>
      <c r="O66" s="20">
        <v>0</v>
      </c>
      <c r="P66" s="20">
        <f>P62+P58+P54+P50+P46+P42+P38+P34+P30+P26+P22+P14+P10+P6+P18</f>
        <v>79515</v>
      </c>
      <c r="Q66" s="20">
        <f t="shared" ref="Q66:AA66" si="5">Q62+Q58+Q54+Q50+Q46+Q42+Q38+Q34+Q30+Q26+Q22+Q14+Q10+Q6</f>
        <v>122495</v>
      </c>
      <c r="R66" s="20">
        <f t="shared" si="5"/>
        <v>105930</v>
      </c>
      <c r="S66" s="20">
        <f t="shared" si="5"/>
        <v>99706</v>
      </c>
      <c r="T66" s="20">
        <f t="shared" si="5"/>
        <v>116197</v>
      </c>
      <c r="U66" s="20">
        <f t="shared" si="5"/>
        <v>101036</v>
      </c>
      <c r="V66" s="20">
        <f t="shared" si="5"/>
        <v>84320</v>
      </c>
      <c r="W66" s="20">
        <f t="shared" si="5"/>
        <v>94332</v>
      </c>
      <c r="X66" s="20">
        <f t="shared" si="5"/>
        <v>132999</v>
      </c>
      <c r="Y66" s="20">
        <f t="shared" si="5"/>
        <v>115325</v>
      </c>
      <c r="Z66" s="20">
        <f t="shared" si="5"/>
        <v>154040</v>
      </c>
      <c r="AA66" s="20">
        <f t="shared" si="5"/>
        <v>179065</v>
      </c>
      <c r="AB66" s="24"/>
      <c r="AC66" s="17">
        <f t="shared" si="0"/>
        <v>0</v>
      </c>
      <c r="AD66" s="17">
        <f t="shared" si="1"/>
        <v>1384960</v>
      </c>
      <c r="AE66" s="17"/>
    </row>
    <row r="67" spans="1:31" x14ac:dyDescent="0.35">
      <c r="A67" s="79"/>
      <c r="B67" s="81"/>
      <c r="C67" s="13" t="s">
        <v>56</v>
      </c>
      <c r="D67" s="20">
        <v>0</v>
      </c>
      <c r="E67" s="20">
        <v>0</v>
      </c>
      <c r="F67" s="20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20">
        <v>0</v>
      </c>
      <c r="N67" s="20">
        <v>0</v>
      </c>
      <c r="O67" s="20">
        <v>0</v>
      </c>
      <c r="P67" s="20">
        <f>P63+P59+P55+P51+P47+P43+P39+P35+P31+P27+P23+P15+P11+P7+P19</f>
        <v>0</v>
      </c>
      <c r="Q67" s="20">
        <f t="shared" ref="Q67:AA67" si="6">Q63+Q59+Q55+Q51+Q47+Q43+Q39+Q35+Q31+Q27+Q23+Q15+Q11+Q7+Q19</f>
        <v>7600</v>
      </c>
      <c r="R67" s="20">
        <f t="shared" si="6"/>
        <v>3670</v>
      </c>
      <c r="S67" s="20">
        <f t="shared" si="6"/>
        <v>6800</v>
      </c>
      <c r="T67" s="20">
        <f t="shared" si="6"/>
        <v>6600</v>
      </c>
      <c r="U67" s="20">
        <f t="shared" si="6"/>
        <v>1625</v>
      </c>
      <c r="V67" s="20">
        <f t="shared" si="6"/>
        <v>3100</v>
      </c>
      <c r="W67" s="20">
        <f t="shared" si="6"/>
        <v>2700</v>
      </c>
      <c r="X67" s="20">
        <f t="shared" si="6"/>
        <v>11800</v>
      </c>
      <c r="Y67" s="20">
        <f t="shared" si="6"/>
        <v>3660</v>
      </c>
      <c r="Z67" s="20">
        <f t="shared" si="6"/>
        <v>9700</v>
      </c>
      <c r="AA67" s="20">
        <f t="shared" si="6"/>
        <v>3100</v>
      </c>
      <c r="AB67" s="24"/>
      <c r="AC67" s="17">
        <f t="shared" si="0"/>
        <v>0</v>
      </c>
      <c r="AD67" s="17">
        <f t="shared" si="1"/>
        <v>60355</v>
      </c>
      <c r="AE67" s="17"/>
    </row>
    <row r="68" spans="1:31" x14ac:dyDescent="0.35">
      <c r="A68" s="79"/>
      <c r="B68" s="82"/>
      <c r="C68" s="19" t="s">
        <v>57</v>
      </c>
      <c r="D68" s="20">
        <v>0</v>
      </c>
      <c r="E68" s="20">
        <v>0</v>
      </c>
      <c r="F68" s="20">
        <v>0</v>
      </c>
      <c r="G68" s="20">
        <v>0</v>
      </c>
      <c r="H68" s="20">
        <v>0</v>
      </c>
      <c r="I68" s="20">
        <v>0</v>
      </c>
      <c r="J68" s="20">
        <v>0</v>
      </c>
      <c r="K68" s="20">
        <v>0</v>
      </c>
      <c r="L68" s="20">
        <v>0</v>
      </c>
      <c r="M68" s="20">
        <v>0</v>
      </c>
      <c r="N68" s="20">
        <v>0</v>
      </c>
      <c r="O68" s="20">
        <v>0</v>
      </c>
      <c r="P68" s="20">
        <f>P64+P60+P56+P52+P48+P44+P40+P36+P32+P28+P24+P16+P12+P8+P20</f>
        <v>0</v>
      </c>
      <c r="Q68" s="20">
        <f t="shared" ref="Q68:AA68" si="7">Q64+Q60+Q56+Q52+Q48+Q44+Q40+Q36+Q32+Q28+Q24+Q16+Q12+Q8+Q20</f>
        <v>6100</v>
      </c>
      <c r="R68" s="20">
        <f t="shared" si="7"/>
        <v>7955</v>
      </c>
      <c r="S68" s="20">
        <f t="shared" si="7"/>
        <v>8800</v>
      </c>
      <c r="T68" s="20">
        <f t="shared" si="7"/>
        <v>5600</v>
      </c>
      <c r="U68" s="20">
        <f t="shared" si="7"/>
        <v>1910</v>
      </c>
      <c r="V68" s="20">
        <f t="shared" si="7"/>
        <v>1000</v>
      </c>
      <c r="W68" s="20">
        <f t="shared" si="7"/>
        <v>700</v>
      </c>
      <c r="X68" s="20">
        <f t="shared" si="7"/>
        <v>7400</v>
      </c>
      <c r="Y68" s="20">
        <f t="shared" si="7"/>
        <v>3260</v>
      </c>
      <c r="Z68" s="20">
        <f t="shared" si="7"/>
        <v>2900</v>
      </c>
      <c r="AA68" s="20">
        <f t="shared" si="7"/>
        <v>1400</v>
      </c>
      <c r="AB68" s="24"/>
      <c r="AC68" s="17">
        <f t="shared" si="0"/>
        <v>0</v>
      </c>
      <c r="AD68" s="17">
        <f t="shared" si="1"/>
        <v>47025</v>
      </c>
      <c r="AE68" s="17"/>
    </row>
    <row r="69" spans="1:31" x14ac:dyDescent="0.35">
      <c r="A69" s="43"/>
      <c r="B69" s="44"/>
      <c r="C69" s="45" t="s">
        <v>58</v>
      </c>
      <c r="D69" s="46"/>
      <c r="E69" s="46"/>
      <c r="F69" s="46"/>
      <c r="G69" s="46"/>
      <c r="H69" s="46"/>
      <c r="I69" s="46"/>
      <c r="J69" s="46">
        <f>J68+J67</f>
        <v>0</v>
      </c>
      <c r="K69" s="46">
        <f t="shared" ref="K69:AA69" si="8">K68+K67</f>
        <v>0</v>
      </c>
      <c r="L69" s="46">
        <f t="shared" si="8"/>
        <v>0</v>
      </c>
      <c r="M69" s="46">
        <f t="shared" si="8"/>
        <v>0</v>
      </c>
      <c r="N69" s="46">
        <f t="shared" si="8"/>
        <v>0</v>
      </c>
      <c r="O69" s="46">
        <f t="shared" si="8"/>
        <v>0</v>
      </c>
      <c r="P69" s="46">
        <f t="shared" si="8"/>
        <v>0</v>
      </c>
      <c r="Q69" s="46">
        <f t="shared" si="8"/>
        <v>13700</v>
      </c>
      <c r="R69" s="46">
        <f t="shared" si="8"/>
        <v>11625</v>
      </c>
      <c r="S69" s="46">
        <f t="shared" si="8"/>
        <v>15600</v>
      </c>
      <c r="T69" s="46">
        <f t="shared" si="8"/>
        <v>12200</v>
      </c>
      <c r="U69" s="46">
        <f t="shared" si="8"/>
        <v>3535</v>
      </c>
      <c r="V69" s="46">
        <f t="shared" si="8"/>
        <v>4100</v>
      </c>
      <c r="W69" s="46">
        <f t="shared" si="8"/>
        <v>3400</v>
      </c>
      <c r="X69" s="46">
        <f t="shared" si="8"/>
        <v>19200</v>
      </c>
      <c r="Y69" s="46">
        <f t="shared" si="8"/>
        <v>6920</v>
      </c>
      <c r="Z69" s="46">
        <f t="shared" si="8"/>
        <v>12600</v>
      </c>
      <c r="AA69" s="46">
        <f t="shared" si="8"/>
        <v>4500</v>
      </c>
      <c r="AB69" s="47"/>
      <c r="AC69" s="48"/>
      <c r="AD69" s="48"/>
      <c r="AE69" s="48"/>
    </row>
    <row r="70" spans="1:31" x14ac:dyDescent="0.35">
      <c r="A70" s="43"/>
      <c r="B70" s="44"/>
      <c r="C70" s="45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8"/>
      <c r="AD70" s="48"/>
      <c r="AE70" s="48"/>
    </row>
    <row r="72" spans="1:31" x14ac:dyDescent="0.35">
      <c r="C72" s="5">
        <v>2020</v>
      </c>
      <c r="D72" s="5">
        <v>2020</v>
      </c>
      <c r="E72" s="5">
        <v>2020</v>
      </c>
      <c r="F72" s="5">
        <v>2020</v>
      </c>
      <c r="G72" s="5">
        <v>2020</v>
      </c>
      <c r="H72" s="5">
        <v>2020</v>
      </c>
      <c r="I72" s="5">
        <v>2020</v>
      </c>
      <c r="J72" s="5">
        <v>2020</v>
      </c>
      <c r="K72" s="5">
        <v>2020</v>
      </c>
      <c r="L72" s="5">
        <v>2020</v>
      </c>
      <c r="M72" s="5">
        <v>2020</v>
      </c>
      <c r="N72" s="5">
        <v>2020</v>
      </c>
      <c r="O72" s="5">
        <v>2020</v>
      </c>
      <c r="P72" s="6">
        <v>2021</v>
      </c>
      <c r="Q72" s="6">
        <v>2021</v>
      </c>
      <c r="R72" s="6">
        <v>2021</v>
      </c>
      <c r="S72" s="6">
        <v>2021</v>
      </c>
      <c r="T72" s="6">
        <v>2021</v>
      </c>
      <c r="U72" s="6">
        <v>2021</v>
      </c>
      <c r="V72" s="6">
        <v>2021</v>
      </c>
      <c r="W72" s="6">
        <v>2021</v>
      </c>
      <c r="X72" s="6">
        <v>2021</v>
      </c>
      <c r="Y72" s="6">
        <v>2021</v>
      </c>
      <c r="Z72" s="6">
        <v>2021</v>
      </c>
      <c r="AA72" s="6">
        <v>2021</v>
      </c>
      <c r="AB72" s="6"/>
      <c r="AC72" s="7" t="s">
        <v>2</v>
      </c>
      <c r="AD72" s="7" t="s">
        <v>2</v>
      </c>
    </row>
    <row r="73" spans="1:31" x14ac:dyDescent="0.35">
      <c r="A73" s="8" t="s">
        <v>3</v>
      </c>
      <c r="B73" s="9" t="s">
        <v>4</v>
      </c>
      <c r="C73" s="9" t="s">
        <v>5</v>
      </c>
      <c r="D73" s="10" t="s">
        <v>6</v>
      </c>
      <c r="E73" s="10" t="s">
        <v>7</v>
      </c>
      <c r="F73" s="10" t="s">
        <v>8</v>
      </c>
      <c r="G73" s="10" t="s">
        <v>9</v>
      </c>
      <c r="H73" s="10" t="s">
        <v>10</v>
      </c>
      <c r="I73" s="10" t="s">
        <v>11</v>
      </c>
      <c r="J73" s="10" t="s">
        <v>12</v>
      </c>
      <c r="K73" s="10" t="s">
        <v>13</v>
      </c>
      <c r="L73" s="10" t="s">
        <v>14</v>
      </c>
      <c r="M73" s="10" t="s">
        <v>15</v>
      </c>
      <c r="N73" s="10" t="s">
        <v>16</v>
      </c>
      <c r="O73" s="10" t="s">
        <v>17</v>
      </c>
      <c r="P73" s="11" t="s">
        <v>18</v>
      </c>
      <c r="Q73" s="11" t="s">
        <v>19</v>
      </c>
      <c r="R73" s="11" t="s">
        <v>8</v>
      </c>
      <c r="S73" s="11" t="s">
        <v>9</v>
      </c>
      <c r="T73" s="11" t="s">
        <v>10</v>
      </c>
      <c r="U73" s="11" t="s">
        <v>11</v>
      </c>
      <c r="V73" s="11" t="s">
        <v>12</v>
      </c>
      <c r="W73" s="11" t="s">
        <v>13</v>
      </c>
      <c r="X73" s="11" t="s">
        <v>14</v>
      </c>
      <c r="Y73" s="11" t="s">
        <v>15</v>
      </c>
      <c r="Z73" s="11" t="s">
        <v>20</v>
      </c>
      <c r="AA73" s="11" t="s">
        <v>21</v>
      </c>
      <c r="AB73" s="11"/>
      <c r="AC73" s="11">
        <v>2020</v>
      </c>
      <c r="AD73" s="11">
        <v>2021</v>
      </c>
    </row>
    <row r="74" spans="1:31" x14ac:dyDescent="0.35">
      <c r="A74" s="79" t="s">
        <v>24</v>
      </c>
      <c r="B74" s="80" t="s">
        <v>25</v>
      </c>
      <c r="C74" s="13" t="s">
        <v>54</v>
      </c>
      <c r="D74" s="20"/>
      <c r="E74" s="23"/>
      <c r="F74" s="23"/>
      <c r="G74" s="20"/>
      <c r="H74" s="20"/>
      <c r="I74" s="20"/>
      <c r="J74" s="24"/>
      <c r="K74" s="24"/>
      <c r="L74" s="24"/>
      <c r="M74" s="24"/>
      <c r="N74" s="24"/>
      <c r="O74" s="24"/>
      <c r="P74" s="15"/>
      <c r="Q74" s="15"/>
      <c r="R74" s="15"/>
      <c r="S74" s="15"/>
      <c r="T74" s="15"/>
      <c r="U74" s="15"/>
      <c r="V74" s="15">
        <v>0</v>
      </c>
      <c r="W74" s="15">
        <v>0</v>
      </c>
      <c r="X74" s="15">
        <v>0</v>
      </c>
      <c r="Y74" s="15">
        <v>0</v>
      </c>
      <c r="Z74" s="15">
        <v>0</v>
      </c>
      <c r="AA74" s="15">
        <v>0</v>
      </c>
      <c r="AB74" s="47"/>
      <c r="AC74" s="16">
        <f>SUM(D74:O74)</f>
        <v>0</v>
      </c>
      <c r="AD74" s="17">
        <f>SUM(P74:AA74)</f>
        <v>0</v>
      </c>
      <c r="AE74" s="17"/>
    </row>
    <row r="75" spans="1:31" x14ac:dyDescent="0.35">
      <c r="A75" s="79"/>
      <c r="B75" s="81"/>
      <c r="C75" s="13" t="s">
        <v>55</v>
      </c>
      <c r="D75" s="27">
        <v>2790</v>
      </c>
      <c r="E75" s="27">
        <v>2550</v>
      </c>
      <c r="F75" s="27">
        <v>2490</v>
      </c>
      <c r="G75" s="27">
        <v>1830</v>
      </c>
      <c r="H75" s="27">
        <v>60</v>
      </c>
      <c r="I75" s="27">
        <v>1980</v>
      </c>
      <c r="J75" s="27">
        <v>1410</v>
      </c>
      <c r="K75" s="27">
        <v>2400</v>
      </c>
      <c r="L75" s="27">
        <v>5880</v>
      </c>
      <c r="M75" s="27">
        <v>2910</v>
      </c>
      <c r="N75" s="27">
        <v>3240</v>
      </c>
      <c r="O75" s="27">
        <v>4020</v>
      </c>
      <c r="P75" s="15">
        <v>16770</v>
      </c>
      <c r="Q75" s="15">
        <v>18000</v>
      </c>
      <c r="R75" s="15">
        <v>20400</v>
      </c>
      <c r="S75" s="15">
        <v>8040</v>
      </c>
      <c r="T75" s="15">
        <v>3000</v>
      </c>
      <c r="U75" s="15">
        <v>10200</v>
      </c>
      <c r="V75" s="15">
        <v>12750</v>
      </c>
      <c r="W75" s="15">
        <v>21570</v>
      </c>
      <c r="X75" s="15">
        <v>15510</v>
      </c>
      <c r="Y75" s="15">
        <v>14010</v>
      </c>
      <c r="Z75" s="15">
        <v>24000</v>
      </c>
      <c r="AA75" s="15">
        <v>43020</v>
      </c>
      <c r="AB75" s="47"/>
      <c r="AC75" s="16">
        <f t="shared" ref="AC75:AC79" si="9">SUM(D75:O75)</f>
        <v>31560</v>
      </c>
      <c r="AD75" s="17">
        <f t="shared" ref="AD75:AD79" si="10">SUM(P75:AA75)</f>
        <v>207270</v>
      </c>
      <c r="AE75" s="17"/>
    </row>
    <row r="76" spans="1:31" x14ac:dyDescent="0.35">
      <c r="A76" s="79"/>
      <c r="B76" s="81"/>
      <c r="C76" s="13" t="s">
        <v>56</v>
      </c>
      <c r="D76" s="20"/>
      <c r="E76" s="23"/>
      <c r="F76" s="23"/>
      <c r="G76" s="20"/>
      <c r="H76" s="20"/>
      <c r="I76" s="20"/>
      <c r="J76" s="24"/>
      <c r="K76" s="24"/>
      <c r="L76" s="24"/>
      <c r="M76" s="24"/>
      <c r="N76" s="24"/>
      <c r="O76" s="24"/>
      <c r="P76" s="15"/>
      <c r="Q76" s="15"/>
      <c r="R76" s="15"/>
      <c r="S76" s="15"/>
      <c r="T76" s="15"/>
      <c r="U76" s="15"/>
      <c r="V76" s="15">
        <v>0</v>
      </c>
      <c r="W76" s="15">
        <v>0</v>
      </c>
      <c r="X76" s="15">
        <v>0</v>
      </c>
      <c r="Y76" s="15">
        <v>0</v>
      </c>
      <c r="Z76" s="15">
        <v>0</v>
      </c>
      <c r="AA76" s="15">
        <v>0</v>
      </c>
      <c r="AB76" s="47"/>
      <c r="AC76" s="16">
        <f t="shared" si="9"/>
        <v>0</v>
      </c>
      <c r="AD76" s="17">
        <f t="shared" si="10"/>
        <v>0</v>
      </c>
      <c r="AE76" s="17"/>
    </row>
    <row r="77" spans="1:31" x14ac:dyDescent="0.35">
      <c r="A77" s="79"/>
      <c r="B77" s="82"/>
      <c r="C77" s="19" t="s">
        <v>57</v>
      </c>
      <c r="D77" s="20"/>
      <c r="E77" s="20"/>
      <c r="F77" s="20"/>
      <c r="G77" s="20"/>
      <c r="H77" s="20"/>
      <c r="I77" s="20"/>
      <c r="J77" s="20"/>
      <c r="K77" s="20"/>
      <c r="L77" s="20"/>
      <c r="M77" s="20"/>
      <c r="N77" s="20"/>
      <c r="O77" s="20"/>
      <c r="P77" s="15"/>
      <c r="Q77" s="15"/>
      <c r="R77" s="15"/>
      <c r="S77" s="15"/>
      <c r="T77" s="15"/>
      <c r="U77" s="15"/>
      <c r="V77" s="15">
        <v>0</v>
      </c>
      <c r="W77" s="15">
        <v>0</v>
      </c>
      <c r="X77" s="15">
        <v>0</v>
      </c>
      <c r="Y77" s="15">
        <v>0</v>
      </c>
      <c r="Z77" s="15">
        <v>0</v>
      </c>
      <c r="AA77" s="15">
        <v>0</v>
      </c>
      <c r="AB77" s="47"/>
      <c r="AC77" s="16">
        <f t="shared" si="9"/>
        <v>0</v>
      </c>
      <c r="AD77" s="17">
        <f t="shared" si="10"/>
        <v>0</v>
      </c>
      <c r="AE77" s="17"/>
    </row>
    <row r="78" spans="1:31" x14ac:dyDescent="0.35">
      <c r="A78" s="79" t="s">
        <v>24</v>
      </c>
      <c r="B78" s="80" t="s">
        <v>30</v>
      </c>
      <c r="C78" s="13" t="s">
        <v>54</v>
      </c>
      <c r="D78" s="20"/>
      <c r="E78" s="23"/>
      <c r="F78" s="23"/>
      <c r="G78" s="20"/>
      <c r="H78" s="20"/>
      <c r="I78" s="20"/>
      <c r="J78" s="24"/>
      <c r="K78" s="24"/>
      <c r="L78" s="38"/>
      <c r="M78" s="24"/>
      <c r="N78" s="24"/>
      <c r="O78" s="24"/>
      <c r="P78" s="15">
        <v>0</v>
      </c>
      <c r="Q78" s="15">
        <v>0</v>
      </c>
      <c r="R78" s="15">
        <v>0</v>
      </c>
      <c r="S78" s="15"/>
      <c r="T78" s="15"/>
      <c r="U78" s="15"/>
      <c r="V78" s="15">
        <v>0</v>
      </c>
      <c r="W78" s="15">
        <v>0</v>
      </c>
      <c r="X78" s="15">
        <v>0</v>
      </c>
      <c r="Y78" s="15">
        <v>0</v>
      </c>
      <c r="Z78" s="15">
        <v>0</v>
      </c>
      <c r="AA78" s="15">
        <v>0</v>
      </c>
      <c r="AB78" s="47"/>
      <c r="AC78" s="16">
        <f t="shared" si="9"/>
        <v>0</v>
      </c>
      <c r="AD78" s="17">
        <f t="shared" si="10"/>
        <v>0</v>
      </c>
      <c r="AE78" s="17"/>
    </row>
    <row r="79" spans="1:31" x14ac:dyDescent="0.35">
      <c r="A79" s="79"/>
      <c r="B79" s="81"/>
      <c r="C79" s="13" t="s">
        <v>55</v>
      </c>
      <c r="D79" s="27">
        <v>3180</v>
      </c>
      <c r="E79" s="27">
        <v>3390</v>
      </c>
      <c r="F79" s="27">
        <v>1800</v>
      </c>
      <c r="G79" s="27">
        <v>360</v>
      </c>
      <c r="H79" s="18">
        <v>0</v>
      </c>
      <c r="I79" s="18">
        <v>0</v>
      </c>
      <c r="J79" s="27">
        <v>870</v>
      </c>
      <c r="K79" s="27">
        <v>120</v>
      </c>
      <c r="L79" s="27">
        <v>3510</v>
      </c>
      <c r="M79" s="27">
        <v>6810</v>
      </c>
      <c r="N79" s="27">
        <v>5670</v>
      </c>
      <c r="O79" s="27">
        <v>7770</v>
      </c>
      <c r="P79" s="15">
        <v>6300</v>
      </c>
      <c r="Q79" s="15">
        <v>6030</v>
      </c>
      <c r="R79" s="15">
        <v>8730</v>
      </c>
      <c r="S79" s="15">
        <v>3990</v>
      </c>
      <c r="T79" s="15"/>
      <c r="U79" s="15"/>
      <c r="V79" s="15">
        <v>3750</v>
      </c>
      <c r="W79" s="15">
        <v>5520</v>
      </c>
      <c r="X79" s="15">
        <v>2340</v>
      </c>
      <c r="Y79" s="15">
        <v>0</v>
      </c>
      <c r="Z79" s="15">
        <v>3000</v>
      </c>
      <c r="AA79" s="15">
        <v>3240</v>
      </c>
      <c r="AB79" s="47"/>
      <c r="AC79" s="16">
        <f t="shared" si="9"/>
        <v>33480</v>
      </c>
      <c r="AD79" s="17">
        <f t="shared" si="10"/>
        <v>42900</v>
      </c>
      <c r="AE79" s="17"/>
    </row>
    <row r="80" spans="1:31" x14ac:dyDescent="0.35">
      <c r="A80" s="79"/>
      <c r="B80" s="81"/>
      <c r="C80" s="13" t="s">
        <v>56</v>
      </c>
      <c r="D80" s="20"/>
      <c r="E80" s="23"/>
      <c r="F80" s="23"/>
      <c r="G80" s="20"/>
      <c r="H80" s="20"/>
      <c r="I80" s="20"/>
      <c r="J80" s="24"/>
      <c r="K80" s="24"/>
      <c r="L80" s="39"/>
      <c r="M80" s="24"/>
      <c r="N80" s="24"/>
      <c r="O80" s="24"/>
      <c r="P80" s="15">
        <v>0</v>
      </c>
      <c r="Q80" s="15">
        <v>0</v>
      </c>
      <c r="R80" s="15">
        <v>0</v>
      </c>
      <c r="S80" s="15"/>
      <c r="T80" s="15"/>
      <c r="U80" s="15"/>
      <c r="V80" s="15">
        <v>0</v>
      </c>
      <c r="W80" s="15">
        <v>0</v>
      </c>
      <c r="X80" s="15">
        <v>0</v>
      </c>
      <c r="Y80" s="15">
        <v>0</v>
      </c>
      <c r="Z80" s="15">
        <v>0</v>
      </c>
      <c r="AA80" s="15">
        <v>0</v>
      </c>
      <c r="AB80" s="47"/>
      <c r="AC80" s="16">
        <f t="shared" ref="AC80:AC83" si="11">SUM(D80:O80)</f>
        <v>0</v>
      </c>
      <c r="AD80" s="17">
        <f t="shared" ref="AD80:AD83" si="12">SUM(P80:AA80)</f>
        <v>0</v>
      </c>
      <c r="AE80" s="17"/>
    </row>
    <row r="81" spans="1:31" x14ac:dyDescent="0.35">
      <c r="A81" s="79"/>
      <c r="B81" s="82"/>
      <c r="C81" s="19" t="s">
        <v>57</v>
      </c>
      <c r="D81" s="20"/>
      <c r="E81" s="20"/>
      <c r="F81" s="20"/>
      <c r="G81" s="20"/>
      <c r="H81" s="20"/>
      <c r="I81" s="20"/>
      <c r="J81" s="20"/>
      <c r="K81" s="20"/>
      <c r="L81" s="20"/>
      <c r="M81" s="20"/>
      <c r="N81" s="20"/>
      <c r="O81" s="20"/>
      <c r="P81" s="15">
        <v>0</v>
      </c>
      <c r="Q81" s="15">
        <v>0</v>
      </c>
      <c r="R81" s="15">
        <v>0</v>
      </c>
      <c r="S81" s="15"/>
      <c r="T81" s="15"/>
      <c r="U81" s="15"/>
      <c r="V81" s="15">
        <v>0</v>
      </c>
      <c r="W81" s="15">
        <v>0</v>
      </c>
      <c r="X81" s="15">
        <v>0</v>
      </c>
      <c r="Y81" s="15">
        <v>0</v>
      </c>
      <c r="Z81" s="15">
        <v>0</v>
      </c>
      <c r="AA81" s="15">
        <v>0</v>
      </c>
      <c r="AB81" s="47"/>
      <c r="AC81" s="16">
        <f t="shared" si="11"/>
        <v>0</v>
      </c>
      <c r="AD81" s="17">
        <f t="shared" si="12"/>
        <v>0</v>
      </c>
      <c r="AE81" s="17"/>
    </row>
    <row r="82" spans="1:31" x14ac:dyDescent="0.35">
      <c r="A82" s="79" t="s">
        <v>24</v>
      </c>
      <c r="B82" s="80" t="s">
        <v>31</v>
      </c>
      <c r="C82" s="13" t="s">
        <v>54</v>
      </c>
      <c r="D82" s="18">
        <v>0</v>
      </c>
      <c r="E82" s="18">
        <v>0</v>
      </c>
      <c r="F82" s="18">
        <v>0</v>
      </c>
      <c r="G82" s="18">
        <v>0</v>
      </c>
      <c r="H82" s="27">
        <v>330</v>
      </c>
      <c r="I82" s="18">
        <v>0</v>
      </c>
      <c r="J82" s="18">
        <v>0</v>
      </c>
      <c r="K82" s="18">
        <v>0</v>
      </c>
      <c r="L82" s="27">
        <v>2760</v>
      </c>
      <c r="M82" s="18">
        <v>0</v>
      </c>
      <c r="N82" s="18">
        <v>0</v>
      </c>
      <c r="O82" s="27">
        <v>720</v>
      </c>
      <c r="P82" s="15"/>
      <c r="Q82" s="15"/>
      <c r="R82" s="15"/>
      <c r="S82" s="15"/>
      <c r="T82" s="15"/>
      <c r="U82" s="15">
        <v>1980</v>
      </c>
      <c r="V82" s="15">
        <v>2460</v>
      </c>
      <c r="W82" s="15">
        <v>0</v>
      </c>
      <c r="X82" s="15">
        <v>0</v>
      </c>
      <c r="Y82" s="15">
        <v>0</v>
      </c>
      <c r="Z82" s="15">
        <v>0</v>
      </c>
      <c r="AA82" s="15">
        <v>0</v>
      </c>
      <c r="AB82" s="47"/>
      <c r="AC82" s="16">
        <f t="shared" si="11"/>
        <v>3810</v>
      </c>
      <c r="AD82" s="17">
        <f t="shared" si="12"/>
        <v>4440</v>
      </c>
      <c r="AE82" s="17"/>
    </row>
    <row r="83" spans="1:31" x14ac:dyDescent="0.35">
      <c r="A83" s="79"/>
      <c r="B83" s="81"/>
      <c r="C83" s="13" t="s">
        <v>55</v>
      </c>
      <c r="D83" s="18">
        <v>0</v>
      </c>
      <c r="E83" s="18">
        <v>0</v>
      </c>
      <c r="F83" s="18">
        <v>0</v>
      </c>
      <c r="G83" s="18">
        <v>0</v>
      </c>
      <c r="H83" s="18">
        <v>0</v>
      </c>
      <c r="I83" s="18">
        <v>0</v>
      </c>
      <c r="J83" s="18">
        <v>0</v>
      </c>
      <c r="K83" s="18">
        <v>0</v>
      </c>
      <c r="L83" s="27">
        <v>3120</v>
      </c>
      <c r="M83" s="27">
        <v>1170</v>
      </c>
      <c r="N83" s="18">
        <v>0</v>
      </c>
      <c r="O83" s="18">
        <v>0</v>
      </c>
      <c r="P83" s="15"/>
      <c r="Q83" s="15"/>
      <c r="R83" s="15"/>
      <c r="S83" s="15"/>
      <c r="T83" s="15"/>
      <c r="U83" s="15"/>
      <c r="V83" s="15">
        <v>4020</v>
      </c>
      <c r="W83" s="15">
        <v>0</v>
      </c>
      <c r="X83" s="15">
        <v>0</v>
      </c>
      <c r="Y83" s="15">
        <v>0</v>
      </c>
      <c r="Z83" s="15">
        <v>0</v>
      </c>
      <c r="AA83" s="15">
        <v>0</v>
      </c>
      <c r="AB83" s="47"/>
      <c r="AC83" s="16">
        <f t="shared" si="11"/>
        <v>4290</v>
      </c>
      <c r="AD83" s="17">
        <f t="shared" si="12"/>
        <v>4020</v>
      </c>
      <c r="AE83" s="17"/>
    </row>
    <row r="84" spans="1:31" x14ac:dyDescent="0.35">
      <c r="A84" s="79"/>
      <c r="B84" s="81"/>
      <c r="C84" s="13" t="s">
        <v>56</v>
      </c>
      <c r="D84" s="18">
        <v>0</v>
      </c>
      <c r="E84" s="18">
        <v>0</v>
      </c>
      <c r="F84" s="18">
        <v>0</v>
      </c>
      <c r="G84" s="18">
        <v>0</v>
      </c>
      <c r="H84" s="18">
        <v>0</v>
      </c>
      <c r="I84" s="18">
        <v>0</v>
      </c>
      <c r="J84" s="18">
        <v>0</v>
      </c>
      <c r="K84" s="18">
        <v>0</v>
      </c>
      <c r="L84" s="18">
        <v>0</v>
      </c>
      <c r="M84" s="18">
        <v>0</v>
      </c>
      <c r="N84" s="18">
        <v>0</v>
      </c>
      <c r="O84" s="18">
        <v>0</v>
      </c>
      <c r="P84" s="15"/>
      <c r="Q84" s="15"/>
      <c r="R84" s="15"/>
      <c r="S84" s="15"/>
      <c r="T84" s="15"/>
      <c r="U84" s="15"/>
      <c r="V84" s="15">
        <v>0</v>
      </c>
      <c r="W84" s="15">
        <v>0</v>
      </c>
      <c r="X84" s="15">
        <v>0</v>
      </c>
      <c r="Y84" s="15">
        <v>0</v>
      </c>
      <c r="Z84" s="15">
        <v>0</v>
      </c>
      <c r="AA84" s="15">
        <v>0</v>
      </c>
      <c r="AB84" s="47"/>
      <c r="AC84" s="16">
        <f t="shared" ref="AC84:AC94" si="13">SUM(D84:O84)</f>
        <v>0</v>
      </c>
      <c r="AD84" s="17">
        <f t="shared" ref="AD84:AD94" si="14">SUM(P84:AA84)</f>
        <v>0</v>
      </c>
      <c r="AE84" s="17"/>
    </row>
    <row r="85" spans="1:31" x14ac:dyDescent="0.35">
      <c r="A85" s="79"/>
      <c r="B85" s="82"/>
      <c r="C85" s="19" t="s">
        <v>57</v>
      </c>
      <c r="D85" s="18">
        <v>0</v>
      </c>
      <c r="E85" s="18">
        <v>0</v>
      </c>
      <c r="F85" s="18">
        <v>0</v>
      </c>
      <c r="G85" s="18">
        <v>0</v>
      </c>
      <c r="H85" s="18">
        <v>0</v>
      </c>
      <c r="I85" s="18">
        <v>0</v>
      </c>
      <c r="J85" s="18">
        <v>0</v>
      </c>
      <c r="K85" s="18">
        <v>0</v>
      </c>
      <c r="L85" s="18">
        <v>0</v>
      </c>
      <c r="M85" s="18">
        <v>0</v>
      </c>
      <c r="N85" s="18">
        <v>0</v>
      </c>
      <c r="O85" s="18">
        <v>0</v>
      </c>
      <c r="P85" s="15"/>
      <c r="Q85" s="15"/>
      <c r="R85" s="15"/>
      <c r="S85" s="15"/>
      <c r="T85" s="15"/>
      <c r="U85" s="15"/>
      <c r="V85" s="15">
        <v>0</v>
      </c>
      <c r="W85" s="15">
        <v>0</v>
      </c>
      <c r="X85" s="15">
        <v>0</v>
      </c>
      <c r="Y85" s="15">
        <v>0</v>
      </c>
      <c r="Z85" s="15">
        <v>0</v>
      </c>
      <c r="AA85" s="15">
        <v>0</v>
      </c>
      <c r="AB85" s="47"/>
      <c r="AC85" s="16">
        <f t="shared" si="13"/>
        <v>0</v>
      </c>
      <c r="AD85" s="17">
        <f t="shared" si="14"/>
        <v>0</v>
      </c>
      <c r="AE85" s="17"/>
    </row>
    <row r="86" spans="1:31" x14ac:dyDescent="0.35">
      <c r="A86" s="79" t="s">
        <v>24</v>
      </c>
      <c r="B86" s="80" t="s">
        <v>92</v>
      </c>
      <c r="C86" s="13" t="s">
        <v>54</v>
      </c>
      <c r="D86" s="18">
        <v>0</v>
      </c>
      <c r="E86" s="18">
        <v>0</v>
      </c>
      <c r="F86" s="18">
        <v>0</v>
      </c>
      <c r="G86" s="18">
        <v>0</v>
      </c>
      <c r="H86" s="18">
        <v>0</v>
      </c>
      <c r="I86" s="18">
        <v>0</v>
      </c>
      <c r="J86" s="18"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5"/>
      <c r="Q86" s="15"/>
      <c r="R86" s="15"/>
      <c r="S86" s="15"/>
      <c r="T86" s="15"/>
      <c r="U86" s="15">
        <v>0</v>
      </c>
      <c r="V86" s="15">
        <v>0</v>
      </c>
      <c r="W86" s="15">
        <v>0</v>
      </c>
      <c r="X86" s="15">
        <v>0</v>
      </c>
      <c r="Y86" s="15">
        <v>0</v>
      </c>
      <c r="Z86" s="15">
        <v>0</v>
      </c>
      <c r="AA86" s="15">
        <v>0</v>
      </c>
      <c r="AB86" s="47"/>
      <c r="AC86" s="16">
        <f t="shared" si="13"/>
        <v>0</v>
      </c>
      <c r="AD86" s="17">
        <f t="shared" si="14"/>
        <v>0</v>
      </c>
      <c r="AE86" s="17"/>
    </row>
    <row r="87" spans="1:31" x14ac:dyDescent="0.35">
      <c r="A87" s="79"/>
      <c r="B87" s="81"/>
      <c r="C87" s="13" t="s">
        <v>55</v>
      </c>
      <c r="D87" s="18">
        <v>0</v>
      </c>
      <c r="E87" s="18">
        <v>0</v>
      </c>
      <c r="F87" s="18">
        <v>0</v>
      </c>
      <c r="G87" s="18">
        <v>0</v>
      </c>
      <c r="H87" s="18">
        <v>0</v>
      </c>
      <c r="I87" s="18">
        <v>0</v>
      </c>
      <c r="J87" s="18">
        <v>0</v>
      </c>
      <c r="K87" s="18">
        <v>0</v>
      </c>
      <c r="L87" s="18">
        <v>0</v>
      </c>
      <c r="M87" s="18">
        <v>0</v>
      </c>
      <c r="N87" s="18">
        <v>0</v>
      </c>
      <c r="O87" s="18">
        <v>0</v>
      </c>
      <c r="P87" s="15"/>
      <c r="Q87" s="15"/>
      <c r="R87" s="15"/>
      <c r="S87" s="15"/>
      <c r="T87" s="15"/>
      <c r="U87" s="15">
        <v>0</v>
      </c>
      <c r="V87" s="15">
        <v>0</v>
      </c>
      <c r="W87" s="15">
        <v>0</v>
      </c>
      <c r="X87" s="15">
        <v>0</v>
      </c>
      <c r="Y87" s="15">
        <v>0</v>
      </c>
      <c r="Z87" s="15">
        <v>0</v>
      </c>
      <c r="AA87" s="15">
        <v>0</v>
      </c>
      <c r="AB87" s="47"/>
      <c r="AC87" s="16">
        <f t="shared" si="13"/>
        <v>0</v>
      </c>
      <c r="AD87" s="17">
        <f t="shared" si="14"/>
        <v>0</v>
      </c>
      <c r="AE87" s="17"/>
    </row>
    <row r="88" spans="1:31" x14ac:dyDescent="0.35">
      <c r="A88" s="79"/>
      <c r="B88" s="81"/>
      <c r="C88" s="13" t="s">
        <v>56</v>
      </c>
      <c r="D88" s="20"/>
      <c r="E88" s="23"/>
      <c r="F88" s="23"/>
      <c r="G88" s="20"/>
      <c r="H88" s="20"/>
      <c r="I88" s="20"/>
      <c r="J88" s="24"/>
      <c r="K88" s="24"/>
      <c r="L88" s="24"/>
      <c r="M88" s="24"/>
      <c r="N88" s="24"/>
      <c r="O88" s="24"/>
      <c r="P88" s="15"/>
      <c r="Q88" s="15"/>
      <c r="R88" s="15"/>
      <c r="S88" s="15"/>
      <c r="T88" s="15"/>
      <c r="U88" s="15">
        <v>0</v>
      </c>
      <c r="V88" s="15">
        <v>0</v>
      </c>
      <c r="W88" s="15">
        <v>0</v>
      </c>
      <c r="X88" s="15">
        <v>0</v>
      </c>
      <c r="Y88" s="15">
        <v>0</v>
      </c>
      <c r="Z88" s="15">
        <v>0</v>
      </c>
      <c r="AA88" s="15">
        <v>0</v>
      </c>
      <c r="AB88" s="47"/>
      <c r="AC88" s="16">
        <f t="shared" ref="AC88:AC89" si="15">SUM(D88:O88)</f>
        <v>0</v>
      </c>
      <c r="AD88" s="17">
        <f t="shared" ref="AD88:AD89" si="16">SUM(P88:AA88)</f>
        <v>0</v>
      </c>
      <c r="AE88" s="17"/>
    </row>
    <row r="89" spans="1:31" x14ac:dyDescent="0.35">
      <c r="A89" s="79"/>
      <c r="B89" s="82"/>
      <c r="C89" s="19" t="s">
        <v>57</v>
      </c>
      <c r="D89" s="20"/>
      <c r="E89" s="20"/>
      <c r="F89" s="20"/>
      <c r="G89" s="20"/>
      <c r="H89" s="20"/>
      <c r="I89" s="20"/>
      <c r="J89" s="20"/>
      <c r="K89" s="20"/>
      <c r="L89" s="20"/>
      <c r="M89" s="20"/>
      <c r="N89" s="20"/>
      <c r="O89" s="20"/>
      <c r="P89" s="15"/>
      <c r="Q89" s="15"/>
      <c r="R89" s="15"/>
      <c r="S89" s="15"/>
      <c r="T89" s="15"/>
      <c r="U89" s="15">
        <v>0</v>
      </c>
      <c r="V89" s="15">
        <v>0</v>
      </c>
      <c r="W89" s="15">
        <v>0</v>
      </c>
      <c r="X89" s="15">
        <v>0</v>
      </c>
      <c r="Y89" s="15">
        <v>0</v>
      </c>
      <c r="Z89" s="15">
        <v>0</v>
      </c>
      <c r="AA89" s="15">
        <v>0</v>
      </c>
      <c r="AB89" s="47"/>
      <c r="AC89" s="16">
        <f t="shared" si="15"/>
        <v>0</v>
      </c>
      <c r="AD89" s="17">
        <f t="shared" si="16"/>
        <v>0</v>
      </c>
      <c r="AE89" s="17"/>
    </row>
    <row r="90" spans="1:31" x14ac:dyDescent="0.35">
      <c r="A90" s="79" t="s">
        <v>24</v>
      </c>
      <c r="B90" s="99" t="s">
        <v>91</v>
      </c>
      <c r="C90" s="13" t="s">
        <v>54</v>
      </c>
      <c r="D90" s="20"/>
      <c r="E90" s="23"/>
      <c r="F90" s="23"/>
      <c r="G90" s="20"/>
      <c r="H90" s="20"/>
      <c r="I90" s="20"/>
      <c r="J90" s="24"/>
      <c r="K90" s="24"/>
      <c r="L90" s="38"/>
      <c r="M90" s="24"/>
      <c r="N90" s="24"/>
      <c r="O90" s="24"/>
      <c r="P90" s="15"/>
      <c r="Q90" s="15"/>
      <c r="R90" s="15"/>
      <c r="S90" s="15"/>
      <c r="T90" s="15"/>
      <c r="U90" s="15"/>
      <c r="V90" s="15"/>
      <c r="W90" s="15">
        <v>0</v>
      </c>
      <c r="X90" s="15">
        <v>0</v>
      </c>
      <c r="Y90" s="15">
        <v>0</v>
      </c>
      <c r="Z90" s="15">
        <v>0</v>
      </c>
      <c r="AA90" s="15">
        <v>0</v>
      </c>
      <c r="AB90" s="47"/>
      <c r="AC90" s="16">
        <f t="shared" si="13"/>
        <v>0</v>
      </c>
      <c r="AD90" s="17">
        <f t="shared" si="14"/>
        <v>0</v>
      </c>
      <c r="AE90" s="17"/>
    </row>
    <row r="91" spans="1:31" x14ac:dyDescent="0.35">
      <c r="A91" s="79"/>
      <c r="B91" s="100"/>
      <c r="C91" s="13" t="s">
        <v>55</v>
      </c>
      <c r="D91" s="20"/>
      <c r="E91" s="23"/>
      <c r="F91" s="23"/>
      <c r="G91" s="20"/>
      <c r="H91" s="20"/>
      <c r="I91" s="20"/>
      <c r="J91" s="24"/>
      <c r="K91" s="24"/>
      <c r="L91" s="38"/>
      <c r="M91" s="24"/>
      <c r="N91" s="24"/>
      <c r="O91" s="24"/>
      <c r="P91" s="15"/>
      <c r="Q91" s="15"/>
      <c r="R91" s="15"/>
      <c r="S91" s="15"/>
      <c r="T91" s="15"/>
      <c r="U91" s="15"/>
      <c r="V91" s="15"/>
      <c r="W91" s="15">
        <v>0</v>
      </c>
      <c r="X91" s="15">
        <v>0</v>
      </c>
      <c r="Y91" s="15">
        <v>0</v>
      </c>
      <c r="Z91" s="15">
        <v>0</v>
      </c>
      <c r="AA91" s="15">
        <v>1200</v>
      </c>
      <c r="AB91" s="47"/>
      <c r="AC91" s="16">
        <f t="shared" si="13"/>
        <v>0</v>
      </c>
      <c r="AD91" s="17">
        <f t="shared" si="14"/>
        <v>1200</v>
      </c>
      <c r="AE91" s="17"/>
    </row>
    <row r="92" spans="1:31" x14ac:dyDescent="0.35">
      <c r="A92" s="79"/>
      <c r="B92" s="100"/>
      <c r="C92" s="13" t="s">
        <v>56</v>
      </c>
      <c r="D92" s="22"/>
      <c r="E92" s="23"/>
      <c r="F92" s="23"/>
      <c r="G92" s="20"/>
      <c r="H92" s="20"/>
      <c r="I92" s="20"/>
      <c r="J92" s="20"/>
      <c r="K92" s="20"/>
      <c r="L92" s="20"/>
      <c r="M92" s="24"/>
      <c r="N92" s="24"/>
      <c r="O92" s="24"/>
      <c r="P92" s="15"/>
      <c r="Q92" s="15"/>
      <c r="R92" s="15"/>
      <c r="S92" s="15"/>
      <c r="T92" s="15"/>
      <c r="U92" s="15"/>
      <c r="V92" s="15"/>
      <c r="W92" s="15">
        <v>0</v>
      </c>
      <c r="X92" s="15">
        <v>0</v>
      </c>
      <c r="Y92" s="15">
        <v>0</v>
      </c>
      <c r="Z92" s="15">
        <v>0</v>
      </c>
      <c r="AA92" s="15">
        <v>0</v>
      </c>
      <c r="AB92" s="47"/>
      <c r="AC92" s="16">
        <f t="shared" si="13"/>
        <v>0</v>
      </c>
      <c r="AD92" s="17">
        <f t="shared" si="14"/>
        <v>0</v>
      </c>
      <c r="AE92" s="17"/>
    </row>
    <row r="93" spans="1:31" x14ac:dyDescent="0.35">
      <c r="A93" s="79"/>
      <c r="B93" s="101"/>
      <c r="C93" s="19" t="s">
        <v>57</v>
      </c>
      <c r="D93" s="20"/>
      <c r="E93" s="20"/>
      <c r="F93" s="20"/>
      <c r="G93" s="20"/>
      <c r="H93" s="20"/>
      <c r="I93" s="20"/>
      <c r="J93" s="20"/>
      <c r="K93" s="20"/>
      <c r="L93" s="20"/>
      <c r="M93" s="20"/>
      <c r="N93" s="20"/>
      <c r="O93" s="20"/>
      <c r="P93" s="15"/>
      <c r="Q93" s="15"/>
      <c r="R93" s="15"/>
      <c r="S93" s="15"/>
      <c r="T93" s="15"/>
      <c r="U93" s="15"/>
      <c r="V93" s="15"/>
      <c r="W93" s="15">
        <v>0</v>
      </c>
      <c r="X93" s="15">
        <v>0</v>
      </c>
      <c r="Y93" s="15">
        <v>0</v>
      </c>
      <c r="Z93" s="15">
        <v>0</v>
      </c>
      <c r="AA93" s="15">
        <v>0</v>
      </c>
      <c r="AB93" s="47"/>
      <c r="AC93" s="16">
        <f t="shared" si="13"/>
        <v>0</v>
      </c>
      <c r="AD93" s="17">
        <f t="shared" si="14"/>
        <v>0</v>
      </c>
      <c r="AE93" s="17"/>
    </row>
    <row r="94" spans="1:31" x14ac:dyDescent="0.35">
      <c r="A94" s="79" t="s">
        <v>24</v>
      </c>
      <c r="B94" s="80" t="s">
        <v>33</v>
      </c>
      <c r="C94" s="13" t="s">
        <v>54</v>
      </c>
      <c r="D94" s="18">
        <v>0</v>
      </c>
      <c r="E94" s="18">
        <v>0</v>
      </c>
      <c r="F94" s="18">
        <v>0</v>
      </c>
      <c r="G94" s="18">
        <v>0</v>
      </c>
      <c r="H94" s="18">
        <v>0</v>
      </c>
      <c r="I94" s="49">
        <v>1710</v>
      </c>
      <c r="J94" s="49">
        <v>930</v>
      </c>
      <c r="K94" s="18">
        <v>0</v>
      </c>
      <c r="L94" s="18">
        <v>0</v>
      </c>
      <c r="M94" s="18">
        <v>0</v>
      </c>
      <c r="N94" s="18">
        <v>0</v>
      </c>
      <c r="O94" s="18">
        <v>0</v>
      </c>
      <c r="P94" s="15">
        <v>2160</v>
      </c>
      <c r="Q94" s="15"/>
      <c r="R94" s="15"/>
      <c r="S94" s="15"/>
      <c r="T94" s="15"/>
      <c r="U94" s="15"/>
      <c r="V94" s="15"/>
      <c r="W94" s="15">
        <v>0</v>
      </c>
      <c r="X94" s="15">
        <v>780</v>
      </c>
      <c r="Y94" s="15">
        <v>0</v>
      </c>
      <c r="Z94" s="15">
        <v>0</v>
      </c>
      <c r="AA94" s="15">
        <v>0</v>
      </c>
      <c r="AB94" s="47"/>
      <c r="AC94" s="16">
        <f t="shared" si="13"/>
        <v>2640</v>
      </c>
      <c r="AD94" s="17">
        <f t="shared" si="14"/>
        <v>2940</v>
      </c>
      <c r="AE94" s="17"/>
    </row>
    <row r="95" spans="1:31" x14ac:dyDescent="0.35">
      <c r="A95" s="79"/>
      <c r="B95" s="81"/>
      <c r="C95" s="13" t="s">
        <v>55</v>
      </c>
      <c r="D95" s="22"/>
      <c r="E95" s="32"/>
      <c r="F95" s="23"/>
      <c r="G95" s="20"/>
      <c r="H95" s="20"/>
      <c r="I95" s="32"/>
      <c r="J95" s="20"/>
      <c r="K95" s="32"/>
      <c r="L95" s="20"/>
      <c r="M95" s="24"/>
      <c r="N95" s="24"/>
      <c r="O95" s="24"/>
      <c r="P95" s="15">
        <v>810</v>
      </c>
      <c r="Q95" s="15"/>
      <c r="R95" s="15"/>
      <c r="S95" s="15"/>
      <c r="T95" s="15"/>
      <c r="U95" s="15"/>
      <c r="V95" s="15"/>
      <c r="W95" s="15">
        <v>0</v>
      </c>
      <c r="X95" s="15">
        <v>9810</v>
      </c>
      <c r="Y95" s="15">
        <v>3120</v>
      </c>
      <c r="Z95" s="15">
        <v>1500</v>
      </c>
      <c r="AA95" s="15">
        <v>0</v>
      </c>
      <c r="AB95" s="47"/>
      <c r="AC95" s="16">
        <f t="shared" ref="AC95:AC138" si="17">SUM(D95:O95)</f>
        <v>0</v>
      </c>
      <c r="AD95" s="17">
        <f t="shared" ref="AD95:AD138" si="18">SUM(P95:AA95)</f>
        <v>15240</v>
      </c>
      <c r="AE95" s="17"/>
    </row>
    <row r="96" spans="1:31" x14ac:dyDescent="0.35">
      <c r="A96" s="79"/>
      <c r="B96" s="81"/>
      <c r="C96" s="13" t="s">
        <v>56</v>
      </c>
      <c r="D96" s="22"/>
      <c r="E96" s="23"/>
      <c r="F96" s="23"/>
      <c r="G96" s="20"/>
      <c r="H96" s="20"/>
      <c r="I96" s="20"/>
      <c r="J96" s="20"/>
      <c r="K96" s="20"/>
      <c r="L96" s="20"/>
      <c r="M96" s="24"/>
      <c r="N96" s="24"/>
      <c r="O96" s="24"/>
      <c r="P96" s="15"/>
      <c r="Q96" s="15"/>
      <c r="R96" s="15"/>
      <c r="S96" s="15">
        <v>1000</v>
      </c>
      <c r="T96" s="15"/>
      <c r="U96" s="15"/>
      <c r="V96" s="15"/>
      <c r="W96" s="15">
        <v>0</v>
      </c>
      <c r="X96" s="15">
        <v>500</v>
      </c>
      <c r="Y96" s="15">
        <v>0</v>
      </c>
      <c r="Z96" s="15">
        <v>0</v>
      </c>
      <c r="AA96" s="15">
        <v>0</v>
      </c>
      <c r="AB96" s="47"/>
      <c r="AC96" s="16">
        <f t="shared" si="17"/>
        <v>0</v>
      </c>
      <c r="AD96" s="17">
        <f t="shared" si="18"/>
        <v>1500</v>
      </c>
      <c r="AE96" s="17"/>
    </row>
    <row r="97" spans="1:31" x14ac:dyDescent="0.35">
      <c r="A97" s="79"/>
      <c r="B97" s="82"/>
      <c r="C97" s="19" t="s">
        <v>57</v>
      </c>
      <c r="D97" s="20"/>
      <c r="E97" s="20"/>
      <c r="F97" s="20"/>
      <c r="G97" s="20"/>
      <c r="H97" s="20"/>
      <c r="I97" s="20"/>
      <c r="J97" s="20"/>
      <c r="K97" s="20"/>
      <c r="L97" s="20"/>
      <c r="M97" s="20"/>
      <c r="N97" s="20"/>
      <c r="O97" s="20"/>
      <c r="P97" s="15"/>
      <c r="Q97" s="15"/>
      <c r="R97" s="15"/>
      <c r="S97" s="15">
        <v>1000</v>
      </c>
      <c r="T97" s="15"/>
      <c r="U97" s="15"/>
      <c r="V97" s="15"/>
      <c r="W97" s="15">
        <v>0</v>
      </c>
      <c r="X97" s="15">
        <v>1500</v>
      </c>
      <c r="Y97" s="15">
        <v>0</v>
      </c>
      <c r="Z97" s="15">
        <v>0</v>
      </c>
      <c r="AA97" s="15">
        <v>0</v>
      </c>
      <c r="AB97" s="47"/>
      <c r="AC97" s="16">
        <f t="shared" si="17"/>
        <v>0</v>
      </c>
      <c r="AD97" s="17">
        <f t="shared" si="18"/>
        <v>2500</v>
      </c>
      <c r="AE97" s="17"/>
    </row>
    <row r="98" spans="1:31" x14ac:dyDescent="0.35">
      <c r="A98" s="79" t="s">
        <v>24</v>
      </c>
      <c r="B98" s="80" t="s">
        <v>34</v>
      </c>
      <c r="C98" s="13" t="s">
        <v>54</v>
      </c>
      <c r="D98" s="27">
        <v>360</v>
      </c>
      <c r="E98" s="18">
        <v>0</v>
      </c>
      <c r="F98" s="18">
        <v>0</v>
      </c>
      <c r="G98" s="18">
        <v>0</v>
      </c>
      <c r="H98" s="18">
        <v>0</v>
      </c>
      <c r="I98" s="18">
        <v>0</v>
      </c>
      <c r="J98" s="27">
        <v>300</v>
      </c>
      <c r="K98" s="18">
        <v>0</v>
      </c>
      <c r="L98" s="27">
        <v>120</v>
      </c>
      <c r="M98" s="18">
        <v>0</v>
      </c>
      <c r="N98" s="27">
        <v>150</v>
      </c>
      <c r="O98" s="27">
        <v>240</v>
      </c>
      <c r="P98" s="15"/>
      <c r="Q98" s="15"/>
      <c r="R98" s="15"/>
      <c r="S98" s="15">
        <v>60</v>
      </c>
      <c r="T98" s="15"/>
      <c r="U98" s="15"/>
      <c r="V98" s="15">
        <v>0</v>
      </c>
      <c r="W98" s="15">
        <v>0</v>
      </c>
      <c r="X98" s="15">
        <v>0</v>
      </c>
      <c r="Y98" s="15">
        <v>0</v>
      </c>
      <c r="Z98" s="15">
        <v>0</v>
      </c>
      <c r="AA98" s="15">
        <v>0</v>
      </c>
      <c r="AB98" s="47"/>
      <c r="AC98" s="16">
        <f t="shared" si="17"/>
        <v>1170</v>
      </c>
      <c r="AD98" s="17">
        <f t="shared" si="18"/>
        <v>60</v>
      </c>
      <c r="AE98" s="17"/>
    </row>
    <row r="99" spans="1:31" x14ac:dyDescent="0.35">
      <c r="A99" s="79"/>
      <c r="B99" s="81"/>
      <c r="C99" s="13" t="s">
        <v>55</v>
      </c>
      <c r="D99" s="22"/>
      <c r="E99" s="25"/>
      <c r="F99" s="23"/>
      <c r="G99" s="20"/>
      <c r="H99" s="20"/>
      <c r="I99" s="20"/>
      <c r="J99" s="24"/>
      <c r="K99" s="24"/>
      <c r="L99" s="24"/>
      <c r="M99" s="24"/>
      <c r="N99" s="24"/>
      <c r="O99" s="24"/>
      <c r="P99" s="15"/>
      <c r="Q99" s="15"/>
      <c r="R99" s="15"/>
      <c r="S99" s="15"/>
      <c r="T99" s="15"/>
      <c r="U99" s="15"/>
      <c r="V99" s="15">
        <v>0</v>
      </c>
      <c r="W99" s="15">
        <v>0</v>
      </c>
      <c r="X99" s="15">
        <v>0</v>
      </c>
      <c r="Y99" s="15">
        <v>0</v>
      </c>
      <c r="Z99" s="15">
        <v>0</v>
      </c>
      <c r="AA99" s="15">
        <v>0</v>
      </c>
      <c r="AB99" s="47"/>
      <c r="AC99" s="16">
        <f t="shared" si="17"/>
        <v>0</v>
      </c>
      <c r="AD99" s="17">
        <f t="shared" si="18"/>
        <v>0</v>
      </c>
      <c r="AE99" s="17"/>
    </row>
    <row r="100" spans="1:31" x14ac:dyDescent="0.35">
      <c r="A100" s="79"/>
      <c r="B100" s="81"/>
      <c r="C100" s="13" t="s">
        <v>56</v>
      </c>
      <c r="D100" s="22"/>
      <c r="E100" s="25"/>
      <c r="F100" s="23"/>
      <c r="G100" s="20"/>
      <c r="H100" s="20"/>
      <c r="I100" s="20"/>
      <c r="J100" s="24"/>
      <c r="K100" s="24"/>
      <c r="L100" s="24"/>
      <c r="M100" s="24"/>
      <c r="N100" s="24"/>
      <c r="O100" s="24"/>
      <c r="P100" s="15"/>
      <c r="Q100" s="15"/>
      <c r="R100" s="15"/>
      <c r="S100" s="15"/>
      <c r="T100" s="15">
        <v>5</v>
      </c>
      <c r="U100" s="15"/>
      <c r="V100" s="15">
        <v>300</v>
      </c>
      <c r="W100" s="15">
        <v>0</v>
      </c>
      <c r="X100" s="15">
        <v>0</v>
      </c>
      <c r="Y100" s="15">
        <v>0</v>
      </c>
      <c r="Z100" s="15">
        <v>10</v>
      </c>
      <c r="AA100" s="15">
        <v>0</v>
      </c>
      <c r="AB100" s="47"/>
      <c r="AC100" s="16">
        <f t="shared" si="17"/>
        <v>0</v>
      </c>
      <c r="AD100" s="17">
        <f t="shared" si="18"/>
        <v>315</v>
      </c>
      <c r="AE100" s="17"/>
    </row>
    <row r="101" spans="1:31" x14ac:dyDescent="0.35">
      <c r="A101" s="79"/>
      <c r="B101" s="82"/>
      <c r="C101" s="19" t="s">
        <v>57</v>
      </c>
      <c r="D101" s="20"/>
      <c r="E101" s="20"/>
      <c r="F101" s="20"/>
      <c r="G101" s="20"/>
      <c r="H101" s="20"/>
      <c r="I101" s="20"/>
      <c r="J101" s="20"/>
      <c r="K101" s="20"/>
      <c r="L101" s="20"/>
      <c r="M101" s="20"/>
      <c r="N101" s="20"/>
      <c r="O101" s="20"/>
      <c r="P101" s="15"/>
      <c r="Q101" s="15"/>
      <c r="R101" s="15"/>
      <c r="S101" s="15"/>
      <c r="T101" s="15"/>
      <c r="U101" s="15"/>
      <c r="V101" s="15">
        <v>0</v>
      </c>
      <c r="W101" s="15">
        <v>0</v>
      </c>
      <c r="X101" s="15">
        <v>0</v>
      </c>
      <c r="Y101" s="15">
        <v>0</v>
      </c>
      <c r="Z101" s="15">
        <v>0</v>
      </c>
      <c r="AA101" s="15">
        <v>0</v>
      </c>
      <c r="AB101" s="47"/>
      <c r="AC101" s="16">
        <f t="shared" si="17"/>
        <v>0</v>
      </c>
      <c r="AD101" s="17">
        <f t="shared" si="18"/>
        <v>0</v>
      </c>
      <c r="AE101" s="17"/>
    </row>
    <row r="102" spans="1:31" x14ac:dyDescent="0.35">
      <c r="A102" s="79" t="s">
        <v>24</v>
      </c>
      <c r="B102" s="80" t="s">
        <v>35</v>
      </c>
      <c r="C102" s="13" t="s">
        <v>54</v>
      </c>
      <c r="D102" s="22"/>
      <c r="E102" s="23"/>
      <c r="F102" s="23"/>
      <c r="G102" s="20"/>
      <c r="H102" s="20"/>
      <c r="I102" s="20"/>
      <c r="J102" s="20"/>
      <c r="K102" s="20"/>
      <c r="L102" s="20"/>
      <c r="M102" s="24"/>
      <c r="N102" s="24"/>
      <c r="O102" s="24"/>
      <c r="P102" s="15"/>
      <c r="Q102" s="15"/>
      <c r="R102" s="15"/>
      <c r="S102" s="15"/>
      <c r="T102" s="15"/>
      <c r="U102" s="15"/>
      <c r="V102" s="15"/>
      <c r="W102" s="15">
        <v>0</v>
      </c>
      <c r="X102" s="15">
        <v>0</v>
      </c>
      <c r="Y102" s="15">
        <v>960</v>
      </c>
      <c r="Z102" s="15">
        <v>0</v>
      </c>
      <c r="AA102" s="15">
        <v>0</v>
      </c>
      <c r="AB102" s="47"/>
      <c r="AC102" s="16">
        <f t="shared" si="17"/>
        <v>0</v>
      </c>
      <c r="AD102" s="17">
        <f t="shared" si="18"/>
        <v>960</v>
      </c>
      <c r="AE102" s="17"/>
    </row>
    <row r="103" spans="1:31" x14ac:dyDescent="0.35">
      <c r="A103" s="79"/>
      <c r="B103" s="81"/>
      <c r="C103" s="13" t="s">
        <v>55</v>
      </c>
      <c r="D103" s="22"/>
      <c r="E103" s="25"/>
      <c r="F103" s="23"/>
      <c r="G103" s="20"/>
      <c r="H103" s="20"/>
      <c r="I103" s="20"/>
      <c r="J103" s="24"/>
      <c r="K103" s="24"/>
      <c r="L103" s="24"/>
      <c r="M103" s="24"/>
      <c r="N103" s="24"/>
      <c r="O103" s="24"/>
      <c r="P103" s="15"/>
      <c r="Q103" s="15"/>
      <c r="R103" s="15"/>
      <c r="S103" s="15"/>
      <c r="T103" s="15"/>
      <c r="U103" s="15"/>
      <c r="V103" s="15"/>
      <c r="W103" s="15">
        <v>3600</v>
      </c>
      <c r="X103" s="15">
        <v>0</v>
      </c>
      <c r="Y103" s="15">
        <v>0</v>
      </c>
      <c r="Z103" s="15">
        <v>0</v>
      </c>
      <c r="AA103" s="15">
        <v>0</v>
      </c>
      <c r="AB103" s="47"/>
      <c r="AC103" s="16">
        <f t="shared" si="17"/>
        <v>0</v>
      </c>
      <c r="AD103" s="17">
        <f t="shared" si="18"/>
        <v>3600</v>
      </c>
      <c r="AE103" s="17"/>
    </row>
    <row r="104" spans="1:31" x14ac:dyDescent="0.35">
      <c r="A104" s="79"/>
      <c r="B104" s="81"/>
      <c r="C104" s="13" t="s">
        <v>56</v>
      </c>
      <c r="D104" s="22"/>
      <c r="E104" s="25"/>
      <c r="F104" s="23"/>
      <c r="G104" s="20"/>
      <c r="H104" s="20"/>
      <c r="I104" s="20"/>
      <c r="J104" s="24"/>
      <c r="K104" s="24"/>
      <c r="L104" s="24"/>
      <c r="M104" s="24"/>
      <c r="N104" s="24"/>
      <c r="O104" s="24"/>
      <c r="P104" s="15"/>
      <c r="Q104" s="15"/>
      <c r="R104" s="15"/>
      <c r="S104" s="15"/>
      <c r="T104" s="15"/>
      <c r="U104" s="15"/>
      <c r="V104" s="15"/>
      <c r="W104" s="15">
        <v>0</v>
      </c>
      <c r="X104" s="15">
        <v>0</v>
      </c>
      <c r="Y104" s="15">
        <v>0</v>
      </c>
      <c r="Z104" s="15">
        <v>0</v>
      </c>
      <c r="AA104" s="15">
        <v>0</v>
      </c>
      <c r="AB104" s="47"/>
      <c r="AC104" s="16">
        <f t="shared" si="17"/>
        <v>0</v>
      </c>
      <c r="AD104" s="17">
        <f t="shared" si="18"/>
        <v>0</v>
      </c>
      <c r="AE104" s="17"/>
    </row>
    <row r="105" spans="1:31" x14ac:dyDescent="0.35">
      <c r="A105" s="79"/>
      <c r="B105" s="82"/>
      <c r="C105" s="19" t="s">
        <v>57</v>
      </c>
      <c r="D105" s="20"/>
      <c r="E105" s="20"/>
      <c r="F105" s="20"/>
      <c r="G105" s="20"/>
      <c r="H105" s="20"/>
      <c r="I105" s="20"/>
      <c r="J105" s="20"/>
      <c r="K105" s="20"/>
      <c r="L105" s="20"/>
      <c r="M105" s="20"/>
      <c r="N105" s="20"/>
      <c r="O105" s="20"/>
      <c r="P105" s="15"/>
      <c r="Q105" s="15"/>
      <c r="R105" s="15"/>
      <c r="S105" s="15"/>
      <c r="T105" s="15"/>
      <c r="U105" s="15"/>
      <c r="V105" s="15"/>
      <c r="W105" s="15">
        <v>0</v>
      </c>
      <c r="X105" s="15">
        <v>0</v>
      </c>
      <c r="Y105" s="15">
        <v>0</v>
      </c>
      <c r="Z105" s="15">
        <v>0</v>
      </c>
      <c r="AA105" s="15">
        <v>0</v>
      </c>
      <c r="AB105" s="47"/>
      <c r="AC105" s="16">
        <f t="shared" si="17"/>
        <v>0</v>
      </c>
      <c r="AD105" s="17">
        <f t="shared" si="18"/>
        <v>0</v>
      </c>
      <c r="AE105" s="17"/>
    </row>
    <row r="106" spans="1:31" x14ac:dyDescent="0.35">
      <c r="A106" s="79" t="s">
        <v>24</v>
      </c>
      <c r="B106" s="80" t="s">
        <v>36</v>
      </c>
      <c r="C106" s="13" t="s">
        <v>54</v>
      </c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15"/>
      <c r="Q106" s="15"/>
      <c r="R106" s="15"/>
      <c r="S106" s="15"/>
      <c r="T106" s="15"/>
      <c r="U106" s="15"/>
      <c r="V106" s="15"/>
      <c r="W106" s="15">
        <v>0</v>
      </c>
      <c r="X106" s="15">
        <v>0</v>
      </c>
      <c r="Y106" s="15">
        <v>0</v>
      </c>
      <c r="Z106" s="15">
        <v>0</v>
      </c>
      <c r="AA106" s="15">
        <v>0</v>
      </c>
      <c r="AB106" s="47"/>
      <c r="AC106" s="16">
        <f t="shared" si="17"/>
        <v>0</v>
      </c>
      <c r="AD106" s="17">
        <f t="shared" si="18"/>
        <v>0</v>
      </c>
      <c r="AE106" s="17"/>
    </row>
    <row r="107" spans="1:31" x14ac:dyDescent="0.35">
      <c r="A107" s="79"/>
      <c r="B107" s="81"/>
      <c r="C107" s="13" t="s">
        <v>55</v>
      </c>
      <c r="D107" s="18">
        <v>0</v>
      </c>
      <c r="E107" s="18">
        <v>0</v>
      </c>
      <c r="F107" s="18">
        <v>0</v>
      </c>
      <c r="G107" s="18">
        <v>0</v>
      </c>
      <c r="H107" s="18">
        <v>0</v>
      </c>
      <c r="I107" s="18">
        <v>0</v>
      </c>
      <c r="J107" s="18">
        <v>0</v>
      </c>
      <c r="K107" s="18">
        <v>0</v>
      </c>
      <c r="L107" s="18">
        <v>0</v>
      </c>
      <c r="M107" s="18">
        <v>0</v>
      </c>
      <c r="N107" s="18">
        <v>0</v>
      </c>
      <c r="O107" s="27">
        <v>780</v>
      </c>
      <c r="P107" s="15">
        <v>2310</v>
      </c>
      <c r="Q107" s="15"/>
      <c r="R107" s="15">
        <v>2910</v>
      </c>
      <c r="S107" s="15">
        <v>6300</v>
      </c>
      <c r="T107" s="15"/>
      <c r="U107" s="15">
        <v>6570</v>
      </c>
      <c r="V107" s="15">
        <v>3360</v>
      </c>
      <c r="W107" s="15">
        <v>6000</v>
      </c>
      <c r="X107" s="15">
        <v>12000</v>
      </c>
      <c r="Y107" s="15">
        <v>11700</v>
      </c>
      <c r="Z107" s="15">
        <v>9000</v>
      </c>
      <c r="AA107" s="15">
        <v>10020</v>
      </c>
      <c r="AB107" s="47"/>
      <c r="AC107" s="16">
        <f t="shared" si="17"/>
        <v>780</v>
      </c>
      <c r="AD107" s="17">
        <f t="shared" si="18"/>
        <v>70170</v>
      </c>
      <c r="AE107" s="17"/>
    </row>
    <row r="108" spans="1:31" x14ac:dyDescent="0.35">
      <c r="A108" s="79"/>
      <c r="B108" s="81"/>
      <c r="C108" s="13" t="s">
        <v>56</v>
      </c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15"/>
      <c r="Q108" s="15"/>
      <c r="R108" s="15"/>
      <c r="S108" s="15"/>
      <c r="T108" s="15"/>
      <c r="U108" s="15"/>
      <c r="V108" s="15"/>
      <c r="W108" s="15">
        <v>0</v>
      </c>
      <c r="X108" s="15">
        <v>0</v>
      </c>
      <c r="Y108" s="15">
        <v>0</v>
      </c>
      <c r="Z108" s="15">
        <v>0</v>
      </c>
      <c r="AA108" s="15">
        <v>0</v>
      </c>
      <c r="AB108" s="47"/>
      <c r="AC108" s="16">
        <f t="shared" si="17"/>
        <v>0</v>
      </c>
      <c r="AD108" s="17">
        <f t="shared" si="18"/>
        <v>0</v>
      </c>
      <c r="AE108" s="17"/>
    </row>
    <row r="109" spans="1:31" x14ac:dyDescent="0.35">
      <c r="A109" s="79"/>
      <c r="B109" s="82"/>
      <c r="C109" s="19" t="s">
        <v>57</v>
      </c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15"/>
      <c r="Q109" s="15"/>
      <c r="R109" s="15"/>
      <c r="S109" s="15"/>
      <c r="T109" s="15"/>
      <c r="U109" s="15"/>
      <c r="V109" s="15"/>
      <c r="W109" s="15">
        <v>0</v>
      </c>
      <c r="X109" s="15">
        <v>0</v>
      </c>
      <c r="Y109" s="15">
        <v>0</v>
      </c>
      <c r="Z109" s="15">
        <v>0</v>
      </c>
      <c r="AA109" s="15">
        <v>0</v>
      </c>
      <c r="AB109" s="47"/>
      <c r="AC109" s="16">
        <f t="shared" si="17"/>
        <v>0</v>
      </c>
      <c r="AD109" s="17">
        <f t="shared" si="18"/>
        <v>0</v>
      </c>
      <c r="AE109" s="17"/>
    </row>
    <row r="110" spans="1:31" x14ac:dyDescent="0.35">
      <c r="A110" s="79" t="s">
        <v>24</v>
      </c>
      <c r="B110" s="80" t="s">
        <v>37</v>
      </c>
      <c r="C110" s="13" t="s">
        <v>54</v>
      </c>
      <c r="D110" s="18">
        <v>0</v>
      </c>
      <c r="E110" s="18">
        <v>0</v>
      </c>
      <c r="F110" s="18">
        <v>0</v>
      </c>
      <c r="G110" s="18">
        <v>0</v>
      </c>
      <c r="H110" s="18">
        <v>0</v>
      </c>
      <c r="I110" s="18">
        <v>0</v>
      </c>
      <c r="J110" s="18">
        <v>0</v>
      </c>
      <c r="K110" s="27">
        <v>420</v>
      </c>
      <c r="L110" s="18">
        <v>0</v>
      </c>
      <c r="M110" s="18">
        <v>0</v>
      </c>
      <c r="N110" s="18">
        <v>0</v>
      </c>
      <c r="O110" s="18">
        <v>0</v>
      </c>
      <c r="P110" s="15"/>
      <c r="Q110" s="15">
        <v>1500</v>
      </c>
      <c r="R110" s="15"/>
      <c r="S110" s="15"/>
      <c r="T110" s="15"/>
      <c r="U110" s="15"/>
      <c r="V110" s="15"/>
      <c r="W110" s="15">
        <v>0</v>
      </c>
      <c r="X110" s="15">
        <v>0</v>
      </c>
      <c r="Y110" s="15">
        <v>0</v>
      </c>
      <c r="Z110" s="15">
        <v>0</v>
      </c>
      <c r="AA110" s="15">
        <v>0</v>
      </c>
      <c r="AB110" s="47"/>
      <c r="AC110" s="16">
        <f t="shared" si="17"/>
        <v>420</v>
      </c>
      <c r="AD110" s="17">
        <f t="shared" si="18"/>
        <v>1500</v>
      </c>
      <c r="AE110" s="17"/>
    </row>
    <row r="111" spans="1:31" x14ac:dyDescent="0.35">
      <c r="A111" s="79"/>
      <c r="B111" s="81"/>
      <c r="C111" s="13" t="s">
        <v>55</v>
      </c>
      <c r="D111" s="18">
        <v>0</v>
      </c>
      <c r="E111" s="18">
        <v>0</v>
      </c>
      <c r="F111" s="18">
        <v>0</v>
      </c>
      <c r="G111" s="18">
        <v>0</v>
      </c>
      <c r="H111" s="18">
        <v>0</v>
      </c>
      <c r="I111" s="18">
        <v>0</v>
      </c>
      <c r="J111" s="18">
        <v>0</v>
      </c>
      <c r="K111" s="18">
        <v>0</v>
      </c>
      <c r="L111" s="27">
        <v>1320</v>
      </c>
      <c r="M111" s="27">
        <v>540</v>
      </c>
      <c r="N111" s="27">
        <v>3180</v>
      </c>
      <c r="O111" s="27">
        <v>270</v>
      </c>
      <c r="P111" s="15"/>
      <c r="Q111" s="15"/>
      <c r="R111" s="15"/>
      <c r="S111" s="15"/>
      <c r="T111" s="15"/>
      <c r="U111" s="15"/>
      <c r="V111" s="15"/>
      <c r="W111" s="15">
        <v>0</v>
      </c>
      <c r="X111" s="15">
        <v>0</v>
      </c>
      <c r="Y111" s="15">
        <v>0</v>
      </c>
      <c r="Z111" s="15">
        <v>0</v>
      </c>
      <c r="AA111" s="15">
        <v>1980</v>
      </c>
      <c r="AB111" s="47"/>
      <c r="AC111" s="16">
        <f t="shared" si="17"/>
        <v>5310</v>
      </c>
      <c r="AD111" s="17">
        <f t="shared" si="18"/>
        <v>1980</v>
      </c>
      <c r="AE111" s="17"/>
    </row>
    <row r="112" spans="1:31" x14ac:dyDescent="0.35">
      <c r="A112" s="79"/>
      <c r="B112" s="81"/>
      <c r="C112" s="13" t="s">
        <v>56</v>
      </c>
      <c r="D112" s="20"/>
      <c r="E112" s="23"/>
      <c r="F112" s="23"/>
      <c r="G112" s="20"/>
      <c r="H112" s="20"/>
      <c r="I112" s="20"/>
      <c r="J112" s="24"/>
      <c r="K112" s="24"/>
      <c r="L112" s="24"/>
      <c r="M112" s="24"/>
      <c r="N112" s="24"/>
      <c r="O112" s="24"/>
      <c r="P112" s="15"/>
      <c r="Q112" s="15"/>
      <c r="R112" s="15"/>
      <c r="S112" s="15"/>
      <c r="T112" s="15"/>
      <c r="U112" s="15"/>
      <c r="V112" s="15"/>
      <c r="W112" s="15">
        <v>0</v>
      </c>
      <c r="X112" s="15">
        <v>0</v>
      </c>
      <c r="Y112" s="15">
        <v>0</v>
      </c>
      <c r="Z112" s="15">
        <v>0</v>
      </c>
      <c r="AA112" s="15">
        <v>0</v>
      </c>
      <c r="AB112" s="47"/>
      <c r="AC112" s="16">
        <f t="shared" si="17"/>
        <v>0</v>
      </c>
      <c r="AD112" s="17">
        <f t="shared" si="18"/>
        <v>0</v>
      </c>
      <c r="AE112" s="17"/>
    </row>
    <row r="113" spans="1:31" x14ac:dyDescent="0.35">
      <c r="A113" s="79"/>
      <c r="B113" s="82"/>
      <c r="C113" s="19" t="s">
        <v>57</v>
      </c>
      <c r="D113" s="20"/>
      <c r="E113" s="20"/>
      <c r="F113" s="20"/>
      <c r="G113" s="20"/>
      <c r="H113" s="20"/>
      <c r="I113" s="20"/>
      <c r="J113" s="20"/>
      <c r="K113" s="20"/>
      <c r="L113" s="20"/>
      <c r="M113" s="20"/>
      <c r="N113" s="20"/>
      <c r="O113" s="20"/>
      <c r="P113" s="15"/>
      <c r="Q113" s="15"/>
      <c r="R113" s="15"/>
      <c r="S113" s="15"/>
      <c r="T113" s="15"/>
      <c r="U113" s="15"/>
      <c r="V113" s="15"/>
      <c r="W113" s="15">
        <v>0</v>
      </c>
      <c r="X113" s="15">
        <v>0</v>
      </c>
      <c r="Y113" s="15">
        <v>0</v>
      </c>
      <c r="Z113" s="15">
        <v>0</v>
      </c>
      <c r="AA113" s="15">
        <v>0</v>
      </c>
      <c r="AB113" s="47"/>
      <c r="AC113" s="16">
        <f t="shared" si="17"/>
        <v>0</v>
      </c>
      <c r="AD113" s="17">
        <f t="shared" si="18"/>
        <v>0</v>
      </c>
      <c r="AE113" s="17"/>
    </row>
    <row r="114" spans="1:31" x14ac:dyDescent="0.35">
      <c r="A114" s="79" t="s">
        <v>24</v>
      </c>
      <c r="B114" s="80" t="s">
        <v>38</v>
      </c>
      <c r="C114" s="13" t="s">
        <v>54</v>
      </c>
      <c r="D114" s="20"/>
      <c r="E114" s="41"/>
      <c r="F114" s="20"/>
      <c r="G114" s="20"/>
      <c r="H114" s="20"/>
      <c r="I114" s="41"/>
      <c r="J114" s="20"/>
      <c r="K114" s="41"/>
      <c r="L114" s="24"/>
      <c r="M114" s="24"/>
      <c r="N114" s="24"/>
      <c r="O114" s="24"/>
      <c r="P114" s="15"/>
      <c r="Q114" s="15"/>
      <c r="R114" s="15"/>
      <c r="S114" s="15"/>
      <c r="T114" s="15"/>
      <c r="U114" s="15"/>
      <c r="V114" s="15"/>
      <c r="W114" s="15">
        <v>0</v>
      </c>
      <c r="X114" s="15">
        <v>0</v>
      </c>
      <c r="Y114" s="15">
        <v>0</v>
      </c>
      <c r="Z114" s="15">
        <v>0</v>
      </c>
      <c r="AA114" s="15">
        <v>0</v>
      </c>
      <c r="AB114" s="47"/>
      <c r="AC114" s="16">
        <f t="shared" si="17"/>
        <v>0</v>
      </c>
      <c r="AD114" s="17">
        <f t="shared" si="18"/>
        <v>0</v>
      </c>
      <c r="AE114" s="17"/>
    </row>
    <row r="115" spans="1:31" x14ac:dyDescent="0.35">
      <c r="A115" s="79"/>
      <c r="B115" s="81"/>
      <c r="C115" s="13" t="s">
        <v>55</v>
      </c>
      <c r="D115" s="18">
        <v>0</v>
      </c>
      <c r="E115" s="18">
        <v>0</v>
      </c>
      <c r="F115" s="18">
        <v>0</v>
      </c>
      <c r="G115" s="18">
        <v>0</v>
      </c>
      <c r="H115" s="18">
        <v>0</v>
      </c>
      <c r="I115" s="18">
        <v>0</v>
      </c>
      <c r="J115" s="49">
        <v>4950</v>
      </c>
      <c r="K115" s="49">
        <v>0</v>
      </c>
      <c r="L115" s="49">
        <v>0</v>
      </c>
      <c r="M115" s="49">
        <v>3870</v>
      </c>
      <c r="N115" s="18">
        <v>0</v>
      </c>
      <c r="O115" s="18">
        <v>0</v>
      </c>
      <c r="P115" s="15"/>
      <c r="Q115" s="15"/>
      <c r="R115" s="15"/>
      <c r="S115" s="15"/>
      <c r="T115" s="15"/>
      <c r="U115" s="15"/>
      <c r="V115" s="15"/>
      <c r="W115" s="15">
        <v>0</v>
      </c>
      <c r="X115" s="15">
        <v>0</v>
      </c>
      <c r="Y115" s="15">
        <v>0</v>
      </c>
      <c r="Z115" s="15">
        <v>0</v>
      </c>
      <c r="AA115" s="15">
        <v>0</v>
      </c>
      <c r="AB115" s="47"/>
      <c r="AC115" s="16">
        <f t="shared" si="17"/>
        <v>8820</v>
      </c>
      <c r="AD115" s="17">
        <f t="shared" si="18"/>
        <v>0</v>
      </c>
      <c r="AE115" s="17"/>
    </row>
    <row r="116" spans="1:31" x14ac:dyDescent="0.35">
      <c r="A116" s="79"/>
      <c r="B116" s="81"/>
      <c r="C116" s="13" t="s">
        <v>56</v>
      </c>
      <c r="D116" s="20"/>
      <c r="E116" s="20"/>
      <c r="F116" s="20"/>
      <c r="G116" s="20"/>
      <c r="H116" s="20"/>
      <c r="I116" s="20"/>
      <c r="J116" s="20"/>
      <c r="K116" s="20"/>
      <c r="L116" s="24"/>
      <c r="M116" s="24"/>
      <c r="N116" s="24"/>
      <c r="O116" s="24"/>
      <c r="P116" s="15"/>
      <c r="Q116" s="15"/>
      <c r="R116" s="15"/>
      <c r="S116" s="15"/>
      <c r="T116" s="15"/>
      <c r="U116" s="15"/>
      <c r="V116" s="15"/>
      <c r="W116" s="15">
        <v>0</v>
      </c>
      <c r="X116" s="15">
        <v>0</v>
      </c>
      <c r="Y116" s="15">
        <v>0</v>
      </c>
      <c r="Z116" s="15">
        <v>0</v>
      </c>
      <c r="AA116" s="15">
        <v>0</v>
      </c>
      <c r="AB116" s="47"/>
      <c r="AC116" s="16">
        <f t="shared" si="17"/>
        <v>0</v>
      </c>
      <c r="AD116" s="17">
        <f t="shared" si="18"/>
        <v>0</v>
      </c>
      <c r="AE116" s="17"/>
    </row>
    <row r="117" spans="1:31" x14ac:dyDescent="0.35">
      <c r="A117" s="79"/>
      <c r="B117" s="82"/>
      <c r="C117" s="19" t="s">
        <v>57</v>
      </c>
      <c r="D117" s="20"/>
      <c r="E117" s="20"/>
      <c r="F117" s="20"/>
      <c r="G117" s="20"/>
      <c r="H117" s="20"/>
      <c r="I117" s="20"/>
      <c r="J117" s="20"/>
      <c r="K117" s="20"/>
      <c r="L117" s="20"/>
      <c r="M117" s="20"/>
      <c r="N117" s="20"/>
      <c r="O117" s="20"/>
      <c r="P117" s="15"/>
      <c r="Q117" s="15"/>
      <c r="R117" s="15"/>
      <c r="S117" s="15"/>
      <c r="T117" s="15"/>
      <c r="U117" s="15"/>
      <c r="V117" s="15"/>
      <c r="W117" s="15">
        <v>0</v>
      </c>
      <c r="X117" s="15">
        <v>0</v>
      </c>
      <c r="Y117" s="15">
        <v>0</v>
      </c>
      <c r="Z117" s="15">
        <v>0</v>
      </c>
      <c r="AA117" s="15">
        <v>0</v>
      </c>
      <c r="AB117" s="47"/>
      <c r="AC117" s="16">
        <f t="shared" si="17"/>
        <v>0</v>
      </c>
      <c r="AD117" s="17">
        <f t="shared" si="18"/>
        <v>0</v>
      </c>
      <c r="AE117" s="17"/>
    </row>
    <row r="118" spans="1:31" x14ac:dyDescent="0.35">
      <c r="A118" s="79" t="s">
        <v>24</v>
      </c>
      <c r="B118" s="80" t="s">
        <v>39</v>
      </c>
      <c r="C118" s="13" t="s">
        <v>54</v>
      </c>
      <c r="D118" s="20"/>
      <c r="E118" s="20"/>
      <c r="F118" s="20"/>
      <c r="G118" s="20"/>
      <c r="H118" s="20"/>
      <c r="I118" s="20"/>
      <c r="J118" s="20"/>
      <c r="K118" s="20"/>
      <c r="L118" s="20"/>
      <c r="M118" s="20"/>
      <c r="N118" s="20"/>
      <c r="O118" s="20"/>
      <c r="P118" s="15"/>
      <c r="Q118" s="15"/>
      <c r="R118" s="15"/>
      <c r="S118" s="15"/>
      <c r="T118" s="15"/>
      <c r="U118" s="15"/>
      <c r="V118" s="15"/>
      <c r="W118" s="15">
        <v>0</v>
      </c>
      <c r="X118" s="15">
        <v>0</v>
      </c>
      <c r="Y118" s="15">
        <v>0</v>
      </c>
      <c r="Z118" s="15">
        <v>0</v>
      </c>
      <c r="AA118" s="15">
        <v>0</v>
      </c>
      <c r="AB118" s="47"/>
      <c r="AC118" s="16">
        <f t="shared" si="17"/>
        <v>0</v>
      </c>
      <c r="AD118" s="17">
        <f t="shared" si="18"/>
        <v>0</v>
      </c>
      <c r="AE118" s="17"/>
    </row>
    <row r="119" spans="1:31" x14ac:dyDescent="0.35">
      <c r="A119" s="79"/>
      <c r="B119" s="81"/>
      <c r="C119" s="13" t="s">
        <v>55</v>
      </c>
      <c r="D119" s="20"/>
      <c r="E119" s="20"/>
      <c r="F119" s="20"/>
      <c r="G119" s="20"/>
      <c r="H119" s="20"/>
      <c r="I119" s="20"/>
      <c r="J119" s="20"/>
      <c r="K119" s="20"/>
      <c r="L119" s="20"/>
      <c r="M119" s="20"/>
      <c r="N119" s="20"/>
      <c r="O119" s="20"/>
      <c r="P119" s="15"/>
      <c r="Q119" s="15"/>
      <c r="R119" s="15"/>
      <c r="S119" s="15"/>
      <c r="T119" s="15"/>
      <c r="U119" s="15"/>
      <c r="V119" s="15"/>
      <c r="W119" s="15">
        <v>0</v>
      </c>
      <c r="X119" s="15">
        <v>0</v>
      </c>
      <c r="Y119" s="15">
        <v>0</v>
      </c>
      <c r="Z119" s="15">
        <v>0</v>
      </c>
      <c r="AA119" s="15">
        <v>0</v>
      </c>
      <c r="AB119" s="47"/>
      <c r="AC119" s="16">
        <f t="shared" si="17"/>
        <v>0</v>
      </c>
      <c r="AD119" s="17">
        <f t="shared" si="18"/>
        <v>0</v>
      </c>
      <c r="AE119" s="17"/>
    </row>
    <row r="120" spans="1:31" x14ac:dyDescent="0.35">
      <c r="A120" s="79"/>
      <c r="B120" s="81"/>
      <c r="C120" s="13" t="s">
        <v>56</v>
      </c>
      <c r="D120" s="20"/>
      <c r="E120" s="20"/>
      <c r="F120" s="20"/>
      <c r="G120" s="20"/>
      <c r="H120" s="20"/>
      <c r="I120" s="20"/>
      <c r="J120" s="20"/>
      <c r="K120" s="20"/>
      <c r="L120" s="20"/>
      <c r="M120" s="20"/>
      <c r="N120" s="20"/>
      <c r="O120" s="20"/>
      <c r="P120" s="15"/>
      <c r="Q120" s="15"/>
      <c r="R120" s="15"/>
      <c r="S120" s="15"/>
      <c r="T120" s="15"/>
      <c r="U120" s="15"/>
      <c r="V120" s="15"/>
      <c r="W120" s="15">
        <v>0</v>
      </c>
      <c r="X120" s="15">
        <v>0</v>
      </c>
      <c r="Y120" s="15">
        <v>0</v>
      </c>
      <c r="Z120" s="15">
        <v>0</v>
      </c>
      <c r="AA120" s="15">
        <v>0</v>
      </c>
      <c r="AB120" s="47"/>
      <c r="AC120" s="16">
        <f t="shared" si="17"/>
        <v>0</v>
      </c>
      <c r="AD120" s="17">
        <f t="shared" si="18"/>
        <v>0</v>
      </c>
      <c r="AE120" s="17"/>
    </row>
    <row r="121" spans="1:31" x14ac:dyDescent="0.35">
      <c r="A121" s="79"/>
      <c r="B121" s="82"/>
      <c r="C121" s="19" t="s">
        <v>57</v>
      </c>
      <c r="D121" s="20"/>
      <c r="E121" s="20"/>
      <c r="F121" s="20"/>
      <c r="G121" s="20"/>
      <c r="H121" s="20"/>
      <c r="I121" s="20"/>
      <c r="J121" s="20"/>
      <c r="K121" s="20"/>
      <c r="L121" s="20"/>
      <c r="M121" s="20"/>
      <c r="N121" s="20"/>
      <c r="O121" s="20"/>
      <c r="P121" s="15"/>
      <c r="Q121" s="15"/>
      <c r="R121" s="15"/>
      <c r="S121" s="15"/>
      <c r="T121" s="15"/>
      <c r="U121" s="15"/>
      <c r="V121" s="15"/>
      <c r="W121" s="15">
        <v>0</v>
      </c>
      <c r="X121" s="15">
        <v>0</v>
      </c>
      <c r="Y121" s="15">
        <v>0</v>
      </c>
      <c r="Z121" s="15">
        <v>0</v>
      </c>
      <c r="AA121" s="15">
        <v>0</v>
      </c>
      <c r="AB121" s="47"/>
      <c r="AC121" s="16">
        <f t="shared" si="17"/>
        <v>0</v>
      </c>
      <c r="AD121" s="17">
        <f t="shared" si="18"/>
        <v>0</v>
      </c>
      <c r="AE121" s="17"/>
    </row>
    <row r="122" spans="1:31" x14ac:dyDescent="0.35">
      <c r="A122" s="79" t="s">
        <v>24</v>
      </c>
      <c r="B122" s="80" t="s">
        <v>40</v>
      </c>
      <c r="C122" s="13" t="s">
        <v>54</v>
      </c>
      <c r="D122" s="20"/>
      <c r="F122" s="20"/>
      <c r="G122" s="20"/>
      <c r="H122" s="20"/>
      <c r="J122" s="20"/>
      <c r="K122" s="20"/>
      <c r="L122" s="24"/>
      <c r="M122" s="24"/>
      <c r="N122" s="24"/>
      <c r="O122" s="24"/>
      <c r="P122" s="15"/>
      <c r="Q122" s="15"/>
      <c r="R122" s="15"/>
      <c r="S122" s="15"/>
      <c r="T122" s="15"/>
      <c r="U122" s="15"/>
      <c r="V122" s="15"/>
      <c r="W122" s="15">
        <v>0</v>
      </c>
      <c r="X122" s="15">
        <v>0</v>
      </c>
      <c r="Y122" s="15">
        <v>0</v>
      </c>
      <c r="Z122" s="15">
        <v>0</v>
      </c>
      <c r="AA122" s="15">
        <v>0</v>
      </c>
      <c r="AB122" s="47"/>
      <c r="AC122" s="16">
        <f t="shared" si="17"/>
        <v>0</v>
      </c>
      <c r="AD122" s="17">
        <f t="shared" si="18"/>
        <v>0</v>
      </c>
      <c r="AE122" s="17"/>
    </row>
    <row r="123" spans="1:31" x14ac:dyDescent="0.35">
      <c r="A123" s="79"/>
      <c r="B123" s="81"/>
      <c r="C123" s="13" t="s">
        <v>55</v>
      </c>
      <c r="D123" s="20"/>
      <c r="E123" s="20"/>
      <c r="F123" s="20"/>
      <c r="H123" s="20"/>
      <c r="J123" s="20"/>
      <c r="L123" s="24"/>
      <c r="M123" s="24"/>
      <c r="N123" s="24"/>
      <c r="O123" s="24"/>
      <c r="P123" s="15"/>
      <c r="Q123" s="15"/>
      <c r="R123" s="15"/>
      <c r="S123" s="15"/>
      <c r="T123" s="15"/>
      <c r="U123" s="15"/>
      <c r="V123" s="15"/>
      <c r="W123" s="15">
        <v>0</v>
      </c>
      <c r="X123" s="15">
        <v>0</v>
      </c>
      <c r="Y123" s="15">
        <v>0</v>
      </c>
      <c r="Z123" s="15">
        <v>0</v>
      </c>
      <c r="AA123" s="15">
        <v>0</v>
      </c>
      <c r="AB123" s="47"/>
      <c r="AC123" s="16">
        <f t="shared" si="17"/>
        <v>0</v>
      </c>
      <c r="AD123" s="17">
        <f t="shared" si="18"/>
        <v>0</v>
      </c>
      <c r="AE123" s="17"/>
    </row>
    <row r="124" spans="1:31" x14ac:dyDescent="0.35">
      <c r="A124" s="79"/>
      <c r="B124" s="81"/>
      <c r="C124" s="13" t="s">
        <v>56</v>
      </c>
      <c r="D124" s="20"/>
      <c r="E124" s="20"/>
      <c r="F124" s="20"/>
      <c r="H124" s="20"/>
      <c r="I124" s="20"/>
      <c r="J124" s="20"/>
      <c r="L124" s="24"/>
      <c r="M124" s="24"/>
      <c r="N124" s="24"/>
      <c r="O124" s="24"/>
      <c r="P124" s="15"/>
      <c r="Q124" s="15"/>
      <c r="R124" s="15"/>
      <c r="S124" s="15"/>
      <c r="T124" s="15"/>
      <c r="U124" s="15"/>
      <c r="V124" s="15"/>
      <c r="W124" s="15">
        <v>0</v>
      </c>
      <c r="X124" s="15">
        <v>0</v>
      </c>
      <c r="Y124" s="15">
        <v>0</v>
      </c>
      <c r="Z124" s="15">
        <v>0</v>
      </c>
      <c r="AA124" s="15">
        <v>0</v>
      </c>
      <c r="AB124" s="47"/>
      <c r="AC124" s="16">
        <f t="shared" si="17"/>
        <v>0</v>
      </c>
      <c r="AD124" s="17">
        <f t="shared" si="18"/>
        <v>0</v>
      </c>
      <c r="AE124" s="17"/>
    </row>
    <row r="125" spans="1:31" x14ac:dyDescent="0.35">
      <c r="A125" s="79"/>
      <c r="B125" s="82"/>
      <c r="C125" s="19" t="s">
        <v>57</v>
      </c>
      <c r="D125" s="20"/>
      <c r="E125" s="20"/>
      <c r="F125" s="20"/>
      <c r="G125" s="20"/>
      <c r="H125" s="20"/>
      <c r="I125" s="20"/>
      <c r="J125" s="20"/>
      <c r="K125" s="20"/>
      <c r="L125" s="20"/>
      <c r="M125" s="20"/>
      <c r="N125" s="20"/>
      <c r="O125" s="20"/>
      <c r="P125" s="15"/>
      <c r="Q125" s="15"/>
      <c r="R125" s="15"/>
      <c r="S125" s="15"/>
      <c r="T125" s="15"/>
      <c r="U125" s="15"/>
      <c r="V125" s="15"/>
      <c r="W125" s="15">
        <v>0</v>
      </c>
      <c r="X125" s="15">
        <v>0</v>
      </c>
      <c r="Y125" s="15">
        <v>0</v>
      </c>
      <c r="Z125" s="15">
        <v>0</v>
      </c>
      <c r="AA125" s="15">
        <v>0</v>
      </c>
      <c r="AB125" s="47"/>
      <c r="AC125" s="16">
        <f t="shared" si="17"/>
        <v>0</v>
      </c>
      <c r="AD125" s="17">
        <f t="shared" si="18"/>
        <v>0</v>
      </c>
      <c r="AE125" s="17"/>
    </row>
    <row r="126" spans="1:31" x14ac:dyDescent="0.35">
      <c r="A126" s="79" t="s">
        <v>24</v>
      </c>
      <c r="B126" s="80" t="s">
        <v>41</v>
      </c>
      <c r="C126" s="13" t="s">
        <v>54</v>
      </c>
      <c r="D126" s="18">
        <v>0</v>
      </c>
      <c r="E126" s="18">
        <v>0</v>
      </c>
      <c r="F126" s="18">
        <v>0</v>
      </c>
      <c r="G126" s="18">
        <v>0</v>
      </c>
      <c r="H126" s="18">
        <v>0</v>
      </c>
      <c r="I126" s="18">
        <v>0</v>
      </c>
      <c r="J126" s="49">
        <v>3380</v>
      </c>
      <c r="K126" s="49">
        <v>0</v>
      </c>
      <c r="L126" s="49">
        <v>0</v>
      </c>
      <c r="M126" s="49">
        <v>0</v>
      </c>
      <c r="N126" s="18">
        <v>0</v>
      </c>
      <c r="O126" s="18">
        <v>0</v>
      </c>
      <c r="P126" s="15"/>
      <c r="Q126" s="15"/>
      <c r="R126" s="15"/>
      <c r="S126" s="15"/>
      <c r="T126" s="15"/>
      <c r="U126" s="15"/>
      <c r="V126" s="15"/>
      <c r="W126" s="15">
        <v>0</v>
      </c>
      <c r="X126" s="15">
        <v>0</v>
      </c>
      <c r="Y126" s="15">
        <v>0</v>
      </c>
      <c r="Z126" s="15">
        <v>0</v>
      </c>
      <c r="AA126" s="15">
        <v>0</v>
      </c>
      <c r="AB126" s="47"/>
      <c r="AC126" s="16">
        <f t="shared" si="17"/>
        <v>3380</v>
      </c>
      <c r="AD126" s="17">
        <f t="shared" si="18"/>
        <v>0</v>
      </c>
      <c r="AE126" s="17"/>
    </row>
    <row r="127" spans="1:31" x14ac:dyDescent="0.35">
      <c r="A127" s="79"/>
      <c r="B127" s="81"/>
      <c r="C127" s="13" t="s">
        <v>55</v>
      </c>
      <c r="D127" s="18">
        <v>0</v>
      </c>
      <c r="E127" s="18">
        <v>0</v>
      </c>
      <c r="F127" s="18">
        <v>0</v>
      </c>
      <c r="G127" s="18">
        <v>0</v>
      </c>
      <c r="H127" s="18">
        <v>0</v>
      </c>
      <c r="I127" s="18">
        <v>0</v>
      </c>
      <c r="J127" s="18">
        <v>0</v>
      </c>
      <c r="K127" s="18">
        <v>0</v>
      </c>
      <c r="L127" s="18">
        <v>0</v>
      </c>
      <c r="M127" s="18">
        <v>1020</v>
      </c>
      <c r="N127" s="18">
        <v>0</v>
      </c>
      <c r="O127" s="18">
        <v>0</v>
      </c>
      <c r="P127" s="15"/>
      <c r="Q127" s="15"/>
      <c r="R127" s="15"/>
      <c r="S127" s="15"/>
      <c r="T127" s="15"/>
      <c r="U127" s="15"/>
      <c r="V127" s="15"/>
      <c r="W127" s="15">
        <v>0</v>
      </c>
      <c r="X127" s="15">
        <v>0</v>
      </c>
      <c r="Y127" s="15">
        <v>0</v>
      </c>
      <c r="Z127" s="15">
        <v>0</v>
      </c>
      <c r="AA127" s="15">
        <v>0</v>
      </c>
      <c r="AB127" s="47"/>
      <c r="AC127" s="16">
        <f t="shared" si="17"/>
        <v>1020</v>
      </c>
      <c r="AD127" s="17">
        <f t="shared" si="18"/>
        <v>0</v>
      </c>
      <c r="AE127" s="17"/>
    </row>
    <row r="128" spans="1:31" x14ac:dyDescent="0.35">
      <c r="A128" s="79"/>
      <c r="B128" s="81"/>
      <c r="C128" s="13" t="s">
        <v>56</v>
      </c>
      <c r="D128" s="20"/>
      <c r="E128" s="23"/>
      <c r="F128" s="23"/>
      <c r="G128" s="20"/>
      <c r="H128" s="20"/>
      <c r="I128" s="20"/>
      <c r="J128" s="24"/>
      <c r="K128" s="24"/>
      <c r="L128" s="24"/>
      <c r="M128" s="24"/>
      <c r="N128" s="24"/>
      <c r="O128" s="24"/>
      <c r="P128" s="15"/>
      <c r="Q128" s="15"/>
      <c r="R128" s="15"/>
      <c r="S128" s="15"/>
      <c r="T128" s="15"/>
      <c r="U128" s="15"/>
      <c r="V128" s="15"/>
      <c r="W128" s="15">
        <v>0</v>
      </c>
      <c r="X128" s="15">
        <v>0</v>
      </c>
      <c r="Y128" s="15">
        <v>0</v>
      </c>
      <c r="Z128" s="15">
        <v>0</v>
      </c>
      <c r="AA128" s="15">
        <v>0</v>
      </c>
      <c r="AB128" s="47"/>
      <c r="AC128" s="16">
        <f t="shared" si="17"/>
        <v>0</v>
      </c>
      <c r="AD128" s="17">
        <f t="shared" si="18"/>
        <v>0</v>
      </c>
      <c r="AE128" s="17"/>
    </row>
    <row r="129" spans="1:31" x14ac:dyDescent="0.35">
      <c r="A129" s="79"/>
      <c r="B129" s="82"/>
      <c r="C129" s="19" t="s">
        <v>57</v>
      </c>
      <c r="D129" s="20"/>
      <c r="E129" s="20"/>
      <c r="F129" s="20"/>
      <c r="G129" s="20"/>
      <c r="H129" s="20"/>
      <c r="I129" s="20"/>
      <c r="J129" s="20"/>
      <c r="K129" s="20"/>
      <c r="L129" s="20"/>
      <c r="M129" s="20"/>
      <c r="N129" s="20"/>
      <c r="O129" s="20"/>
      <c r="P129" s="15"/>
      <c r="Q129" s="15"/>
      <c r="R129" s="15"/>
      <c r="S129" s="15"/>
      <c r="T129" s="15"/>
      <c r="U129" s="15"/>
      <c r="V129" s="15"/>
      <c r="W129" s="15">
        <v>0</v>
      </c>
      <c r="X129" s="15">
        <v>0</v>
      </c>
      <c r="Y129" s="15">
        <v>0</v>
      </c>
      <c r="Z129" s="15">
        <v>0</v>
      </c>
      <c r="AA129" s="15">
        <v>0</v>
      </c>
      <c r="AB129" s="47"/>
      <c r="AC129" s="16">
        <f t="shared" si="17"/>
        <v>0</v>
      </c>
      <c r="AD129" s="17">
        <f t="shared" si="18"/>
        <v>0</v>
      </c>
      <c r="AE129" s="17"/>
    </row>
    <row r="130" spans="1:31" x14ac:dyDescent="0.35">
      <c r="A130" s="79" t="s">
        <v>24</v>
      </c>
      <c r="B130" s="80" t="s">
        <v>42</v>
      </c>
      <c r="C130" s="13" t="s">
        <v>54</v>
      </c>
      <c r="D130" s="20"/>
      <c r="E130" s="23"/>
      <c r="F130" s="23"/>
      <c r="G130" s="20"/>
      <c r="H130" s="20"/>
      <c r="I130" s="20"/>
      <c r="J130" s="24"/>
      <c r="K130" s="24"/>
      <c r="L130" s="24"/>
      <c r="M130" s="24"/>
      <c r="N130" s="24"/>
      <c r="O130" s="24"/>
      <c r="P130" s="15"/>
      <c r="Q130" s="15"/>
      <c r="R130" s="15"/>
      <c r="S130" s="15"/>
      <c r="T130" s="15"/>
      <c r="U130" s="15"/>
      <c r="V130" s="15"/>
      <c r="W130" s="15">
        <v>0</v>
      </c>
      <c r="X130" s="15">
        <v>0</v>
      </c>
      <c r="Y130" s="15">
        <v>0</v>
      </c>
      <c r="Z130" s="15">
        <v>0</v>
      </c>
      <c r="AA130" s="15">
        <v>0</v>
      </c>
      <c r="AB130" s="47"/>
      <c r="AC130" s="16">
        <f t="shared" si="17"/>
        <v>0</v>
      </c>
      <c r="AD130" s="17">
        <f t="shared" si="18"/>
        <v>0</v>
      </c>
      <c r="AE130" s="17"/>
    </row>
    <row r="131" spans="1:31" x14ac:dyDescent="0.35">
      <c r="A131" s="79"/>
      <c r="B131" s="81"/>
      <c r="C131" s="13" t="s">
        <v>55</v>
      </c>
      <c r="D131" s="20"/>
      <c r="E131" s="23"/>
      <c r="F131" s="23"/>
      <c r="G131" s="20"/>
      <c r="H131" s="20"/>
      <c r="I131" s="20"/>
      <c r="J131" s="24"/>
      <c r="K131" s="24"/>
      <c r="L131" s="24"/>
      <c r="M131" s="24"/>
      <c r="N131" s="24"/>
      <c r="O131" s="24"/>
      <c r="P131" s="15"/>
      <c r="Q131" s="15"/>
      <c r="R131" s="15"/>
      <c r="S131" s="15"/>
      <c r="T131" s="15"/>
      <c r="U131" s="15"/>
      <c r="V131" s="15"/>
      <c r="W131" s="15">
        <v>0</v>
      </c>
      <c r="X131" s="15">
        <v>0</v>
      </c>
      <c r="Y131" s="15">
        <v>0</v>
      </c>
      <c r="Z131" s="15">
        <v>0</v>
      </c>
      <c r="AA131" s="15">
        <v>0</v>
      </c>
      <c r="AB131" s="47"/>
      <c r="AC131" s="16">
        <f t="shared" si="17"/>
        <v>0</v>
      </c>
      <c r="AD131" s="17">
        <f t="shared" si="18"/>
        <v>0</v>
      </c>
      <c r="AE131" s="17"/>
    </row>
    <row r="132" spans="1:31" x14ac:dyDescent="0.35">
      <c r="A132" s="79"/>
      <c r="B132" s="81"/>
      <c r="C132" s="13" t="s">
        <v>56</v>
      </c>
      <c r="D132" s="20"/>
      <c r="E132" s="23"/>
      <c r="F132" s="23"/>
      <c r="G132" s="20"/>
      <c r="H132" s="20"/>
      <c r="I132" s="20"/>
      <c r="J132" s="24"/>
      <c r="K132" s="24"/>
      <c r="L132" s="24"/>
      <c r="M132" s="24"/>
      <c r="N132" s="24"/>
      <c r="O132" s="24"/>
      <c r="P132" s="15"/>
      <c r="Q132" s="15"/>
      <c r="R132" s="15"/>
      <c r="S132" s="15"/>
      <c r="T132" s="15"/>
      <c r="U132" s="15"/>
      <c r="V132" s="15"/>
      <c r="W132" s="15">
        <v>0</v>
      </c>
      <c r="X132" s="15">
        <v>0</v>
      </c>
      <c r="Y132" s="15">
        <v>0</v>
      </c>
      <c r="Z132" s="15">
        <v>0</v>
      </c>
      <c r="AA132" s="15">
        <v>0</v>
      </c>
      <c r="AB132" s="47"/>
      <c r="AC132" s="16">
        <f t="shared" si="17"/>
        <v>0</v>
      </c>
      <c r="AD132" s="17">
        <f t="shared" si="18"/>
        <v>0</v>
      </c>
      <c r="AE132" s="17"/>
    </row>
    <row r="133" spans="1:31" x14ac:dyDescent="0.35">
      <c r="A133" s="79"/>
      <c r="B133" s="82"/>
      <c r="C133" s="19" t="s">
        <v>57</v>
      </c>
      <c r="D133" s="20"/>
      <c r="E133" s="20"/>
      <c r="F133" s="20"/>
      <c r="G133" s="20"/>
      <c r="H133" s="20"/>
      <c r="I133" s="20"/>
      <c r="J133" s="20"/>
      <c r="K133" s="20"/>
      <c r="L133" s="20"/>
      <c r="M133" s="20"/>
      <c r="N133" s="20"/>
      <c r="O133" s="20"/>
      <c r="P133" s="15"/>
      <c r="Q133" s="15"/>
      <c r="R133" s="15"/>
      <c r="S133" s="15"/>
      <c r="T133" s="15"/>
      <c r="U133" s="15"/>
      <c r="V133" s="15"/>
      <c r="W133" s="15">
        <v>0</v>
      </c>
      <c r="X133" s="15">
        <v>0</v>
      </c>
      <c r="Y133" s="15">
        <v>0</v>
      </c>
      <c r="Z133" s="15">
        <v>0</v>
      </c>
      <c r="AA133" s="15">
        <v>0</v>
      </c>
      <c r="AB133" s="47"/>
      <c r="AC133" s="16">
        <f t="shared" si="17"/>
        <v>0</v>
      </c>
      <c r="AD133" s="17">
        <f t="shared" si="18"/>
        <v>0</v>
      </c>
      <c r="AE133" s="17"/>
    </row>
    <row r="134" spans="1:31" ht="12.5" customHeight="1" x14ac:dyDescent="0.35">
      <c r="A134" s="97" t="s">
        <v>24</v>
      </c>
      <c r="B134" s="95" t="s">
        <v>2</v>
      </c>
      <c r="C134" s="13" t="s">
        <v>54</v>
      </c>
      <c r="D134" s="20">
        <v>360</v>
      </c>
      <c r="E134" s="20">
        <v>0</v>
      </c>
      <c r="F134" s="20">
        <v>0</v>
      </c>
      <c r="G134" s="20">
        <v>0</v>
      </c>
      <c r="H134" s="20">
        <v>330</v>
      </c>
      <c r="I134" s="20">
        <v>1710</v>
      </c>
      <c r="J134" s="20">
        <v>4610</v>
      </c>
      <c r="K134" s="20">
        <v>420</v>
      </c>
      <c r="L134" s="20">
        <v>2880</v>
      </c>
      <c r="M134" s="20">
        <v>0</v>
      </c>
      <c r="N134" s="20">
        <v>150</v>
      </c>
      <c r="O134" s="20">
        <v>960</v>
      </c>
      <c r="P134" s="20">
        <f>P130+P126+P122+P118+P114+P110+P106+P102+P98+P94+P90+P82+P78+P74+P86</f>
        <v>2160</v>
      </c>
      <c r="Q134" s="20">
        <f t="shared" ref="Q134:AA134" si="19">Q130+Q126+Q122+Q118+Q114+Q110+Q106+Q102+Q98+Q94+Q90+Q82+Q78+Q74+Q86</f>
        <v>1500</v>
      </c>
      <c r="R134" s="20">
        <f t="shared" si="19"/>
        <v>0</v>
      </c>
      <c r="S134" s="20">
        <f t="shared" si="19"/>
        <v>60</v>
      </c>
      <c r="T134" s="20">
        <f t="shared" si="19"/>
        <v>0</v>
      </c>
      <c r="U134" s="20">
        <f t="shared" si="19"/>
        <v>1980</v>
      </c>
      <c r="V134" s="20">
        <f t="shared" si="19"/>
        <v>2460</v>
      </c>
      <c r="W134" s="20">
        <f t="shared" si="19"/>
        <v>0</v>
      </c>
      <c r="X134" s="20">
        <f t="shared" si="19"/>
        <v>780</v>
      </c>
      <c r="Y134" s="20">
        <f t="shared" si="19"/>
        <v>960</v>
      </c>
      <c r="Z134" s="20">
        <f t="shared" si="19"/>
        <v>0</v>
      </c>
      <c r="AA134" s="20">
        <f t="shared" si="19"/>
        <v>0</v>
      </c>
      <c r="AB134" s="13" t="s">
        <v>54</v>
      </c>
      <c r="AC134" s="16">
        <f t="shared" si="17"/>
        <v>11420</v>
      </c>
      <c r="AD134" s="17">
        <f t="shared" si="18"/>
        <v>9900</v>
      </c>
      <c r="AE134" s="17"/>
    </row>
    <row r="135" spans="1:31" ht="12.5" customHeight="1" x14ac:dyDescent="0.35">
      <c r="A135" s="98"/>
      <c r="B135" s="96"/>
      <c r="C135" s="13" t="s">
        <v>55</v>
      </c>
      <c r="D135" s="20">
        <v>5970</v>
      </c>
      <c r="E135" s="20">
        <v>5940</v>
      </c>
      <c r="F135" s="20">
        <v>4290</v>
      </c>
      <c r="G135" s="20">
        <v>2190</v>
      </c>
      <c r="H135" s="20">
        <v>60</v>
      </c>
      <c r="I135" s="20">
        <v>1980</v>
      </c>
      <c r="J135" s="20">
        <v>7230</v>
      </c>
      <c r="K135" s="20">
        <v>2520</v>
      </c>
      <c r="L135" s="20">
        <v>13830</v>
      </c>
      <c r="M135" s="20">
        <v>16320</v>
      </c>
      <c r="N135" s="20">
        <v>12090</v>
      </c>
      <c r="O135" s="20">
        <v>12840</v>
      </c>
      <c r="P135" s="20">
        <f>P131+P127+P123+P119+P115+P111+P107+P103+P99+P95+P91+P83+P79+P75+P87</f>
        <v>26190</v>
      </c>
      <c r="Q135" s="20">
        <f t="shared" ref="Q135:AA135" si="20">Q131+Q127+Q123+Q119+Q115+Q111+Q107+Q103+Q99+Q95+Q91+Q83+Q79+Q75+Q87</f>
        <v>24030</v>
      </c>
      <c r="R135" s="20">
        <f t="shared" si="20"/>
        <v>32040</v>
      </c>
      <c r="S135" s="20">
        <f t="shared" si="20"/>
        <v>18330</v>
      </c>
      <c r="T135" s="20">
        <f t="shared" si="20"/>
        <v>3000</v>
      </c>
      <c r="U135" s="20">
        <f t="shared" si="20"/>
        <v>16770</v>
      </c>
      <c r="V135" s="20">
        <f t="shared" si="20"/>
        <v>23880</v>
      </c>
      <c r="W135" s="20">
        <f t="shared" si="20"/>
        <v>36690</v>
      </c>
      <c r="X135" s="20">
        <f t="shared" si="20"/>
        <v>39660</v>
      </c>
      <c r="Y135" s="20">
        <f t="shared" si="20"/>
        <v>28830</v>
      </c>
      <c r="Z135" s="20">
        <f t="shared" si="20"/>
        <v>37500</v>
      </c>
      <c r="AA135" s="20">
        <f t="shared" si="20"/>
        <v>59460</v>
      </c>
      <c r="AB135" s="13" t="s">
        <v>55</v>
      </c>
      <c r="AC135" s="16">
        <f t="shared" si="17"/>
        <v>85260</v>
      </c>
      <c r="AD135" s="17">
        <f t="shared" si="18"/>
        <v>346380</v>
      </c>
      <c r="AE135" s="17">
        <v>202010</v>
      </c>
    </row>
    <row r="136" spans="1:31" ht="12.5" customHeight="1" x14ac:dyDescent="0.35">
      <c r="A136" s="98"/>
      <c r="B136" s="96"/>
      <c r="C136" s="13" t="s">
        <v>56</v>
      </c>
      <c r="D136" s="20">
        <v>0</v>
      </c>
      <c r="E136" s="20">
        <v>0</v>
      </c>
      <c r="F136" s="20">
        <v>0</v>
      </c>
      <c r="G136" s="20">
        <v>0</v>
      </c>
      <c r="H136" s="20">
        <v>0</v>
      </c>
      <c r="I136" s="20">
        <v>0</v>
      </c>
      <c r="J136" s="20">
        <v>0</v>
      </c>
      <c r="K136" s="20">
        <v>0</v>
      </c>
      <c r="L136" s="20">
        <v>0</v>
      </c>
      <c r="M136" s="20">
        <v>0</v>
      </c>
      <c r="N136" s="20">
        <v>0</v>
      </c>
      <c r="O136" s="20">
        <v>0</v>
      </c>
      <c r="P136" s="20">
        <f>P132+P128+P124+P120+P116+P112+P108+P104+P100+P96+P92+P84+P80+P76+P88</f>
        <v>0</v>
      </c>
      <c r="Q136" s="20">
        <f t="shared" ref="Q136:AA136" si="21">Q132+Q128+Q124+Q120+Q116+Q112+Q108+Q104+Q100+Q96+Q92+Q84+Q80+Q76+Q88</f>
        <v>0</v>
      </c>
      <c r="R136" s="20">
        <f t="shared" si="21"/>
        <v>0</v>
      </c>
      <c r="S136" s="20">
        <f t="shared" si="21"/>
        <v>1000</v>
      </c>
      <c r="T136" s="20">
        <f t="shared" si="21"/>
        <v>5</v>
      </c>
      <c r="U136" s="20">
        <f t="shared" si="21"/>
        <v>0</v>
      </c>
      <c r="V136" s="20">
        <f t="shared" si="21"/>
        <v>300</v>
      </c>
      <c r="W136" s="20">
        <f t="shared" si="21"/>
        <v>0</v>
      </c>
      <c r="X136" s="20">
        <f t="shared" si="21"/>
        <v>500</v>
      </c>
      <c r="Y136" s="20">
        <f t="shared" si="21"/>
        <v>0</v>
      </c>
      <c r="Z136" s="20">
        <f t="shared" si="21"/>
        <v>10</v>
      </c>
      <c r="AA136" s="20">
        <f t="shared" si="21"/>
        <v>0</v>
      </c>
      <c r="AB136" s="13" t="s">
        <v>56</v>
      </c>
      <c r="AC136" s="16">
        <f t="shared" si="17"/>
        <v>0</v>
      </c>
      <c r="AD136" s="17">
        <f t="shared" si="18"/>
        <v>1815</v>
      </c>
      <c r="AE136" s="17"/>
    </row>
    <row r="137" spans="1:31" ht="12.5" customHeight="1" x14ac:dyDescent="0.35">
      <c r="A137" s="98"/>
      <c r="B137" s="96"/>
      <c r="C137" s="19" t="s">
        <v>57</v>
      </c>
      <c r="D137" s="20">
        <v>0</v>
      </c>
      <c r="E137" s="20">
        <v>0</v>
      </c>
      <c r="F137" s="20">
        <v>0</v>
      </c>
      <c r="G137" s="20">
        <v>0</v>
      </c>
      <c r="H137" s="20">
        <v>0</v>
      </c>
      <c r="I137" s="20">
        <v>0</v>
      </c>
      <c r="J137" s="20">
        <v>0</v>
      </c>
      <c r="K137" s="20">
        <v>0</v>
      </c>
      <c r="L137" s="20">
        <v>0</v>
      </c>
      <c r="M137" s="20">
        <v>0</v>
      </c>
      <c r="N137" s="20">
        <v>0</v>
      </c>
      <c r="O137" s="20">
        <v>0</v>
      </c>
      <c r="P137" s="20">
        <f>P133+P129+P125+P121+P117+P113+P109+P105+P101+P97+P93+P85+P81+P77+P89</f>
        <v>0</v>
      </c>
      <c r="Q137" s="20">
        <f t="shared" ref="Q137:AA137" si="22">Q133+Q129+Q125+Q121+Q117+Q113+Q109+Q105+Q101+Q97+Q93+Q85+Q81+Q77+Q89</f>
        <v>0</v>
      </c>
      <c r="R137" s="20">
        <f t="shared" si="22"/>
        <v>0</v>
      </c>
      <c r="S137" s="20">
        <f t="shared" si="22"/>
        <v>1000</v>
      </c>
      <c r="T137" s="20">
        <f t="shared" si="22"/>
        <v>0</v>
      </c>
      <c r="U137" s="20">
        <f t="shared" si="22"/>
        <v>0</v>
      </c>
      <c r="V137" s="20">
        <f t="shared" si="22"/>
        <v>0</v>
      </c>
      <c r="W137" s="20">
        <f t="shared" si="22"/>
        <v>0</v>
      </c>
      <c r="X137" s="20">
        <f t="shared" si="22"/>
        <v>1500</v>
      </c>
      <c r="Y137" s="20">
        <f t="shared" si="22"/>
        <v>0</v>
      </c>
      <c r="Z137" s="20">
        <f t="shared" si="22"/>
        <v>0</v>
      </c>
      <c r="AA137" s="20">
        <f t="shared" si="22"/>
        <v>0</v>
      </c>
      <c r="AB137" s="19" t="s">
        <v>57</v>
      </c>
      <c r="AC137" s="16">
        <f t="shared" si="17"/>
        <v>0</v>
      </c>
      <c r="AD137" s="17">
        <f t="shared" si="18"/>
        <v>2500</v>
      </c>
      <c r="AE137" s="17"/>
    </row>
    <row r="138" spans="1:31" x14ac:dyDescent="0.35">
      <c r="A138" s="98"/>
      <c r="B138" s="96"/>
      <c r="C138" s="19" t="s">
        <v>58</v>
      </c>
      <c r="D138" s="23">
        <v>0</v>
      </c>
      <c r="E138" s="23">
        <v>0</v>
      </c>
      <c r="F138" s="23">
        <v>0</v>
      </c>
      <c r="G138" s="23">
        <v>0</v>
      </c>
      <c r="H138" s="23">
        <v>0</v>
      </c>
      <c r="I138" s="23">
        <v>0</v>
      </c>
      <c r="J138" s="23">
        <v>0</v>
      </c>
      <c r="K138" s="23">
        <v>0</v>
      </c>
      <c r="L138" s="23">
        <v>0</v>
      </c>
      <c r="M138" s="23">
        <v>0</v>
      </c>
      <c r="N138" s="23">
        <v>0</v>
      </c>
      <c r="O138" s="23">
        <v>0</v>
      </c>
      <c r="P138" s="23">
        <v>0</v>
      </c>
      <c r="Q138" s="23">
        <v>0</v>
      </c>
      <c r="R138" s="23">
        <v>0</v>
      </c>
      <c r="S138" s="23">
        <v>2000</v>
      </c>
      <c r="T138" s="23">
        <v>5</v>
      </c>
      <c r="U138" s="23">
        <v>0</v>
      </c>
      <c r="V138" s="23">
        <v>0</v>
      </c>
      <c r="W138" s="23">
        <v>0</v>
      </c>
      <c r="X138" s="23">
        <v>0</v>
      </c>
      <c r="Y138" s="23">
        <v>0</v>
      </c>
      <c r="Z138" s="23">
        <v>0</v>
      </c>
      <c r="AA138" s="23">
        <v>0</v>
      </c>
      <c r="AB138" s="19" t="s">
        <v>58</v>
      </c>
      <c r="AC138" s="16">
        <f t="shared" si="17"/>
        <v>0</v>
      </c>
      <c r="AD138" s="17">
        <f t="shared" si="18"/>
        <v>2005</v>
      </c>
    </row>
    <row r="140" spans="1:31" x14ac:dyDescent="0.35">
      <c r="C140" s="5">
        <v>2020</v>
      </c>
      <c r="D140" s="5">
        <v>2020</v>
      </c>
      <c r="E140" s="5">
        <v>2020</v>
      </c>
      <c r="F140" s="5">
        <v>2020</v>
      </c>
      <c r="G140" s="5">
        <v>2020</v>
      </c>
      <c r="H140" s="5">
        <v>2020</v>
      </c>
      <c r="I140" s="5">
        <v>2020</v>
      </c>
      <c r="J140" s="5">
        <v>2020</v>
      </c>
      <c r="K140" s="5">
        <v>2020</v>
      </c>
      <c r="L140" s="5">
        <v>2020</v>
      </c>
      <c r="M140" s="5">
        <v>2020</v>
      </c>
      <c r="N140" s="5">
        <v>2020</v>
      </c>
      <c r="O140" s="5">
        <v>2020</v>
      </c>
      <c r="P140" s="6">
        <v>2021</v>
      </c>
      <c r="Q140" s="6">
        <v>2021</v>
      </c>
      <c r="R140" s="6">
        <v>2021</v>
      </c>
      <c r="S140" s="6">
        <v>2021</v>
      </c>
      <c r="T140" s="6">
        <v>2021</v>
      </c>
      <c r="U140" s="6">
        <v>2021</v>
      </c>
      <c r="V140" s="6">
        <v>2021</v>
      </c>
      <c r="W140" s="6">
        <v>2021</v>
      </c>
      <c r="X140" s="6">
        <v>2021</v>
      </c>
      <c r="Y140" s="6">
        <v>2021</v>
      </c>
      <c r="Z140" s="6">
        <v>2021</v>
      </c>
      <c r="AA140" s="6">
        <v>2021</v>
      </c>
      <c r="AB140" s="6"/>
      <c r="AC140" s="34" t="s">
        <v>2</v>
      </c>
      <c r="AD140" s="34" t="s">
        <v>2</v>
      </c>
      <c r="AE140" s="6"/>
    </row>
    <row r="141" spans="1:31" x14ac:dyDescent="0.35">
      <c r="A141" s="8" t="s">
        <v>3</v>
      </c>
      <c r="B141" s="9" t="s">
        <v>4</v>
      </c>
      <c r="C141" s="9" t="s">
        <v>5</v>
      </c>
      <c r="D141" s="10" t="s">
        <v>6</v>
      </c>
      <c r="E141" s="10" t="s">
        <v>7</v>
      </c>
      <c r="F141" s="10" t="s">
        <v>8</v>
      </c>
      <c r="G141" s="10" t="s">
        <v>9</v>
      </c>
      <c r="H141" s="10" t="s">
        <v>10</v>
      </c>
      <c r="I141" s="10" t="s">
        <v>11</v>
      </c>
      <c r="J141" s="10" t="s">
        <v>12</v>
      </c>
      <c r="K141" s="10" t="s">
        <v>13</v>
      </c>
      <c r="L141" s="10" t="s">
        <v>14</v>
      </c>
      <c r="M141" s="10" t="s">
        <v>15</v>
      </c>
      <c r="N141" s="10" t="s">
        <v>16</v>
      </c>
      <c r="O141" s="10" t="s">
        <v>17</v>
      </c>
      <c r="P141" s="11" t="s">
        <v>6</v>
      </c>
      <c r="Q141" s="11" t="s">
        <v>7</v>
      </c>
      <c r="R141" s="35" t="s">
        <v>8</v>
      </c>
      <c r="S141" s="35" t="s">
        <v>9</v>
      </c>
      <c r="T141" s="35" t="s">
        <v>10</v>
      </c>
      <c r="U141" s="35" t="s">
        <v>11</v>
      </c>
      <c r="V141" s="35" t="s">
        <v>12</v>
      </c>
      <c r="W141" s="35" t="s">
        <v>13</v>
      </c>
      <c r="X141" s="35" t="s">
        <v>14</v>
      </c>
      <c r="Y141" s="35" t="s">
        <v>15</v>
      </c>
      <c r="Z141" s="35" t="s">
        <v>20</v>
      </c>
      <c r="AA141" s="35" t="s">
        <v>21</v>
      </c>
      <c r="AB141" s="35"/>
      <c r="AC141" s="35">
        <v>2020</v>
      </c>
      <c r="AD141" s="35">
        <v>2021</v>
      </c>
    </row>
    <row r="142" spans="1:31" ht="12.5" customHeight="1" x14ac:dyDescent="0.35">
      <c r="A142" s="86" t="s">
        <v>59</v>
      </c>
      <c r="B142" s="80" t="s">
        <v>25</v>
      </c>
      <c r="C142" s="13" t="s">
        <v>54</v>
      </c>
      <c r="D142" s="20">
        <f>D74+D5</f>
        <v>0</v>
      </c>
      <c r="E142" s="20">
        <f t="shared" ref="E142:O142" si="23">E74+E5</f>
        <v>0</v>
      </c>
      <c r="F142" s="20">
        <f t="shared" si="23"/>
        <v>0</v>
      </c>
      <c r="G142" s="20">
        <f t="shared" si="23"/>
        <v>0</v>
      </c>
      <c r="H142" s="20">
        <f t="shared" si="23"/>
        <v>0</v>
      </c>
      <c r="I142" s="20">
        <f t="shared" si="23"/>
        <v>0</v>
      </c>
      <c r="J142" s="20">
        <f t="shared" si="23"/>
        <v>0</v>
      </c>
      <c r="K142" s="20">
        <f t="shared" si="23"/>
        <v>0</v>
      </c>
      <c r="L142" s="20">
        <f t="shared" si="23"/>
        <v>0</v>
      </c>
      <c r="M142" s="20">
        <f t="shared" si="23"/>
        <v>0</v>
      </c>
      <c r="N142" s="20">
        <f t="shared" si="23"/>
        <v>0</v>
      </c>
      <c r="O142" s="20">
        <f t="shared" si="23"/>
        <v>0</v>
      </c>
      <c r="P142" s="20">
        <f t="shared" ref="P142:AA157" si="24">P74+P5</f>
        <v>0</v>
      </c>
      <c r="Q142" s="20">
        <f t="shared" ref="Q142:U142" si="25">Q74+Q5</f>
        <v>0</v>
      </c>
      <c r="R142" s="20">
        <f t="shared" si="25"/>
        <v>0</v>
      </c>
      <c r="S142" s="20">
        <f t="shared" si="25"/>
        <v>0</v>
      </c>
      <c r="T142" s="20">
        <f t="shared" si="25"/>
        <v>0</v>
      </c>
      <c r="U142" s="20">
        <f t="shared" si="25"/>
        <v>0</v>
      </c>
      <c r="V142" s="20">
        <f>V74+V5</f>
        <v>0</v>
      </c>
      <c r="W142" s="20">
        <f t="shared" ref="W142:Z142" si="26">W74+W5</f>
        <v>0</v>
      </c>
      <c r="X142" s="20">
        <f t="shared" si="26"/>
        <v>0</v>
      </c>
      <c r="Y142" s="20">
        <f t="shared" si="26"/>
        <v>0</v>
      </c>
      <c r="Z142" s="20">
        <f t="shared" si="26"/>
        <v>0</v>
      </c>
      <c r="AA142" s="20">
        <f>AA74+AA5</f>
        <v>0</v>
      </c>
      <c r="AB142" s="24"/>
      <c r="AC142" s="17">
        <f>SUM(D142:O142)</f>
        <v>0</v>
      </c>
      <c r="AD142" s="17">
        <f>SUM(P142:AA142)</f>
        <v>0</v>
      </c>
      <c r="AE142" s="17"/>
    </row>
    <row r="143" spans="1:31" ht="12.5" customHeight="1" x14ac:dyDescent="0.35">
      <c r="A143" s="87"/>
      <c r="B143" s="81"/>
      <c r="C143" s="13" t="s">
        <v>55</v>
      </c>
      <c r="D143" s="20">
        <f>D75+D6</f>
        <v>2790</v>
      </c>
      <c r="E143" s="20">
        <f t="shared" ref="E143:O143" si="27">E75+E6</f>
        <v>2550</v>
      </c>
      <c r="F143" s="20">
        <f t="shared" si="27"/>
        <v>2490</v>
      </c>
      <c r="G143" s="20">
        <f t="shared" si="27"/>
        <v>1830</v>
      </c>
      <c r="H143" s="20">
        <f t="shared" si="27"/>
        <v>60</v>
      </c>
      <c r="I143" s="20">
        <f t="shared" si="27"/>
        <v>1980</v>
      </c>
      <c r="J143" s="20">
        <f t="shared" si="27"/>
        <v>1410</v>
      </c>
      <c r="K143" s="20">
        <f t="shared" si="27"/>
        <v>2400</v>
      </c>
      <c r="L143" s="20">
        <f t="shared" si="27"/>
        <v>5880</v>
      </c>
      <c r="M143" s="20">
        <f t="shared" si="27"/>
        <v>2910</v>
      </c>
      <c r="N143" s="20">
        <f t="shared" si="27"/>
        <v>3240</v>
      </c>
      <c r="O143" s="20">
        <f t="shared" si="27"/>
        <v>4020</v>
      </c>
      <c r="P143" s="20">
        <f t="shared" si="24"/>
        <v>16770</v>
      </c>
      <c r="Q143" s="20">
        <f t="shared" ref="Q143:V143" si="28">Q75+Q6</f>
        <v>18000</v>
      </c>
      <c r="R143" s="20">
        <f t="shared" si="28"/>
        <v>20400</v>
      </c>
      <c r="S143" s="20">
        <f t="shared" si="28"/>
        <v>8040</v>
      </c>
      <c r="T143" s="20">
        <f t="shared" si="28"/>
        <v>3000</v>
      </c>
      <c r="U143" s="20">
        <f t="shared" si="28"/>
        <v>10200</v>
      </c>
      <c r="V143" s="20">
        <f t="shared" si="28"/>
        <v>12750</v>
      </c>
      <c r="W143" s="20">
        <f t="shared" ref="W143:AA143" si="29">W75+W6</f>
        <v>21570</v>
      </c>
      <c r="X143" s="20">
        <f t="shared" si="29"/>
        <v>15510</v>
      </c>
      <c r="Y143" s="20">
        <f t="shared" si="29"/>
        <v>14010</v>
      </c>
      <c r="Z143" s="20">
        <f t="shared" si="29"/>
        <v>24000</v>
      </c>
      <c r="AA143" s="20">
        <f t="shared" si="29"/>
        <v>43020</v>
      </c>
      <c r="AB143" s="24"/>
      <c r="AC143" s="17">
        <f t="shared" ref="AC143:AC149" si="30">SUM(D143:O143)</f>
        <v>31560</v>
      </c>
      <c r="AD143" s="17">
        <f t="shared" ref="AD143:AD149" si="31">SUM(P143:AA143)</f>
        <v>207270</v>
      </c>
      <c r="AE143" s="17"/>
    </row>
    <row r="144" spans="1:31" ht="12.5" customHeight="1" x14ac:dyDescent="0.35">
      <c r="A144" s="87"/>
      <c r="B144" s="81"/>
      <c r="C144" s="13" t="s">
        <v>56</v>
      </c>
      <c r="D144" s="20">
        <f>D76+D7</f>
        <v>0</v>
      </c>
      <c r="E144" s="20">
        <f t="shared" ref="E144:O144" si="32">E76+E7</f>
        <v>0</v>
      </c>
      <c r="F144" s="20">
        <f t="shared" si="32"/>
        <v>0</v>
      </c>
      <c r="G144" s="20">
        <f t="shared" si="32"/>
        <v>0</v>
      </c>
      <c r="H144" s="20">
        <f t="shared" si="32"/>
        <v>0</v>
      </c>
      <c r="I144" s="20">
        <f t="shared" si="32"/>
        <v>0</v>
      </c>
      <c r="J144" s="20">
        <f t="shared" si="32"/>
        <v>0</v>
      </c>
      <c r="K144" s="20">
        <f t="shared" si="32"/>
        <v>0</v>
      </c>
      <c r="L144" s="20">
        <f t="shared" si="32"/>
        <v>0</v>
      </c>
      <c r="M144" s="20">
        <f t="shared" si="32"/>
        <v>0</v>
      </c>
      <c r="N144" s="20">
        <f t="shared" si="32"/>
        <v>0</v>
      </c>
      <c r="O144" s="20">
        <f t="shared" si="32"/>
        <v>0</v>
      </c>
      <c r="P144" s="20">
        <f t="shared" si="24"/>
        <v>0</v>
      </c>
      <c r="Q144" s="20">
        <f t="shared" ref="Q144:V144" si="33">Q76+Q7</f>
        <v>0</v>
      </c>
      <c r="R144" s="20">
        <f t="shared" si="33"/>
        <v>0</v>
      </c>
      <c r="S144" s="20">
        <f t="shared" si="33"/>
        <v>0</v>
      </c>
      <c r="T144" s="20">
        <f t="shared" si="33"/>
        <v>0</v>
      </c>
      <c r="U144" s="20">
        <f t="shared" si="33"/>
        <v>0</v>
      </c>
      <c r="V144" s="20">
        <f t="shared" si="33"/>
        <v>0</v>
      </c>
      <c r="W144" s="20">
        <f t="shared" ref="W144:AA144" si="34">W76+W7</f>
        <v>0</v>
      </c>
      <c r="X144" s="20">
        <f t="shared" si="34"/>
        <v>0</v>
      </c>
      <c r="Y144" s="20">
        <f t="shared" si="34"/>
        <v>0</v>
      </c>
      <c r="Z144" s="20">
        <f t="shared" si="34"/>
        <v>0</v>
      </c>
      <c r="AA144" s="20">
        <f t="shared" si="34"/>
        <v>0</v>
      </c>
      <c r="AB144" s="24"/>
      <c r="AC144" s="17">
        <f t="shared" si="30"/>
        <v>0</v>
      </c>
      <c r="AD144" s="17">
        <f t="shared" si="31"/>
        <v>0</v>
      </c>
      <c r="AE144" s="17"/>
    </row>
    <row r="145" spans="1:31" ht="12.5" customHeight="1" x14ac:dyDescent="0.35">
      <c r="A145" s="87"/>
      <c r="B145" s="81"/>
      <c r="C145" s="19" t="s">
        <v>57</v>
      </c>
      <c r="D145" s="20">
        <f>D77+D8</f>
        <v>0</v>
      </c>
      <c r="E145" s="20">
        <f t="shared" ref="E145:O145" si="35">E77+E8</f>
        <v>0</v>
      </c>
      <c r="F145" s="20">
        <f t="shared" si="35"/>
        <v>0</v>
      </c>
      <c r="G145" s="20">
        <f t="shared" si="35"/>
        <v>0</v>
      </c>
      <c r="H145" s="20">
        <f t="shared" si="35"/>
        <v>0</v>
      </c>
      <c r="I145" s="20">
        <f t="shared" si="35"/>
        <v>0</v>
      </c>
      <c r="J145" s="20">
        <f t="shared" si="35"/>
        <v>0</v>
      </c>
      <c r="K145" s="20">
        <f t="shared" si="35"/>
        <v>0</v>
      </c>
      <c r="L145" s="20">
        <f t="shared" si="35"/>
        <v>0</v>
      </c>
      <c r="M145" s="20">
        <f t="shared" si="35"/>
        <v>0</v>
      </c>
      <c r="N145" s="20">
        <f t="shared" si="35"/>
        <v>0</v>
      </c>
      <c r="O145" s="20">
        <f t="shared" si="35"/>
        <v>0</v>
      </c>
      <c r="P145" s="20">
        <f t="shared" si="24"/>
        <v>0</v>
      </c>
      <c r="Q145" s="20">
        <f t="shared" ref="Q145:V153" si="36">Q77+Q8</f>
        <v>0</v>
      </c>
      <c r="R145" s="20">
        <f t="shared" si="36"/>
        <v>0</v>
      </c>
      <c r="S145" s="20">
        <f t="shared" si="36"/>
        <v>0</v>
      </c>
      <c r="T145" s="20">
        <f t="shared" si="36"/>
        <v>0</v>
      </c>
      <c r="U145" s="20">
        <f t="shared" si="36"/>
        <v>0</v>
      </c>
      <c r="V145" s="20">
        <f t="shared" si="36"/>
        <v>0</v>
      </c>
      <c r="W145" s="20">
        <f t="shared" ref="W145:AA145" si="37">W77+W8</f>
        <v>0</v>
      </c>
      <c r="X145" s="20">
        <f t="shared" si="37"/>
        <v>0</v>
      </c>
      <c r="Y145" s="20">
        <f t="shared" si="37"/>
        <v>0</v>
      </c>
      <c r="Z145" s="20">
        <f t="shared" si="37"/>
        <v>0</v>
      </c>
      <c r="AA145" s="20">
        <f t="shared" si="37"/>
        <v>0</v>
      </c>
      <c r="AB145" s="24"/>
      <c r="AC145" s="17">
        <f t="shared" si="30"/>
        <v>0</v>
      </c>
      <c r="AD145" s="17">
        <f t="shared" si="31"/>
        <v>0</v>
      </c>
      <c r="AE145" s="17"/>
    </row>
    <row r="146" spans="1:31" ht="12.5" customHeight="1" x14ac:dyDescent="0.35">
      <c r="A146" s="86" t="s">
        <v>59</v>
      </c>
      <c r="B146" s="80" t="s">
        <v>30</v>
      </c>
      <c r="C146" s="13" t="s">
        <v>54</v>
      </c>
      <c r="D146" s="20">
        <f t="shared" ref="D146:O146" si="38">D78+D9</f>
        <v>0</v>
      </c>
      <c r="E146" s="20">
        <f t="shared" si="38"/>
        <v>0</v>
      </c>
      <c r="F146" s="20">
        <f t="shared" si="38"/>
        <v>0</v>
      </c>
      <c r="G146" s="20">
        <f t="shared" si="38"/>
        <v>0</v>
      </c>
      <c r="H146" s="20">
        <f t="shared" si="38"/>
        <v>0</v>
      </c>
      <c r="I146" s="20">
        <f t="shared" si="38"/>
        <v>0</v>
      </c>
      <c r="J146" s="20">
        <f t="shared" si="38"/>
        <v>0</v>
      </c>
      <c r="K146" s="20">
        <f t="shared" si="38"/>
        <v>0</v>
      </c>
      <c r="L146" s="20">
        <f t="shared" si="38"/>
        <v>0</v>
      </c>
      <c r="M146" s="20">
        <f t="shared" si="38"/>
        <v>0</v>
      </c>
      <c r="N146" s="20">
        <f t="shared" si="38"/>
        <v>0</v>
      </c>
      <c r="O146" s="20">
        <f t="shared" si="38"/>
        <v>0</v>
      </c>
      <c r="P146" s="20">
        <f t="shared" si="24"/>
        <v>0</v>
      </c>
      <c r="Q146" s="20">
        <f t="shared" si="36"/>
        <v>0</v>
      </c>
      <c r="R146" s="20">
        <f t="shared" si="36"/>
        <v>0</v>
      </c>
      <c r="S146" s="20">
        <f t="shared" si="36"/>
        <v>0</v>
      </c>
      <c r="T146" s="20">
        <f t="shared" si="36"/>
        <v>0</v>
      </c>
      <c r="U146" s="20">
        <f t="shared" si="36"/>
        <v>0</v>
      </c>
      <c r="V146" s="20">
        <f t="shared" si="36"/>
        <v>0</v>
      </c>
      <c r="W146" s="20">
        <f t="shared" ref="W146:AA153" si="39">W78+W9</f>
        <v>0</v>
      </c>
      <c r="X146" s="20">
        <f t="shared" si="39"/>
        <v>0</v>
      </c>
      <c r="Y146" s="20">
        <f t="shared" si="39"/>
        <v>0</v>
      </c>
      <c r="Z146" s="20">
        <f t="shared" si="39"/>
        <v>0</v>
      </c>
      <c r="AA146" s="20">
        <f t="shared" si="39"/>
        <v>0</v>
      </c>
      <c r="AB146" s="24"/>
      <c r="AC146" s="17">
        <f t="shared" si="30"/>
        <v>0</v>
      </c>
      <c r="AD146" s="17">
        <f t="shared" si="31"/>
        <v>0</v>
      </c>
      <c r="AE146" s="17"/>
    </row>
    <row r="147" spans="1:31" ht="12.5" customHeight="1" x14ac:dyDescent="0.35">
      <c r="A147" s="87"/>
      <c r="B147" s="81"/>
      <c r="C147" s="13" t="s">
        <v>55</v>
      </c>
      <c r="D147" s="20">
        <f t="shared" ref="D147:O147" si="40">D79+D10</f>
        <v>3180</v>
      </c>
      <c r="E147" s="20">
        <f t="shared" si="40"/>
        <v>3390</v>
      </c>
      <c r="F147" s="20">
        <f t="shared" si="40"/>
        <v>1800</v>
      </c>
      <c r="G147" s="20">
        <f t="shared" si="40"/>
        <v>360</v>
      </c>
      <c r="H147" s="20">
        <f t="shared" si="40"/>
        <v>0</v>
      </c>
      <c r="I147" s="20">
        <f t="shared" si="40"/>
        <v>0</v>
      </c>
      <c r="J147" s="20">
        <f t="shared" si="40"/>
        <v>870</v>
      </c>
      <c r="K147" s="20">
        <f t="shared" si="40"/>
        <v>120</v>
      </c>
      <c r="L147" s="20">
        <f t="shared" si="40"/>
        <v>3510</v>
      </c>
      <c r="M147" s="20">
        <f t="shared" si="40"/>
        <v>6810</v>
      </c>
      <c r="N147" s="20">
        <f t="shared" si="40"/>
        <v>5670</v>
      </c>
      <c r="O147" s="20">
        <f t="shared" si="40"/>
        <v>7770</v>
      </c>
      <c r="P147" s="20">
        <f t="shared" si="24"/>
        <v>6320</v>
      </c>
      <c r="Q147" s="20">
        <f t="shared" si="36"/>
        <v>6070</v>
      </c>
      <c r="R147" s="20">
        <f t="shared" si="36"/>
        <v>8730</v>
      </c>
      <c r="S147" s="20">
        <f t="shared" si="36"/>
        <v>3990</v>
      </c>
      <c r="T147" s="20">
        <f t="shared" si="36"/>
        <v>40</v>
      </c>
      <c r="U147" s="20">
        <f t="shared" si="36"/>
        <v>0</v>
      </c>
      <c r="V147" s="20">
        <f t="shared" si="36"/>
        <v>3750</v>
      </c>
      <c r="W147" s="20">
        <f t="shared" si="39"/>
        <v>5520</v>
      </c>
      <c r="X147" s="20">
        <f t="shared" si="39"/>
        <v>2340</v>
      </c>
      <c r="Y147" s="20">
        <f t="shared" si="39"/>
        <v>160</v>
      </c>
      <c r="Z147" s="20">
        <f t="shared" si="39"/>
        <v>3100</v>
      </c>
      <c r="AA147" s="20">
        <f t="shared" si="39"/>
        <v>3240</v>
      </c>
      <c r="AB147" s="24"/>
      <c r="AC147" s="17">
        <f t="shared" si="30"/>
        <v>33480</v>
      </c>
      <c r="AD147" s="17">
        <f t="shared" si="31"/>
        <v>43260</v>
      </c>
      <c r="AE147" s="17"/>
    </row>
    <row r="148" spans="1:31" ht="12.5" customHeight="1" x14ac:dyDescent="0.35">
      <c r="A148" s="87"/>
      <c r="B148" s="81"/>
      <c r="C148" s="13" t="s">
        <v>56</v>
      </c>
      <c r="D148" s="20">
        <f t="shared" ref="D148:O148" si="41">D80+D11</f>
        <v>0</v>
      </c>
      <c r="E148" s="20">
        <f t="shared" si="41"/>
        <v>0</v>
      </c>
      <c r="F148" s="20">
        <f t="shared" si="41"/>
        <v>0</v>
      </c>
      <c r="G148" s="20">
        <f t="shared" si="41"/>
        <v>0</v>
      </c>
      <c r="H148" s="20">
        <f t="shared" si="41"/>
        <v>0</v>
      </c>
      <c r="I148" s="20">
        <f t="shared" si="41"/>
        <v>0</v>
      </c>
      <c r="J148" s="20">
        <f t="shared" si="41"/>
        <v>0</v>
      </c>
      <c r="K148" s="20">
        <f t="shared" si="41"/>
        <v>0</v>
      </c>
      <c r="L148" s="20">
        <f t="shared" si="41"/>
        <v>0</v>
      </c>
      <c r="M148" s="20">
        <f t="shared" si="41"/>
        <v>0</v>
      </c>
      <c r="N148" s="20">
        <f t="shared" si="41"/>
        <v>0</v>
      </c>
      <c r="O148" s="20">
        <f t="shared" si="41"/>
        <v>0</v>
      </c>
      <c r="P148" s="20">
        <f t="shared" si="24"/>
        <v>0</v>
      </c>
      <c r="Q148" s="20">
        <f t="shared" si="36"/>
        <v>0</v>
      </c>
      <c r="R148" s="20">
        <f t="shared" si="36"/>
        <v>0</v>
      </c>
      <c r="S148" s="20">
        <f t="shared" si="36"/>
        <v>0</v>
      </c>
      <c r="T148" s="20">
        <f t="shared" si="36"/>
        <v>0</v>
      </c>
      <c r="U148" s="20">
        <f t="shared" si="36"/>
        <v>0</v>
      </c>
      <c r="V148" s="20">
        <f t="shared" si="36"/>
        <v>0</v>
      </c>
      <c r="W148" s="20">
        <f t="shared" si="39"/>
        <v>0</v>
      </c>
      <c r="X148" s="20">
        <f t="shared" si="39"/>
        <v>0</v>
      </c>
      <c r="Y148" s="20">
        <f t="shared" si="39"/>
        <v>0</v>
      </c>
      <c r="Z148" s="20">
        <f t="shared" si="39"/>
        <v>0</v>
      </c>
      <c r="AA148" s="20">
        <f t="shared" si="39"/>
        <v>0</v>
      </c>
      <c r="AB148" s="24"/>
      <c r="AC148" s="17">
        <f t="shared" si="30"/>
        <v>0</v>
      </c>
      <c r="AD148" s="17">
        <f t="shared" si="31"/>
        <v>0</v>
      </c>
      <c r="AE148" s="17"/>
    </row>
    <row r="149" spans="1:31" ht="12.5" customHeight="1" x14ac:dyDescent="0.35">
      <c r="A149" s="87"/>
      <c r="B149" s="81"/>
      <c r="C149" s="19" t="s">
        <v>57</v>
      </c>
      <c r="D149" s="20">
        <f t="shared" ref="D149:O149" si="42">D81+D12</f>
        <v>0</v>
      </c>
      <c r="E149" s="20">
        <f t="shared" si="42"/>
        <v>0</v>
      </c>
      <c r="F149" s="20">
        <f t="shared" si="42"/>
        <v>0</v>
      </c>
      <c r="G149" s="20">
        <f t="shared" si="42"/>
        <v>0</v>
      </c>
      <c r="H149" s="20">
        <f t="shared" si="42"/>
        <v>0</v>
      </c>
      <c r="I149" s="20">
        <f t="shared" si="42"/>
        <v>0</v>
      </c>
      <c r="J149" s="20">
        <f t="shared" si="42"/>
        <v>0</v>
      </c>
      <c r="K149" s="20">
        <f t="shared" si="42"/>
        <v>0</v>
      </c>
      <c r="L149" s="20">
        <f t="shared" si="42"/>
        <v>0</v>
      </c>
      <c r="M149" s="20">
        <f t="shared" si="42"/>
        <v>0</v>
      </c>
      <c r="N149" s="20">
        <f t="shared" si="42"/>
        <v>0</v>
      </c>
      <c r="O149" s="20">
        <f t="shared" si="42"/>
        <v>0</v>
      </c>
      <c r="P149" s="20">
        <f t="shared" si="24"/>
        <v>0</v>
      </c>
      <c r="Q149" s="20">
        <f t="shared" si="36"/>
        <v>0</v>
      </c>
      <c r="R149" s="20">
        <f t="shared" si="36"/>
        <v>0</v>
      </c>
      <c r="S149" s="20">
        <f t="shared" si="36"/>
        <v>0</v>
      </c>
      <c r="T149" s="20">
        <f t="shared" si="36"/>
        <v>0</v>
      </c>
      <c r="U149" s="20">
        <f t="shared" si="36"/>
        <v>0</v>
      </c>
      <c r="V149" s="20">
        <f t="shared" si="36"/>
        <v>0</v>
      </c>
      <c r="W149" s="20">
        <f t="shared" si="39"/>
        <v>0</v>
      </c>
      <c r="X149" s="20">
        <f t="shared" si="39"/>
        <v>0</v>
      </c>
      <c r="Y149" s="20">
        <f t="shared" si="39"/>
        <v>0</v>
      </c>
      <c r="Z149" s="20">
        <f t="shared" si="39"/>
        <v>0</v>
      </c>
      <c r="AA149" s="20">
        <f t="shared" si="39"/>
        <v>0</v>
      </c>
      <c r="AB149" s="24"/>
      <c r="AC149" s="17">
        <f t="shared" si="30"/>
        <v>0</v>
      </c>
      <c r="AD149" s="17">
        <f t="shared" si="31"/>
        <v>0</v>
      </c>
      <c r="AE149" s="17"/>
    </row>
    <row r="150" spans="1:31" ht="12.65" customHeight="1" x14ac:dyDescent="0.35">
      <c r="A150" s="86" t="s">
        <v>59</v>
      </c>
      <c r="B150" s="80" t="s">
        <v>31</v>
      </c>
      <c r="C150" s="13" t="s">
        <v>54</v>
      </c>
      <c r="D150" s="20">
        <f t="shared" ref="D150:O150" si="43">D82+D13</f>
        <v>0</v>
      </c>
      <c r="E150" s="20">
        <f t="shared" si="43"/>
        <v>0</v>
      </c>
      <c r="F150" s="20">
        <f t="shared" si="43"/>
        <v>0</v>
      </c>
      <c r="G150" s="20">
        <f t="shared" si="43"/>
        <v>0</v>
      </c>
      <c r="H150" s="20">
        <f t="shared" si="43"/>
        <v>330</v>
      </c>
      <c r="I150" s="20">
        <f t="shared" si="43"/>
        <v>0</v>
      </c>
      <c r="J150" s="20">
        <f t="shared" si="43"/>
        <v>0</v>
      </c>
      <c r="K150" s="20">
        <f t="shared" si="43"/>
        <v>0</v>
      </c>
      <c r="L150" s="20">
        <f t="shared" si="43"/>
        <v>2760</v>
      </c>
      <c r="M150" s="20">
        <f t="shared" si="43"/>
        <v>0</v>
      </c>
      <c r="N150" s="20">
        <f t="shared" si="43"/>
        <v>0</v>
      </c>
      <c r="O150" s="20">
        <f t="shared" si="43"/>
        <v>720</v>
      </c>
      <c r="P150" s="20">
        <f t="shared" si="24"/>
        <v>1740</v>
      </c>
      <c r="Q150" s="20">
        <f t="shared" si="36"/>
        <v>180</v>
      </c>
      <c r="R150" s="20">
        <f t="shared" si="36"/>
        <v>4620</v>
      </c>
      <c r="S150" s="20">
        <f t="shared" si="36"/>
        <v>2040</v>
      </c>
      <c r="T150" s="20">
        <f t="shared" si="36"/>
        <v>2160</v>
      </c>
      <c r="U150" s="20">
        <f t="shared" si="36"/>
        <v>3810</v>
      </c>
      <c r="V150" s="20">
        <f t="shared" si="36"/>
        <v>7920</v>
      </c>
      <c r="W150" s="20">
        <f t="shared" si="39"/>
        <v>1050</v>
      </c>
      <c r="X150" s="20">
        <f t="shared" si="39"/>
        <v>2190</v>
      </c>
      <c r="Y150" s="20">
        <f t="shared" si="39"/>
        <v>0</v>
      </c>
      <c r="Z150" s="20">
        <f t="shared" si="39"/>
        <v>3060</v>
      </c>
      <c r="AA150" s="20">
        <f t="shared" si="39"/>
        <v>1805</v>
      </c>
      <c r="AB150" s="24"/>
      <c r="AC150" s="17">
        <f t="shared" ref="AC150:AC162" si="44">SUM(D150:O150)</f>
        <v>3810</v>
      </c>
      <c r="AD150" s="17">
        <f t="shared" ref="AD150:AD162" si="45">SUM(P150:AA150)</f>
        <v>30575</v>
      </c>
      <c r="AE150" s="17"/>
    </row>
    <row r="151" spans="1:31" ht="12.65" customHeight="1" x14ac:dyDescent="0.35">
      <c r="A151" s="87"/>
      <c r="B151" s="81"/>
      <c r="C151" s="13" t="s">
        <v>55</v>
      </c>
      <c r="D151" s="20">
        <f t="shared" ref="D151:O151" si="46">D83+D14</f>
        <v>0</v>
      </c>
      <c r="E151" s="20">
        <f t="shared" si="46"/>
        <v>0</v>
      </c>
      <c r="F151" s="20">
        <f t="shared" si="46"/>
        <v>0</v>
      </c>
      <c r="G151" s="20">
        <f t="shared" si="46"/>
        <v>0</v>
      </c>
      <c r="H151" s="20">
        <f t="shared" si="46"/>
        <v>0</v>
      </c>
      <c r="I151" s="20">
        <f t="shared" si="46"/>
        <v>0</v>
      </c>
      <c r="J151" s="20">
        <f t="shared" si="46"/>
        <v>0</v>
      </c>
      <c r="K151" s="20">
        <f t="shared" si="46"/>
        <v>0</v>
      </c>
      <c r="L151" s="20">
        <f t="shared" si="46"/>
        <v>3120</v>
      </c>
      <c r="M151" s="20">
        <f t="shared" si="46"/>
        <v>1170</v>
      </c>
      <c r="N151" s="20">
        <f t="shared" si="46"/>
        <v>0</v>
      </c>
      <c r="O151" s="20">
        <f t="shared" si="46"/>
        <v>0</v>
      </c>
      <c r="P151" s="20">
        <f t="shared" si="24"/>
        <v>16680</v>
      </c>
      <c r="Q151" s="20">
        <f t="shared" si="36"/>
        <v>5580</v>
      </c>
      <c r="R151" s="20">
        <f t="shared" si="36"/>
        <v>8747</v>
      </c>
      <c r="S151" s="20">
        <f t="shared" si="36"/>
        <v>11580</v>
      </c>
      <c r="T151" s="20">
        <f t="shared" si="36"/>
        <v>11430</v>
      </c>
      <c r="U151" s="20">
        <f t="shared" si="36"/>
        <v>2138</v>
      </c>
      <c r="V151" s="20">
        <f t="shared" si="36"/>
        <v>19350</v>
      </c>
      <c r="W151" s="20">
        <f t="shared" si="39"/>
        <v>10176</v>
      </c>
      <c r="X151" s="20">
        <f t="shared" si="39"/>
        <v>7596</v>
      </c>
      <c r="Y151" s="20">
        <f t="shared" si="39"/>
        <v>6750</v>
      </c>
      <c r="Z151" s="20">
        <f t="shared" si="39"/>
        <v>16950</v>
      </c>
      <c r="AA151" s="20">
        <f t="shared" si="39"/>
        <v>14565</v>
      </c>
      <c r="AB151" s="24"/>
      <c r="AC151" s="17">
        <f t="shared" si="44"/>
        <v>4290</v>
      </c>
      <c r="AD151" s="17">
        <f t="shared" si="45"/>
        <v>131542</v>
      </c>
      <c r="AE151" s="17"/>
    </row>
    <row r="152" spans="1:31" ht="12.65" customHeight="1" x14ac:dyDescent="0.35">
      <c r="A152" s="87"/>
      <c r="B152" s="81"/>
      <c r="C152" s="13" t="s">
        <v>56</v>
      </c>
      <c r="D152" s="20">
        <f t="shared" ref="D152:O152" si="47">D84+D15</f>
        <v>0</v>
      </c>
      <c r="E152" s="20">
        <f t="shared" si="47"/>
        <v>0</v>
      </c>
      <c r="F152" s="20">
        <f t="shared" si="47"/>
        <v>0</v>
      </c>
      <c r="G152" s="20">
        <f t="shared" si="47"/>
        <v>0</v>
      </c>
      <c r="H152" s="20">
        <f t="shared" si="47"/>
        <v>0</v>
      </c>
      <c r="I152" s="20">
        <f t="shared" si="47"/>
        <v>0</v>
      </c>
      <c r="J152" s="20">
        <f t="shared" si="47"/>
        <v>0</v>
      </c>
      <c r="K152" s="20">
        <f t="shared" si="47"/>
        <v>0</v>
      </c>
      <c r="L152" s="20">
        <f t="shared" si="47"/>
        <v>0</v>
      </c>
      <c r="M152" s="20">
        <f t="shared" si="47"/>
        <v>0</v>
      </c>
      <c r="N152" s="20">
        <f t="shared" si="47"/>
        <v>0</v>
      </c>
      <c r="O152" s="20">
        <f t="shared" si="47"/>
        <v>0</v>
      </c>
      <c r="P152" s="20">
        <f t="shared" si="24"/>
        <v>0</v>
      </c>
      <c r="Q152" s="20">
        <f t="shared" si="36"/>
        <v>0</v>
      </c>
      <c r="R152" s="20">
        <f t="shared" si="36"/>
        <v>0</v>
      </c>
      <c r="S152" s="20">
        <f t="shared" si="36"/>
        <v>0</v>
      </c>
      <c r="T152" s="20">
        <f t="shared" si="36"/>
        <v>0</v>
      </c>
      <c r="U152" s="20">
        <f t="shared" si="36"/>
        <v>0</v>
      </c>
      <c r="V152" s="20">
        <f t="shared" si="36"/>
        <v>0</v>
      </c>
      <c r="W152" s="20">
        <f t="shared" si="39"/>
        <v>0</v>
      </c>
      <c r="X152" s="20">
        <f t="shared" si="39"/>
        <v>0</v>
      </c>
      <c r="Y152" s="20">
        <f t="shared" si="39"/>
        <v>0</v>
      </c>
      <c r="Z152" s="20">
        <f t="shared" si="39"/>
        <v>0</v>
      </c>
      <c r="AA152" s="20">
        <f t="shared" si="39"/>
        <v>0</v>
      </c>
      <c r="AB152" s="24"/>
      <c r="AC152" s="17">
        <f t="shared" si="44"/>
        <v>0</v>
      </c>
      <c r="AD152" s="17">
        <f t="shared" si="45"/>
        <v>0</v>
      </c>
      <c r="AE152" s="17"/>
    </row>
    <row r="153" spans="1:31" ht="12.65" customHeight="1" x14ac:dyDescent="0.35">
      <c r="A153" s="87"/>
      <c r="B153" s="81"/>
      <c r="C153" s="19" t="s">
        <v>57</v>
      </c>
      <c r="D153" s="20">
        <f t="shared" ref="D153:O153" si="48">D85+D16</f>
        <v>0</v>
      </c>
      <c r="E153" s="20">
        <f t="shared" si="48"/>
        <v>0</v>
      </c>
      <c r="F153" s="20">
        <f t="shared" si="48"/>
        <v>0</v>
      </c>
      <c r="G153" s="20">
        <f t="shared" si="48"/>
        <v>0</v>
      </c>
      <c r="H153" s="20">
        <f t="shared" si="48"/>
        <v>0</v>
      </c>
      <c r="I153" s="20">
        <f t="shared" si="48"/>
        <v>0</v>
      </c>
      <c r="J153" s="20">
        <f t="shared" si="48"/>
        <v>0</v>
      </c>
      <c r="K153" s="20">
        <f t="shared" si="48"/>
        <v>0</v>
      </c>
      <c r="L153" s="20">
        <f t="shared" si="48"/>
        <v>0</v>
      </c>
      <c r="M153" s="20">
        <f t="shared" si="48"/>
        <v>0</v>
      </c>
      <c r="N153" s="20">
        <f t="shared" si="48"/>
        <v>0</v>
      </c>
      <c r="O153" s="20">
        <f t="shared" si="48"/>
        <v>0</v>
      </c>
      <c r="P153" s="20">
        <f t="shared" si="24"/>
        <v>0</v>
      </c>
      <c r="Q153" s="20">
        <f t="shared" si="36"/>
        <v>0</v>
      </c>
      <c r="R153" s="20">
        <f t="shared" si="36"/>
        <v>0</v>
      </c>
      <c r="S153" s="20">
        <f t="shared" si="36"/>
        <v>0</v>
      </c>
      <c r="T153" s="20">
        <f t="shared" si="36"/>
        <v>0</v>
      </c>
      <c r="U153" s="20">
        <f t="shared" si="36"/>
        <v>0</v>
      </c>
      <c r="V153" s="20">
        <f t="shared" si="36"/>
        <v>0</v>
      </c>
      <c r="W153" s="20">
        <f t="shared" si="39"/>
        <v>0</v>
      </c>
      <c r="X153" s="20">
        <f t="shared" si="39"/>
        <v>0</v>
      </c>
      <c r="Y153" s="20">
        <f t="shared" si="39"/>
        <v>0</v>
      </c>
      <c r="Z153" s="20">
        <f t="shared" si="39"/>
        <v>0</v>
      </c>
      <c r="AA153" s="20">
        <f t="shared" si="39"/>
        <v>0</v>
      </c>
      <c r="AB153" s="24"/>
      <c r="AC153" s="17">
        <f t="shared" si="44"/>
        <v>0</v>
      </c>
      <c r="AD153" s="17">
        <f t="shared" si="45"/>
        <v>0</v>
      </c>
      <c r="AE153" s="17"/>
    </row>
    <row r="154" spans="1:31" ht="12.65" customHeight="1" x14ac:dyDescent="0.35">
      <c r="A154" s="86" t="s">
        <v>59</v>
      </c>
      <c r="B154" s="80" t="s">
        <v>93</v>
      </c>
      <c r="C154" s="13" t="s">
        <v>54</v>
      </c>
      <c r="D154" s="20">
        <f t="shared" ref="D154:O154" si="49">D86+D17</f>
        <v>0</v>
      </c>
      <c r="E154" s="20">
        <f t="shared" si="49"/>
        <v>0</v>
      </c>
      <c r="F154" s="20">
        <f t="shared" si="49"/>
        <v>0</v>
      </c>
      <c r="G154" s="20">
        <f t="shared" si="49"/>
        <v>0</v>
      </c>
      <c r="H154" s="20">
        <f>H86+H17</f>
        <v>0</v>
      </c>
      <c r="I154" s="20">
        <f t="shared" si="49"/>
        <v>0</v>
      </c>
      <c r="J154" s="20">
        <f t="shared" si="49"/>
        <v>0</v>
      </c>
      <c r="K154" s="20">
        <f t="shared" si="49"/>
        <v>0</v>
      </c>
      <c r="L154" s="20">
        <f t="shared" si="49"/>
        <v>0</v>
      </c>
      <c r="M154" s="20">
        <f t="shared" si="49"/>
        <v>0</v>
      </c>
      <c r="N154" s="20">
        <f t="shared" si="49"/>
        <v>0</v>
      </c>
      <c r="O154" s="20">
        <f t="shared" si="49"/>
        <v>0</v>
      </c>
      <c r="P154" s="20">
        <f t="shared" si="24"/>
        <v>0</v>
      </c>
      <c r="Q154" s="20">
        <f t="shared" si="24"/>
        <v>0</v>
      </c>
      <c r="R154" s="20">
        <f t="shared" si="24"/>
        <v>0</v>
      </c>
      <c r="S154" s="20">
        <f t="shared" si="24"/>
        <v>0</v>
      </c>
      <c r="T154" s="20">
        <f t="shared" si="24"/>
        <v>0</v>
      </c>
      <c r="U154" s="20">
        <f t="shared" si="24"/>
        <v>0</v>
      </c>
      <c r="V154" s="20">
        <f t="shared" si="24"/>
        <v>0</v>
      </c>
      <c r="W154" s="20">
        <f t="shared" si="24"/>
        <v>0</v>
      </c>
      <c r="X154" s="20">
        <f t="shared" si="24"/>
        <v>0</v>
      </c>
      <c r="Y154" s="20">
        <f t="shared" si="24"/>
        <v>0</v>
      </c>
      <c r="Z154" s="20">
        <f t="shared" si="24"/>
        <v>0</v>
      </c>
      <c r="AA154" s="20">
        <f t="shared" si="24"/>
        <v>0</v>
      </c>
      <c r="AB154" s="24"/>
      <c r="AC154" s="17">
        <f t="shared" ref="AC154:AC157" si="50">SUM(D154:O154)</f>
        <v>0</v>
      </c>
      <c r="AD154" s="17">
        <f t="shared" ref="AD154:AD157" si="51">SUM(P154:AA154)</f>
        <v>0</v>
      </c>
      <c r="AE154" s="17"/>
    </row>
    <row r="155" spans="1:31" ht="12.65" customHeight="1" x14ac:dyDescent="0.35">
      <c r="A155" s="87"/>
      <c r="B155" s="81"/>
      <c r="C155" s="13" t="s">
        <v>55</v>
      </c>
      <c r="D155" s="20">
        <f t="shared" ref="D155:O155" si="52">D87+D18</f>
        <v>0</v>
      </c>
      <c r="E155" s="20">
        <f t="shared" si="52"/>
        <v>0</v>
      </c>
      <c r="F155" s="20">
        <f t="shared" si="52"/>
        <v>0</v>
      </c>
      <c r="G155" s="20">
        <f t="shared" si="52"/>
        <v>0</v>
      </c>
      <c r="H155" s="20">
        <f t="shared" si="52"/>
        <v>0</v>
      </c>
      <c r="I155" s="20">
        <f t="shared" si="52"/>
        <v>0</v>
      </c>
      <c r="J155" s="20">
        <f t="shared" si="52"/>
        <v>0</v>
      </c>
      <c r="K155" s="20">
        <f t="shared" si="52"/>
        <v>0</v>
      </c>
      <c r="L155" s="20">
        <f t="shared" si="52"/>
        <v>0</v>
      </c>
      <c r="M155" s="20">
        <f t="shared" si="52"/>
        <v>0</v>
      </c>
      <c r="N155" s="20">
        <f t="shared" si="52"/>
        <v>0</v>
      </c>
      <c r="O155" s="20">
        <f t="shared" si="52"/>
        <v>0</v>
      </c>
      <c r="P155" s="20">
        <f t="shared" si="24"/>
        <v>0</v>
      </c>
      <c r="Q155" s="20">
        <f t="shared" si="24"/>
        <v>0</v>
      </c>
      <c r="R155" s="20">
        <f t="shared" si="24"/>
        <v>0</v>
      </c>
      <c r="S155" s="20">
        <f t="shared" si="24"/>
        <v>0</v>
      </c>
      <c r="T155" s="20">
        <f t="shared" si="24"/>
        <v>0</v>
      </c>
      <c r="U155" s="20">
        <f t="shared" si="24"/>
        <v>0</v>
      </c>
      <c r="V155" s="20">
        <f t="shared" si="24"/>
        <v>0</v>
      </c>
      <c r="W155" s="20">
        <f t="shared" si="24"/>
        <v>0</v>
      </c>
      <c r="X155" s="20">
        <f t="shared" si="24"/>
        <v>0</v>
      </c>
      <c r="Y155" s="20">
        <f t="shared" si="24"/>
        <v>0</v>
      </c>
      <c r="Z155" s="20">
        <f t="shared" si="24"/>
        <v>0</v>
      </c>
      <c r="AA155" s="20">
        <f t="shared" si="24"/>
        <v>1500</v>
      </c>
      <c r="AB155" s="24"/>
      <c r="AC155" s="17">
        <f t="shared" si="50"/>
        <v>0</v>
      </c>
      <c r="AD155" s="17">
        <f t="shared" si="51"/>
        <v>1500</v>
      </c>
      <c r="AE155" s="17"/>
    </row>
    <row r="156" spans="1:31" ht="12.65" customHeight="1" x14ac:dyDescent="0.35">
      <c r="A156" s="87"/>
      <c r="B156" s="81"/>
      <c r="C156" s="13" t="s">
        <v>56</v>
      </c>
      <c r="D156" s="20">
        <f t="shared" ref="D156:O156" si="53">D88+D19</f>
        <v>0</v>
      </c>
      <c r="E156" s="20">
        <f t="shared" si="53"/>
        <v>0</v>
      </c>
      <c r="F156" s="20">
        <f t="shared" si="53"/>
        <v>0</v>
      </c>
      <c r="G156" s="20">
        <f t="shared" si="53"/>
        <v>0</v>
      </c>
      <c r="H156" s="20">
        <f t="shared" si="53"/>
        <v>0</v>
      </c>
      <c r="I156" s="20">
        <f t="shared" si="53"/>
        <v>0</v>
      </c>
      <c r="J156" s="20">
        <f t="shared" si="53"/>
        <v>0</v>
      </c>
      <c r="K156" s="20">
        <f t="shared" si="53"/>
        <v>0</v>
      </c>
      <c r="L156" s="20">
        <f t="shared" si="53"/>
        <v>0</v>
      </c>
      <c r="M156" s="20">
        <f t="shared" si="53"/>
        <v>0</v>
      </c>
      <c r="N156" s="20">
        <f t="shared" si="53"/>
        <v>0</v>
      </c>
      <c r="O156" s="20">
        <f t="shared" si="53"/>
        <v>0</v>
      </c>
      <c r="P156" s="20">
        <f t="shared" si="24"/>
        <v>0</v>
      </c>
      <c r="Q156" s="20">
        <f t="shared" si="24"/>
        <v>0</v>
      </c>
      <c r="R156" s="20">
        <f t="shared" si="24"/>
        <v>0</v>
      </c>
      <c r="S156" s="20">
        <f t="shared" si="24"/>
        <v>0</v>
      </c>
      <c r="T156" s="20">
        <f t="shared" si="24"/>
        <v>0</v>
      </c>
      <c r="U156" s="20">
        <f t="shared" si="24"/>
        <v>0</v>
      </c>
      <c r="V156" s="20">
        <f t="shared" si="24"/>
        <v>0</v>
      </c>
      <c r="W156" s="20">
        <f t="shared" si="24"/>
        <v>0</v>
      </c>
      <c r="X156" s="20">
        <f t="shared" si="24"/>
        <v>0</v>
      </c>
      <c r="Y156" s="20">
        <f t="shared" si="24"/>
        <v>0</v>
      </c>
      <c r="Z156" s="20">
        <f t="shared" si="24"/>
        <v>0</v>
      </c>
      <c r="AA156" s="20">
        <f t="shared" si="24"/>
        <v>0</v>
      </c>
      <c r="AB156" s="24"/>
      <c r="AC156" s="17">
        <f t="shared" si="50"/>
        <v>0</v>
      </c>
      <c r="AD156" s="17">
        <f t="shared" si="51"/>
        <v>0</v>
      </c>
      <c r="AE156" s="17"/>
    </row>
    <row r="157" spans="1:31" ht="12.65" customHeight="1" x14ac:dyDescent="0.35">
      <c r="A157" s="87"/>
      <c r="B157" s="81"/>
      <c r="C157" s="19" t="s">
        <v>57</v>
      </c>
      <c r="D157" s="20">
        <f t="shared" ref="D157:O157" si="54">D89+D20</f>
        <v>0</v>
      </c>
      <c r="E157" s="20">
        <f t="shared" si="54"/>
        <v>0</v>
      </c>
      <c r="F157" s="20">
        <f t="shared" si="54"/>
        <v>0</v>
      </c>
      <c r="G157" s="20">
        <f t="shared" si="54"/>
        <v>0</v>
      </c>
      <c r="H157" s="20">
        <f t="shared" si="54"/>
        <v>0</v>
      </c>
      <c r="I157" s="20">
        <f t="shared" si="54"/>
        <v>0</v>
      </c>
      <c r="J157" s="20">
        <f t="shared" si="54"/>
        <v>0</v>
      </c>
      <c r="K157" s="20">
        <f t="shared" si="54"/>
        <v>0</v>
      </c>
      <c r="L157" s="20">
        <f t="shared" si="54"/>
        <v>0</v>
      </c>
      <c r="M157" s="20">
        <f t="shared" si="54"/>
        <v>0</v>
      </c>
      <c r="N157" s="20">
        <f t="shared" si="54"/>
        <v>0</v>
      </c>
      <c r="O157" s="20">
        <f t="shared" si="54"/>
        <v>0</v>
      </c>
      <c r="P157" s="20">
        <f t="shared" si="24"/>
        <v>0</v>
      </c>
      <c r="Q157" s="20">
        <f t="shared" si="24"/>
        <v>0</v>
      </c>
      <c r="R157" s="20">
        <f t="shared" si="24"/>
        <v>0</v>
      </c>
      <c r="S157" s="20">
        <f t="shared" si="24"/>
        <v>0</v>
      </c>
      <c r="T157" s="20">
        <f t="shared" si="24"/>
        <v>0</v>
      </c>
      <c r="U157" s="20">
        <f t="shared" si="24"/>
        <v>0</v>
      </c>
      <c r="V157" s="20">
        <f t="shared" si="24"/>
        <v>0</v>
      </c>
      <c r="W157" s="20">
        <f t="shared" si="24"/>
        <v>0</v>
      </c>
      <c r="X157" s="20">
        <f t="shared" si="24"/>
        <v>0</v>
      </c>
      <c r="Y157" s="20">
        <f t="shared" si="24"/>
        <v>0</v>
      </c>
      <c r="Z157" s="20">
        <f t="shared" si="24"/>
        <v>0</v>
      </c>
      <c r="AA157" s="20">
        <f t="shared" si="24"/>
        <v>0</v>
      </c>
      <c r="AB157" s="24"/>
      <c r="AC157" s="17">
        <f t="shared" si="50"/>
        <v>0</v>
      </c>
      <c r="AD157" s="17">
        <f t="shared" si="51"/>
        <v>0</v>
      </c>
      <c r="AE157" s="17"/>
    </row>
    <row r="158" spans="1:31" ht="12.65" customHeight="1" x14ac:dyDescent="0.35">
      <c r="A158" s="86" t="s">
        <v>59</v>
      </c>
      <c r="B158" s="80" t="s">
        <v>45</v>
      </c>
      <c r="C158" s="13" t="s">
        <v>54</v>
      </c>
      <c r="D158" s="20">
        <f t="shared" ref="D158:O158" si="55">D90+D21</f>
        <v>0</v>
      </c>
      <c r="E158" s="20">
        <f t="shared" si="55"/>
        <v>0</v>
      </c>
      <c r="F158" s="20">
        <f t="shared" si="55"/>
        <v>0</v>
      </c>
      <c r="G158" s="20">
        <f t="shared" si="55"/>
        <v>0</v>
      </c>
      <c r="H158" s="20">
        <f t="shared" si="55"/>
        <v>0</v>
      </c>
      <c r="I158" s="20">
        <f t="shared" si="55"/>
        <v>0</v>
      </c>
      <c r="J158" s="20">
        <f t="shared" si="55"/>
        <v>0</v>
      </c>
      <c r="K158" s="20">
        <f t="shared" si="55"/>
        <v>0</v>
      </c>
      <c r="L158" s="20">
        <f t="shared" si="55"/>
        <v>0</v>
      </c>
      <c r="M158" s="20">
        <f t="shared" si="55"/>
        <v>0</v>
      </c>
      <c r="N158" s="20">
        <f t="shared" si="55"/>
        <v>0</v>
      </c>
      <c r="O158" s="20">
        <f t="shared" si="55"/>
        <v>0</v>
      </c>
      <c r="P158" s="20">
        <f t="shared" ref="P158:AA158" si="56">P90+P21</f>
        <v>0</v>
      </c>
      <c r="Q158" s="20">
        <f t="shared" si="56"/>
        <v>0</v>
      </c>
      <c r="R158" s="20">
        <f t="shared" si="56"/>
        <v>0</v>
      </c>
      <c r="S158" s="20">
        <f t="shared" si="56"/>
        <v>0</v>
      </c>
      <c r="T158" s="20">
        <f t="shared" si="56"/>
        <v>0</v>
      </c>
      <c r="U158" s="20">
        <f t="shared" si="56"/>
        <v>0</v>
      </c>
      <c r="V158" s="20">
        <f t="shared" si="56"/>
        <v>0</v>
      </c>
      <c r="W158" s="20">
        <f t="shared" si="56"/>
        <v>0</v>
      </c>
      <c r="X158" s="20">
        <f t="shared" si="56"/>
        <v>0</v>
      </c>
      <c r="Y158" s="20">
        <f t="shared" si="56"/>
        <v>0</v>
      </c>
      <c r="Z158" s="20">
        <f t="shared" si="56"/>
        <v>0</v>
      </c>
      <c r="AA158" s="20">
        <f t="shared" si="56"/>
        <v>0</v>
      </c>
      <c r="AB158" s="24"/>
      <c r="AC158" s="17">
        <f t="shared" si="44"/>
        <v>0</v>
      </c>
      <c r="AD158" s="17">
        <f t="shared" si="45"/>
        <v>0</v>
      </c>
      <c r="AE158" s="17"/>
    </row>
    <row r="159" spans="1:31" ht="12.65" customHeight="1" x14ac:dyDescent="0.35">
      <c r="A159" s="87"/>
      <c r="B159" s="81"/>
      <c r="C159" s="13" t="s">
        <v>55</v>
      </c>
      <c r="D159" s="20">
        <f t="shared" ref="D159:O159" si="57">D91+D22</f>
        <v>0</v>
      </c>
      <c r="E159" s="20">
        <f t="shared" si="57"/>
        <v>0</v>
      </c>
      <c r="F159" s="20">
        <f t="shared" si="57"/>
        <v>0</v>
      </c>
      <c r="G159" s="20">
        <f t="shared" si="57"/>
        <v>0</v>
      </c>
      <c r="H159" s="20">
        <f t="shared" si="57"/>
        <v>0</v>
      </c>
      <c r="I159" s="20">
        <f t="shared" si="57"/>
        <v>0</v>
      </c>
      <c r="J159" s="20">
        <f t="shared" si="57"/>
        <v>0</v>
      </c>
      <c r="K159" s="20">
        <f t="shared" si="57"/>
        <v>0</v>
      </c>
      <c r="L159" s="20">
        <f t="shared" si="57"/>
        <v>0</v>
      </c>
      <c r="M159" s="20">
        <f t="shared" si="57"/>
        <v>0</v>
      </c>
      <c r="N159" s="20">
        <f t="shared" si="57"/>
        <v>0</v>
      </c>
      <c r="O159" s="20">
        <f t="shared" si="57"/>
        <v>0</v>
      </c>
      <c r="P159" s="20">
        <f t="shared" ref="P159:AA159" si="58">P91+P22</f>
        <v>1800</v>
      </c>
      <c r="Q159" s="20">
        <f t="shared" si="58"/>
        <v>2490</v>
      </c>
      <c r="R159" s="20">
        <f t="shared" si="58"/>
        <v>3780</v>
      </c>
      <c r="S159" s="20">
        <f t="shared" si="58"/>
        <v>0</v>
      </c>
      <c r="T159" s="20">
        <f t="shared" si="58"/>
        <v>2430</v>
      </c>
      <c r="U159" s="20">
        <f t="shared" si="58"/>
        <v>940</v>
      </c>
      <c r="V159" s="20">
        <f t="shared" si="58"/>
        <v>4050</v>
      </c>
      <c r="W159" s="20">
        <f t="shared" si="58"/>
        <v>3991</v>
      </c>
      <c r="X159" s="20">
        <f t="shared" si="58"/>
        <v>2862</v>
      </c>
      <c r="Y159" s="20">
        <f t="shared" si="58"/>
        <v>1110</v>
      </c>
      <c r="Z159" s="20">
        <f t="shared" si="58"/>
        <v>2010</v>
      </c>
      <c r="AA159" s="20">
        <f t="shared" si="58"/>
        <v>1590</v>
      </c>
      <c r="AB159" s="24"/>
      <c r="AC159" s="17">
        <f t="shared" si="44"/>
        <v>0</v>
      </c>
      <c r="AD159" s="17">
        <f t="shared" si="45"/>
        <v>27053</v>
      </c>
      <c r="AE159" s="17"/>
    </row>
    <row r="160" spans="1:31" ht="12.65" customHeight="1" x14ac:dyDescent="0.35">
      <c r="A160" s="87"/>
      <c r="B160" s="81"/>
      <c r="C160" s="13" t="s">
        <v>56</v>
      </c>
      <c r="D160" s="20">
        <f t="shared" ref="D160:O160" si="59">D92+D23</f>
        <v>0</v>
      </c>
      <c r="E160" s="20">
        <f t="shared" si="59"/>
        <v>0</v>
      </c>
      <c r="F160" s="20">
        <f t="shared" si="59"/>
        <v>0</v>
      </c>
      <c r="G160" s="20">
        <f t="shared" si="59"/>
        <v>0</v>
      </c>
      <c r="H160" s="20">
        <f t="shared" si="59"/>
        <v>0</v>
      </c>
      <c r="I160" s="20">
        <f t="shared" si="59"/>
        <v>0</v>
      </c>
      <c r="J160" s="20">
        <f t="shared" si="59"/>
        <v>0</v>
      </c>
      <c r="K160" s="20">
        <f t="shared" si="59"/>
        <v>0</v>
      </c>
      <c r="L160" s="20">
        <f t="shared" si="59"/>
        <v>0</v>
      </c>
      <c r="M160" s="20">
        <f t="shared" si="59"/>
        <v>0</v>
      </c>
      <c r="N160" s="20">
        <f t="shared" si="59"/>
        <v>0</v>
      </c>
      <c r="O160" s="20">
        <f t="shared" si="59"/>
        <v>0</v>
      </c>
      <c r="P160" s="20">
        <f t="shared" ref="P160:AA160" si="60">P92+P23</f>
        <v>0</v>
      </c>
      <c r="Q160" s="20">
        <f t="shared" si="60"/>
        <v>0</v>
      </c>
      <c r="R160" s="20">
        <f t="shared" si="60"/>
        <v>0</v>
      </c>
      <c r="S160" s="20">
        <f t="shared" si="60"/>
        <v>0</v>
      </c>
      <c r="T160" s="20">
        <f t="shared" si="60"/>
        <v>0</v>
      </c>
      <c r="U160" s="20">
        <f t="shared" si="60"/>
        <v>0</v>
      </c>
      <c r="V160" s="20">
        <f t="shared" si="60"/>
        <v>0</v>
      </c>
      <c r="W160" s="20">
        <f t="shared" si="60"/>
        <v>0</v>
      </c>
      <c r="X160" s="20">
        <f t="shared" si="60"/>
        <v>0</v>
      </c>
      <c r="Y160" s="20">
        <f t="shared" si="60"/>
        <v>0</v>
      </c>
      <c r="Z160" s="20">
        <f t="shared" si="60"/>
        <v>0</v>
      </c>
      <c r="AA160" s="20">
        <f t="shared" si="60"/>
        <v>0</v>
      </c>
      <c r="AB160" s="24"/>
      <c r="AC160" s="17">
        <f t="shared" si="44"/>
        <v>0</v>
      </c>
      <c r="AD160" s="17">
        <f t="shared" si="45"/>
        <v>0</v>
      </c>
      <c r="AE160" s="17"/>
    </row>
    <row r="161" spans="1:31" ht="12.65" customHeight="1" x14ac:dyDescent="0.35">
      <c r="A161" s="87"/>
      <c r="B161" s="81"/>
      <c r="C161" s="19" t="s">
        <v>57</v>
      </c>
      <c r="D161" s="20">
        <f t="shared" ref="D161:O161" si="61">D93+D24</f>
        <v>0</v>
      </c>
      <c r="E161" s="20">
        <f t="shared" si="61"/>
        <v>0</v>
      </c>
      <c r="F161" s="20">
        <f t="shared" si="61"/>
        <v>0</v>
      </c>
      <c r="G161" s="20">
        <f t="shared" si="61"/>
        <v>0</v>
      </c>
      <c r="H161" s="20">
        <f t="shared" si="61"/>
        <v>0</v>
      </c>
      <c r="I161" s="20">
        <f t="shared" si="61"/>
        <v>0</v>
      </c>
      <c r="J161" s="20">
        <f t="shared" si="61"/>
        <v>0</v>
      </c>
      <c r="K161" s="20">
        <f t="shared" si="61"/>
        <v>0</v>
      </c>
      <c r="L161" s="20">
        <f t="shared" si="61"/>
        <v>0</v>
      </c>
      <c r="M161" s="20">
        <f t="shared" si="61"/>
        <v>0</v>
      </c>
      <c r="N161" s="20">
        <f t="shared" si="61"/>
        <v>0</v>
      </c>
      <c r="O161" s="20">
        <f t="shared" si="61"/>
        <v>0</v>
      </c>
      <c r="P161" s="20">
        <f t="shared" ref="P161:AA161" si="62">P93+P24</f>
        <v>0</v>
      </c>
      <c r="Q161" s="20">
        <f t="shared" si="62"/>
        <v>0</v>
      </c>
      <c r="R161" s="20">
        <f t="shared" si="62"/>
        <v>0</v>
      </c>
      <c r="S161" s="20">
        <f t="shared" si="62"/>
        <v>0</v>
      </c>
      <c r="T161" s="20">
        <f t="shared" si="62"/>
        <v>0</v>
      </c>
      <c r="U161" s="20">
        <f t="shared" si="62"/>
        <v>0</v>
      </c>
      <c r="V161" s="20">
        <f t="shared" si="62"/>
        <v>0</v>
      </c>
      <c r="W161" s="20">
        <f t="shared" si="62"/>
        <v>0</v>
      </c>
      <c r="X161" s="20">
        <f t="shared" si="62"/>
        <v>0</v>
      </c>
      <c r="Y161" s="20">
        <f t="shared" si="62"/>
        <v>0</v>
      </c>
      <c r="Z161" s="20">
        <f t="shared" si="62"/>
        <v>0</v>
      </c>
      <c r="AA161" s="20">
        <f t="shared" si="62"/>
        <v>0</v>
      </c>
      <c r="AB161" s="24"/>
      <c r="AC161" s="17">
        <f t="shared" si="44"/>
        <v>0</v>
      </c>
      <c r="AD161" s="17">
        <f t="shared" si="45"/>
        <v>0</v>
      </c>
      <c r="AE161" s="17"/>
    </row>
    <row r="162" spans="1:31" ht="12.65" customHeight="1" x14ac:dyDescent="0.35">
      <c r="A162" s="86" t="s">
        <v>59</v>
      </c>
      <c r="B162" s="80" t="s">
        <v>33</v>
      </c>
      <c r="C162" s="13" t="s">
        <v>54</v>
      </c>
      <c r="D162" s="20">
        <f t="shared" ref="D162:O162" si="63">D94+D25</f>
        <v>0</v>
      </c>
      <c r="E162" s="20">
        <f t="shared" si="63"/>
        <v>0</v>
      </c>
      <c r="F162" s="20">
        <f t="shared" si="63"/>
        <v>0</v>
      </c>
      <c r="G162" s="20">
        <f t="shared" si="63"/>
        <v>0</v>
      </c>
      <c r="H162" s="20">
        <f t="shared" si="63"/>
        <v>0</v>
      </c>
      <c r="I162" s="20">
        <f t="shared" si="63"/>
        <v>1710</v>
      </c>
      <c r="J162" s="20">
        <f t="shared" si="63"/>
        <v>930</v>
      </c>
      <c r="K162" s="20">
        <f t="shared" si="63"/>
        <v>0</v>
      </c>
      <c r="L162" s="20">
        <f t="shared" si="63"/>
        <v>0</v>
      </c>
      <c r="M162" s="20">
        <f t="shared" si="63"/>
        <v>0</v>
      </c>
      <c r="N162" s="20">
        <f t="shared" si="63"/>
        <v>0</v>
      </c>
      <c r="O162" s="20">
        <f t="shared" si="63"/>
        <v>0</v>
      </c>
      <c r="P162" s="20">
        <f t="shared" ref="P162:AA162" si="64">P94+P25</f>
        <v>2160</v>
      </c>
      <c r="Q162" s="20">
        <f t="shared" si="64"/>
        <v>7710</v>
      </c>
      <c r="R162" s="20">
        <f t="shared" si="64"/>
        <v>2610</v>
      </c>
      <c r="S162" s="20">
        <f t="shared" si="64"/>
        <v>2760</v>
      </c>
      <c r="T162" s="20">
        <f t="shared" si="64"/>
        <v>5010</v>
      </c>
      <c r="U162" s="20">
        <f t="shared" si="64"/>
        <v>2460</v>
      </c>
      <c r="V162" s="20">
        <f t="shared" si="64"/>
        <v>750</v>
      </c>
      <c r="W162" s="20">
        <f t="shared" si="64"/>
        <v>0</v>
      </c>
      <c r="X162" s="20">
        <f t="shared" si="64"/>
        <v>8970</v>
      </c>
      <c r="Y162" s="20">
        <f t="shared" si="64"/>
        <v>2070</v>
      </c>
      <c r="Z162" s="20">
        <f t="shared" si="64"/>
        <v>7170</v>
      </c>
      <c r="AA162" s="20">
        <f t="shared" si="64"/>
        <v>7050</v>
      </c>
      <c r="AB162" s="24"/>
      <c r="AC162" s="17">
        <f t="shared" si="44"/>
        <v>2640</v>
      </c>
      <c r="AD162" s="17">
        <f t="shared" si="45"/>
        <v>48720</v>
      </c>
      <c r="AE162" s="17"/>
    </row>
    <row r="163" spans="1:31" ht="12.65" customHeight="1" x14ac:dyDescent="0.35">
      <c r="A163" s="87"/>
      <c r="B163" s="81"/>
      <c r="C163" s="13" t="s">
        <v>55</v>
      </c>
      <c r="D163" s="20">
        <f t="shared" ref="D163:O163" si="65">D95+D26</f>
        <v>0</v>
      </c>
      <c r="E163" s="20">
        <f t="shared" si="65"/>
        <v>0</v>
      </c>
      <c r="F163" s="20">
        <f t="shared" si="65"/>
        <v>0</v>
      </c>
      <c r="G163" s="20">
        <f t="shared" si="65"/>
        <v>0</v>
      </c>
      <c r="H163" s="20">
        <f t="shared" si="65"/>
        <v>0</v>
      </c>
      <c r="I163" s="20">
        <f t="shared" si="65"/>
        <v>0</v>
      </c>
      <c r="J163" s="20">
        <f t="shared" si="65"/>
        <v>0</v>
      </c>
      <c r="K163" s="20">
        <f t="shared" si="65"/>
        <v>0</v>
      </c>
      <c r="L163" s="20">
        <f t="shared" si="65"/>
        <v>0</v>
      </c>
      <c r="M163" s="20">
        <f t="shared" si="65"/>
        <v>0</v>
      </c>
      <c r="N163" s="20">
        <f t="shared" si="65"/>
        <v>0</v>
      </c>
      <c r="O163" s="20">
        <f t="shared" si="65"/>
        <v>0</v>
      </c>
      <c r="P163" s="20">
        <f t="shared" ref="P163:AA163" si="66">P95+P26</f>
        <v>810</v>
      </c>
      <c r="Q163" s="20">
        <f t="shared" si="66"/>
        <v>53405</v>
      </c>
      <c r="R163" s="20">
        <f t="shared" si="66"/>
        <v>13568</v>
      </c>
      <c r="S163" s="20">
        <f t="shared" si="66"/>
        <v>18480</v>
      </c>
      <c r="T163" s="20">
        <f t="shared" si="66"/>
        <v>24090</v>
      </c>
      <c r="U163" s="20">
        <f t="shared" si="66"/>
        <v>14318</v>
      </c>
      <c r="V163" s="20">
        <f t="shared" si="66"/>
        <v>7890</v>
      </c>
      <c r="W163" s="20">
        <f t="shared" si="66"/>
        <v>0</v>
      </c>
      <c r="X163" s="20">
        <f t="shared" si="66"/>
        <v>52740</v>
      </c>
      <c r="Y163" s="20">
        <f t="shared" si="66"/>
        <v>11580</v>
      </c>
      <c r="Z163" s="20">
        <f t="shared" si="66"/>
        <v>41520</v>
      </c>
      <c r="AA163" s="20">
        <f t="shared" si="66"/>
        <v>30540</v>
      </c>
      <c r="AB163" s="24"/>
      <c r="AC163" s="17">
        <f t="shared" ref="AC163:AC201" si="67">SUM(D163:O163)</f>
        <v>0</v>
      </c>
      <c r="AD163" s="17">
        <f t="shared" ref="AD163:AD201" si="68">SUM(P163:AA163)</f>
        <v>268941</v>
      </c>
      <c r="AE163" s="17"/>
    </row>
    <row r="164" spans="1:31" ht="12.65" customHeight="1" x14ac:dyDescent="0.35">
      <c r="A164" s="87"/>
      <c r="B164" s="81"/>
      <c r="C164" s="13" t="s">
        <v>56</v>
      </c>
      <c r="D164" s="20">
        <f t="shared" ref="D164:O164" si="69">D96+D27</f>
        <v>0</v>
      </c>
      <c r="E164" s="20">
        <f t="shared" si="69"/>
        <v>0</v>
      </c>
      <c r="F164" s="20">
        <f t="shared" si="69"/>
        <v>0</v>
      </c>
      <c r="G164" s="20">
        <f t="shared" si="69"/>
        <v>0</v>
      </c>
      <c r="H164" s="20">
        <f t="shared" si="69"/>
        <v>0</v>
      </c>
      <c r="I164" s="20">
        <f t="shared" si="69"/>
        <v>0</v>
      </c>
      <c r="J164" s="20">
        <f t="shared" si="69"/>
        <v>0</v>
      </c>
      <c r="K164" s="20">
        <f t="shared" si="69"/>
        <v>0</v>
      </c>
      <c r="L164" s="20">
        <f t="shared" si="69"/>
        <v>0</v>
      </c>
      <c r="M164" s="20">
        <f t="shared" si="69"/>
        <v>0</v>
      </c>
      <c r="N164" s="20">
        <f t="shared" si="69"/>
        <v>0</v>
      </c>
      <c r="O164" s="20">
        <f t="shared" si="69"/>
        <v>0</v>
      </c>
      <c r="P164" s="20">
        <f t="shared" ref="P164:AA164" si="70">P96+P27</f>
        <v>0</v>
      </c>
      <c r="Q164" s="20">
        <f t="shared" si="70"/>
        <v>7600</v>
      </c>
      <c r="R164" s="20">
        <f t="shared" si="70"/>
        <v>3320</v>
      </c>
      <c r="S164" s="20">
        <f t="shared" si="70"/>
        <v>7800</v>
      </c>
      <c r="T164" s="20">
        <f t="shared" si="70"/>
        <v>6600</v>
      </c>
      <c r="U164" s="20">
        <f t="shared" si="70"/>
        <v>1425</v>
      </c>
      <c r="V164" s="20">
        <f t="shared" si="70"/>
        <v>600</v>
      </c>
      <c r="W164" s="20">
        <f t="shared" si="70"/>
        <v>0</v>
      </c>
      <c r="X164" s="20">
        <f t="shared" si="70"/>
        <v>11300</v>
      </c>
      <c r="Y164" s="20">
        <f t="shared" si="70"/>
        <v>1500</v>
      </c>
      <c r="Z164" s="20">
        <f t="shared" si="70"/>
        <v>7200</v>
      </c>
      <c r="AA164" s="20">
        <f t="shared" si="70"/>
        <v>700</v>
      </c>
      <c r="AB164" s="24"/>
      <c r="AC164" s="17">
        <f t="shared" si="67"/>
        <v>0</v>
      </c>
      <c r="AD164" s="17">
        <f t="shared" si="68"/>
        <v>48045</v>
      </c>
      <c r="AE164" s="17"/>
    </row>
    <row r="165" spans="1:31" ht="12.65" customHeight="1" x14ac:dyDescent="0.35">
      <c r="A165" s="87"/>
      <c r="B165" s="81"/>
      <c r="C165" s="19" t="s">
        <v>57</v>
      </c>
      <c r="D165" s="20">
        <f t="shared" ref="D165:O165" si="71">D97+D28</f>
        <v>0</v>
      </c>
      <c r="E165" s="20">
        <f t="shared" si="71"/>
        <v>0</v>
      </c>
      <c r="F165" s="20">
        <f t="shared" si="71"/>
        <v>0</v>
      </c>
      <c r="G165" s="20">
        <f t="shared" si="71"/>
        <v>0</v>
      </c>
      <c r="H165" s="20">
        <f t="shared" si="71"/>
        <v>0</v>
      </c>
      <c r="I165" s="20">
        <f t="shared" si="71"/>
        <v>0</v>
      </c>
      <c r="J165" s="20">
        <f t="shared" si="71"/>
        <v>0</v>
      </c>
      <c r="K165" s="20">
        <f t="shared" si="71"/>
        <v>0</v>
      </c>
      <c r="L165" s="20">
        <f t="shared" si="71"/>
        <v>0</v>
      </c>
      <c r="M165" s="20">
        <f t="shared" si="71"/>
        <v>0</v>
      </c>
      <c r="N165" s="20">
        <f t="shared" si="71"/>
        <v>0</v>
      </c>
      <c r="O165" s="20">
        <f t="shared" si="71"/>
        <v>0</v>
      </c>
      <c r="P165" s="20">
        <f t="shared" ref="P165:AA165" si="72">P97+P28</f>
        <v>0</v>
      </c>
      <c r="Q165" s="20">
        <f t="shared" si="72"/>
        <v>5500</v>
      </c>
      <c r="R165" s="20">
        <f t="shared" si="72"/>
        <v>3105</v>
      </c>
      <c r="S165" s="20">
        <f t="shared" si="72"/>
        <v>8100</v>
      </c>
      <c r="T165" s="20">
        <f t="shared" si="72"/>
        <v>4500</v>
      </c>
      <c r="U165" s="20">
        <f t="shared" si="72"/>
        <v>1910</v>
      </c>
      <c r="V165" s="20">
        <f t="shared" si="72"/>
        <v>100</v>
      </c>
      <c r="W165" s="20">
        <f t="shared" si="72"/>
        <v>400</v>
      </c>
      <c r="X165" s="20">
        <f t="shared" si="72"/>
        <v>8900</v>
      </c>
      <c r="Y165" s="20">
        <f t="shared" si="72"/>
        <v>1100</v>
      </c>
      <c r="Z165" s="20">
        <f t="shared" si="72"/>
        <v>2700</v>
      </c>
      <c r="AA165" s="20">
        <f t="shared" si="72"/>
        <v>1100</v>
      </c>
      <c r="AB165" s="24"/>
      <c r="AC165" s="17">
        <f t="shared" si="67"/>
        <v>0</v>
      </c>
      <c r="AD165" s="17">
        <f t="shared" si="68"/>
        <v>37415</v>
      </c>
      <c r="AE165" s="17"/>
    </row>
    <row r="166" spans="1:31" ht="12.65" customHeight="1" x14ac:dyDescent="0.35">
      <c r="A166" s="86" t="s">
        <v>59</v>
      </c>
      <c r="B166" s="94" t="s">
        <v>34</v>
      </c>
      <c r="C166" s="13" t="s">
        <v>54</v>
      </c>
      <c r="D166" s="20">
        <f t="shared" ref="D166:O166" si="73">D98+D29</f>
        <v>360</v>
      </c>
      <c r="E166" s="20">
        <f t="shared" si="73"/>
        <v>0</v>
      </c>
      <c r="F166" s="20">
        <f t="shared" si="73"/>
        <v>0</v>
      </c>
      <c r="G166" s="20">
        <f t="shared" si="73"/>
        <v>0</v>
      </c>
      <c r="H166" s="20">
        <f t="shared" si="73"/>
        <v>0</v>
      </c>
      <c r="I166" s="20">
        <f t="shared" si="73"/>
        <v>0</v>
      </c>
      <c r="J166" s="20">
        <f t="shared" si="73"/>
        <v>300</v>
      </c>
      <c r="K166" s="20">
        <f t="shared" si="73"/>
        <v>0</v>
      </c>
      <c r="L166" s="20">
        <f t="shared" si="73"/>
        <v>120</v>
      </c>
      <c r="M166" s="20">
        <f t="shared" si="73"/>
        <v>0</v>
      </c>
      <c r="N166" s="20">
        <f t="shared" si="73"/>
        <v>150</v>
      </c>
      <c r="O166" s="20">
        <f t="shared" si="73"/>
        <v>240</v>
      </c>
      <c r="P166" s="20">
        <f t="shared" ref="P166:AA166" si="74">P98+P29</f>
        <v>0</v>
      </c>
      <c r="Q166" s="20">
        <f t="shared" si="74"/>
        <v>240</v>
      </c>
      <c r="R166" s="20">
        <f t="shared" si="74"/>
        <v>810</v>
      </c>
      <c r="S166" s="20">
        <f t="shared" si="74"/>
        <v>510</v>
      </c>
      <c r="T166" s="20">
        <f t="shared" si="74"/>
        <v>720</v>
      </c>
      <c r="U166" s="20">
        <f t="shared" si="74"/>
        <v>810</v>
      </c>
      <c r="V166" s="20">
        <f t="shared" si="74"/>
        <v>480</v>
      </c>
      <c r="W166" s="20">
        <f t="shared" si="74"/>
        <v>0</v>
      </c>
      <c r="X166" s="20">
        <f t="shared" si="74"/>
        <v>30</v>
      </c>
      <c r="Y166" s="20">
        <f t="shared" si="74"/>
        <v>0</v>
      </c>
      <c r="Z166" s="20">
        <f t="shared" si="74"/>
        <v>0</v>
      </c>
      <c r="AA166" s="20">
        <f t="shared" si="74"/>
        <v>300</v>
      </c>
      <c r="AB166" s="24"/>
      <c r="AC166" s="17">
        <f t="shared" si="67"/>
        <v>1170</v>
      </c>
      <c r="AD166" s="17">
        <f t="shared" si="68"/>
        <v>3900</v>
      </c>
      <c r="AE166" s="17"/>
    </row>
    <row r="167" spans="1:31" ht="12.65" customHeight="1" x14ac:dyDescent="0.35">
      <c r="A167" s="87"/>
      <c r="B167" s="94"/>
      <c r="C167" s="13" t="s">
        <v>55</v>
      </c>
      <c r="D167" s="20">
        <f t="shared" ref="D167:O167" si="75">D99+D30</f>
        <v>0</v>
      </c>
      <c r="E167" s="20">
        <f t="shared" si="75"/>
        <v>0</v>
      </c>
      <c r="F167" s="20">
        <f t="shared" si="75"/>
        <v>0</v>
      </c>
      <c r="G167" s="20">
        <f t="shared" si="75"/>
        <v>0</v>
      </c>
      <c r="H167" s="20">
        <f t="shared" si="75"/>
        <v>0</v>
      </c>
      <c r="I167" s="20">
        <f t="shared" si="75"/>
        <v>0</v>
      </c>
      <c r="J167" s="20">
        <f t="shared" si="75"/>
        <v>0</v>
      </c>
      <c r="K167" s="20">
        <f t="shared" si="75"/>
        <v>0</v>
      </c>
      <c r="L167" s="20">
        <f t="shared" si="75"/>
        <v>0</v>
      </c>
      <c r="M167" s="20">
        <f t="shared" si="75"/>
        <v>0</v>
      </c>
      <c r="N167" s="20">
        <f t="shared" si="75"/>
        <v>0</v>
      </c>
      <c r="O167" s="20">
        <f t="shared" si="75"/>
        <v>0</v>
      </c>
      <c r="P167" s="20">
        <f t="shared" ref="P167:AA167" si="76">P99+P30</f>
        <v>0</v>
      </c>
      <c r="Q167" s="20">
        <f t="shared" si="76"/>
        <v>5630</v>
      </c>
      <c r="R167" s="20">
        <f t="shared" si="76"/>
        <v>15500</v>
      </c>
      <c r="S167" s="20">
        <f t="shared" si="76"/>
        <v>17370</v>
      </c>
      <c r="T167" s="20">
        <f t="shared" si="76"/>
        <v>8225</v>
      </c>
      <c r="U167" s="20">
        <f t="shared" si="76"/>
        <v>1440</v>
      </c>
      <c r="V167" s="20">
        <f t="shared" si="76"/>
        <v>2600</v>
      </c>
      <c r="W167" s="20">
        <f t="shared" si="76"/>
        <v>4680</v>
      </c>
      <c r="X167" s="20">
        <f t="shared" si="76"/>
        <v>1220</v>
      </c>
      <c r="Y167" s="20">
        <f t="shared" si="76"/>
        <v>4800</v>
      </c>
      <c r="Z167" s="20">
        <f t="shared" si="76"/>
        <v>3150</v>
      </c>
      <c r="AA167" s="20">
        <f t="shared" si="76"/>
        <v>3840</v>
      </c>
      <c r="AB167" s="24"/>
      <c r="AC167" s="17">
        <f t="shared" si="67"/>
        <v>0</v>
      </c>
      <c r="AD167" s="17">
        <f t="shared" si="68"/>
        <v>68455</v>
      </c>
      <c r="AE167" s="17"/>
    </row>
    <row r="168" spans="1:31" ht="12.65" customHeight="1" x14ac:dyDescent="0.35">
      <c r="A168" s="87"/>
      <c r="B168" s="94"/>
      <c r="C168" s="13" t="s">
        <v>56</v>
      </c>
      <c r="D168" s="20">
        <f t="shared" ref="D168:O168" si="77">D100+D31</f>
        <v>0</v>
      </c>
      <c r="E168" s="20">
        <f t="shared" si="77"/>
        <v>0</v>
      </c>
      <c r="F168" s="20">
        <f t="shared" si="77"/>
        <v>0</v>
      </c>
      <c r="G168" s="20">
        <f t="shared" si="77"/>
        <v>0</v>
      </c>
      <c r="H168" s="20">
        <f t="shared" si="77"/>
        <v>0</v>
      </c>
      <c r="I168" s="20">
        <f t="shared" si="77"/>
        <v>0</v>
      </c>
      <c r="J168" s="20">
        <f t="shared" si="77"/>
        <v>0</v>
      </c>
      <c r="K168" s="20">
        <f t="shared" si="77"/>
        <v>0</v>
      </c>
      <c r="L168" s="20">
        <f t="shared" si="77"/>
        <v>0</v>
      </c>
      <c r="M168" s="20">
        <f t="shared" si="77"/>
        <v>0</v>
      </c>
      <c r="N168" s="20">
        <f t="shared" si="77"/>
        <v>0</v>
      </c>
      <c r="O168" s="20">
        <f t="shared" si="77"/>
        <v>0</v>
      </c>
      <c r="P168" s="20">
        <f t="shared" ref="P168:AA168" si="78">P100+P31</f>
        <v>0</v>
      </c>
      <c r="Q168" s="20">
        <f t="shared" si="78"/>
        <v>0</v>
      </c>
      <c r="R168" s="20">
        <f t="shared" si="78"/>
        <v>350</v>
      </c>
      <c r="S168" s="20">
        <f t="shared" si="78"/>
        <v>0</v>
      </c>
      <c r="T168" s="20">
        <f t="shared" si="78"/>
        <v>5</v>
      </c>
      <c r="U168" s="20">
        <f t="shared" si="78"/>
        <v>200</v>
      </c>
      <c r="V168" s="20">
        <f t="shared" si="78"/>
        <v>2800</v>
      </c>
      <c r="W168" s="20">
        <f t="shared" si="78"/>
        <v>2700</v>
      </c>
      <c r="X168" s="20">
        <f t="shared" si="78"/>
        <v>1000</v>
      </c>
      <c r="Y168" s="20">
        <f t="shared" si="78"/>
        <v>2160</v>
      </c>
      <c r="Z168" s="20">
        <f t="shared" si="78"/>
        <v>2510</v>
      </c>
      <c r="AA168" s="20">
        <f t="shared" si="78"/>
        <v>2400</v>
      </c>
      <c r="AB168" s="24"/>
      <c r="AC168" s="17">
        <f t="shared" si="67"/>
        <v>0</v>
      </c>
      <c r="AD168" s="17">
        <f t="shared" si="68"/>
        <v>14125</v>
      </c>
      <c r="AE168" s="17"/>
    </row>
    <row r="169" spans="1:31" ht="12.65" customHeight="1" x14ac:dyDescent="0.35">
      <c r="A169" s="87"/>
      <c r="B169" s="94"/>
      <c r="C169" s="19" t="s">
        <v>57</v>
      </c>
      <c r="D169" s="20">
        <f t="shared" ref="D169:O169" si="79">D101+D32</f>
        <v>0</v>
      </c>
      <c r="E169" s="20">
        <f t="shared" si="79"/>
        <v>0</v>
      </c>
      <c r="F169" s="20">
        <f t="shared" si="79"/>
        <v>0</v>
      </c>
      <c r="G169" s="20">
        <f t="shared" si="79"/>
        <v>0</v>
      </c>
      <c r="H169" s="20">
        <f t="shared" si="79"/>
        <v>0</v>
      </c>
      <c r="I169" s="20">
        <f t="shared" si="79"/>
        <v>0</v>
      </c>
      <c r="J169" s="20">
        <f t="shared" si="79"/>
        <v>0</v>
      </c>
      <c r="K169" s="20">
        <f t="shared" si="79"/>
        <v>0</v>
      </c>
      <c r="L169" s="20">
        <f t="shared" si="79"/>
        <v>0</v>
      </c>
      <c r="M169" s="20">
        <f t="shared" si="79"/>
        <v>0</v>
      </c>
      <c r="N169" s="20">
        <f t="shared" si="79"/>
        <v>0</v>
      </c>
      <c r="O169" s="20">
        <f t="shared" si="79"/>
        <v>0</v>
      </c>
      <c r="P169" s="20">
        <f t="shared" ref="P169:AA169" si="80">P101+P32</f>
        <v>0</v>
      </c>
      <c r="Q169" s="20">
        <f t="shared" si="80"/>
        <v>600</v>
      </c>
      <c r="R169" s="20">
        <f t="shared" si="80"/>
        <v>4850</v>
      </c>
      <c r="S169" s="20">
        <f t="shared" si="80"/>
        <v>1700</v>
      </c>
      <c r="T169" s="20">
        <f t="shared" si="80"/>
        <v>1100</v>
      </c>
      <c r="U169" s="20">
        <f t="shared" si="80"/>
        <v>0</v>
      </c>
      <c r="V169" s="20">
        <f t="shared" si="80"/>
        <v>900</v>
      </c>
      <c r="W169" s="20">
        <f t="shared" si="80"/>
        <v>300</v>
      </c>
      <c r="X169" s="20">
        <f t="shared" si="80"/>
        <v>0</v>
      </c>
      <c r="Y169" s="20">
        <f t="shared" si="80"/>
        <v>2160</v>
      </c>
      <c r="Z169" s="20">
        <f t="shared" si="80"/>
        <v>200</v>
      </c>
      <c r="AA169" s="20">
        <f t="shared" si="80"/>
        <v>300</v>
      </c>
      <c r="AB169" s="24"/>
      <c r="AC169" s="17">
        <f t="shared" si="67"/>
        <v>0</v>
      </c>
      <c r="AD169" s="17">
        <f t="shared" si="68"/>
        <v>12110</v>
      </c>
      <c r="AE169" s="17"/>
    </row>
    <row r="170" spans="1:31" ht="13" customHeight="1" x14ac:dyDescent="0.35">
      <c r="A170" s="86" t="s">
        <v>59</v>
      </c>
      <c r="B170" s="94" t="s">
        <v>35</v>
      </c>
      <c r="C170" s="13" t="s">
        <v>54</v>
      </c>
      <c r="D170" s="20">
        <f t="shared" ref="D170:O170" si="81">D102+D33</f>
        <v>0</v>
      </c>
      <c r="E170" s="20">
        <f t="shared" si="81"/>
        <v>0</v>
      </c>
      <c r="F170" s="20">
        <f t="shared" si="81"/>
        <v>0</v>
      </c>
      <c r="G170" s="20">
        <f t="shared" si="81"/>
        <v>0</v>
      </c>
      <c r="H170" s="20">
        <f t="shared" si="81"/>
        <v>0</v>
      </c>
      <c r="I170" s="20">
        <f t="shared" si="81"/>
        <v>0</v>
      </c>
      <c r="J170" s="20">
        <f t="shared" si="81"/>
        <v>0</v>
      </c>
      <c r="K170" s="20">
        <f t="shared" si="81"/>
        <v>0</v>
      </c>
      <c r="L170" s="20">
        <f t="shared" si="81"/>
        <v>0</v>
      </c>
      <c r="M170" s="20">
        <f t="shared" si="81"/>
        <v>0</v>
      </c>
      <c r="N170" s="20">
        <f t="shared" si="81"/>
        <v>0</v>
      </c>
      <c r="O170" s="20">
        <f t="shared" si="81"/>
        <v>0</v>
      </c>
      <c r="P170" s="20">
        <f t="shared" ref="P170:AA170" si="82">P102+P33</f>
        <v>0</v>
      </c>
      <c r="Q170" s="20">
        <f t="shared" si="82"/>
        <v>0</v>
      </c>
      <c r="R170" s="20">
        <f t="shared" si="82"/>
        <v>0</v>
      </c>
      <c r="S170" s="20">
        <f t="shared" si="82"/>
        <v>0</v>
      </c>
      <c r="T170" s="20">
        <f t="shared" si="82"/>
        <v>0</v>
      </c>
      <c r="U170" s="20">
        <f t="shared" si="82"/>
        <v>150</v>
      </c>
      <c r="V170" s="20">
        <f t="shared" si="82"/>
        <v>150</v>
      </c>
      <c r="W170" s="20">
        <f t="shared" si="82"/>
        <v>150</v>
      </c>
      <c r="X170" s="20">
        <f t="shared" si="82"/>
        <v>1170</v>
      </c>
      <c r="Y170" s="20">
        <f t="shared" si="82"/>
        <v>1440</v>
      </c>
      <c r="Z170" s="20">
        <f t="shared" si="82"/>
        <v>90</v>
      </c>
      <c r="AA170" s="20">
        <f t="shared" si="82"/>
        <v>90</v>
      </c>
      <c r="AB170" s="24"/>
      <c r="AC170" s="17">
        <f t="shared" si="67"/>
        <v>0</v>
      </c>
      <c r="AD170" s="17">
        <f t="shared" si="68"/>
        <v>3240</v>
      </c>
      <c r="AE170" s="17"/>
    </row>
    <row r="171" spans="1:31" ht="13" customHeight="1" x14ac:dyDescent="0.35">
      <c r="A171" s="87"/>
      <c r="B171" s="94"/>
      <c r="C171" s="13" t="s">
        <v>55</v>
      </c>
      <c r="D171" s="20">
        <f t="shared" ref="D171:O171" si="83">D103+D34</f>
        <v>0</v>
      </c>
      <c r="E171" s="20">
        <f t="shared" si="83"/>
        <v>0</v>
      </c>
      <c r="F171" s="20">
        <f t="shared" si="83"/>
        <v>0</v>
      </c>
      <c r="G171" s="20">
        <f t="shared" si="83"/>
        <v>0</v>
      </c>
      <c r="H171" s="20">
        <f t="shared" si="83"/>
        <v>0</v>
      </c>
      <c r="I171" s="20">
        <f t="shared" si="83"/>
        <v>0</v>
      </c>
      <c r="J171" s="20">
        <f t="shared" si="83"/>
        <v>0</v>
      </c>
      <c r="K171" s="20">
        <f t="shared" si="83"/>
        <v>0</v>
      </c>
      <c r="L171" s="20">
        <f t="shared" si="83"/>
        <v>0</v>
      </c>
      <c r="M171" s="20">
        <f t="shared" si="83"/>
        <v>0</v>
      </c>
      <c r="N171" s="20">
        <f t="shared" si="83"/>
        <v>0</v>
      </c>
      <c r="O171" s="20">
        <f t="shared" si="83"/>
        <v>0</v>
      </c>
      <c r="P171" s="20">
        <f t="shared" ref="P171:AA171" si="84">P103+P34</f>
        <v>1980</v>
      </c>
      <c r="Q171" s="20">
        <f t="shared" si="84"/>
        <v>0</v>
      </c>
      <c r="R171" s="20">
        <f t="shared" si="84"/>
        <v>3390</v>
      </c>
      <c r="S171" s="20">
        <f t="shared" si="84"/>
        <v>3210</v>
      </c>
      <c r="T171" s="20">
        <f t="shared" si="84"/>
        <v>14700</v>
      </c>
      <c r="U171" s="20">
        <f t="shared" si="84"/>
        <v>10110</v>
      </c>
      <c r="V171" s="20">
        <f t="shared" si="84"/>
        <v>3930</v>
      </c>
      <c r="W171" s="20">
        <f t="shared" si="84"/>
        <v>29920</v>
      </c>
      <c r="X171" s="20">
        <f t="shared" si="84"/>
        <v>34830</v>
      </c>
      <c r="Y171" s="20">
        <f t="shared" si="84"/>
        <v>28890</v>
      </c>
      <c r="Z171" s="20">
        <f t="shared" si="84"/>
        <v>13110</v>
      </c>
      <c r="AA171" s="20">
        <f t="shared" si="84"/>
        <v>41430</v>
      </c>
      <c r="AB171" s="24"/>
      <c r="AC171" s="17">
        <f t="shared" si="67"/>
        <v>0</v>
      </c>
      <c r="AD171" s="17">
        <f t="shared" si="68"/>
        <v>185500</v>
      </c>
      <c r="AE171" s="17"/>
    </row>
    <row r="172" spans="1:31" ht="13" customHeight="1" x14ac:dyDescent="0.35">
      <c r="A172" s="87"/>
      <c r="B172" s="94"/>
      <c r="C172" s="13" t="s">
        <v>56</v>
      </c>
      <c r="D172" s="20">
        <f t="shared" ref="D172:O172" si="85">D104+D35</f>
        <v>0</v>
      </c>
      <c r="E172" s="20">
        <f t="shared" si="85"/>
        <v>0</v>
      </c>
      <c r="F172" s="20">
        <f t="shared" si="85"/>
        <v>0</v>
      </c>
      <c r="G172" s="20">
        <f t="shared" si="85"/>
        <v>0</v>
      </c>
      <c r="H172" s="20">
        <f t="shared" si="85"/>
        <v>0</v>
      </c>
      <c r="I172" s="20">
        <f t="shared" si="85"/>
        <v>0</v>
      </c>
      <c r="J172" s="20">
        <f t="shared" si="85"/>
        <v>0</v>
      </c>
      <c r="K172" s="20">
        <f t="shared" si="85"/>
        <v>0</v>
      </c>
      <c r="L172" s="20">
        <f t="shared" si="85"/>
        <v>0</v>
      </c>
      <c r="M172" s="20">
        <f t="shared" si="85"/>
        <v>0</v>
      </c>
      <c r="N172" s="20">
        <f t="shared" si="85"/>
        <v>0</v>
      </c>
      <c r="O172" s="20">
        <f t="shared" si="85"/>
        <v>0</v>
      </c>
      <c r="P172" s="20">
        <f t="shared" ref="P172:AA172" si="86">P104+P35</f>
        <v>0</v>
      </c>
      <c r="Q172" s="20">
        <f t="shared" si="86"/>
        <v>0</v>
      </c>
      <c r="R172" s="20">
        <f t="shared" si="86"/>
        <v>0</v>
      </c>
      <c r="S172" s="20">
        <f t="shared" si="86"/>
        <v>0</v>
      </c>
      <c r="T172" s="20">
        <f t="shared" si="86"/>
        <v>0</v>
      </c>
      <c r="U172" s="20">
        <f t="shared" si="86"/>
        <v>0</v>
      </c>
      <c r="V172" s="20">
        <f t="shared" si="86"/>
        <v>0</v>
      </c>
      <c r="W172" s="20">
        <f t="shared" si="86"/>
        <v>0</v>
      </c>
      <c r="X172" s="20">
        <f t="shared" si="86"/>
        <v>0</v>
      </c>
      <c r="Y172" s="20">
        <f t="shared" si="86"/>
        <v>0</v>
      </c>
      <c r="Z172" s="20">
        <f t="shared" si="86"/>
        <v>0</v>
      </c>
      <c r="AA172" s="20">
        <f t="shared" si="86"/>
        <v>0</v>
      </c>
      <c r="AB172" s="24"/>
      <c r="AC172" s="17">
        <f t="shared" si="67"/>
        <v>0</v>
      </c>
      <c r="AD172" s="17">
        <f t="shared" si="68"/>
        <v>0</v>
      </c>
      <c r="AE172" s="17"/>
    </row>
    <row r="173" spans="1:31" ht="13" customHeight="1" x14ac:dyDescent="0.35">
      <c r="A173" s="87"/>
      <c r="B173" s="94"/>
      <c r="C173" s="19" t="s">
        <v>57</v>
      </c>
      <c r="D173" s="20">
        <f t="shared" ref="D173:O173" si="87">D105+D36</f>
        <v>0</v>
      </c>
      <c r="E173" s="20">
        <f t="shared" si="87"/>
        <v>0</v>
      </c>
      <c r="F173" s="20">
        <f t="shared" si="87"/>
        <v>0</v>
      </c>
      <c r="G173" s="20">
        <f t="shared" si="87"/>
        <v>0</v>
      </c>
      <c r="H173" s="20">
        <f t="shared" si="87"/>
        <v>0</v>
      </c>
      <c r="I173" s="20">
        <f t="shared" si="87"/>
        <v>0</v>
      </c>
      <c r="J173" s="20">
        <f t="shared" si="87"/>
        <v>0</v>
      </c>
      <c r="K173" s="20">
        <f t="shared" si="87"/>
        <v>0</v>
      </c>
      <c r="L173" s="20">
        <f t="shared" si="87"/>
        <v>0</v>
      </c>
      <c r="M173" s="20">
        <f t="shared" si="87"/>
        <v>0</v>
      </c>
      <c r="N173" s="20">
        <f t="shared" si="87"/>
        <v>0</v>
      </c>
      <c r="O173" s="20">
        <f t="shared" si="87"/>
        <v>0</v>
      </c>
      <c r="P173" s="20">
        <f t="shared" ref="P173:AA173" si="88">P105+P36</f>
        <v>0</v>
      </c>
      <c r="Q173" s="20">
        <f t="shared" si="88"/>
        <v>0</v>
      </c>
      <c r="R173" s="20">
        <f t="shared" si="88"/>
        <v>0</v>
      </c>
      <c r="S173" s="20">
        <f t="shared" si="88"/>
        <v>0</v>
      </c>
      <c r="T173" s="20">
        <f t="shared" si="88"/>
        <v>0</v>
      </c>
      <c r="U173" s="20">
        <f t="shared" si="88"/>
        <v>0</v>
      </c>
      <c r="V173" s="20">
        <f t="shared" si="88"/>
        <v>0</v>
      </c>
      <c r="W173" s="20">
        <f t="shared" si="88"/>
        <v>0</v>
      </c>
      <c r="X173" s="20">
        <f t="shared" si="88"/>
        <v>0</v>
      </c>
      <c r="Y173" s="20">
        <f t="shared" si="88"/>
        <v>0</v>
      </c>
      <c r="Z173" s="20">
        <f t="shared" si="88"/>
        <v>0</v>
      </c>
      <c r="AA173" s="20">
        <f t="shared" si="88"/>
        <v>0</v>
      </c>
      <c r="AB173" s="24"/>
      <c r="AC173" s="17">
        <f t="shared" si="67"/>
        <v>0</v>
      </c>
      <c r="AD173" s="17">
        <f t="shared" si="68"/>
        <v>0</v>
      </c>
      <c r="AE173" s="17"/>
    </row>
    <row r="174" spans="1:31" ht="12.5" customHeight="1" x14ac:dyDescent="0.35">
      <c r="A174" s="86" t="s">
        <v>59</v>
      </c>
      <c r="B174" s="80" t="s">
        <v>36</v>
      </c>
      <c r="C174" s="13" t="s">
        <v>54</v>
      </c>
      <c r="D174" s="20">
        <f t="shared" ref="D174:O174" si="89">D106+D37</f>
        <v>0</v>
      </c>
      <c r="E174" s="20">
        <f t="shared" si="89"/>
        <v>0</v>
      </c>
      <c r="F174" s="20">
        <f t="shared" si="89"/>
        <v>0</v>
      </c>
      <c r="G174" s="20">
        <f t="shared" si="89"/>
        <v>0</v>
      </c>
      <c r="H174" s="20">
        <f t="shared" si="89"/>
        <v>0</v>
      </c>
      <c r="I174" s="20">
        <f t="shared" si="89"/>
        <v>0</v>
      </c>
      <c r="J174" s="20">
        <f t="shared" si="89"/>
        <v>0</v>
      </c>
      <c r="K174" s="20">
        <f t="shared" si="89"/>
        <v>0</v>
      </c>
      <c r="L174" s="20">
        <f t="shared" si="89"/>
        <v>0</v>
      </c>
      <c r="M174" s="20">
        <f t="shared" si="89"/>
        <v>0</v>
      </c>
      <c r="N174" s="20">
        <f t="shared" si="89"/>
        <v>0</v>
      </c>
      <c r="O174" s="20">
        <f t="shared" si="89"/>
        <v>0</v>
      </c>
      <c r="P174" s="20">
        <f t="shared" ref="P174:AA174" si="90">P106+P37</f>
        <v>0</v>
      </c>
      <c r="Q174" s="20">
        <f t="shared" si="90"/>
        <v>0</v>
      </c>
      <c r="R174" s="20">
        <f t="shared" si="90"/>
        <v>0</v>
      </c>
      <c r="S174" s="20">
        <f t="shared" si="90"/>
        <v>0</v>
      </c>
      <c r="T174" s="20">
        <f t="shared" si="90"/>
        <v>0</v>
      </c>
      <c r="U174" s="20">
        <f t="shared" si="90"/>
        <v>0</v>
      </c>
      <c r="V174" s="20">
        <f t="shared" si="90"/>
        <v>0</v>
      </c>
      <c r="W174" s="20">
        <f t="shared" si="90"/>
        <v>0</v>
      </c>
      <c r="X174" s="20">
        <f t="shared" si="90"/>
        <v>0</v>
      </c>
      <c r="Y174" s="20">
        <f t="shared" si="90"/>
        <v>0</v>
      </c>
      <c r="Z174" s="20">
        <f t="shared" si="90"/>
        <v>0</v>
      </c>
      <c r="AA174" s="20">
        <f t="shared" si="90"/>
        <v>0</v>
      </c>
      <c r="AB174" s="24"/>
      <c r="AC174" s="17">
        <f t="shared" si="67"/>
        <v>0</v>
      </c>
      <c r="AD174" s="17">
        <f t="shared" si="68"/>
        <v>0</v>
      </c>
      <c r="AE174" s="17"/>
    </row>
    <row r="175" spans="1:31" ht="12.65" customHeight="1" x14ac:dyDescent="0.35">
      <c r="A175" s="87"/>
      <c r="B175" s="81"/>
      <c r="C175" s="13" t="s">
        <v>55</v>
      </c>
      <c r="D175" s="20">
        <f t="shared" ref="D175:O175" si="91">D107+D38</f>
        <v>0</v>
      </c>
      <c r="E175" s="20">
        <f t="shared" si="91"/>
        <v>0</v>
      </c>
      <c r="F175" s="20">
        <f t="shared" si="91"/>
        <v>0</v>
      </c>
      <c r="G175" s="20">
        <f t="shared" si="91"/>
        <v>0</v>
      </c>
      <c r="H175" s="20">
        <f t="shared" si="91"/>
        <v>0</v>
      </c>
      <c r="I175" s="20">
        <f t="shared" si="91"/>
        <v>0</v>
      </c>
      <c r="J175" s="20">
        <f t="shared" si="91"/>
        <v>0</v>
      </c>
      <c r="K175" s="20">
        <f t="shared" si="91"/>
        <v>0</v>
      </c>
      <c r="L175" s="20">
        <f t="shared" si="91"/>
        <v>0</v>
      </c>
      <c r="M175" s="20">
        <f t="shared" si="91"/>
        <v>0</v>
      </c>
      <c r="N175" s="20">
        <f t="shared" si="91"/>
        <v>0</v>
      </c>
      <c r="O175" s="20">
        <f t="shared" si="91"/>
        <v>780</v>
      </c>
      <c r="P175" s="20">
        <f t="shared" ref="P175:AA175" si="92">P107+P38</f>
        <v>2355</v>
      </c>
      <c r="Q175" s="20">
        <f t="shared" si="92"/>
        <v>0</v>
      </c>
      <c r="R175" s="20">
        <f t="shared" si="92"/>
        <v>2910</v>
      </c>
      <c r="S175" s="20">
        <f t="shared" si="92"/>
        <v>6346</v>
      </c>
      <c r="T175" s="20">
        <f t="shared" si="92"/>
        <v>0</v>
      </c>
      <c r="U175" s="20">
        <f t="shared" si="92"/>
        <v>6570</v>
      </c>
      <c r="V175" s="20">
        <f t="shared" si="92"/>
        <v>3360</v>
      </c>
      <c r="W175" s="20">
        <f t="shared" si="92"/>
        <v>6000</v>
      </c>
      <c r="X175" s="20">
        <f t="shared" si="92"/>
        <v>12000</v>
      </c>
      <c r="Y175" s="20">
        <f t="shared" si="92"/>
        <v>11700</v>
      </c>
      <c r="Z175" s="20">
        <f t="shared" si="92"/>
        <v>9000</v>
      </c>
      <c r="AA175" s="20">
        <f t="shared" si="92"/>
        <v>10020</v>
      </c>
      <c r="AB175" s="24"/>
      <c r="AC175" s="17">
        <f t="shared" si="67"/>
        <v>780</v>
      </c>
      <c r="AD175" s="17">
        <f t="shared" si="68"/>
        <v>70261</v>
      </c>
      <c r="AE175" s="17"/>
    </row>
    <row r="176" spans="1:31" ht="12.65" customHeight="1" x14ac:dyDescent="0.35">
      <c r="A176" s="87"/>
      <c r="B176" s="81"/>
      <c r="C176" s="13" t="s">
        <v>56</v>
      </c>
      <c r="D176" s="20">
        <f t="shared" ref="D176:O176" si="93">D108+D39</f>
        <v>0</v>
      </c>
      <c r="E176" s="20">
        <f t="shared" si="93"/>
        <v>0</v>
      </c>
      <c r="F176" s="20">
        <f t="shared" si="93"/>
        <v>0</v>
      </c>
      <c r="G176" s="20">
        <f t="shared" si="93"/>
        <v>0</v>
      </c>
      <c r="H176" s="20">
        <f t="shared" si="93"/>
        <v>0</v>
      </c>
      <c r="I176" s="20">
        <f t="shared" si="93"/>
        <v>0</v>
      </c>
      <c r="J176" s="20">
        <f t="shared" si="93"/>
        <v>0</v>
      </c>
      <c r="K176" s="20">
        <f t="shared" si="93"/>
        <v>0</v>
      </c>
      <c r="L176" s="20">
        <f t="shared" si="93"/>
        <v>0</v>
      </c>
      <c r="M176" s="20">
        <f t="shared" si="93"/>
        <v>0</v>
      </c>
      <c r="N176" s="20">
        <f t="shared" si="93"/>
        <v>0</v>
      </c>
      <c r="O176" s="20">
        <f t="shared" si="93"/>
        <v>0</v>
      </c>
      <c r="P176" s="20">
        <f t="shared" ref="P176:AA176" si="94">P108+P39</f>
        <v>0</v>
      </c>
      <c r="Q176" s="20">
        <f t="shared" si="94"/>
        <v>0</v>
      </c>
      <c r="R176" s="20">
        <f t="shared" si="94"/>
        <v>0</v>
      </c>
      <c r="S176" s="20">
        <f t="shared" si="94"/>
        <v>0</v>
      </c>
      <c r="T176" s="20">
        <f t="shared" si="94"/>
        <v>0</v>
      </c>
      <c r="U176" s="20">
        <f t="shared" si="94"/>
        <v>0</v>
      </c>
      <c r="V176" s="20">
        <f t="shared" si="94"/>
        <v>0</v>
      </c>
      <c r="W176" s="20">
        <f t="shared" si="94"/>
        <v>0</v>
      </c>
      <c r="X176" s="20">
        <f t="shared" si="94"/>
        <v>0</v>
      </c>
      <c r="Y176" s="20">
        <f t="shared" si="94"/>
        <v>0</v>
      </c>
      <c r="Z176" s="20">
        <f t="shared" si="94"/>
        <v>0</v>
      </c>
      <c r="AA176" s="20">
        <f t="shared" si="94"/>
        <v>0</v>
      </c>
      <c r="AB176" s="24"/>
      <c r="AC176" s="17">
        <f t="shared" si="67"/>
        <v>0</v>
      </c>
      <c r="AD176" s="17">
        <f t="shared" si="68"/>
        <v>0</v>
      </c>
      <c r="AE176" s="17"/>
    </row>
    <row r="177" spans="1:31" ht="12.65" customHeight="1" x14ac:dyDescent="0.35">
      <c r="A177" s="87"/>
      <c r="B177" s="81"/>
      <c r="C177" s="19" t="s">
        <v>57</v>
      </c>
      <c r="D177" s="20">
        <f t="shared" ref="D177:O177" si="95">D109+D40</f>
        <v>0</v>
      </c>
      <c r="E177" s="20">
        <f t="shared" si="95"/>
        <v>0</v>
      </c>
      <c r="F177" s="20">
        <f t="shared" si="95"/>
        <v>0</v>
      </c>
      <c r="G177" s="20">
        <f t="shared" si="95"/>
        <v>0</v>
      </c>
      <c r="H177" s="20">
        <f t="shared" si="95"/>
        <v>0</v>
      </c>
      <c r="I177" s="20">
        <f t="shared" si="95"/>
        <v>0</v>
      </c>
      <c r="J177" s="20">
        <f t="shared" si="95"/>
        <v>0</v>
      </c>
      <c r="K177" s="20">
        <f t="shared" si="95"/>
        <v>0</v>
      </c>
      <c r="L177" s="20">
        <f t="shared" si="95"/>
        <v>0</v>
      </c>
      <c r="M177" s="20">
        <f t="shared" si="95"/>
        <v>0</v>
      </c>
      <c r="N177" s="20">
        <f t="shared" si="95"/>
        <v>0</v>
      </c>
      <c r="O177" s="20">
        <f t="shared" si="95"/>
        <v>0</v>
      </c>
      <c r="P177" s="20">
        <f t="shared" ref="P177:AA177" si="96">P109+P40</f>
        <v>0</v>
      </c>
      <c r="Q177" s="20">
        <f t="shared" si="96"/>
        <v>0</v>
      </c>
      <c r="R177" s="20">
        <f t="shared" si="96"/>
        <v>0</v>
      </c>
      <c r="S177" s="20">
        <f t="shared" si="96"/>
        <v>0</v>
      </c>
      <c r="T177" s="20">
        <f t="shared" si="96"/>
        <v>0</v>
      </c>
      <c r="U177" s="20">
        <f t="shared" si="96"/>
        <v>0</v>
      </c>
      <c r="V177" s="20">
        <f t="shared" si="96"/>
        <v>0</v>
      </c>
      <c r="W177" s="20">
        <f t="shared" si="96"/>
        <v>0</v>
      </c>
      <c r="X177" s="20">
        <f t="shared" si="96"/>
        <v>0</v>
      </c>
      <c r="Y177" s="20">
        <f t="shared" si="96"/>
        <v>0</v>
      </c>
      <c r="Z177" s="20">
        <f t="shared" si="96"/>
        <v>0</v>
      </c>
      <c r="AA177" s="20">
        <f t="shared" si="96"/>
        <v>0</v>
      </c>
      <c r="AB177" s="24"/>
      <c r="AC177" s="17">
        <f t="shared" si="67"/>
        <v>0</v>
      </c>
      <c r="AD177" s="17">
        <f t="shared" si="68"/>
        <v>0</v>
      </c>
      <c r="AE177" s="17"/>
    </row>
    <row r="178" spans="1:31" ht="12.5" customHeight="1" x14ac:dyDescent="0.35">
      <c r="A178" s="86" t="s">
        <v>59</v>
      </c>
      <c r="B178" s="88" t="s">
        <v>37</v>
      </c>
      <c r="C178" s="13" t="s">
        <v>54</v>
      </c>
      <c r="D178" s="20">
        <f t="shared" ref="D178:O178" si="97">D110+D41</f>
        <v>0</v>
      </c>
      <c r="E178" s="20">
        <f t="shared" si="97"/>
        <v>0</v>
      </c>
      <c r="F178" s="20">
        <f t="shared" si="97"/>
        <v>0</v>
      </c>
      <c r="G178" s="20">
        <f t="shared" si="97"/>
        <v>0</v>
      </c>
      <c r="H178" s="20">
        <f t="shared" si="97"/>
        <v>0</v>
      </c>
      <c r="I178" s="20">
        <f t="shared" si="97"/>
        <v>0</v>
      </c>
      <c r="J178" s="20">
        <f t="shared" si="97"/>
        <v>0</v>
      </c>
      <c r="K178" s="20">
        <f t="shared" si="97"/>
        <v>420</v>
      </c>
      <c r="L178" s="20">
        <f t="shared" si="97"/>
        <v>0</v>
      </c>
      <c r="M178" s="20">
        <f t="shared" si="97"/>
        <v>0</v>
      </c>
      <c r="N178" s="20">
        <f t="shared" si="97"/>
        <v>0</v>
      </c>
      <c r="O178" s="20">
        <f t="shared" si="97"/>
        <v>0</v>
      </c>
      <c r="P178" s="20">
        <f t="shared" ref="P178:AA178" si="98">P110+P41</f>
        <v>0</v>
      </c>
      <c r="Q178" s="20">
        <f t="shared" si="98"/>
        <v>3480</v>
      </c>
      <c r="R178" s="20">
        <f t="shared" si="98"/>
        <v>2490</v>
      </c>
      <c r="S178" s="20">
        <f t="shared" si="98"/>
        <v>180</v>
      </c>
      <c r="T178" s="20">
        <f t="shared" si="98"/>
        <v>2550</v>
      </c>
      <c r="U178" s="20">
        <f t="shared" si="98"/>
        <v>1200</v>
      </c>
      <c r="V178" s="20">
        <f t="shared" si="98"/>
        <v>1740</v>
      </c>
      <c r="W178" s="20">
        <f t="shared" si="98"/>
        <v>3210</v>
      </c>
      <c r="X178" s="20">
        <f t="shared" si="98"/>
        <v>1350</v>
      </c>
      <c r="Y178" s="20">
        <f t="shared" si="98"/>
        <v>1950</v>
      </c>
      <c r="Z178" s="20">
        <f t="shared" si="98"/>
        <v>2610</v>
      </c>
      <c r="AA178" s="20">
        <f t="shared" si="98"/>
        <v>4440</v>
      </c>
      <c r="AB178" s="24"/>
      <c r="AC178" s="17">
        <f t="shared" si="67"/>
        <v>420</v>
      </c>
      <c r="AD178" s="17">
        <f t="shared" si="68"/>
        <v>25200</v>
      </c>
      <c r="AE178" s="17"/>
    </row>
    <row r="179" spans="1:31" ht="12.65" customHeight="1" x14ac:dyDescent="0.35">
      <c r="A179" s="87"/>
      <c r="B179" s="89"/>
      <c r="C179" s="13" t="s">
        <v>55</v>
      </c>
      <c r="D179" s="20">
        <f t="shared" ref="D179:O179" si="99">D50+D119</f>
        <v>0</v>
      </c>
      <c r="E179" s="20">
        <f t="shared" si="99"/>
        <v>0</v>
      </c>
      <c r="F179" s="20">
        <f t="shared" si="99"/>
        <v>0</v>
      </c>
      <c r="G179" s="20">
        <f t="shared" si="99"/>
        <v>0</v>
      </c>
      <c r="H179" s="20">
        <f t="shared" si="99"/>
        <v>0</v>
      </c>
      <c r="I179" s="20">
        <f t="shared" si="99"/>
        <v>0</v>
      </c>
      <c r="J179" s="20">
        <f t="shared" si="99"/>
        <v>0</v>
      </c>
      <c r="K179" s="20">
        <f t="shared" si="99"/>
        <v>0</v>
      </c>
      <c r="L179" s="20">
        <f t="shared" si="99"/>
        <v>0</v>
      </c>
      <c r="M179" s="20">
        <f t="shared" si="99"/>
        <v>0</v>
      </c>
      <c r="N179" s="20">
        <f t="shared" si="99"/>
        <v>0</v>
      </c>
      <c r="O179" s="20">
        <f t="shared" si="99"/>
        <v>0</v>
      </c>
      <c r="P179" s="20">
        <f t="shared" ref="P179:AA179" si="100">P111+P42</f>
        <v>11610</v>
      </c>
      <c r="Q179" s="20">
        <f t="shared" si="100"/>
        <v>20820</v>
      </c>
      <c r="R179" s="20">
        <f t="shared" si="100"/>
        <v>41250</v>
      </c>
      <c r="S179" s="20">
        <f t="shared" si="100"/>
        <v>17220</v>
      </c>
      <c r="T179" s="20">
        <f t="shared" si="100"/>
        <v>15780</v>
      </c>
      <c r="U179" s="20">
        <f t="shared" si="100"/>
        <v>35970</v>
      </c>
      <c r="V179" s="20">
        <f t="shared" si="100"/>
        <v>14070</v>
      </c>
      <c r="W179" s="20">
        <f t="shared" si="100"/>
        <v>1425</v>
      </c>
      <c r="X179" s="20">
        <f t="shared" si="100"/>
        <v>1950</v>
      </c>
      <c r="Y179" s="20">
        <f t="shared" si="100"/>
        <v>0</v>
      </c>
      <c r="Z179" s="20">
        <f t="shared" si="100"/>
        <v>4050</v>
      </c>
      <c r="AA179" s="20">
        <f t="shared" si="100"/>
        <v>9420</v>
      </c>
      <c r="AB179" s="24"/>
      <c r="AC179" s="17">
        <f t="shared" si="67"/>
        <v>0</v>
      </c>
      <c r="AD179" s="17">
        <f t="shared" si="68"/>
        <v>173565</v>
      </c>
      <c r="AE179" s="17"/>
    </row>
    <row r="180" spans="1:31" ht="12.65" customHeight="1" x14ac:dyDescent="0.35">
      <c r="A180" s="87"/>
      <c r="B180" s="89"/>
      <c r="C180" s="13" t="s">
        <v>56</v>
      </c>
      <c r="D180" s="20">
        <f t="shared" ref="D180:O180" si="101">D51+D120</f>
        <v>0</v>
      </c>
      <c r="E180" s="20">
        <f t="shared" si="101"/>
        <v>0</v>
      </c>
      <c r="F180" s="20">
        <f t="shared" si="101"/>
        <v>0</v>
      </c>
      <c r="G180" s="20">
        <f t="shared" si="101"/>
        <v>0</v>
      </c>
      <c r="H180" s="20">
        <f t="shared" si="101"/>
        <v>0</v>
      </c>
      <c r="I180" s="20">
        <f t="shared" si="101"/>
        <v>0</v>
      </c>
      <c r="J180" s="20">
        <f t="shared" si="101"/>
        <v>0</v>
      </c>
      <c r="K180" s="20">
        <f t="shared" si="101"/>
        <v>0</v>
      </c>
      <c r="L180" s="20">
        <f t="shared" si="101"/>
        <v>0</v>
      </c>
      <c r="M180" s="20">
        <f t="shared" si="101"/>
        <v>0</v>
      </c>
      <c r="N180" s="20">
        <f t="shared" si="101"/>
        <v>0</v>
      </c>
      <c r="O180" s="20">
        <f t="shared" si="101"/>
        <v>0</v>
      </c>
      <c r="P180" s="20">
        <f t="shared" ref="P180:AA180" si="102">P112+P43</f>
        <v>0</v>
      </c>
      <c r="Q180" s="20">
        <f t="shared" si="102"/>
        <v>0</v>
      </c>
      <c r="R180" s="20">
        <f t="shared" si="102"/>
        <v>0</v>
      </c>
      <c r="S180" s="20">
        <f t="shared" si="102"/>
        <v>0</v>
      </c>
      <c r="T180" s="20">
        <f t="shared" si="102"/>
        <v>0</v>
      </c>
      <c r="U180" s="20">
        <f t="shared" si="102"/>
        <v>0</v>
      </c>
      <c r="V180" s="20">
        <f t="shared" si="102"/>
        <v>0</v>
      </c>
      <c r="W180" s="20">
        <f t="shared" si="102"/>
        <v>0</v>
      </c>
      <c r="X180" s="20">
        <f t="shared" si="102"/>
        <v>0</v>
      </c>
      <c r="Y180" s="20">
        <f t="shared" si="102"/>
        <v>0</v>
      </c>
      <c r="Z180" s="20">
        <f t="shared" si="102"/>
        <v>0</v>
      </c>
      <c r="AA180" s="20">
        <f t="shared" si="102"/>
        <v>0</v>
      </c>
      <c r="AB180" s="24"/>
      <c r="AC180" s="17">
        <f t="shared" si="67"/>
        <v>0</v>
      </c>
      <c r="AD180" s="17">
        <f t="shared" si="68"/>
        <v>0</v>
      </c>
      <c r="AE180" s="17"/>
    </row>
    <row r="181" spans="1:31" ht="12.65" customHeight="1" x14ac:dyDescent="0.35">
      <c r="A181" s="87"/>
      <c r="B181" s="89"/>
      <c r="C181" s="19" t="s">
        <v>57</v>
      </c>
      <c r="D181" s="20">
        <f t="shared" ref="D181:O181" si="103">D52+D121</f>
        <v>0</v>
      </c>
      <c r="E181" s="20">
        <f t="shared" si="103"/>
        <v>0</v>
      </c>
      <c r="F181" s="20">
        <f t="shared" si="103"/>
        <v>0</v>
      </c>
      <c r="G181" s="20">
        <f t="shared" si="103"/>
        <v>0</v>
      </c>
      <c r="H181" s="20">
        <f t="shared" si="103"/>
        <v>0</v>
      </c>
      <c r="I181" s="20">
        <f t="shared" si="103"/>
        <v>0</v>
      </c>
      <c r="J181" s="20">
        <f t="shared" si="103"/>
        <v>0</v>
      </c>
      <c r="K181" s="20">
        <f t="shared" si="103"/>
        <v>0</v>
      </c>
      <c r="L181" s="20">
        <f t="shared" si="103"/>
        <v>0</v>
      </c>
      <c r="M181" s="20">
        <f t="shared" si="103"/>
        <v>0</v>
      </c>
      <c r="N181" s="20">
        <f t="shared" si="103"/>
        <v>0</v>
      </c>
      <c r="O181" s="20">
        <f t="shared" si="103"/>
        <v>0</v>
      </c>
      <c r="P181" s="20">
        <f t="shared" ref="P181:AA181" si="104">P113+P44</f>
        <v>0</v>
      </c>
      <c r="Q181" s="20">
        <f t="shared" si="104"/>
        <v>0</v>
      </c>
      <c r="R181" s="20">
        <f t="shared" si="104"/>
        <v>0</v>
      </c>
      <c r="S181" s="20">
        <f t="shared" si="104"/>
        <v>0</v>
      </c>
      <c r="T181" s="20">
        <f t="shared" si="104"/>
        <v>0</v>
      </c>
      <c r="U181" s="20">
        <f t="shared" si="104"/>
        <v>0</v>
      </c>
      <c r="V181" s="20">
        <f t="shared" si="104"/>
        <v>0</v>
      </c>
      <c r="W181" s="20">
        <f t="shared" si="104"/>
        <v>0</v>
      </c>
      <c r="X181" s="20">
        <f t="shared" si="104"/>
        <v>0</v>
      </c>
      <c r="Y181" s="20">
        <f t="shared" si="104"/>
        <v>0</v>
      </c>
      <c r="Z181" s="20">
        <f t="shared" si="104"/>
        <v>0</v>
      </c>
      <c r="AA181" s="20">
        <f t="shared" si="104"/>
        <v>0</v>
      </c>
      <c r="AB181" s="24"/>
      <c r="AC181" s="17">
        <f t="shared" si="67"/>
        <v>0</v>
      </c>
      <c r="AD181" s="17">
        <f t="shared" si="68"/>
        <v>0</v>
      </c>
      <c r="AE181" s="17"/>
    </row>
    <row r="182" spans="1:31" ht="12.5" customHeight="1" x14ac:dyDescent="0.35">
      <c r="A182" s="86" t="s">
        <v>59</v>
      </c>
      <c r="B182" s="88" t="s">
        <v>38</v>
      </c>
      <c r="C182" s="13" t="s">
        <v>54</v>
      </c>
      <c r="D182" s="20">
        <f t="shared" ref="D182:O182" si="105">D114+D45</f>
        <v>0</v>
      </c>
      <c r="E182" s="20">
        <f t="shared" si="105"/>
        <v>0</v>
      </c>
      <c r="F182" s="20">
        <f t="shared" si="105"/>
        <v>0</v>
      </c>
      <c r="G182" s="20">
        <f t="shared" si="105"/>
        <v>0</v>
      </c>
      <c r="H182" s="20">
        <f t="shared" si="105"/>
        <v>0</v>
      </c>
      <c r="I182" s="20">
        <f t="shared" si="105"/>
        <v>0</v>
      </c>
      <c r="J182" s="20">
        <f t="shared" si="105"/>
        <v>0</v>
      </c>
      <c r="K182" s="20">
        <f t="shared" si="105"/>
        <v>0</v>
      </c>
      <c r="L182" s="20">
        <f t="shared" si="105"/>
        <v>0</v>
      </c>
      <c r="M182" s="20">
        <f t="shared" si="105"/>
        <v>0</v>
      </c>
      <c r="N182" s="20">
        <f t="shared" si="105"/>
        <v>0</v>
      </c>
      <c r="O182" s="20">
        <f t="shared" si="105"/>
        <v>0</v>
      </c>
      <c r="P182" s="20">
        <f t="shared" ref="P182:AA182" si="106">P114+P45</f>
        <v>0</v>
      </c>
      <c r="Q182" s="20">
        <f t="shared" si="106"/>
        <v>0</v>
      </c>
      <c r="R182" s="20">
        <f t="shared" si="106"/>
        <v>10</v>
      </c>
      <c r="S182" s="20">
        <f t="shared" si="106"/>
        <v>1200</v>
      </c>
      <c r="T182" s="20">
        <f t="shared" si="106"/>
        <v>0</v>
      </c>
      <c r="U182" s="20">
        <f t="shared" si="106"/>
        <v>660</v>
      </c>
      <c r="V182" s="20">
        <f t="shared" si="106"/>
        <v>240</v>
      </c>
      <c r="W182" s="20">
        <f t="shared" si="106"/>
        <v>90</v>
      </c>
      <c r="X182" s="20">
        <f t="shared" si="106"/>
        <v>330</v>
      </c>
      <c r="Y182" s="20">
        <f t="shared" si="106"/>
        <v>330</v>
      </c>
      <c r="Z182" s="20">
        <f t="shared" si="106"/>
        <v>0</v>
      </c>
      <c r="AA182" s="20">
        <f t="shared" si="106"/>
        <v>0</v>
      </c>
      <c r="AB182" s="24"/>
      <c r="AC182" s="17">
        <f t="shared" si="67"/>
        <v>0</v>
      </c>
      <c r="AD182" s="17">
        <f t="shared" si="68"/>
        <v>2860</v>
      </c>
      <c r="AE182" s="17"/>
    </row>
    <row r="183" spans="1:31" ht="12.65" customHeight="1" x14ac:dyDescent="0.35">
      <c r="A183" s="87"/>
      <c r="B183" s="89"/>
      <c r="C183" s="13" t="s">
        <v>55</v>
      </c>
      <c r="D183" s="20">
        <f t="shared" ref="D183:O183" si="107">D115+D46</f>
        <v>0</v>
      </c>
      <c r="E183" s="20">
        <f t="shared" si="107"/>
        <v>0</v>
      </c>
      <c r="F183" s="20">
        <f t="shared" si="107"/>
        <v>0</v>
      </c>
      <c r="G183" s="20">
        <f t="shared" si="107"/>
        <v>0</v>
      </c>
      <c r="H183" s="20">
        <f t="shared" si="107"/>
        <v>0</v>
      </c>
      <c r="I183" s="20">
        <f t="shared" si="107"/>
        <v>0</v>
      </c>
      <c r="J183" s="20">
        <f t="shared" si="107"/>
        <v>4950</v>
      </c>
      <c r="K183" s="20">
        <f t="shared" si="107"/>
        <v>0</v>
      </c>
      <c r="L183" s="20">
        <f t="shared" si="107"/>
        <v>0</v>
      </c>
      <c r="M183" s="20">
        <f t="shared" si="107"/>
        <v>3870</v>
      </c>
      <c r="N183" s="20">
        <f t="shared" si="107"/>
        <v>0</v>
      </c>
      <c r="O183" s="20">
        <f t="shared" si="107"/>
        <v>0</v>
      </c>
      <c r="P183" s="20">
        <f t="shared" ref="P183:AA183" si="108">P115+P46</f>
        <v>4000</v>
      </c>
      <c r="Q183" s="20">
        <f t="shared" si="108"/>
        <v>8580</v>
      </c>
      <c r="R183" s="20">
        <f t="shared" si="108"/>
        <v>5205</v>
      </c>
      <c r="S183" s="20">
        <f t="shared" si="108"/>
        <v>3240</v>
      </c>
      <c r="T183" s="20">
        <f t="shared" si="108"/>
        <v>5430</v>
      </c>
      <c r="U183" s="20">
        <f t="shared" si="108"/>
        <v>7110</v>
      </c>
      <c r="V183" s="20">
        <f t="shared" si="108"/>
        <v>6480</v>
      </c>
      <c r="W183" s="20">
        <f t="shared" si="108"/>
        <v>9820</v>
      </c>
      <c r="X183" s="20">
        <f t="shared" si="108"/>
        <v>9628</v>
      </c>
      <c r="Y183" s="20">
        <f t="shared" si="108"/>
        <v>6475</v>
      </c>
      <c r="Z183" s="20">
        <f t="shared" si="108"/>
        <v>16960</v>
      </c>
      <c r="AA183" s="20">
        <f t="shared" si="108"/>
        <v>19840</v>
      </c>
      <c r="AB183" s="24"/>
      <c r="AC183" s="17">
        <f t="shared" si="67"/>
        <v>8820</v>
      </c>
      <c r="AD183" s="17">
        <f t="shared" si="68"/>
        <v>102768</v>
      </c>
      <c r="AE183" s="17"/>
    </row>
    <row r="184" spans="1:31" ht="12.65" customHeight="1" x14ac:dyDescent="0.35">
      <c r="A184" s="87"/>
      <c r="B184" s="89"/>
      <c r="C184" s="13" t="s">
        <v>56</v>
      </c>
      <c r="D184" s="20">
        <f t="shared" ref="D184:O184" si="109">D116+D47</f>
        <v>0</v>
      </c>
      <c r="E184" s="20">
        <f t="shared" si="109"/>
        <v>0</v>
      </c>
      <c r="F184" s="20">
        <f t="shared" si="109"/>
        <v>0</v>
      </c>
      <c r="G184" s="20">
        <f t="shared" si="109"/>
        <v>0</v>
      </c>
      <c r="H184" s="20">
        <f t="shared" si="109"/>
        <v>0</v>
      </c>
      <c r="I184" s="20">
        <f t="shared" si="109"/>
        <v>0</v>
      </c>
      <c r="J184" s="20">
        <f t="shared" si="109"/>
        <v>0</v>
      </c>
      <c r="K184" s="20">
        <f t="shared" si="109"/>
        <v>0</v>
      </c>
      <c r="L184" s="20">
        <f t="shared" si="109"/>
        <v>0</v>
      </c>
      <c r="M184" s="20">
        <f t="shared" si="109"/>
        <v>0</v>
      </c>
      <c r="N184" s="20">
        <f t="shared" si="109"/>
        <v>0</v>
      </c>
      <c r="O184" s="20">
        <f t="shared" si="109"/>
        <v>0</v>
      </c>
      <c r="P184" s="20">
        <f t="shared" ref="P184:AA184" si="110">P116+P47</f>
        <v>0</v>
      </c>
      <c r="Q184" s="20">
        <f t="shared" si="110"/>
        <v>0</v>
      </c>
      <c r="R184" s="20">
        <f t="shared" si="110"/>
        <v>0</v>
      </c>
      <c r="S184" s="20">
        <f t="shared" si="110"/>
        <v>0</v>
      </c>
      <c r="T184" s="20">
        <f t="shared" si="110"/>
        <v>0</v>
      </c>
      <c r="U184" s="20">
        <f t="shared" si="110"/>
        <v>0</v>
      </c>
      <c r="V184" s="20">
        <f t="shared" si="110"/>
        <v>0</v>
      </c>
      <c r="W184" s="20">
        <f t="shared" si="110"/>
        <v>0</v>
      </c>
      <c r="X184" s="20">
        <f t="shared" si="110"/>
        <v>0</v>
      </c>
      <c r="Y184" s="20">
        <f t="shared" si="110"/>
        <v>0</v>
      </c>
      <c r="Z184" s="20">
        <f t="shared" si="110"/>
        <v>0</v>
      </c>
      <c r="AA184" s="20">
        <f t="shared" si="110"/>
        <v>0</v>
      </c>
      <c r="AB184" s="24"/>
      <c r="AC184" s="17">
        <f t="shared" si="67"/>
        <v>0</v>
      </c>
      <c r="AD184" s="17">
        <f t="shared" si="68"/>
        <v>0</v>
      </c>
      <c r="AE184" s="17"/>
    </row>
    <row r="185" spans="1:31" ht="12.65" customHeight="1" x14ac:dyDescent="0.35">
      <c r="A185" s="87"/>
      <c r="B185" s="89"/>
      <c r="C185" s="19" t="s">
        <v>57</v>
      </c>
      <c r="D185" s="20">
        <f t="shared" ref="D185:O185" si="111">D117+D48</f>
        <v>0</v>
      </c>
      <c r="E185" s="20">
        <f t="shared" si="111"/>
        <v>0</v>
      </c>
      <c r="F185" s="20">
        <f t="shared" si="111"/>
        <v>0</v>
      </c>
      <c r="G185" s="20">
        <f t="shared" si="111"/>
        <v>0</v>
      </c>
      <c r="H185" s="20">
        <f t="shared" si="111"/>
        <v>0</v>
      </c>
      <c r="I185" s="20">
        <f t="shared" si="111"/>
        <v>0</v>
      </c>
      <c r="J185" s="20">
        <f t="shared" si="111"/>
        <v>0</v>
      </c>
      <c r="K185" s="20">
        <f t="shared" si="111"/>
        <v>0</v>
      </c>
      <c r="L185" s="20">
        <f t="shared" si="111"/>
        <v>0</v>
      </c>
      <c r="M185" s="20">
        <f t="shared" si="111"/>
        <v>0</v>
      </c>
      <c r="N185" s="20">
        <f t="shared" si="111"/>
        <v>0</v>
      </c>
      <c r="O185" s="20">
        <f t="shared" si="111"/>
        <v>0</v>
      </c>
      <c r="P185" s="20">
        <f t="shared" ref="P185:AA185" si="112">P117+P48</f>
        <v>0</v>
      </c>
      <c r="Q185" s="20">
        <f t="shared" si="112"/>
        <v>0</v>
      </c>
      <c r="R185" s="20">
        <f t="shared" si="112"/>
        <v>0</v>
      </c>
      <c r="S185" s="20">
        <f t="shared" si="112"/>
        <v>0</v>
      </c>
      <c r="T185" s="20">
        <f t="shared" si="112"/>
        <v>0</v>
      </c>
      <c r="U185" s="20">
        <f t="shared" si="112"/>
        <v>0</v>
      </c>
      <c r="V185" s="20">
        <f t="shared" si="112"/>
        <v>0</v>
      </c>
      <c r="W185" s="20">
        <f t="shared" si="112"/>
        <v>0</v>
      </c>
      <c r="X185" s="20">
        <f t="shared" si="112"/>
        <v>0</v>
      </c>
      <c r="Y185" s="20">
        <f t="shared" si="112"/>
        <v>0</v>
      </c>
      <c r="Z185" s="20">
        <f t="shared" si="112"/>
        <v>0</v>
      </c>
      <c r="AA185" s="20">
        <f t="shared" si="112"/>
        <v>0</v>
      </c>
      <c r="AB185" s="24"/>
      <c r="AC185" s="17">
        <f t="shared" si="67"/>
        <v>0</v>
      </c>
      <c r="AD185" s="17">
        <f t="shared" si="68"/>
        <v>0</v>
      </c>
      <c r="AE185" s="17"/>
    </row>
    <row r="186" spans="1:31" ht="12.5" customHeight="1" x14ac:dyDescent="0.35">
      <c r="A186" s="86" t="s">
        <v>59</v>
      </c>
      <c r="B186" s="80" t="s">
        <v>39</v>
      </c>
      <c r="C186" s="13" t="s">
        <v>54</v>
      </c>
      <c r="D186" s="20">
        <f t="shared" ref="D186:O186" si="113">D118+D49</f>
        <v>0</v>
      </c>
      <c r="E186" s="20">
        <f t="shared" si="113"/>
        <v>0</v>
      </c>
      <c r="F186" s="20">
        <f t="shared" si="113"/>
        <v>0</v>
      </c>
      <c r="G186" s="20">
        <f t="shared" si="113"/>
        <v>0</v>
      </c>
      <c r="H186" s="20">
        <f t="shared" si="113"/>
        <v>0</v>
      </c>
      <c r="I186" s="20">
        <f t="shared" si="113"/>
        <v>0</v>
      </c>
      <c r="J186" s="20">
        <f t="shared" si="113"/>
        <v>0</v>
      </c>
      <c r="K186" s="20">
        <f t="shared" si="113"/>
        <v>0</v>
      </c>
      <c r="L186" s="20">
        <f t="shared" si="113"/>
        <v>0</v>
      </c>
      <c r="M186" s="20">
        <f t="shared" si="113"/>
        <v>0</v>
      </c>
      <c r="N186" s="20">
        <f t="shared" si="113"/>
        <v>0</v>
      </c>
      <c r="O186" s="20">
        <f t="shared" si="113"/>
        <v>0</v>
      </c>
      <c r="P186" s="20">
        <f t="shared" ref="P186:AA186" si="114">P118+P49</f>
        <v>0</v>
      </c>
      <c r="Q186" s="20">
        <f t="shared" si="114"/>
        <v>0</v>
      </c>
      <c r="R186" s="20">
        <f t="shared" si="114"/>
        <v>0</v>
      </c>
      <c r="S186" s="20">
        <f t="shared" si="114"/>
        <v>0</v>
      </c>
      <c r="T186" s="20">
        <f t="shared" si="114"/>
        <v>0</v>
      </c>
      <c r="U186" s="20">
        <f t="shared" si="114"/>
        <v>0</v>
      </c>
      <c r="V186" s="20">
        <f t="shared" si="114"/>
        <v>0</v>
      </c>
      <c r="W186" s="20">
        <f t="shared" si="114"/>
        <v>0</v>
      </c>
      <c r="X186" s="20">
        <f t="shared" si="114"/>
        <v>0</v>
      </c>
      <c r="Y186" s="20">
        <f t="shared" si="114"/>
        <v>0</v>
      </c>
      <c r="Z186" s="20">
        <f t="shared" si="114"/>
        <v>0</v>
      </c>
      <c r="AA186" s="20">
        <f t="shared" si="114"/>
        <v>0</v>
      </c>
      <c r="AB186" s="24"/>
      <c r="AC186" s="17">
        <f t="shared" si="67"/>
        <v>0</v>
      </c>
      <c r="AD186" s="17">
        <f t="shared" si="68"/>
        <v>0</v>
      </c>
      <c r="AE186" s="17"/>
    </row>
    <row r="187" spans="1:31" ht="12.65" customHeight="1" x14ac:dyDescent="0.35">
      <c r="A187" s="87"/>
      <c r="B187" s="81"/>
      <c r="C187" s="13" t="s">
        <v>55</v>
      </c>
      <c r="D187" s="20">
        <f t="shared" ref="D187:O187" si="115">D119+D50</f>
        <v>0</v>
      </c>
      <c r="E187" s="20">
        <f t="shared" si="115"/>
        <v>0</v>
      </c>
      <c r="F187" s="20">
        <f t="shared" si="115"/>
        <v>0</v>
      </c>
      <c r="G187" s="20">
        <f t="shared" si="115"/>
        <v>0</v>
      </c>
      <c r="H187" s="20">
        <f t="shared" si="115"/>
        <v>0</v>
      </c>
      <c r="I187" s="20">
        <f t="shared" si="115"/>
        <v>0</v>
      </c>
      <c r="J187" s="20">
        <f t="shared" si="115"/>
        <v>0</v>
      </c>
      <c r="K187" s="20">
        <f t="shared" si="115"/>
        <v>0</v>
      </c>
      <c r="L187" s="20">
        <f t="shared" si="115"/>
        <v>0</v>
      </c>
      <c r="M187" s="20">
        <f t="shared" si="115"/>
        <v>0</v>
      </c>
      <c r="N187" s="20">
        <f t="shared" si="115"/>
        <v>0</v>
      </c>
      <c r="O187" s="20">
        <f t="shared" si="115"/>
        <v>0</v>
      </c>
      <c r="P187" s="20">
        <f t="shared" ref="P187:AA187" si="116">P119+P50</f>
        <v>33450</v>
      </c>
      <c r="Q187" s="20">
        <f t="shared" si="116"/>
        <v>13560</v>
      </c>
      <c r="R187" s="20">
        <f t="shared" si="116"/>
        <v>0</v>
      </c>
      <c r="S187" s="20">
        <f t="shared" si="116"/>
        <v>17910</v>
      </c>
      <c r="T187" s="20">
        <f t="shared" si="116"/>
        <v>12772</v>
      </c>
      <c r="U187" s="20">
        <f t="shared" si="116"/>
        <v>17490</v>
      </c>
      <c r="V187" s="20">
        <f t="shared" si="116"/>
        <v>17190</v>
      </c>
      <c r="W187" s="20">
        <f t="shared" si="116"/>
        <v>20610</v>
      </c>
      <c r="X187" s="20">
        <f t="shared" si="116"/>
        <v>19673</v>
      </c>
      <c r="Y187" s="20">
        <f t="shared" si="116"/>
        <v>28650</v>
      </c>
      <c r="Z187" s="20">
        <f t="shared" si="116"/>
        <v>27300</v>
      </c>
      <c r="AA187" s="20">
        <f t="shared" si="116"/>
        <v>23550</v>
      </c>
      <c r="AB187" s="24"/>
      <c r="AC187" s="17">
        <f t="shared" si="67"/>
        <v>0</v>
      </c>
      <c r="AD187" s="17">
        <f t="shared" si="68"/>
        <v>232155</v>
      </c>
      <c r="AE187" s="17"/>
    </row>
    <row r="188" spans="1:31" ht="12.65" customHeight="1" x14ac:dyDescent="0.35">
      <c r="A188" s="87"/>
      <c r="B188" s="81"/>
      <c r="C188" s="13" t="s">
        <v>56</v>
      </c>
      <c r="D188" s="20">
        <f t="shared" ref="D188:O188" si="117">D120+D51</f>
        <v>0</v>
      </c>
      <c r="E188" s="20">
        <f t="shared" si="117"/>
        <v>0</v>
      </c>
      <c r="F188" s="20">
        <f t="shared" si="117"/>
        <v>0</v>
      </c>
      <c r="G188" s="20">
        <f t="shared" si="117"/>
        <v>0</v>
      </c>
      <c r="H188" s="20">
        <f t="shared" si="117"/>
        <v>0</v>
      </c>
      <c r="I188" s="20">
        <f t="shared" si="117"/>
        <v>0</v>
      </c>
      <c r="J188" s="20">
        <f t="shared" si="117"/>
        <v>0</v>
      </c>
      <c r="K188" s="20">
        <f t="shared" si="117"/>
        <v>0</v>
      </c>
      <c r="L188" s="20">
        <f t="shared" si="117"/>
        <v>0</v>
      </c>
      <c r="M188" s="20">
        <f t="shared" si="117"/>
        <v>0</v>
      </c>
      <c r="N188" s="20">
        <f t="shared" si="117"/>
        <v>0</v>
      </c>
      <c r="O188" s="20">
        <f t="shared" si="117"/>
        <v>0</v>
      </c>
      <c r="P188" s="20">
        <f t="shared" ref="P188:AA188" si="118">P120+P51</f>
        <v>0</v>
      </c>
      <c r="Q188" s="20">
        <f t="shared" si="118"/>
        <v>0</v>
      </c>
      <c r="R188" s="20">
        <f t="shared" si="118"/>
        <v>0</v>
      </c>
      <c r="S188" s="20">
        <f t="shared" si="118"/>
        <v>0</v>
      </c>
      <c r="T188" s="20">
        <f t="shared" si="118"/>
        <v>0</v>
      </c>
      <c r="U188" s="20">
        <f t="shared" si="118"/>
        <v>0</v>
      </c>
      <c r="V188" s="20">
        <f t="shared" si="118"/>
        <v>0</v>
      </c>
      <c r="W188" s="20">
        <f t="shared" si="118"/>
        <v>0</v>
      </c>
      <c r="X188" s="20">
        <f t="shared" si="118"/>
        <v>0</v>
      </c>
      <c r="Y188" s="20">
        <f t="shared" si="118"/>
        <v>0</v>
      </c>
      <c r="Z188" s="20">
        <f t="shared" si="118"/>
        <v>0</v>
      </c>
      <c r="AA188" s="20">
        <f t="shared" si="118"/>
        <v>0</v>
      </c>
      <c r="AB188" s="24"/>
      <c r="AC188" s="17">
        <f t="shared" si="67"/>
        <v>0</v>
      </c>
      <c r="AD188" s="17">
        <f t="shared" si="68"/>
        <v>0</v>
      </c>
      <c r="AE188" s="17"/>
    </row>
    <row r="189" spans="1:31" ht="12.65" customHeight="1" x14ac:dyDescent="0.35">
      <c r="A189" s="87"/>
      <c r="B189" s="81"/>
      <c r="C189" s="19" t="s">
        <v>57</v>
      </c>
      <c r="D189" s="20">
        <f t="shared" ref="D189:O189" si="119">D121+D52</f>
        <v>0</v>
      </c>
      <c r="E189" s="20">
        <f t="shared" si="119"/>
        <v>0</v>
      </c>
      <c r="F189" s="20">
        <f t="shared" si="119"/>
        <v>0</v>
      </c>
      <c r="G189" s="20">
        <f t="shared" si="119"/>
        <v>0</v>
      </c>
      <c r="H189" s="20">
        <f t="shared" si="119"/>
        <v>0</v>
      </c>
      <c r="I189" s="20">
        <f t="shared" si="119"/>
        <v>0</v>
      </c>
      <c r="J189" s="20">
        <f t="shared" si="119"/>
        <v>0</v>
      </c>
      <c r="K189" s="20">
        <f t="shared" si="119"/>
        <v>0</v>
      </c>
      <c r="L189" s="20">
        <f t="shared" si="119"/>
        <v>0</v>
      </c>
      <c r="M189" s="20">
        <f t="shared" si="119"/>
        <v>0</v>
      </c>
      <c r="N189" s="20">
        <f t="shared" si="119"/>
        <v>0</v>
      </c>
      <c r="O189" s="20">
        <f t="shared" si="119"/>
        <v>0</v>
      </c>
      <c r="P189" s="20">
        <f t="shared" ref="P189:AA189" si="120">P121+P52</f>
        <v>0</v>
      </c>
      <c r="Q189" s="20">
        <f t="shared" si="120"/>
        <v>0</v>
      </c>
      <c r="R189" s="20">
        <f t="shared" si="120"/>
        <v>0</v>
      </c>
      <c r="S189" s="20">
        <f t="shared" si="120"/>
        <v>0</v>
      </c>
      <c r="T189" s="20">
        <f t="shared" si="120"/>
        <v>0</v>
      </c>
      <c r="U189" s="20">
        <f t="shared" si="120"/>
        <v>0</v>
      </c>
      <c r="V189" s="20">
        <f t="shared" si="120"/>
        <v>0</v>
      </c>
      <c r="W189" s="20">
        <f t="shared" si="120"/>
        <v>0</v>
      </c>
      <c r="X189" s="20">
        <f t="shared" si="120"/>
        <v>0</v>
      </c>
      <c r="Y189" s="20">
        <f t="shared" si="120"/>
        <v>0</v>
      </c>
      <c r="Z189" s="20">
        <f t="shared" si="120"/>
        <v>0</v>
      </c>
      <c r="AA189" s="20">
        <f t="shared" si="120"/>
        <v>0</v>
      </c>
      <c r="AB189" s="24"/>
      <c r="AC189" s="17">
        <f t="shared" si="67"/>
        <v>0</v>
      </c>
      <c r="AD189" s="17">
        <f t="shared" si="68"/>
        <v>0</v>
      </c>
      <c r="AE189" s="17"/>
    </row>
    <row r="190" spans="1:31" ht="12.65" customHeight="1" x14ac:dyDescent="0.35">
      <c r="A190" s="86" t="s">
        <v>59</v>
      </c>
      <c r="B190" s="88" t="s">
        <v>40</v>
      </c>
      <c r="C190" s="13" t="s">
        <v>54</v>
      </c>
      <c r="D190" s="20">
        <f t="shared" ref="D190:O190" si="121">D122+D53</f>
        <v>0</v>
      </c>
      <c r="E190" s="20">
        <f t="shared" si="121"/>
        <v>0</v>
      </c>
      <c r="F190" s="20">
        <f t="shared" si="121"/>
        <v>0</v>
      </c>
      <c r="G190" s="20">
        <f t="shared" si="121"/>
        <v>0</v>
      </c>
      <c r="H190" s="20">
        <f t="shared" si="121"/>
        <v>0</v>
      </c>
      <c r="I190" s="20">
        <f t="shared" si="121"/>
        <v>0</v>
      </c>
      <c r="J190" s="20">
        <f t="shared" si="121"/>
        <v>0</v>
      </c>
      <c r="K190" s="20">
        <f t="shared" si="121"/>
        <v>0</v>
      </c>
      <c r="L190" s="20">
        <f t="shared" si="121"/>
        <v>0</v>
      </c>
      <c r="M190" s="20">
        <f t="shared" si="121"/>
        <v>0</v>
      </c>
      <c r="N190" s="20">
        <f t="shared" si="121"/>
        <v>0</v>
      </c>
      <c r="O190" s="20">
        <f t="shared" si="121"/>
        <v>0</v>
      </c>
      <c r="P190" s="20">
        <f t="shared" ref="P190:AA190" si="122">P122+P53</f>
        <v>0</v>
      </c>
      <c r="Q190" s="20">
        <f t="shared" si="122"/>
        <v>0</v>
      </c>
      <c r="R190" s="20">
        <f t="shared" si="122"/>
        <v>0</v>
      </c>
      <c r="S190" s="20">
        <f t="shared" si="122"/>
        <v>0</v>
      </c>
      <c r="T190" s="20">
        <f t="shared" si="122"/>
        <v>0</v>
      </c>
      <c r="U190" s="20">
        <f t="shared" si="122"/>
        <v>0</v>
      </c>
      <c r="V190" s="20">
        <f t="shared" si="122"/>
        <v>0</v>
      </c>
      <c r="W190" s="20">
        <f t="shared" si="122"/>
        <v>20</v>
      </c>
      <c r="X190" s="20">
        <f t="shared" si="122"/>
        <v>0</v>
      </c>
      <c r="Y190" s="20">
        <f t="shared" si="122"/>
        <v>0</v>
      </c>
      <c r="Z190" s="20">
        <f t="shared" si="122"/>
        <v>0</v>
      </c>
      <c r="AA190" s="20">
        <f t="shared" si="122"/>
        <v>0</v>
      </c>
      <c r="AB190" s="24"/>
      <c r="AC190" s="17">
        <f t="shared" si="67"/>
        <v>0</v>
      </c>
      <c r="AD190" s="17">
        <f t="shared" si="68"/>
        <v>20</v>
      </c>
      <c r="AE190" s="17"/>
    </row>
    <row r="191" spans="1:31" ht="12.65" customHeight="1" x14ac:dyDescent="0.35">
      <c r="A191" s="87"/>
      <c r="B191" s="89"/>
      <c r="C191" s="13" t="s">
        <v>55</v>
      </c>
      <c r="D191" s="20">
        <f t="shared" ref="D191:O191" si="123">D123+D54</f>
        <v>0</v>
      </c>
      <c r="E191" s="20">
        <f t="shared" si="123"/>
        <v>0</v>
      </c>
      <c r="F191" s="20">
        <f t="shared" si="123"/>
        <v>0</v>
      </c>
      <c r="G191" s="20">
        <f t="shared" si="123"/>
        <v>0</v>
      </c>
      <c r="H191" s="20">
        <f t="shared" si="123"/>
        <v>0</v>
      </c>
      <c r="I191" s="20">
        <f t="shared" si="123"/>
        <v>0</v>
      </c>
      <c r="J191" s="20">
        <f t="shared" si="123"/>
        <v>0</v>
      </c>
      <c r="K191" s="20">
        <f t="shared" si="123"/>
        <v>0</v>
      </c>
      <c r="L191" s="20">
        <f t="shared" si="123"/>
        <v>0</v>
      </c>
      <c r="M191" s="20">
        <f t="shared" si="123"/>
        <v>0</v>
      </c>
      <c r="N191" s="20">
        <f t="shared" si="123"/>
        <v>0</v>
      </c>
      <c r="O191" s="20">
        <f t="shared" si="123"/>
        <v>0</v>
      </c>
      <c r="P191" s="20">
        <f t="shared" ref="P191:AA191" si="124">P123+P54</f>
        <v>60</v>
      </c>
      <c r="Q191" s="20">
        <f t="shared" si="124"/>
        <v>0</v>
      </c>
      <c r="R191" s="20">
        <f t="shared" si="124"/>
        <v>1680</v>
      </c>
      <c r="S191" s="20">
        <f t="shared" si="124"/>
        <v>360</v>
      </c>
      <c r="T191" s="20">
        <f t="shared" si="124"/>
        <v>30</v>
      </c>
      <c r="U191" s="20">
        <f t="shared" si="124"/>
        <v>60</v>
      </c>
      <c r="V191" s="20">
        <f t="shared" si="124"/>
        <v>60</v>
      </c>
      <c r="W191" s="20">
        <f t="shared" si="124"/>
        <v>0</v>
      </c>
      <c r="X191" s="20">
        <f t="shared" si="124"/>
        <v>0</v>
      </c>
      <c r="Y191" s="20">
        <f t="shared" si="124"/>
        <v>0</v>
      </c>
      <c r="Z191" s="20">
        <f t="shared" si="124"/>
        <v>0</v>
      </c>
      <c r="AA191" s="20">
        <f t="shared" si="124"/>
        <v>0</v>
      </c>
      <c r="AB191" s="24"/>
      <c r="AC191" s="17">
        <f t="shared" si="67"/>
        <v>0</v>
      </c>
      <c r="AD191" s="17">
        <f t="shared" si="68"/>
        <v>2250</v>
      </c>
      <c r="AE191" s="17"/>
    </row>
    <row r="192" spans="1:31" ht="12.65" customHeight="1" x14ac:dyDescent="0.35">
      <c r="A192" s="87"/>
      <c r="B192" s="89"/>
      <c r="C192" s="13" t="s">
        <v>56</v>
      </c>
      <c r="D192" s="20">
        <f t="shared" ref="D192:O192" si="125">D124+D55</f>
        <v>0</v>
      </c>
      <c r="E192" s="20">
        <f t="shared" si="125"/>
        <v>0</v>
      </c>
      <c r="F192" s="20">
        <f t="shared" si="125"/>
        <v>0</v>
      </c>
      <c r="G192" s="20">
        <f t="shared" si="125"/>
        <v>0</v>
      </c>
      <c r="H192" s="20">
        <f t="shared" si="125"/>
        <v>0</v>
      </c>
      <c r="I192" s="20">
        <f t="shared" si="125"/>
        <v>0</v>
      </c>
      <c r="J192" s="20">
        <f t="shared" si="125"/>
        <v>0</v>
      </c>
      <c r="K192" s="20">
        <f t="shared" si="125"/>
        <v>0</v>
      </c>
      <c r="L192" s="20">
        <f t="shared" si="125"/>
        <v>0</v>
      </c>
      <c r="M192" s="20">
        <f t="shared" si="125"/>
        <v>0</v>
      </c>
      <c r="N192" s="20">
        <f t="shared" si="125"/>
        <v>0</v>
      </c>
      <c r="O192" s="20">
        <f t="shared" si="125"/>
        <v>0</v>
      </c>
      <c r="P192" s="20">
        <f t="shared" ref="P192:AA192" si="126">P124+P55</f>
        <v>0</v>
      </c>
      <c r="Q192" s="20">
        <f t="shared" si="126"/>
        <v>0</v>
      </c>
      <c r="R192" s="20">
        <f t="shared" si="126"/>
        <v>0</v>
      </c>
      <c r="S192" s="20">
        <f t="shared" si="126"/>
        <v>0</v>
      </c>
      <c r="T192" s="20">
        <f t="shared" si="126"/>
        <v>0</v>
      </c>
      <c r="U192" s="20">
        <f t="shared" si="126"/>
        <v>0</v>
      </c>
      <c r="V192" s="20">
        <f t="shared" si="126"/>
        <v>0</v>
      </c>
      <c r="W192" s="20">
        <f t="shared" si="126"/>
        <v>0</v>
      </c>
      <c r="X192" s="20">
        <f t="shared" si="126"/>
        <v>0</v>
      </c>
      <c r="Y192" s="20">
        <f t="shared" si="126"/>
        <v>0</v>
      </c>
      <c r="Z192" s="20">
        <f t="shared" si="126"/>
        <v>0</v>
      </c>
      <c r="AA192" s="20">
        <f t="shared" si="126"/>
        <v>0</v>
      </c>
      <c r="AB192" s="24"/>
      <c r="AC192" s="17">
        <f t="shared" si="67"/>
        <v>0</v>
      </c>
      <c r="AD192" s="17">
        <f t="shared" si="68"/>
        <v>0</v>
      </c>
      <c r="AE192" s="17"/>
    </row>
    <row r="193" spans="1:31" ht="12.65" customHeight="1" x14ac:dyDescent="0.35">
      <c r="A193" s="87"/>
      <c r="B193" s="89"/>
      <c r="C193" s="19" t="s">
        <v>57</v>
      </c>
      <c r="D193" s="20">
        <f t="shared" ref="D193:O193" si="127">D125+D56</f>
        <v>0</v>
      </c>
      <c r="E193" s="20">
        <f t="shared" si="127"/>
        <v>0</v>
      </c>
      <c r="F193" s="20">
        <f t="shared" si="127"/>
        <v>0</v>
      </c>
      <c r="G193" s="20">
        <f t="shared" si="127"/>
        <v>0</v>
      </c>
      <c r="H193" s="20">
        <f t="shared" si="127"/>
        <v>0</v>
      </c>
      <c r="I193" s="20">
        <f t="shared" si="127"/>
        <v>0</v>
      </c>
      <c r="J193" s="20">
        <f t="shared" si="127"/>
        <v>0</v>
      </c>
      <c r="K193" s="20">
        <f t="shared" si="127"/>
        <v>0</v>
      </c>
      <c r="L193" s="20">
        <f t="shared" si="127"/>
        <v>0</v>
      </c>
      <c r="M193" s="20">
        <f t="shared" si="127"/>
        <v>0</v>
      </c>
      <c r="N193" s="20">
        <f t="shared" si="127"/>
        <v>0</v>
      </c>
      <c r="O193" s="20">
        <f t="shared" si="127"/>
        <v>0</v>
      </c>
      <c r="P193" s="20">
        <f t="shared" ref="P193:AA193" si="128">P125+P56</f>
        <v>0</v>
      </c>
      <c r="Q193" s="20">
        <f t="shared" si="128"/>
        <v>0</v>
      </c>
      <c r="R193" s="20">
        <f t="shared" si="128"/>
        <v>0</v>
      </c>
      <c r="S193" s="20">
        <f t="shared" si="128"/>
        <v>0</v>
      </c>
      <c r="T193" s="20">
        <f t="shared" si="128"/>
        <v>0</v>
      </c>
      <c r="U193" s="20">
        <f t="shared" si="128"/>
        <v>0</v>
      </c>
      <c r="V193" s="20">
        <f t="shared" si="128"/>
        <v>0</v>
      </c>
      <c r="W193" s="20">
        <f t="shared" si="128"/>
        <v>0</v>
      </c>
      <c r="X193" s="20">
        <f t="shared" si="128"/>
        <v>0</v>
      </c>
      <c r="Y193" s="20">
        <f t="shared" si="128"/>
        <v>0</v>
      </c>
      <c r="Z193" s="20">
        <f t="shared" si="128"/>
        <v>0</v>
      </c>
      <c r="AA193" s="20">
        <f t="shared" si="128"/>
        <v>0</v>
      </c>
      <c r="AB193" s="24"/>
      <c r="AC193" s="17">
        <f t="shared" si="67"/>
        <v>0</v>
      </c>
      <c r="AD193" s="17">
        <f t="shared" si="68"/>
        <v>0</v>
      </c>
      <c r="AE193" s="17"/>
    </row>
    <row r="194" spans="1:31" ht="12.5" customHeight="1" x14ac:dyDescent="0.35">
      <c r="A194" s="86" t="s">
        <v>59</v>
      </c>
      <c r="B194" s="88" t="s">
        <v>41</v>
      </c>
      <c r="C194" s="13" t="s">
        <v>54</v>
      </c>
      <c r="D194" s="20">
        <f t="shared" ref="D194:O194" si="129">D57+D126</f>
        <v>0</v>
      </c>
      <c r="E194" s="20">
        <f t="shared" si="129"/>
        <v>0</v>
      </c>
      <c r="F194" s="20">
        <f t="shared" si="129"/>
        <v>0</v>
      </c>
      <c r="G194" s="20">
        <f t="shared" si="129"/>
        <v>0</v>
      </c>
      <c r="H194" s="20">
        <f t="shared" si="129"/>
        <v>0</v>
      </c>
      <c r="I194" s="20">
        <f t="shared" si="129"/>
        <v>0</v>
      </c>
      <c r="J194" s="20">
        <f t="shared" si="129"/>
        <v>3380</v>
      </c>
      <c r="K194" s="20">
        <f t="shared" si="129"/>
        <v>0</v>
      </c>
      <c r="L194" s="20">
        <f t="shared" si="129"/>
        <v>0</v>
      </c>
      <c r="M194" s="20">
        <f t="shared" si="129"/>
        <v>0</v>
      </c>
      <c r="N194" s="20">
        <f t="shared" si="129"/>
        <v>0</v>
      </c>
      <c r="O194" s="20">
        <f t="shared" si="129"/>
        <v>0</v>
      </c>
      <c r="P194" s="20">
        <f t="shared" ref="P194:AA194" si="130">P126+P57</f>
        <v>0</v>
      </c>
      <c r="Q194" s="20">
        <f t="shared" si="130"/>
        <v>1140</v>
      </c>
      <c r="R194" s="20">
        <f t="shared" si="130"/>
        <v>840</v>
      </c>
      <c r="S194" s="20">
        <f t="shared" si="130"/>
        <v>90</v>
      </c>
      <c r="T194" s="20">
        <f t="shared" si="130"/>
        <v>90</v>
      </c>
      <c r="U194" s="20">
        <f t="shared" si="130"/>
        <v>0</v>
      </c>
      <c r="V194" s="20">
        <f t="shared" si="130"/>
        <v>0</v>
      </c>
      <c r="W194" s="20">
        <f t="shared" si="130"/>
        <v>0</v>
      </c>
      <c r="X194" s="20">
        <f t="shared" si="130"/>
        <v>0</v>
      </c>
      <c r="Y194" s="20">
        <f t="shared" si="130"/>
        <v>0</v>
      </c>
      <c r="Z194" s="20">
        <f t="shared" si="130"/>
        <v>0</v>
      </c>
      <c r="AA194" s="20">
        <f t="shared" si="130"/>
        <v>0</v>
      </c>
      <c r="AB194" s="24"/>
      <c r="AC194" s="17">
        <f t="shared" si="67"/>
        <v>3380</v>
      </c>
      <c r="AD194" s="17">
        <f t="shared" si="68"/>
        <v>2160</v>
      </c>
      <c r="AE194" s="17"/>
    </row>
    <row r="195" spans="1:31" ht="12.65" customHeight="1" x14ac:dyDescent="0.35">
      <c r="A195" s="87"/>
      <c r="B195" s="89"/>
      <c r="C195" s="13" t="s">
        <v>55</v>
      </c>
      <c r="D195" s="20">
        <f t="shared" ref="D195:O195" si="131">D70+D139</f>
        <v>0</v>
      </c>
      <c r="E195" s="20">
        <f t="shared" si="131"/>
        <v>0</v>
      </c>
      <c r="F195" s="20">
        <f t="shared" si="131"/>
        <v>0</v>
      </c>
      <c r="G195" s="20">
        <f t="shared" si="131"/>
        <v>0</v>
      </c>
      <c r="H195" s="20">
        <f t="shared" si="131"/>
        <v>0</v>
      </c>
      <c r="I195" s="20">
        <f t="shared" si="131"/>
        <v>0</v>
      </c>
      <c r="J195" s="20">
        <f t="shared" si="131"/>
        <v>0</v>
      </c>
      <c r="K195" s="20">
        <f t="shared" si="131"/>
        <v>0</v>
      </c>
      <c r="L195" s="20">
        <f t="shared" si="131"/>
        <v>0</v>
      </c>
      <c r="M195" s="20">
        <f t="shared" si="131"/>
        <v>0</v>
      </c>
      <c r="N195" s="20">
        <f t="shared" si="131"/>
        <v>0</v>
      </c>
      <c r="O195" s="20">
        <f t="shared" si="131"/>
        <v>0</v>
      </c>
      <c r="P195" s="20">
        <f t="shared" ref="P195:AA195" si="132">P127+P58</f>
        <v>9090</v>
      </c>
      <c r="Q195" s="20">
        <f t="shared" si="132"/>
        <v>10560</v>
      </c>
      <c r="R195" s="20">
        <f t="shared" si="132"/>
        <v>8670</v>
      </c>
      <c r="S195" s="20">
        <f t="shared" si="132"/>
        <v>9930</v>
      </c>
      <c r="T195" s="20">
        <f t="shared" si="132"/>
        <v>21270</v>
      </c>
      <c r="U195" s="20">
        <f t="shared" si="132"/>
        <v>11460</v>
      </c>
      <c r="V195" s="20">
        <f t="shared" si="132"/>
        <v>12720</v>
      </c>
      <c r="W195" s="20">
        <f t="shared" si="132"/>
        <v>17310</v>
      </c>
      <c r="X195" s="20">
        <f t="shared" si="132"/>
        <v>12270</v>
      </c>
      <c r="Y195" s="20">
        <f t="shared" si="132"/>
        <v>27240</v>
      </c>
      <c r="Z195" s="20">
        <f t="shared" si="132"/>
        <v>23970</v>
      </c>
      <c r="AA195" s="20">
        <f t="shared" si="132"/>
        <v>12030</v>
      </c>
      <c r="AB195" s="24"/>
      <c r="AC195" s="17">
        <f t="shared" si="67"/>
        <v>0</v>
      </c>
      <c r="AD195" s="17">
        <f t="shared" si="68"/>
        <v>176520</v>
      </c>
      <c r="AE195" s="17"/>
    </row>
    <row r="196" spans="1:31" ht="12.65" customHeight="1" x14ac:dyDescent="0.35">
      <c r="A196" s="87"/>
      <c r="B196" s="89"/>
      <c r="C196" s="13" t="s">
        <v>56</v>
      </c>
      <c r="D196" s="20">
        <f t="shared" ref="D196:O196" si="133">D59+D128</f>
        <v>0</v>
      </c>
      <c r="E196" s="20">
        <f t="shared" si="133"/>
        <v>0</v>
      </c>
      <c r="F196" s="20">
        <f t="shared" si="133"/>
        <v>0</v>
      </c>
      <c r="G196" s="20">
        <f t="shared" si="133"/>
        <v>0</v>
      </c>
      <c r="H196" s="20">
        <f t="shared" si="133"/>
        <v>0</v>
      </c>
      <c r="I196" s="20">
        <f t="shared" si="133"/>
        <v>0</v>
      </c>
      <c r="J196" s="20">
        <f t="shared" si="133"/>
        <v>0</v>
      </c>
      <c r="K196" s="20">
        <f t="shared" si="133"/>
        <v>0</v>
      </c>
      <c r="L196" s="20">
        <f t="shared" si="133"/>
        <v>0</v>
      </c>
      <c r="M196" s="20">
        <f t="shared" si="133"/>
        <v>0</v>
      </c>
      <c r="N196" s="20">
        <f t="shared" si="133"/>
        <v>0</v>
      </c>
      <c r="O196" s="20">
        <f t="shared" si="133"/>
        <v>0</v>
      </c>
      <c r="P196" s="20">
        <f t="shared" ref="P196:AA196" si="134">P128+P59</f>
        <v>0</v>
      </c>
      <c r="Q196" s="20">
        <f t="shared" si="134"/>
        <v>0</v>
      </c>
      <c r="R196" s="20">
        <f t="shared" si="134"/>
        <v>0</v>
      </c>
      <c r="S196" s="20">
        <f t="shared" si="134"/>
        <v>0</v>
      </c>
      <c r="T196" s="20">
        <f t="shared" si="134"/>
        <v>0</v>
      </c>
      <c r="U196" s="20">
        <f t="shared" si="134"/>
        <v>0</v>
      </c>
      <c r="V196" s="20">
        <f t="shared" si="134"/>
        <v>0</v>
      </c>
      <c r="W196" s="20">
        <f t="shared" si="134"/>
        <v>0</v>
      </c>
      <c r="X196" s="20">
        <f t="shared" si="134"/>
        <v>0</v>
      </c>
      <c r="Y196" s="20">
        <f t="shared" si="134"/>
        <v>0</v>
      </c>
      <c r="Z196" s="20">
        <f t="shared" si="134"/>
        <v>0</v>
      </c>
      <c r="AA196" s="20">
        <f t="shared" si="134"/>
        <v>0</v>
      </c>
      <c r="AB196" s="24"/>
      <c r="AC196" s="17">
        <f t="shared" si="67"/>
        <v>0</v>
      </c>
      <c r="AD196" s="17">
        <f t="shared" si="68"/>
        <v>0</v>
      </c>
      <c r="AE196" s="17"/>
    </row>
    <row r="197" spans="1:31" ht="12.65" customHeight="1" x14ac:dyDescent="0.35">
      <c r="A197" s="87"/>
      <c r="B197" s="89"/>
      <c r="C197" s="19" t="s">
        <v>57</v>
      </c>
      <c r="D197" s="20">
        <f t="shared" ref="D197:O197" si="135">D60+D129</f>
        <v>0</v>
      </c>
      <c r="E197" s="20">
        <f t="shared" si="135"/>
        <v>0</v>
      </c>
      <c r="F197" s="20">
        <f t="shared" si="135"/>
        <v>0</v>
      </c>
      <c r="G197" s="20">
        <f t="shared" si="135"/>
        <v>0</v>
      </c>
      <c r="H197" s="20">
        <f t="shared" si="135"/>
        <v>0</v>
      </c>
      <c r="I197" s="20">
        <f t="shared" si="135"/>
        <v>0</v>
      </c>
      <c r="J197" s="20">
        <f t="shared" si="135"/>
        <v>0</v>
      </c>
      <c r="K197" s="20">
        <f t="shared" si="135"/>
        <v>0</v>
      </c>
      <c r="L197" s="20">
        <f t="shared" si="135"/>
        <v>0</v>
      </c>
      <c r="M197" s="20">
        <f t="shared" si="135"/>
        <v>0</v>
      </c>
      <c r="N197" s="20">
        <f t="shared" si="135"/>
        <v>0</v>
      </c>
      <c r="O197" s="20">
        <f t="shared" si="135"/>
        <v>0</v>
      </c>
      <c r="P197" s="20">
        <f t="shared" ref="P197:V201" si="136">P129+P60</f>
        <v>0</v>
      </c>
      <c r="Q197" s="20">
        <f t="shared" si="136"/>
        <v>0</v>
      </c>
      <c r="R197" s="20">
        <f t="shared" si="136"/>
        <v>0</v>
      </c>
      <c r="S197" s="20">
        <f t="shared" si="136"/>
        <v>0</v>
      </c>
      <c r="T197" s="20">
        <f t="shared" si="136"/>
        <v>0</v>
      </c>
      <c r="U197" s="20">
        <f t="shared" si="136"/>
        <v>0</v>
      </c>
      <c r="V197" s="20">
        <f t="shared" si="136"/>
        <v>0</v>
      </c>
      <c r="W197" s="20">
        <f t="shared" ref="W197:AA197" si="137">W129+W60</f>
        <v>0</v>
      </c>
      <c r="X197" s="20">
        <f t="shared" si="137"/>
        <v>0</v>
      </c>
      <c r="Y197" s="20">
        <f t="shared" si="137"/>
        <v>0</v>
      </c>
      <c r="Z197" s="20">
        <f t="shared" si="137"/>
        <v>0</v>
      </c>
      <c r="AA197" s="20">
        <f t="shared" si="137"/>
        <v>0</v>
      </c>
      <c r="AB197" s="24"/>
      <c r="AC197" s="17">
        <f t="shared" si="67"/>
        <v>0</v>
      </c>
      <c r="AD197" s="17">
        <f t="shared" si="68"/>
        <v>0</v>
      </c>
      <c r="AE197" s="17"/>
    </row>
    <row r="198" spans="1:31" ht="12.5" customHeight="1" x14ac:dyDescent="0.35">
      <c r="A198" s="86" t="s">
        <v>59</v>
      </c>
      <c r="B198" s="88" t="s">
        <v>42</v>
      </c>
      <c r="C198" s="13" t="s">
        <v>54</v>
      </c>
      <c r="D198" s="20">
        <f t="shared" ref="D198:O198" si="138">D130+D61</f>
        <v>0</v>
      </c>
      <c r="E198" s="20">
        <f t="shared" si="138"/>
        <v>0</v>
      </c>
      <c r="F198" s="20">
        <f t="shared" si="138"/>
        <v>0</v>
      </c>
      <c r="G198" s="20">
        <f t="shared" si="138"/>
        <v>0</v>
      </c>
      <c r="H198" s="20">
        <f t="shared" si="138"/>
        <v>0</v>
      </c>
      <c r="I198" s="20">
        <f t="shared" si="138"/>
        <v>0</v>
      </c>
      <c r="J198" s="20">
        <f t="shared" si="138"/>
        <v>0</v>
      </c>
      <c r="K198" s="20">
        <f t="shared" si="138"/>
        <v>0</v>
      </c>
      <c r="L198" s="20">
        <f t="shared" si="138"/>
        <v>0</v>
      </c>
      <c r="M198" s="20">
        <f t="shared" si="138"/>
        <v>0</v>
      </c>
      <c r="N198" s="20">
        <f t="shared" si="138"/>
        <v>0</v>
      </c>
      <c r="O198" s="20">
        <f t="shared" si="138"/>
        <v>0</v>
      </c>
      <c r="P198" s="20">
        <f t="shared" si="136"/>
        <v>0</v>
      </c>
      <c r="Q198" s="20">
        <f t="shared" si="136"/>
        <v>0</v>
      </c>
      <c r="R198" s="20">
        <f t="shared" si="136"/>
        <v>0</v>
      </c>
      <c r="S198" s="20">
        <f t="shared" si="136"/>
        <v>0</v>
      </c>
      <c r="T198" s="20">
        <f t="shared" si="136"/>
        <v>0</v>
      </c>
      <c r="U198" s="20">
        <f t="shared" si="136"/>
        <v>0</v>
      </c>
      <c r="V198" s="20">
        <f t="shared" si="136"/>
        <v>0</v>
      </c>
      <c r="W198" s="20">
        <f t="shared" ref="W198:AA198" si="139">W130+W61</f>
        <v>0</v>
      </c>
      <c r="X198" s="20">
        <f t="shared" si="139"/>
        <v>0</v>
      </c>
      <c r="Y198" s="20">
        <f t="shared" si="139"/>
        <v>0</v>
      </c>
      <c r="Z198" s="20">
        <f t="shared" si="139"/>
        <v>0</v>
      </c>
      <c r="AA198" s="20">
        <f t="shared" si="139"/>
        <v>0</v>
      </c>
      <c r="AB198" s="24"/>
      <c r="AC198" s="17">
        <f t="shared" si="67"/>
        <v>0</v>
      </c>
      <c r="AD198" s="17">
        <f t="shared" si="68"/>
        <v>0</v>
      </c>
      <c r="AE198" s="17"/>
    </row>
    <row r="199" spans="1:31" ht="12.65" customHeight="1" x14ac:dyDescent="0.35">
      <c r="A199" s="87"/>
      <c r="B199" s="89"/>
      <c r="C199" s="13" t="s">
        <v>55</v>
      </c>
      <c r="D199" s="20">
        <f t="shared" ref="D199:O199" si="140">D131+D62</f>
        <v>0</v>
      </c>
      <c r="E199" s="20">
        <f t="shared" si="140"/>
        <v>0</v>
      </c>
      <c r="F199" s="20">
        <f t="shared" si="140"/>
        <v>0</v>
      </c>
      <c r="G199" s="20">
        <f t="shared" si="140"/>
        <v>0</v>
      </c>
      <c r="H199" s="20">
        <f t="shared" si="140"/>
        <v>0</v>
      </c>
      <c r="I199" s="20">
        <f t="shared" si="140"/>
        <v>0</v>
      </c>
      <c r="J199" s="20">
        <f t="shared" si="140"/>
        <v>0</v>
      </c>
      <c r="K199" s="20">
        <f t="shared" si="140"/>
        <v>0</v>
      </c>
      <c r="L199" s="20">
        <f t="shared" si="140"/>
        <v>0</v>
      </c>
      <c r="M199" s="20">
        <f t="shared" si="140"/>
        <v>0</v>
      </c>
      <c r="N199" s="20">
        <f t="shared" si="140"/>
        <v>0</v>
      </c>
      <c r="O199" s="20">
        <f t="shared" si="140"/>
        <v>0</v>
      </c>
      <c r="P199" s="20">
        <f t="shared" si="136"/>
        <v>780</v>
      </c>
      <c r="Q199" s="20">
        <f t="shared" si="136"/>
        <v>1830</v>
      </c>
      <c r="R199" s="20">
        <f t="shared" si="136"/>
        <v>4140</v>
      </c>
      <c r="S199" s="20">
        <f t="shared" si="136"/>
        <v>360</v>
      </c>
      <c r="T199" s="20">
        <f t="shared" si="136"/>
        <v>0</v>
      </c>
      <c r="U199" s="20">
        <f t="shared" si="136"/>
        <v>0</v>
      </c>
      <c r="V199" s="20">
        <f t="shared" si="136"/>
        <v>0</v>
      </c>
      <c r="W199" s="20">
        <f t="shared" ref="W199:AA199" si="141">W131+W62</f>
        <v>0</v>
      </c>
      <c r="X199" s="20">
        <f t="shared" si="141"/>
        <v>40</v>
      </c>
      <c r="Y199" s="20">
        <f t="shared" si="141"/>
        <v>2790</v>
      </c>
      <c r="Z199" s="20">
        <f t="shared" si="141"/>
        <v>6420</v>
      </c>
      <c r="AA199" s="20">
        <f t="shared" si="141"/>
        <v>25440</v>
      </c>
      <c r="AB199" s="24"/>
      <c r="AC199" s="17">
        <f t="shared" si="67"/>
        <v>0</v>
      </c>
      <c r="AD199" s="17">
        <f t="shared" si="68"/>
        <v>41800</v>
      </c>
      <c r="AE199" s="17"/>
    </row>
    <row r="200" spans="1:31" ht="12.65" customHeight="1" x14ac:dyDescent="0.35">
      <c r="A200" s="87"/>
      <c r="B200" s="89"/>
      <c r="C200" s="13" t="s">
        <v>56</v>
      </c>
      <c r="D200" s="20">
        <f t="shared" ref="D200:O200" si="142">D132+D63</f>
        <v>0</v>
      </c>
      <c r="E200" s="20">
        <f t="shared" si="142"/>
        <v>0</v>
      </c>
      <c r="F200" s="20">
        <f t="shared" si="142"/>
        <v>0</v>
      </c>
      <c r="G200" s="20">
        <f t="shared" si="142"/>
        <v>0</v>
      </c>
      <c r="H200" s="20">
        <f t="shared" si="142"/>
        <v>0</v>
      </c>
      <c r="I200" s="20">
        <f t="shared" si="142"/>
        <v>0</v>
      </c>
      <c r="J200" s="20">
        <f t="shared" si="142"/>
        <v>0</v>
      </c>
      <c r="K200" s="20">
        <f t="shared" si="142"/>
        <v>0</v>
      </c>
      <c r="L200" s="20">
        <f t="shared" si="142"/>
        <v>0</v>
      </c>
      <c r="M200" s="20">
        <f t="shared" si="142"/>
        <v>0</v>
      </c>
      <c r="N200" s="20">
        <f t="shared" si="142"/>
        <v>0</v>
      </c>
      <c r="O200" s="20">
        <f t="shared" si="142"/>
        <v>0</v>
      </c>
      <c r="P200" s="20">
        <f t="shared" si="136"/>
        <v>0</v>
      </c>
      <c r="Q200" s="20">
        <f t="shared" si="136"/>
        <v>0</v>
      </c>
      <c r="R200" s="20">
        <f t="shared" si="136"/>
        <v>0</v>
      </c>
      <c r="S200" s="20">
        <f t="shared" si="136"/>
        <v>0</v>
      </c>
      <c r="T200" s="20">
        <f t="shared" si="136"/>
        <v>0</v>
      </c>
      <c r="U200" s="20">
        <f t="shared" si="136"/>
        <v>0</v>
      </c>
      <c r="V200" s="20">
        <f t="shared" si="136"/>
        <v>0</v>
      </c>
      <c r="W200" s="20">
        <f t="shared" ref="W200:AA200" si="143">W132+W63</f>
        <v>0</v>
      </c>
      <c r="X200" s="20">
        <f t="shared" si="143"/>
        <v>0</v>
      </c>
      <c r="Y200" s="20">
        <f t="shared" si="143"/>
        <v>0</v>
      </c>
      <c r="Z200" s="20">
        <f t="shared" si="143"/>
        <v>0</v>
      </c>
      <c r="AA200" s="20">
        <f t="shared" si="143"/>
        <v>0</v>
      </c>
      <c r="AB200" s="24"/>
      <c r="AC200" s="17">
        <f t="shared" si="67"/>
        <v>0</v>
      </c>
      <c r="AD200" s="17">
        <f t="shared" si="68"/>
        <v>0</v>
      </c>
      <c r="AE200" s="17"/>
    </row>
    <row r="201" spans="1:31" ht="12.65" customHeight="1" x14ac:dyDescent="0.35">
      <c r="A201" s="87"/>
      <c r="B201" s="89"/>
      <c r="C201" s="19" t="s">
        <v>57</v>
      </c>
      <c r="D201" s="20">
        <f t="shared" ref="D201:O201" si="144">D133+D64</f>
        <v>0</v>
      </c>
      <c r="E201" s="20">
        <f t="shared" si="144"/>
        <v>0</v>
      </c>
      <c r="F201" s="20">
        <f t="shared" si="144"/>
        <v>0</v>
      </c>
      <c r="G201" s="20">
        <f t="shared" si="144"/>
        <v>0</v>
      </c>
      <c r="H201" s="20">
        <f t="shared" si="144"/>
        <v>0</v>
      </c>
      <c r="I201" s="20">
        <f t="shared" si="144"/>
        <v>0</v>
      </c>
      <c r="J201" s="20">
        <f t="shared" si="144"/>
        <v>0</v>
      </c>
      <c r="K201" s="20">
        <f t="shared" si="144"/>
        <v>0</v>
      </c>
      <c r="L201" s="20">
        <f t="shared" si="144"/>
        <v>0</v>
      </c>
      <c r="M201" s="20">
        <f t="shared" si="144"/>
        <v>0</v>
      </c>
      <c r="N201" s="20">
        <f t="shared" si="144"/>
        <v>0</v>
      </c>
      <c r="O201" s="20">
        <f t="shared" si="144"/>
        <v>0</v>
      </c>
      <c r="P201" s="20">
        <f t="shared" si="136"/>
        <v>0</v>
      </c>
      <c r="Q201" s="20">
        <f t="shared" si="136"/>
        <v>0</v>
      </c>
      <c r="R201" s="20">
        <f t="shared" si="136"/>
        <v>0</v>
      </c>
      <c r="S201" s="20">
        <f t="shared" si="136"/>
        <v>0</v>
      </c>
      <c r="T201" s="20">
        <f t="shared" si="136"/>
        <v>0</v>
      </c>
      <c r="U201" s="20">
        <f t="shared" si="136"/>
        <v>0</v>
      </c>
      <c r="V201" s="20">
        <f t="shared" si="136"/>
        <v>0</v>
      </c>
      <c r="W201" s="20">
        <f t="shared" ref="W201:AA201" si="145">W133+W64</f>
        <v>0</v>
      </c>
      <c r="X201" s="20">
        <f t="shared" si="145"/>
        <v>0</v>
      </c>
      <c r="Y201" s="20">
        <f t="shared" si="145"/>
        <v>0</v>
      </c>
      <c r="Z201" s="20">
        <f t="shared" si="145"/>
        <v>0</v>
      </c>
      <c r="AA201" s="20">
        <f t="shared" si="145"/>
        <v>0</v>
      </c>
      <c r="AB201" s="24"/>
      <c r="AC201" s="17">
        <f t="shared" si="67"/>
        <v>0</v>
      </c>
      <c r="AD201" s="17">
        <f t="shared" si="68"/>
        <v>0</v>
      </c>
      <c r="AE201" s="17"/>
    </row>
    <row r="202" spans="1:31" ht="12.5" customHeight="1" x14ac:dyDescent="0.35">
      <c r="A202" s="86" t="s">
        <v>59</v>
      </c>
      <c r="B202" s="95" t="s">
        <v>2</v>
      </c>
      <c r="C202" s="13" t="s">
        <v>54</v>
      </c>
      <c r="D202" s="20">
        <f t="shared" ref="D202:O202" si="146">D142+D146+D150+D158+D162+D166+D174+D178+D182+D186+D190+D194+D198+D170</f>
        <v>360</v>
      </c>
      <c r="E202" s="20">
        <f t="shared" si="146"/>
        <v>0</v>
      </c>
      <c r="F202" s="20">
        <f t="shared" si="146"/>
        <v>0</v>
      </c>
      <c r="G202" s="20">
        <f t="shared" si="146"/>
        <v>0</v>
      </c>
      <c r="H202" s="20">
        <f t="shared" si="146"/>
        <v>330</v>
      </c>
      <c r="I202" s="20">
        <f t="shared" si="146"/>
        <v>1710</v>
      </c>
      <c r="J202" s="20">
        <f t="shared" si="146"/>
        <v>4610</v>
      </c>
      <c r="K202" s="20">
        <f t="shared" si="146"/>
        <v>420</v>
      </c>
      <c r="L202" s="20">
        <f t="shared" si="146"/>
        <v>2880</v>
      </c>
      <c r="M202" s="20">
        <f t="shared" si="146"/>
        <v>0</v>
      </c>
      <c r="N202" s="20">
        <f t="shared" si="146"/>
        <v>150</v>
      </c>
      <c r="O202" s="20">
        <f t="shared" si="146"/>
        <v>960</v>
      </c>
      <c r="P202" s="20">
        <f>P142+P146+P150+P158+P162+P166+P174+P178+P182+P186+P190+P194+P198+P170+P154</f>
        <v>3900</v>
      </c>
      <c r="Q202" s="20">
        <f t="shared" ref="Q202:AA202" si="147">Q142+Q146+Q150+Q158+Q162+Q166+Q174+Q178+Q182+Q186+Q190+Q194+Q198+Q170+Q154</f>
        <v>12750</v>
      </c>
      <c r="R202" s="20">
        <f t="shared" si="147"/>
        <v>11380</v>
      </c>
      <c r="S202" s="20">
        <f t="shared" si="147"/>
        <v>6780</v>
      </c>
      <c r="T202" s="20">
        <f t="shared" si="147"/>
        <v>10530</v>
      </c>
      <c r="U202" s="20">
        <f t="shared" si="147"/>
        <v>9090</v>
      </c>
      <c r="V202" s="20">
        <f t="shared" si="147"/>
        <v>11280</v>
      </c>
      <c r="W202" s="20">
        <f t="shared" si="147"/>
        <v>4520</v>
      </c>
      <c r="X202" s="20">
        <f t="shared" si="147"/>
        <v>14040</v>
      </c>
      <c r="Y202" s="20">
        <f t="shared" si="147"/>
        <v>5790</v>
      </c>
      <c r="Z202" s="20">
        <f t="shared" si="147"/>
        <v>12930</v>
      </c>
      <c r="AA202" s="20">
        <f t="shared" si="147"/>
        <v>13685</v>
      </c>
      <c r="AB202" s="13" t="s">
        <v>54</v>
      </c>
      <c r="AC202" s="17">
        <f>SUM(D202:O202)</f>
        <v>11420</v>
      </c>
      <c r="AD202" s="17">
        <f>SUM(P202:AA202)</f>
        <v>116675</v>
      </c>
      <c r="AE202" s="17"/>
    </row>
    <row r="203" spans="1:31" ht="12.65" customHeight="1" x14ac:dyDescent="0.35">
      <c r="A203" s="87"/>
      <c r="B203" s="96"/>
      <c r="C203" s="13" t="s">
        <v>55</v>
      </c>
      <c r="D203" s="20">
        <f t="shared" ref="D203:O203" si="148">D143+D147+D151+D159+D163+D167+D175+D179+D183+D187+D191+D195+D199+D171</f>
        <v>5970</v>
      </c>
      <c r="E203" s="20">
        <f t="shared" si="148"/>
        <v>5940</v>
      </c>
      <c r="F203" s="20">
        <f t="shared" si="148"/>
        <v>4290</v>
      </c>
      <c r="G203" s="20">
        <f t="shared" si="148"/>
        <v>2190</v>
      </c>
      <c r="H203" s="20">
        <f t="shared" si="148"/>
        <v>60</v>
      </c>
      <c r="I203" s="20">
        <f t="shared" si="148"/>
        <v>1980</v>
      </c>
      <c r="J203" s="20">
        <f t="shared" si="148"/>
        <v>7230</v>
      </c>
      <c r="K203" s="20">
        <f t="shared" si="148"/>
        <v>2520</v>
      </c>
      <c r="L203" s="20">
        <f t="shared" si="148"/>
        <v>12510</v>
      </c>
      <c r="M203" s="20">
        <f t="shared" si="148"/>
        <v>14760</v>
      </c>
      <c r="N203" s="20">
        <f t="shared" si="148"/>
        <v>8910</v>
      </c>
      <c r="O203" s="20">
        <f t="shared" si="148"/>
        <v>12570</v>
      </c>
      <c r="P203" s="20">
        <f>P143+P147+P151+P159+P163+P167+P175+P179+P183+P187+P191+P195+P199+P171+P155</f>
        <v>105705</v>
      </c>
      <c r="Q203" s="20">
        <f t="shared" ref="Q203:AA203" si="149">Q143+Q147+Q151+Q159+Q163+Q167+Q175+Q179+Q183+Q187+Q191+Q195+Q199+Q171+Q155</f>
        <v>146525</v>
      </c>
      <c r="R203" s="20">
        <f t="shared" si="149"/>
        <v>137970</v>
      </c>
      <c r="S203" s="20">
        <f t="shared" si="149"/>
        <v>118036</v>
      </c>
      <c r="T203" s="20">
        <f t="shared" si="149"/>
        <v>119197</v>
      </c>
      <c r="U203" s="20">
        <f t="shared" si="149"/>
        <v>117806</v>
      </c>
      <c r="V203" s="20">
        <f t="shared" si="149"/>
        <v>108200</v>
      </c>
      <c r="W203" s="20">
        <f t="shared" si="149"/>
        <v>131022</v>
      </c>
      <c r="X203" s="20">
        <f t="shared" si="149"/>
        <v>172659</v>
      </c>
      <c r="Y203" s="20">
        <f t="shared" si="149"/>
        <v>144155</v>
      </c>
      <c r="Z203" s="20">
        <f t="shared" si="149"/>
        <v>191540</v>
      </c>
      <c r="AA203" s="20">
        <f t="shared" si="149"/>
        <v>240025</v>
      </c>
      <c r="AB203" s="13" t="s">
        <v>55</v>
      </c>
      <c r="AC203" s="17">
        <f t="shared" ref="AC203:AC206" si="150">SUM(D203:O203)</f>
        <v>78930</v>
      </c>
      <c r="AD203" s="17">
        <f t="shared" ref="AD203:AD205" si="151">SUM(P203:AA203)</f>
        <v>1732840</v>
      </c>
      <c r="AE203" s="17"/>
    </row>
    <row r="204" spans="1:31" ht="12.65" customHeight="1" x14ac:dyDescent="0.35">
      <c r="A204" s="87"/>
      <c r="B204" s="96"/>
      <c r="C204" s="13" t="s">
        <v>56</v>
      </c>
      <c r="D204" s="20">
        <f t="shared" ref="D204:O204" si="152">D144+D148+D152+D160+D164+D168+D176+D180+D184+D188+D192+D196+D200+D172</f>
        <v>0</v>
      </c>
      <c r="E204" s="20">
        <f t="shared" si="152"/>
        <v>0</v>
      </c>
      <c r="F204" s="20">
        <f t="shared" si="152"/>
        <v>0</v>
      </c>
      <c r="G204" s="20">
        <f t="shared" si="152"/>
        <v>0</v>
      </c>
      <c r="H204" s="20">
        <f t="shared" si="152"/>
        <v>0</v>
      </c>
      <c r="I204" s="20">
        <f t="shared" si="152"/>
        <v>0</v>
      </c>
      <c r="J204" s="20">
        <f t="shared" si="152"/>
        <v>0</v>
      </c>
      <c r="K204" s="20">
        <f t="shared" si="152"/>
        <v>0</v>
      </c>
      <c r="L204" s="20">
        <f t="shared" si="152"/>
        <v>0</v>
      </c>
      <c r="M204" s="20">
        <f t="shared" si="152"/>
        <v>0</v>
      </c>
      <c r="N204" s="20">
        <f t="shared" si="152"/>
        <v>0</v>
      </c>
      <c r="O204" s="20">
        <f t="shared" si="152"/>
        <v>0</v>
      </c>
      <c r="P204" s="20">
        <f>P144+P148+P152+P160+P164+P168+P176+P180+P184+P188+P192+P196+P200+P172+P156</f>
        <v>0</v>
      </c>
      <c r="Q204" s="20">
        <f t="shared" ref="Q204:AA204" si="153">Q144+Q148+Q152+Q160+Q164+Q168+Q176+Q180+Q184+Q188+Q192+Q196+Q200+Q172+Q156</f>
        <v>7600</v>
      </c>
      <c r="R204" s="20">
        <f t="shared" si="153"/>
        <v>3670</v>
      </c>
      <c r="S204" s="20">
        <f t="shared" si="153"/>
        <v>7800</v>
      </c>
      <c r="T204" s="20">
        <f t="shared" si="153"/>
        <v>6605</v>
      </c>
      <c r="U204" s="20">
        <f t="shared" si="153"/>
        <v>1625</v>
      </c>
      <c r="V204" s="20">
        <f t="shared" si="153"/>
        <v>3400</v>
      </c>
      <c r="W204" s="20">
        <f t="shared" si="153"/>
        <v>2700</v>
      </c>
      <c r="X204" s="20">
        <f t="shared" si="153"/>
        <v>12300</v>
      </c>
      <c r="Y204" s="20">
        <f t="shared" si="153"/>
        <v>3660</v>
      </c>
      <c r="Z204" s="20">
        <f t="shared" si="153"/>
        <v>9710</v>
      </c>
      <c r="AA204" s="20">
        <f t="shared" si="153"/>
        <v>3100</v>
      </c>
      <c r="AB204" s="13" t="s">
        <v>56</v>
      </c>
      <c r="AC204" s="17">
        <f t="shared" si="150"/>
        <v>0</v>
      </c>
      <c r="AD204" s="17">
        <f t="shared" si="151"/>
        <v>62170</v>
      </c>
      <c r="AE204" s="17"/>
    </row>
    <row r="205" spans="1:31" ht="12.65" customHeight="1" x14ac:dyDescent="0.35">
      <c r="A205" s="87"/>
      <c r="B205" s="96"/>
      <c r="C205" s="19" t="s">
        <v>57</v>
      </c>
      <c r="D205" s="20">
        <f t="shared" ref="D205:O205" si="154">D145+D149+D153+D161+D165+D169+D177+D181+D185+D189+D193+D197+D201+D173</f>
        <v>0</v>
      </c>
      <c r="E205" s="20">
        <f t="shared" si="154"/>
        <v>0</v>
      </c>
      <c r="F205" s="20">
        <f t="shared" si="154"/>
        <v>0</v>
      </c>
      <c r="G205" s="20">
        <f t="shared" si="154"/>
        <v>0</v>
      </c>
      <c r="H205" s="20">
        <f t="shared" si="154"/>
        <v>0</v>
      </c>
      <c r="I205" s="20">
        <f t="shared" si="154"/>
        <v>0</v>
      </c>
      <c r="J205" s="20">
        <f t="shared" si="154"/>
        <v>0</v>
      </c>
      <c r="K205" s="20">
        <f t="shared" si="154"/>
        <v>0</v>
      </c>
      <c r="L205" s="20">
        <f t="shared" si="154"/>
        <v>0</v>
      </c>
      <c r="M205" s="20">
        <f t="shared" si="154"/>
        <v>0</v>
      </c>
      <c r="N205" s="20">
        <f t="shared" si="154"/>
        <v>0</v>
      </c>
      <c r="O205" s="20">
        <f t="shared" si="154"/>
        <v>0</v>
      </c>
      <c r="P205" s="20">
        <f>P145+P149+P153+P161+P165+P169+P177+P181+P185+P189+P193+P197+P201+P173+P157</f>
        <v>0</v>
      </c>
      <c r="Q205" s="20">
        <f t="shared" ref="Q205:AA205" si="155">Q145+Q149+Q153+Q161+Q165+Q169+Q177+Q181+Q185+Q189+Q193+Q197+Q201+Q173+Q157</f>
        <v>6100</v>
      </c>
      <c r="R205" s="20">
        <f t="shared" si="155"/>
        <v>7955</v>
      </c>
      <c r="S205" s="20">
        <f t="shared" si="155"/>
        <v>9800</v>
      </c>
      <c r="T205" s="20">
        <f t="shared" si="155"/>
        <v>5600</v>
      </c>
      <c r="U205" s="20">
        <f t="shared" si="155"/>
        <v>1910</v>
      </c>
      <c r="V205" s="20">
        <f t="shared" si="155"/>
        <v>1000</v>
      </c>
      <c r="W205" s="20">
        <f t="shared" si="155"/>
        <v>700</v>
      </c>
      <c r="X205" s="20">
        <f t="shared" si="155"/>
        <v>8900</v>
      </c>
      <c r="Y205" s="20">
        <f t="shared" si="155"/>
        <v>3260</v>
      </c>
      <c r="Z205" s="20">
        <f t="shared" si="155"/>
        <v>2900</v>
      </c>
      <c r="AA205" s="20">
        <f t="shared" si="155"/>
        <v>1400</v>
      </c>
      <c r="AB205" s="19" t="s">
        <v>57</v>
      </c>
      <c r="AC205" s="17">
        <f t="shared" si="150"/>
        <v>0</v>
      </c>
      <c r="AD205" s="17">
        <f t="shared" si="151"/>
        <v>49525</v>
      </c>
      <c r="AE205" s="17"/>
    </row>
    <row r="206" spans="1:31" x14ac:dyDescent="0.35">
      <c r="A206" s="90"/>
      <c r="B206" s="96"/>
      <c r="C206" s="19" t="s">
        <v>58</v>
      </c>
      <c r="D206" s="20">
        <f>SUM(D204:D205)</f>
        <v>0</v>
      </c>
      <c r="E206" s="20">
        <f t="shared" ref="E206:O206" si="156">SUM(E204:E205)</f>
        <v>0</v>
      </c>
      <c r="F206" s="20">
        <f t="shared" si="156"/>
        <v>0</v>
      </c>
      <c r="G206" s="20">
        <f t="shared" si="156"/>
        <v>0</v>
      </c>
      <c r="H206" s="20">
        <f t="shared" si="156"/>
        <v>0</v>
      </c>
      <c r="I206" s="20">
        <f t="shared" si="156"/>
        <v>0</v>
      </c>
      <c r="J206" s="20">
        <f t="shared" si="156"/>
        <v>0</v>
      </c>
      <c r="K206" s="20">
        <f t="shared" si="156"/>
        <v>0</v>
      </c>
      <c r="L206" s="20">
        <f t="shared" si="156"/>
        <v>0</v>
      </c>
      <c r="M206" s="20">
        <f t="shared" si="156"/>
        <v>0</v>
      </c>
      <c r="N206" s="20">
        <f t="shared" si="156"/>
        <v>0</v>
      </c>
      <c r="O206" s="20">
        <f t="shared" si="156"/>
        <v>0</v>
      </c>
      <c r="P206" s="20">
        <f>SUM(P204:P205)</f>
        <v>0</v>
      </c>
      <c r="Q206" s="20">
        <f t="shared" ref="Q206:AA206" si="157">SUM(Q204:Q205)</f>
        <v>13700</v>
      </c>
      <c r="R206" s="20">
        <f t="shared" si="157"/>
        <v>11625</v>
      </c>
      <c r="S206" s="20">
        <f t="shared" si="157"/>
        <v>17600</v>
      </c>
      <c r="T206" s="20">
        <f t="shared" si="157"/>
        <v>12205</v>
      </c>
      <c r="U206" s="20">
        <f t="shared" si="157"/>
        <v>3535</v>
      </c>
      <c r="V206" s="20">
        <f t="shared" si="157"/>
        <v>4400</v>
      </c>
      <c r="W206" s="20">
        <f t="shared" si="157"/>
        <v>3400</v>
      </c>
      <c r="X206" s="20">
        <f t="shared" si="157"/>
        <v>21200</v>
      </c>
      <c r="Y206" s="20">
        <f t="shared" si="157"/>
        <v>6920</v>
      </c>
      <c r="Z206" s="20">
        <f t="shared" si="157"/>
        <v>12610</v>
      </c>
      <c r="AA206" s="20">
        <f t="shared" si="157"/>
        <v>4500</v>
      </c>
      <c r="AB206" s="19" t="s">
        <v>58</v>
      </c>
      <c r="AC206" s="17">
        <f t="shared" si="150"/>
        <v>0</v>
      </c>
      <c r="AD206" s="17">
        <f>SUM(P206:AA206)</f>
        <v>111695</v>
      </c>
      <c r="AE206" s="17"/>
    </row>
    <row r="208" spans="1:31" x14ac:dyDescent="0.35">
      <c r="P208" s="55"/>
      <c r="Q208" s="55"/>
      <c r="R208" s="55"/>
      <c r="S208" s="55"/>
      <c r="T208" s="55"/>
    </row>
    <row r="209" spans="2:28" s="71" customFormat="1" x14ac:dyDescent="0.35">
      <c r="D209" s="72"/>
      <c r="E209" s="72"/>
      <c r="F209" s="72"/>
      <c r="G209" s="72"/>
      <c r="H209" s="72"/>
      <c r="I209" s="72"/>
      <c r="J209" s="72"/>
      <c r="K209" s="72"/>
      <c r="L209" s="72"/>
      <c r="M209" s="72"/>
      <c r="N209" s="72"/>
      <c r="O209" s="72"/>
      <c r="P209" s="73"/>
      <c r="Q209" s="73"/>
      <c r="R209" s="73"/>
      <c r="S209" s="73"/>
      <c r="T209" s="73"/>
      <c r="U209" s="72"/>
      <c r="V209" s="72"/>
      <c r="W209" s="72"/>
      <c r="X209" s="72"/>
      <c r="Y209" s="72"/>
      <c r="Z209" s="72"/>
      <c r="AA209" s="72"/>
      <c r="AB209" s="72"/>
    </row>
    <row r="210" spans="2:28" x14ac:dyDescent="0.35">
      <c r="P210" s="55"/>
      <c r="Q210" s="55"/>
      <c r="R210" s="55"/>
      <c r="S210" s="55"/>
      <c r="T210" s="55"/>
    </row>
    <row r="211" spans="2:28" x14ac:dyDescent="0.35">
      <c r="C211" s="58" t="s">
        <v>52</v>
      </c>
      <c r="D211" s="53" t="s">
        <v>24</v>
      </c>
      <c r="E211" s="53" t="s">
        <v>53</v>
      </c>
      <c r="F211" s="50" t="s">
        <v>2</v>
      </c>
      <c r="G211" s="58" t="s">
        <v>52</v>
      </c>
      <c r="H211" s="53" t="s">
        <v>18</v>
      </c>
      <c r="I211" s="53" t="s">
        <v>7</v>
      </c>
      <c r="J211" s="11" t="s">
        <v>8</v>
      </c>
      <c r="K211" s="11" t="s">
        <v>9</v>
      </c>
      <c r="L211" s="11" t="s">
        <v>10</v>
      </c>
      <c r="M211" s="11" t="s">
        <v>74</v>
      </c>
      <c r="N211" s="11" t="s">
        <v>75</v>
      </c>
      <c r="O211" s="11" t="s">
        <v>13</v>
      </c>
      <c r="P211" s="11" t="s">
        <v>76</v>
      </c>
      <c r="Q211" s="11" t="s">
        <v>15</v>
      </c>
      <c r="R211" s="11" t="s">
        <v>20</v>
      </c>
      <c r="S211" s="11" t="s">
        <v>21</v>
      </c>
      <c r="T211" s="55"/>
    </row>
    <row r="212" spans="2:28" x14ac:dyDescent="0.35">
      <c r="B212" s="91">
        <v>2021</v>
      </c>
      <c r="C212" s="56" t="s">
        <v>54</v>
      </c>
      <c r="D212" s="23">
        <f>AD134</f>
        <v>9900</v>
      </c>
      <c r="E212" s="23">
        <f>AD65</f>
        <v>106775</v>
      </c>
      <c r="F212" s="23">
        <f>SUM(D212:E212)</f>
        <v>116675</v>
      </c>
      <c r="G212" s="56" t="s">
        <v>54</v>
      </c>
      <c r="H212" s="23">
        <f>P202</f>
        <v>3900</v>
      </c>
      <c r="I212" s="23">
        <f t="shared" ref="I212:L216" si="158">Q202</f>
        <v>12750</v>
      </c>
      <c r="J212" s="23">
        <f t="shared" si="158"/>
        <v>11380</v>
      </c>
      <c r="K212" s="23">
        <f t="shared" si="158"/>
        <v>6780</v>
      </c>
      <c r="L212" s="23">
        <f t="shared" si="158"/>
        <v>10530</v>
      </c>
      <c r="M212" s="23">
        <f t="shared" ref="M212:S212" si="159">U202</f>
        <v>9090</v>
      </c>
      <c r="N212" s="23">
        <f t="shared" si="159"/>
        <v>11280</v>
      </c>
      <c r="O212" s="23">
        <f t="shared" si="159"/>
        <v>4520</v>
      </c>
      <c r="P212" s="23">
        <f t="shared" si="159"/>
        <v>14040</v>
      </c>
      <c r="Q212" s="23">
        <f t="shared" si="159"/>
        <v>5790</v>
      </c>
      <c r="R212" s="23">
        <f t="shared" si="159"/>
        <v>12930</v>
      </c>
      <c r="S212" s="23">
        <f t="shared" si="159"/>
        <v>13685</v>
      </c>
      <c r="T212" s="55"/>
    </row>
    <row r="213" spans="2:28" x14ac:dyDescent="0.35">
      <c r="B213" s="92"/>
      <c r="C213" s="56" t="s">
        <v>55</v>
      </c>
      <c r="D213" s="23">
        <f>AD135</f>
        <v>346380</v>
      </c>
      <c r="E213" s="23">
        <f>AD66</f>
        <v>1384960</v>
      </c>
      <c r="F213" s="23">
        <f t="shared" ref="F213:F215" si="160">SUM(D213:E213)</f>
        <v>1731340</v>
      </c>
      <c r="G213" s="56" t="s">
        <v>55</v>
      </c>
      <c r="H213" s="23">
        <f t="shared" ref="H213:H216" si="161">P203</f>
        <v>105705</v>
      </c>
      <c r="I213" s="23">
        <f t="shared" si="158"/>
        <v>146525</v>
      </c>
      <c r="J213" s="23">
        <f t="shared" si="158"/>
        <v>137970</v>
      </c>
      <c r="K213" s="23">
        <f t="shared" si="158"/>
        <v>118036</v>
      </c>
      <c r="L213" s="23">
        <f t="shared" si="158"/>
        <v>119197</v>
      </c>
      <c r="M213" s="23">
        <f t="shared" ref="M213:O216" si="162">U203</f>
        <v>117806</v>
      </c>
      <c r="N213" s="23">
        <f t="shared" si="162"/>
        <v>108200</v>
      </c>
      <c r="O213" s="23">
        <f t="shared" si="162"/>
        <v>131022</v>
      </c>
      <c r="P213" s="23">
        <f t="shared" ref="P213:S216" si="163">X203</f>
        <v>172659</v>
      </c>
      <c r="Q213" s="23">
        <f t="shared" si="163"/>
        <v>144155</v>
      </c>
      <c r="R213" s="23">
        <f t="shared" si="163"/>
        <v>191540</v>
      </c>
      <c r="S213" s="23">
        <f t="shared" si="163"/>
        <v>240025</v>
      </c>
    </row>
    <row r="214" spans="2:28" x14ac:dyDescent="0.35">
      <c r="B214" s="92"/>
      <c r="C214" s="56" t="s">
        <v>60</v>
      </c>
      <c r="D214" s="23">
        <f>AD136</f>
        <v>1815</v>
      </c>
      <c r="E214" s="23">
        <f>AD67</f>
        <v>60355</v>
      </c>
      <c r="F214" s="23">
        <f t="shared" si="160"/>
        <v>62170</v>
      </c>
      <c r="G214" s="56" t="s">
        <v>71</v>
      </c>
      <c r="H214" s="23">
        <f t="shared" si="161"/>
        <v>0</v>
      </c>
      <c r="I214" s="23">
        <f t="shared" si="158"/>
        <v>7600</v>
      </c>
      <c r="J214" s="23">
        <f t="shared" si="158"/>
        <v>3670</v>
      </c>
      <c r="K214" s="23">
        <f t="shared" si="158"/>
        <v>7800</v>
      </c>
      <c r="L214" s="23">
        <f t="shared" si="158"/>
        <v>6605</v>
      </c>
      <c r="M214" s="23">
        <f t="shared" si="162"/>
        <v>1625</v>
      </c>
      <c r="N214" s="23">
        <f t="shared" si="162"/>
        <v>3400</v>
      </c>
      <c r="O214" s="23">
        <f t="shared" si="162"/>
        <v>2700</v>
      </c>
      <c r="P214" s="23">
        <f t="shared" si="163"/>
        <v>12300</v>
      </c>
      <c r="Q214" s="23">
        <f t="shared" si="163"/>
        <v>3660</v>
      </c>
      <c r="R214" s="23">
        <f t="shared" si="163"/>
        <v>9710</v>
      </c>
      <c r="S214" s="23">
        <f t="shared" si="163"/>
        <v>3100</v>
      </c>
    </row>
    <row r="215" spans="2:28" x14ac:dyDescent="0.35">
      <c r="B215" s="92"/>
      <c r="C215" s="57" t="s">
        <v>61</v>
      </c>
      <c r="D215" s="23">
        <f>AD137</f>
        <v>2500</v>
      </c>
      <c r="E215" s="23">
        <f>AD68</f>
        <v>47025</v>
      </c>
      <c r="F215" s="23">
        <f t="shared" si="160"/>
        <v>49525</v>
      </c>
      <c r="G215" s="57" t="s">
        <v>72</v>
      </c>
      <c r="H215" s="23">
        <f t="shared" si="161"/>
        <v>0</v>
      </c>
      <c r="I215" s="23">
        <f t="shared" si="158"/>
        <v>6100</v>
      </c>
      <c r="J215" s="23">
        <f t="shared" si="158"/>
        <v>7955</v>
      </c>
      <c r="K215" s="23">
        <f t="shared" si="158"/>
        <v>9800</v>
      </c>
      <c r="L215" s="23">
        <f t="shared" si="158"/>
        <v>5600</v>
      </c>
      <c r="M215" s="23">
        <f t="shared" si="162"/>
        <v>1910</v>
      </c>
      <c r="N215" s="23">
        <f t="shared" si="162"/>
        <v>1000</v>
      </c>
      <c r="O215" s="23">
        <f t="shared" si="162"/>
        <v>700</v>
      </c>
      <c r="P215" s="23">
        <f t="shared" si="163"/>
        <v>8900</v>
      </c>
      <c r="Q215" s="23">
        <f t="shared" si="163"/>
        <v>3260</v>
      </c>
      <c r="R215" s="23">
        <f t="shared" si="163"/>
        <v>2900</v>
      </c>
      <c r="S215" s="23">
        <f t="shared" si="163"/>
        <v>1400</v>
      </c>
    </row>
    <row r="216" spans="2:28" x14ac:dyDescent="0.35">
      <c r="B216" s="92"/>
      <c r="C216" s="57" t="s">
        <v>58</v>
      </c>
      <c r="D216" s="23">
        <f>SUM(D214:D215)</f>
        <v>4315</v>
      </c>
      <c r="E216" s="23">
        <f t="shared" ref="E216:F216" si="164">SUM(E214:E215)</f>
        <v>107380</v>
      </c>
      <c r="F216" s="23">
        <f t="shared" si="164"/>
        <v>111695</v>
      </c>
      <c r="G216" s="57" t="s">
        <v>73</v>
      </c>
      <c r="H216" s="23">
        <f t="shared" si="161"/>
        <v>0</v>
      </c>
      <c r="I216" s="23">
        <f t="shared" si="158"/>
        <v>13700</v>
      </c>
      <c r="J216" s="23">
        <f t="shared" si="158"/>
        <v>11625</v>
      </c>
      <c r="K216" s="23">
        <f t="shared" si="158"/>
        <v>17600</v>
      </c>
      <c r="L216" s="23">
        <f t="shared" si="158"/>
        <v>12205</v>
      </c>
      <c r="M216" s="23">
        <f t="shared" si="162"/>
        <v>3535</v>
      </c>
      <c r="N216" s="23">
        <f t="shared" si="162"/>
        <v>4400</v>
      </c>
      <c r="O216" s="23">
        <f t="shared" si="162"/>
        <v>3400</v>
      </c>
      <c r="P216" s="23">
        <f t="shared" si="163"/>
        <v>21200</v>
      </c>
      <c r="Q216" s="23">
        <f t="shared" si="163"/>
        <v>6920</v>
      </c>
      <c r="R216" s="23">
        <f t="shared" si="163"/>
        <v>12610</v>
      </c>
      <c r="S216" s="23">
        <f t="shared" si="163"/>
        <v>4500</v>
      </c>
    </row>
    <row r="217" spans="2:28" x14ac:dyDescent="0.35">
      <c r="B217" s="92"/>
      <c r="C217" s="57" t="s">
        <v>79</v>
      </c>
      <c r="D217" s="23">
        <f>SUM(D212:D215)</f>
        <v>360595</v>
      </c>
      <c r="E217" s="23">
        <f t="shared" ref="E217:F217" si="165">SUM(E212:E215)</f>
        <v>1599115</v>
      </c>
      <c r="F217" s="23">
        <f t="shared" si="165"/>
        <v>1959710</v>
      </c>
      <c r="G217" s="57" t="s">
        <v>79</v>
      </c>
      <c r="H217" s="23">
        <f t="shared" ref="H217:P217" si="166">SUM(H212:H215)</f>
        <v>109605</v>
      </c>
      <c r="I217" s="23">
        <f t="shared" si="166"/>
        <v>172975</v>
      </c>
      <c r="J217" s="23">
        <f t="shared" si="166"/>
        <v>160975</v>
      </c>
      <c r="K217" s="23">
        <f t="shared" si="166"/>
        <v>142416</v>
      </c>
      <c r="L217" s="23">
        <f t="shared" si="166"/>
        <v>141932</v>
      </c>
      <c r="M217" s="23">
        <f t="shared" si="166"/>
        <v>130431</v>
      </c>
      <c r="N217" s="23">
        <f t="shared" si="166"/>
        <v>123880</v>
      </c>
      <c r="O217" s="23">
        <f t="shared" si="166"/>
        <v>138942</v>
      </c>
      <c r="P217" s="23">
        <f t="shared" si="166"/>
        <v>207899</v>
      </c>
      <c r="Q217" s="23">
        <f t="shared" ref="Q217:R217" si="167">SUM(Q212:Q215)</f>
        <v>156865</v>
      </c>
      <c r="R217" s="23">
        <f t="shared" si="167"/>
        <v>217080</v>
      </c>
      <c r="S217" s="23">
        <f t="shared" ref="S217" si="168">SUM(S212:S215)</f>
        <v>258210</v>
      </c>
    </row>
    <row r="218" spans="2:28" x14ac:dyDescent="0.35">
      <c r="B218" s="93"/>
      <c r="C218" s="57"/>
      <c r="D218" s="68">
        <f>D219/F219</f>
        <v>0.18400426593730704</v>
      </c>
      <c r="E218" s="68">
        <f>E219/F219</f>
        <v>0.81599573406269299</v>
      </c>
      <c r="F218" s="68">
        <f>SUM(D218:E218)</f>
        <v>1</v>
      </c>
      <c r="G218" s="66"/>
      <c r="H218" s="65"/>
      <c r="I218" s="65"/>
      <c r="J218" s="65"/>
      <c r="K218" s="65"/>
      <c r="L218" s="65"/>
      <c r="M218" s="65"/>
      <c r="N218" s="65"/>
      <c r="O218" s="67"/>
      <c r="P218" s="67"/>
      <c r="Q218" s="67"/>
      <c r="R218" s="67"/>
      <c r="S218" s="67"/>
    </row>
    <row r="219" spans="2:28" ht="17" customHeight="1" x14ac:dyDescent="0.35">
      <c r="B219" s="54"/>
      <c r="C219" s="19" t="s">
        <v>78</v>
      </c>
      <c r="D219" s="23">
        <f>SUM(D212:D215)</f>
        <v>360595</v>
      </c>
      <c r="E219" s="23">
        <f>SUM(E212:E215)</f>
        <v>1599115</v>
      </c>
      <c r="F219" s="23">
        <f>SUM(F212:F215)</f>
        <v>1959710</v>
      </c>
    </row>
    <row r="220" spans="2:28" ht="17" customHeight="1" x14ac:dyDescent="0.35">
      <c r="D220"/>
      <c r="E220"/>
      <c r="F220"/>
    </row>
    <row r="221" spans="2:28" x14ac:dyDescent="0.35">
      <c r="B221" s="83">
        <v>2020</v>
      </c>
      <c r="C221" s="51" t="s">
        <v>54</v>
      </c>
      <c r="D221" s="23">
        <f>AC134</f>
        <v>11420</v>
      </c>
      <c r="E221" s="23" t="s">
        <v>62</v>
      </c>
      <c r="F221" s="23" t="s">
        <v>62</v>
      </c>
    </row>
    <row r="222" spans="2:28" x14ac:dyDescent="0.35">
      <c r="B222" s="84"/>
      <c r="C222" s="51" t="s">
        <v>55</v>
      </c>
      <c r="D222" s="23">
        <f>AC135</f>
        <v>85260</v>
      </c>
      <c r="E222" s="23" t="s">
        <v>62</v>
      </c>
      <c r="F222" s="23" t="s">
        <v>62</v>
      </c>
    </row>
    <row r="223" spans="2:28" x14ac:dyDescent="0.35">
      <c r="B223" s="84"/>
      <c r="C223" s="51" t="s">
        <v>60</v>
      </c>
      <c r="D223" s="23">
        <f>AC136</f>
        <v>0</v>
      </c>
      <c r="E223" s="23" t="s">
        <v>62</v>
      </c>
      <c r="F223" s="23" t="s">
        <v>62</v>
      </c>
    </row>
    <row r="224" spans="2:28" x14ac:dyDescent="0.35">
      <c r="B224" s="84"/>
      <c r="C224" s="52" t="s">
        <v>61</v>
      </c>
      <c r="D224" s="23">
        <f>AC137</f>
        <v>0</v>
      </c>
      <c r="E224" s="23" t="s">
        <v>62</v>
      </c>
      <c r="F224" s="23" t="s">
        <v>62</v>
      </c>
    </row>
    <row r="225" spans="2:11" x14ac:dyDescent="0.35">
      <c r="B225" s="85"/>
      <c r="C225" s="52" t="s">
        <v>58</v>
      </c>
      <c r="D225" s="23">
        <f>AC138</f>
        <v>0</v>
      </c>
      <c r="E225" s="23" t="s">
        <v>62</v>
      </c>
      <c r="F225" s="23" t="s">
        <v>62</v>
      </c>
      <c r="H225" s="5" t="s">
        <v>70</v>
      </c>
    </row>
    <row r="237" spans="2:11" x14ac:dyDescent="0.35">
      <c r="D237" s="76" t="s">
        <v>82</v>
      </c>
      <c r="E237" s="76" t="s">
        <v>85</v>
      </c>
      <c r="F237" s="76" t="s">
        <v>84</v>
      </c>
      <c r="G237" s="76" t="s">
        <v>83</v>
      </c>
      <c r="H237" s="76" t="s">
        <v>86</v>
      </c>
      <c r="I237" s="76" t="s">
        <v>87</v>
      </c>
      <c r="J237" s="76" t="s">
        <v>2</v>
      </c>
    </row>
    <row r="238" spans="2:11" x14ac:dyDescent="0.35">
      <c r="D238" s="32" t="s">
        <v>37</v>
      </c>
      <c r="E238" s="75">
        <v>1425</v>
      </c>
      <c r="F238" s="75">
        <v>1950</v>
      </c>
      <c r="G238" s="75">
        <v>2325</v>
      </c>
      <c r="H238" s="75"/>
      <c r="I238" s="75">
        <v>3675</v>
      </c>
      <c r="J238" s="75">
        <f>SUM(E238:I238)</f>
        <v>9375</v>
      </c>
      <c r="K238" s="74"/>
    </row>
  </sheetData>
  <mergeCells count="98">
    <mergeCell ref="A33:A36"/>
    <mergeCell ref="B33:B36"/>
    <mergeCell ref="A21:A24"/>
    <mergeCell ref="B21:B24"/>
    <mergeCell ref="A25:A28"/>
    <mergeCell ref="B25:B28"/>
    <mergeCell ref="A29:A32"/>
    <mergeCell ref="B29:B32"/>
    <mergeCell ref="A5:A8"/>
    <mergeCell ref="B5:B8"/>
    <mergeCell ref="A9:A12"/>
    <mergeCell ref="B9:B12"/>
    <mergeCell ref="A13:A16"/>
    <mergeCell ref="B13:B16"/>
    <mergeCell ref="A37:A40"/>
    <mergeCell ref="B37:B40"/>
    <mergeCell ref="A41:A44"/>
    <mergeCell ref="B41:B44"/>
    <mergeCell ref="A45:A48"/>
    <mergeCell ref="B45:B48"/>
    <mergeCell ref="A49:A52"/>
    <mergeCell ref="B49:B52"/>
    <mergeCell ref="A53:A56"/>
    <mergeCell ref="B53:B56"/>
    <mergeCell ref="A57:A60"/>
    <mergeCell ref="B57:B60"/>
    <mergeCell ref="A61:A64"/>
    <mergeCell ref="B61:B64"/>
    <mergeCell ref="A65:A68"/>
    <mergeCell ref="B65:B68"/>
    <mergeCell ref="A74:A77"/>
    <mergeCell ref="B74:B77"/>
    <mergeCell ref="A78:A81"/>
    <mergeCell ref="B78:B81"/>
    <mergeCell ref="A82:A85"/>
    <mergeCell ref="B82:B85"/>
    <mergeCell ref="A90:A93"/>
    <mergeCell ref="B90:B93"/>
    <mergeCell ref="A94:A97"/>
    <mergeCell ref="B94:B97"/>
    <mergeCell ref="A98:A101"/>
    <mergeCell ref="B98:B101"/>
    <mergeCell ref="A102:A105"/>
    <mergeCell ref="B102:B105"/>
    <mergeCell ref="A106:A109"/>
    <mergeCell ref="B106:B109"/>
    <mergeCell ref="A110:A113"/>
    <mergeCell ref="B110:B113"/>
    <mergeCell ref="A114:A117"/>
    <mergeCell ref="B114:B117"/>
    <mergeCell ref="A118:A121"/>
    <mergeCell ref="B118:B121"/>
    <mergeCell ref="A122:A125"/>
    <mergeCell ref="B122:B125"/>
    <mergeCell ref="A126:A129"/>
    <mergeCell ref="B126:B129"/>
    <mergeCell ref="A130:A133"/>
    <mergeCell ref="B130:B133"/>
    <mergeCell ref="A134:A138"/>
    <mergeCell ref="B134:B138"/>
    <mergeCell ref="A142:A145"/>
    <mergeCell ref="B142:B145"/>
    <mergeCell ref="A146:A149"/>
    <mergeCell ref="B146:B149"/>
    <mergeCell ref="A150:A153"/>
    <mergeCell ref="B150:B153"/>
    <mergeCell ref="A158:A161"/>
    <mergeCell ref="B158:B161"/>
    <mergeCell ref="A154:A157"/>
    <mergeCell ref="B154:B157"/>
    <mergeCell ref="A162:A165"/>
    <mergeCell ref="B162:B165"/>
    <mergeCell ref="A166:A169"/>
    <mergeCell ref="B166:B169"/>
    <mergeCell ref="B202:B206"/>
    <mergeCell ref="B212:B218"/>
    <mergeCell ref="A170:A173"/>
    <mergeCell ref="B170:B173"/>
    <mergeCell ref="A174:A177"/>
    <mergeCell ref="B174:B177"/>
    <mergeCell ref="A178:A181"/>
    <mergeCell ref="B178:B181"/>
    <mergeCell ref="A17:A20"/>
    <mergeCell ref="B17:B20"/>
    <mergeCell ref="A86:A89"/>
    <mergeCell ref="B86:B89"/>
    <mergeCell ref="B221:B225"/>
    <mergeCell ref="A182:A185"/>
    <mergeCell ref="B182:B185"/>
    <mergeCell ref="A186:A189"/>
    <mergeCell ref="B186:B189"/>
    <mergeCell ref="A190:A193"/>
    <mergeCell ref="B190:B193"/>
    <mergeCell ref="A194:A197"/>
    <mergeCell ref="B194:B197"/>
    <mergeCell ref="A198:A201"/>
    <mergeCell ref="B198:B201"/>
    <mergeCell ref="A202:A206"/>
  </mergeCells>
  <phoneticPr fontId="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MCP 20-21 </vt:lpstr>
      <vt:lpstr>NON MCP 20-21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2021-03-23T11:04:16Z</dcterms:created>
  <dcterms:modified xsi:type="dcterms:W3CDTF">2022-02-24T15:16:13Z</dcterms:modified>
</cp:coreProperties>
</file>